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210" yWindow="105" windowWidth="14805" windowHeight="8010"/>
  </bookViews>
  <sheets>
    <sheet name="Sheet1" sheetId="1" r:id="rId1"/>
    <sheet name="说明" sheetId="2" r:id="rId2"/>
    <sheet name="装备规划说明" sheetId="3" r:id="rId3"/>
  </sheets>
  <definedNames>
    <definedName name="_xlnm._FilterDatabase" localSheetId="1" hidden="1">说明!$A$1:$AG$1504</definedName>
    <definedName name="男战士防具">Sheet1!#REF!</definedName>
    <definedName name="女法师防具" comment="女法师防具">Sheet1!#REF!</definedName>
    <definedName name="属性条目">Sheet1!#REF!</definedName>
    <definedName name="装备部位">装备规划说明!$X$27:$AI$35</definedName>
    <definedName name="装备类型">Sheet1!#REF!</definedName>
  </definedNames>
  <calcPr calcId="152511"/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" i="2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F35" i="2" s="1"/>
  <c r="H36" i="2"/>
  <c r="F36" i="2" s="1"/>
  <c r="H37" i="2"/>
  <c r="F37" i="2" s="1"/>
  <c r="H38" i="2"/>
  <c r="F38" i="2" s="1"/>
  <c r="H39" i="2"/>
  <c r="F39" i="2" s="1"/>
  <c r="H40" i="2"/>
  <c r="F40" i="2" s="1"/>
  <c r="H41" i="2"/>
  <c r="F41" i="2" s="1"/>
  <c r="H42" i="2"/>
  <c r="F42" i="2" s="1"/>
  <c r="H43" i="2"/>
  <c r="F43" i="2" s="1"/>
  <c r="H44" i="2"/>
  <c r="F44" i="2" s="1"/>
  <c r="H45" i="2"/>
  <c r="F45" i="2" s="1"/>
  <c r="H46" i="2"/>
  <c r="F46" i="2" s="1"/>
  <c r="H47" i="2"/>
  <c r="F47" i="2" s="1"/>
  <c r="H48" i="2"/>
  <c r="F48" i="2" s="1"/>
  <c r="H49" i="2"/>
  <c r="F49" i="2" s="1"/>
  <c r="H50" i="2"/>
  <c r="F50" i="2" s="1"/>
  <c r="H51" i="2"/>
  <c r="F51" i="2" s="1"/>
  <c r="H52" i="2"/>
  <c r="F52" i="2" s="1"/>
  <c r="H53" i="2"/>
  <c r="F53" i="2" s="1"/>
  <c r="H54" i="2"/>
  <c r="F54" i="2" s="1"/>
  <c r="H5" i="2"/>
  <c r="F5" i="2" s="1"/>
  <c r="AE6" i="2" l="1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" i="2"/>
  <c r="U11" i="2"/>
  <c r="U7" i="2"/>
  <c r="U6" i="2"/>
  <c r="W6" i="2"/>
  <c r="U9" i="2"/>
  <c r="W9" i="2"/>
  <c r="U10" i="2"/>
  <c r="W10" i="2"/>
  <c r="W11" i="2"/>
  <c r="U15" i="2"/>
  <c r="W15" i="2"/>
  <c r="U16" i="2"/>
  <c r="W16" i="2"/>
  <c r="W18" i="2"/>
  <c r="U19" i="2"/>
  <c r="W19" i="2"/>
  <c r="U20" i="2"/>
  <c r="W20" i="2"/>
  <c r="U25" i="2"/>
  <c r="W25" i="2"/>
  <c r="U26" i="2"/>
  <c r="W26" i="2"/>
  <c r="U29" i="2"/>
  <c r="W29" i="2"/>
  <c r="U30" i="2"/>
  <c r="W30" i="2"/>
  <c r="W31" i="2"/>
  <c r="U35" i="2"/>
  <c r="W35" i="2"/>
  <c r="U36" i="2"/>
  <c r="W36" i="2"/>
  <c r="W38" i="2"/>
  <c r="U39" i="2"/>
  <c r="W39" i="2"/>
  <c r="U40" i="2"/>
  <c r="W40" i="2"/>
  <c r="U41" i="2"/>
  <c r="U42" i="2"/>
  <c r="U43" i="2"/>
  <c r="U44" i="2"/>
  <c r="W5" i="2"/>
  <c r="U5" i="2"/>
  <c r="N38" i="3"/>
  <c r="H37" i="3"/>
  <c r="H38" i="3" s="1"/>
  <c r="H39" i="3" s="1"/>
  <c r="H40" i="3" s="1"/>
  <c r="H41" i="3" s="1"/>
  <c r="O31" i="3"/>
  <c r="AI24" i="3"/>
  <c r="AH24" i="3"/>
  <c r="AG24" i="3"/>
  <c r="AF24" i="3"/>
  <c r="AE24" i="3"/>
  <c r="AI23" i="3"/>
  <c r="AH23" i="3"/>
  <c r="AG23" i="3"/>
  <c r="AF23" i="3"/>
  <c r="AE23" i="3"/>
  <c r="AI22" i="3"/>
  <c r="AH22" i="3"/>
  <c r="AG22" i="3"/>
  <c r="AF22" i="3"/>
  <c r="AJ22" i="3" s="1"/>
  <c r="AE22" i="3"/>
  <c r="AI21" i="3"/>
  <c r="AH21" i="3"/>
  <c r="AG21" i="3"/>
  <c r="AF21" i="3"/>
  <c r="AE21" i="3"/>
  <c r="AI20" i="3"/>
  <c r="AH20" i="3"/>
  <c r="AG20" i="3"/>
  <c r="AF20" i="3"/>
  <c r="AE20" i="3"/>
  <c r="I20" i="3"/>
  <c r="L20" i="3" s="1"/>
  <c r="AI19" i="3"/>
  <c r="AH19" i="3"/>
  <c r="AG19" i="3"/>
  <c r="AF19" i="3"/>
  <c r="AE19" i="3"/>
  <c r="I19" i="3"/>
  <c r="M19" i="3" s="1"/>
  <c r="AI18" i="3"/>
  <c r="AH18" i="3"/>
  <c r="AG18" i="3"/>
  <c r="AF18" i="3"/>
  <c r="AE18" i="3"/>
  <c r="I18" i="3"/>
  <c r="N18" i="3" s="1"/>
  <c r="I17" i="3"/>
  <c r="M17" i="3" s="1"/>
  <c r="I16" i="3"/>
  <c r="L16" i="3" s="1"/>
  <c r="J15" i="3"/>
  <c r="I15" i="3"/>
  <c r="O15" i="3" s="1"/>
  <c r="AD14" i="3"/>
  <c r="AC14" i="3"/>
  <c r="AB14" i="3"/>
  <c r="AA14" i="3"/>
  <c r="Z14" i="3"/>
  <c r="I14" i="3"/>
  <c r="L14" i="3" s="1"/>
  <c r="N13" i="3"/>
  <c r="I13" i="3"/>
  <c r="O13" i="3" s="1"/>
  <c r="O12" i="3"/>
  <c r="K12" i="3"/>
  <c r="I12" i="3"/>
  <c r="N12" i="3" s="1"/>
  <c r="I11" i="3"/>
  <c r="M11" i="3" s="1"/>
  <c r="F5" i="3"/>
  <c r="B738" i="2"/>
  <c r="B1238" i="2" s="1"/>
  <c r="J738" i="2"/>
  <c r="J1238" i="2" s="1"/>
  <c r="B739" i="2"/>
  <c r="B1239" i="2" s="1"/>
  <c r="J739" i="2"/>
  <c r="J1239" i="2" s="1"/>
  <c r="B740" i="2"/>
  <c r="B1240" i="2" s="1"/>
  <c r="J740" i="2"/>
  <c r="J1240" i="2" s="1"/>
  <c r="B741" i="2"/>
  <c r="B1241" i="2" s="1"/>
  <c r="J741" i="2"/>
  <c r="J1241" i="2" s="1"/>
  <c r="B742" i="2"/>
  <c r="B1242" i="2" s="1"/>
  <c r="J742" i="2"/>
  <c r="J1242" i="2" s="1"/>
  <c r="B743" i="2"/>
  <c r="B1243" i="2" s="1"/>
  <c r="J743" i="2"/>
  <c r="J1243" i="2" s="1"/>
  <c r="B744" i="2"/>
  <c r="B1244" i="2" s="1"/>
  <c r="J744" i="2"/>
  <c r="B745" i="2"/>
  <c r="B1245" i="2" s="1"/>
  <c r="J745" i="2"/>
  <c r="J1245" i="2" s="1"/>
  <c r="B746" i="2"/>
  <c r="B1246" i="2" s="1"/>
  <c r="J746" i="2"/>
  <c r="J1246" i="2" s="1"/>
  <c r="B747" i="2"/>
  <c r="B1247" i="2" s="1"/>
  <c r="J747" i="2"/>
  <c r="J1247" i="2" s="1"/>
  <c r="B748" i="2"/>
  <c r="B1248" i="2" s="1"/>
  <c r="J748" i="2"/>
  <c r="J1248" i="2" s="1"/>
  <c r="B749" i="2"/>
  <c r="B1249" i="2" s="1"/>
  <c r="J749" i="2"/>
  <c r="B750" i="2"/>
  <c r="B1250" i="2" s="1"/>
  <c r="J750" i="2"/>
  <c r="J1250" i="2" s="1"/>
  <c r="B751" i="2"/>
  <c r="B1251" i="2" s="1"/>
  <c r="J751" i="2"/>
  <c r="J1251" i="2" s="1"/>
  <c r="B752" i="2"/>
  <c r="B1252" i="2" s="1"/>
  <c r="J752" i="2"/>
  <c r="J1252" i="2" s="1"/>
  <c r="B753" i="2"/>
  <c r="B1253" i="2" s="1"/>
  <c r="J753" i="2"/>
  <c r="J1253" i="2" s="1"/>
  <c r="B754" i="2"/>
  <c r="B1254" i="2" s="1"/>
  <c r="J754" i="2"/>
  <c r="J1254" i="2" s="1"/>
  <c r="B755" i="2"/>
  <c r="B1255" i="2" s="1"/>
  <c r="J755" i="2"/>
  <c r="J1255" i="2" s="1"/>
  <c r="B756" i="2"/>
  <c r="J756" i="2"/>
  <c r="J1256" i="2" s="1"/>
  <c r="B757" i="2"/>
  <c r="B1257" i="2" s="1"/>
  <c r="J757" i="2"/>
  <c r="J1257" i="2" s="1"/>
  <c r="B758" i="2"/>
  <c r="B1258" i="2" s="1"/>
  <c r="J758" i="2"/>
  <c r="J1258" i="2" s="1"/>
  <c r="B759" i="2"/>
  <c r="B1259" i="2" s="1"/>
  <c r="J759" i="2"/>
  <c r="J1259" i="2" s="1"/>
  <c r="B760" i="2"/>
  <c r="B1260" i="2" s="1"/>
  <c r="J760" i="2"/>
  <c r="J1260" i="2" s="1"/>
  <c r="B761" i="2"/>
  <c r="B1261" i="2" s="1"/>
  <c r="J761" i="2"/>
  <c r="J1261" i="2" s="1"/>
  <c r="B762" i="2"/>
  <c r="B1262" i="2" s="1"/>
  <c r="J762" i="2"/>
  <c r="J1262" i="2" s="1"/>
  <c r="B763" i="2"/>
  <c r="B1263" i="2" s="1"/>
  <c r="J763" i="2"/>
  <c r="J1263" i="2" s="1"/>
  <c r="B764" i="2"/>
  <c r="B1264" i="2" s="1"/>
  <c r="J764" i="2"/>
  <c r="J1264" i="2" s="1"/>
  <c r="B765" i="2"/>
  <c r="B1265" i="2" s="1"/>
  <c r="J765" i="2"/>
  <c r="J1265" i="2" s="1"/>
  <c r="B766" i="2"/>
  <c r="B1266" i="2" s="1"/>
  <c r="J766" i="2"/>
  <c r="J1266" i="2" s="1"/>
  <c r="B767" i="2"/>
  <c r="B1267" i="2" s="1"/>
  <c r="J767" i="2"/>
  <c r="J1267" i="2" s="1"/>
  <c r="B768" i="2"/>
  <c r="B1268" i="2" s="1"/>
  <c r="J768" i="2"/>
  <c r="J1268" i="2" s="1"/>
  <c r="B769" i="2"/>
  <c r="B1269" i="2" s="1"/>
  <c r="J769" i="2"/>
  <c r="J1269" i="2" s="1"/>
  <c r="B770" i="2"/>
  <c r="B1270" i="2" s="1"/>
  <c r="J770" i="2"/>
  <c r="J1270" i="2" s="1"/>
  <c r="B771" i="2"/>
  <c r="B1271" i="2" s="1"/>
  <c r="J771" i="2"/>
  <c r="J1271" i="2" s="1"/>
  <c r="B772" i="2"/>
  <c r="J772" i="2"/>
  <c r="J1272" i="2" s="1"/>
  <c r="B773" i="2"/>
  <c r="B1273" i="2" s="1"/>
  <c r="J773" i="2"/>
  <c r="J1273" i="2" s="1"/>
  <c r="B774" i="2"/>
  <c r="B1274" i="2" s="1"/>
  <c r="J774" i="2"/>
  <c r="J1274" i="2" s="1"/>
  <c r="B775" i="2"/>
  <c r="B1275" i="2" s="1"/>
  <c r="J775" i="2"/>
  <c r="J1275" i="2" s="1"/>
  <c r="B776" i="2"/>
  <c r="B1276" i="2" s="1"/>
  <c r="J776" i="2"/>
  <c r="J1276" i="2" s="1"/>
  <c r="B777" i="2"/>
  <c r="B1277" i="2" s="1"/>
  <c r="J777" i="2"/>
  <c r="J1277" i="2" s="1"/>
  <c r="B778" i="2"/>
  <c r="B1278" i="2" s="1"/>
  <c r="J778" i="2"/>
  <c r="J1278" i="2" s="1"/>
  <c r="B779" i="2"/>
  <c r="B1279" i="2" s="1"/>
  <c r="J779" i="2"/>
  <c r="J1279" i="2" s="1"/>
  <c r="B780" i="2"/>
  <c r="B1280" i="2" s="1"/>
  <c r="J780" i="2"/>
  <c r="J1280" i="2" s="1"/>
  <c r="B781" i="2"/>
  <c r="B1281" i="2" s="1"/>
  <c r="J781" i="2"/>
  <c r="B782" i="2"/>
  <c r="J782" i="2"/>
  <c r="J1282" i="2" s="1"/>
  <c r="B783" i="2"/>
  <c r="B1283" i="2" s="1"/>
  <c r="J783" i="2"/>
  <c r="J1283" i="2" s="1"/>
  <c r="B784" i="2"/>
  <c r="B1284" i="2" s="1"/>
  <c r="J784" i="2"/>
  <c r="J1284" i="2" s="1"/>
  <c r="B785" i="2"/>
  <c r="B1285" i="2" s="1"/>
  <c r="J785" i="2"/>
  <c r="J1285" i="2" s="1"/>
  <c r="B786" i="2"/>
  <c r="B1286" i="2" s="1"/>
  <c r="J786" i="2"/>
  <c r="B787" i="2"/>
  <c r="B1287" i="2" s="1"/>
  <c r="J787" i="2"/>
  <c r="J1287" i="2" s="1"/>
  <c r="B788" i="2"/>
  <c r="B1288" i="2" s="1"/>
  <c r="J788" i="2"/>
  <c r="J1288" i="2" s="1"/>
  <c r="B789" i="2"/>
  <c r="B1289" i="2" s="1"/>
  <c r="J789" i="2"/>
  <c r="J1289" i="2" s="1"/>
  <c r="B790" i="2"/>
  <c r="B1290" i="2" s="1"/>
  <c r="J790" i="2"/>
  <c r="J1290" i="2" s="1"/>
  <c r="B791" i="2"/>
  <c r="B1291" i="2" s="1"/>
  <c r="J791" i="2"/>
  <c r="J1291" i="2" s="1"/>
  <c r="B792" i="2"/>
  <c r="B1292" i="2" s="1"/>
  <c r="J792" i="2"/>
  <c r="J1292" i="2" s="1"/>
  <c r="B793" i="2"/>
  <c r="B1293" i="2" s="1"/>
  <c r="J793" i="2"/>
  <c r="J1293" i="2" s="1"/>
  <c r="B794" i="2"/>
  <c r="J794" i="2"/>
  <c r="B795" i="2"/>
  <c r="B1295" i="2" s="1"/>
  <c r="J795" i="2"/>
  <c r="J1295" i="2" s="1"/>
  <c r="B796" i="2"/>
  <c r="B1296" i="2" s="1"/>
  <c r="J796" i="2"/>
  <c r="J1296" i="2" s="1"/>
  <c r="B797" i="2"/>
  <c r="B1297" i="2" s="1"/>
  <c r="J797" i="2"/>
  <c r="J1297" i="2" s="1"/>
  <c r="B798" i="2"/>
  <c r="B1298" i="2" s="1"/>
  <c r="J798" i="2"/>
  <c r="J1298" i="2" s="1"/>
  <c r="B799" i="2"/>
  <c r="B1299" i="2" s="1"/>
  <c r="J799" i="2"/>
  <c r="J1299" i="2" s="1"/>
  <c r="B800" i="2"/>
  <c r="B1300" i="2" s="1"/>
  <c r="J800" i="2"/>
  <c r="J1300" i="2" s="1"/>
  <c r="B801" i="2"/>
  <c r="B1301" i="2" s="1"/>
  <c r="J801" i="2"/>
  <c r="J1301" i="2" s="1"/>
  <c r="B802" i="2"/>
  <c r="B1302" i="2" s="1"/>
  <c r="J802" i="2"/>
  <c r="B803" i="2"/>
  <c r="B1303" i="2" s="1"/>
  <c r="J803" i="2"/>
  <c r="J1303" i="2" s="1"/>
  <c r="B804" i="2"/>
  <c r="B1304" i="2" s="1"/>
  <c r="J804" i="2"/>
  <c r="J1304" i="2" s="1"/>
  <c r="B805" i="2"/>
  <c r="J805" i="2"/>
  <c r="J1305" i="2" s="1"/>
  <c r="B806" i="2"/>
  <c r="B1306" i="2" s="1"/>
  <c r="J806" i="2"/>
  <c r="J1306" i="2" s="1"/>
  <c r="B807" i="2"/>
  <c r="B1307" i="2" s="1"/>
  <c r="J807" i="2"/>
  <c r="J1307" i="2" s="1"/>
  <c r="B808" i="2"/>
  <c r="B1308" i="2" s="1"/>
  <c r="J808" i="2"/>
  <c r="J1308" i="2" s="1"/>
  <c r="B809" i="2"/>
  <c r="B1309" i="2" s="1"/>
  <c r="J809" i="2"/>
  <c r="J1309" i="2" s="1"/>
  <c r="B810" i="2"/>
  <c r="B1310" i="2" s="1"/>
  <c r="J810" i="2"/>
  <c r="J1310" i="2" s="1"/>
  <c r="B811" i="2"/>
  <c r="B1311" i="2" s="1"/>
  <c r="J811" i="2"/>
  <c r="J1311" i="2" s="1"/>
  <c r="B812" i="2"/>
  <c r="B1312" i="2" s="1"/>
  <c r="J812" i="2"/>
  <c r="J1312" i="2" s="1"/>
  <c r="B813" i="2"/>
  <c r="B1313" i="2" s="1"/>
  <c r="J813" i="2"/>
  <c r="B814" i="2"/>
  <c r="B1314" i="2" s="1"/>
  <c r="J814" i="2"/>
  <c r="J1314" i="2" s="1"/>
  <c r="B815" i="2"/>
  <c r="B1315" i="2" s="1"/>
  <c r="J815" i="2"/>
  <c r="J1315" i="2" s="1"/>
  <c r="B816" i="2"/>
  <c r="B1316" i="2" s="1"/>
  <c r="J816" i="2"/>
  <c r="J1316" i="2" s="1"/>
  <c r="B817" i="2"/>
  <c r="B1317" i="2" s="1"/>
  <c r="J817" i="2"/>
  <c r="J1317" i="2" s="1"/>
  <c r="B818" i="2"/>
  <c r="J818" i="2"/>
  <c r="J1318" i="2" s="1"/>
  <c r="B819" i="2"/>
  <c r="B1319" i="2" s="1"/>
  <c r="J819" i="2"/>
  <c r="J1319" i="2" s="1"/>
  <c r="B820" i="2"/>
  <c r="B1320" i="2" s="1"/>
  <c r="J820" i="2"/>
  <c r="J1320" i="2" s="1"/>
  <c r="B821" i="2"/>
  <c r="B1321" i="2" s="1"/>
  <c r="J821" i="2"/>
  <c r="J1321" i="2" s="1"/>
  <c r="B822" i="2"/>
  <c r="B1322" i="2" s="1"/>
  <c r="J822" i="2"/>
  <c r="J1322" i="2" s="1"/>
  <c r="B823" i="2"/>
  <c r="B1323" i="2" s="1"/>
  <c r="J823" i="2"/>
  <c r="J1323" i="2" s="1"/>
  <c r="B824" i="2"/>
  <c r="B1324" i="2" s="1"/>
  <c r="J824" i="2"/>
  <c r="J1324" i="2" s="1"/>
  <c r="B825" i="2"/>
  <c r="B1325" i="2" s="1"/>
  <c r="J825" i="2"/>
  <c r="J1325" i="2" s="1"/>
  <c r="B826" i="2"/>
  <c r="B1326" i="2" s="1"/>
  <c r="J826" i="2"/>
  <c r="J1326" i="2" s="1"/>
  <c r="B827" i="2"/>
  <c r="B1327" i="2" s="1"/>
  <c r="J827" i="2"/>
  <c r="J1327" i="2" s="1"/>
  <c r="B828" i="2"/>
  <c r="B1328" i="2" s="1"/>
  <c r="J828" i="2"/>
  <c r="J1328" i="2" s="1"/>
  <c r="B829" i="2"/>
  <c r="B1329" i="2" s="1"/>
  <c r="J829" i="2"/>
  <c r="J1329" i="2" s="1"/>
  <c r="B830" i="2"/>
  <c r="B1330" i="2" s="1"/>
  <c r="J830" i="2"/>
  <c r="J1330" i="2" s="1"/>
  <c r="B831" i="2"/>
  <c r="B1331" i="2" s="1"/>
  <c r="J831" i="2"/>
  <c r="J1331" i="2" s="1"/>
  <c r="B832" i="2"/>
  <c r="B1332" i="2" s="1"/>
  <c r="J832" i="2"/>
  <c r="J1332" i="2" s="1"/>
  <c r="B833" i="2"/>
  <c r="B1333" i="2" s="1"/>
  <c r="J833" i="2"/>
  <c r="J1333" i="2" s="1"/>
  <c r="B834" i="2"/>
  <c r="J834" i="2"/>
  <c r="J1334" i="2" s="1"/>
  <c r="B835" i="2"/>
  <c r="B1335" i="2" s="1"/>
  <c r="J835" i="2"/>
  <c r="J1335" i="2" s="1"/>
  <c r="B836" i="2"/>
  <c r="B1336" i="2" s="1"/>
  <c r="J836" i="2"/>
  <c r="J1336" i="2" s="1"/>
  <c r="B837" i="2"/>
  <c r="B1337" i="2" s="1"/>
  <c r="J837" i="2"/>
  <c r="J1337" i="2" s="1"/>
  <c r="B838" i="2"/>
  <c r="B1338" i="2" s="1"/>
  <c r="J838" i="2"/>
  <c r="J1338" i="2" s="1"/>
  <c r="B839" i="2"/>
  <c r="B1339" i="2" s="1"/>
  <c r="J839" i="2"/>
  <c r="J1339" i="2" s="1"/>
  <c r="B840" i="2"/>
  <c r="B1340" i="2" s="1"/>
  <c r="J840" i="2"/>
  <c r="J1340" i="2" s="1"/>
  <c r="B841" i="2"/>
  <c r="B1341" i="2" s="1"/>
  <c r="J841" i="2"/>
  <c r="J1341" i="2" s="1"/>
  <c r="B842" i="2"/>
  <c r="B1342" i="2" s="1"/>
  <c r="J842" i="2"/>
  <c r="J1342" i="2" s="1"/>
  <c r="B843" i="2"/>
  <c r="B1343" i="2" s="1"/>
  <c r="J843" i="2"/>
  <c r="J1343" i="2" s="1"/>
  <c r="B844" i="2"/>
  <c r="B1344" i="2" s="1"/>
  <c r="J844" i="2"/>
  <c r="J1344" i="2" s="1"/>
  <c r="B845" i="2"/>
  <c r="B1345" i="2" s="1"/>
  <c r="J845" i="2"/>
  <c r="B846" i="2"/>
  <c r="B1346" i="2" s="1"/>
  <c r="J846" i="2"/>
  <c r="J1346" i="2" s="1"/>
  <c r="B847" i="2"/>
  <c r="B1347" i="2" s="1"/>
  <c r="J847" i="2"/>
  <c r="J1347" i="2" s="1"/>
  <c r="B848" i="2"/>
  <c r="J848" i="2"/>
  <c r="J1348" i="2" s="1"/>
  <c r="B849" i="2"/>
  <c r="B1349" i="2" s="1"/>
  <c r="J849" i="2"/>
  <c r="J1349" i="2" s="1"/>
  <c r="B850" i="2"/>
  <c r="B1350" i="2" s="1"/>
  <c r="J850" i="2"/>
  <c r="J1350" i="2" s="1"/>
  <c r="B851" i="2"/>
  <c r="B1351" i="2" s="1"/>
  <c r="J851" i="2"/>
  <c r="J1351" i="2" s="1"/>
  <c r="B852" i="2"/>
  <c r="B1352" i="2" s="1"/>
  <c r="J852" i="2"/>
  <c r="J1352" i="2" s="1"/>
  <c r="B853" i="2"/>
  <c r="B1353" i="2" s="1"/>
  <c r="J853" i="2"/>
  <c r="J1353" i="2" s="1"/>
  <c r="B854" i="2"/>
  <c r="B1354" i="2" s="1"/>
  <c r="J854" i="2"/>
  <c r="J1354" i="2" s="1"/>
  <c r="B855" i="2"/>
  <c r="B1355" i="2" s="1"/>
  <c r="J855" i="2"/>
  <c r="J1355" i="2" s="1"/>
  <c r="B856" i="2"/>
  <c r="J856" i="2"/>
  <c r="B857" i="2"/>
  <c r="B1357" i="2" s="1"/>
  <c r="J857" i="2"/>
  <c r="B858" i="2"/>
  <c r="B1358" i="2" s="1"/>
  <c r="J858" i="2"/>
  <c r="J1358" i="2" s="1"/>
  <c r="B859" i="2"/>
  <c r="B1359" i="2" s="1"/>
  <c r="J859" i="2"/>
  <c r="J1359" i="2" s="1"/>
  <c r="B860" i="2"/>
  <c r="B1360" i="2" s="1"/>
  <c r="J860" i="2"/>
  <c r="J1360" i="2" s="1"/>
  <c r="B861" i="2"/>
  <c r="B1361" i="2" s="1"/>
  <c r="J861" i="2"/>
  <c r="J1361" i="2" s="1"/>
  <c r="B862" i="2"/>
  <c r="B1362" i="2" s="1"/>
  <c r="J862" i="2"/>
  <c r="J1362" i="2" s="1"/>
  <c r="B863" i="2"/>
  <c r="B1363" i="2" s="1"/>
  <c r="J863" i="2"/>
  <c r="J1363" i="2" s="1"/>
  <c r="B864" i="2"/>
  <c r="B1364" i="2" s="1"/>
  <c r="J864" i="2"/>
  <c r="J1364" i="2" s="1"/>
  <c r="B865" i="2"/>
  <c r="B1365" i="2" s="1"/>
  <c r="J865" i="2"/>
  <c r="J1365" i="2" s="1"/>
  <c r="B866" i="2"/>
  <c r="B1366" i="2" s="1"/>
  <c r="J866" i="2"/>
  <c r="J1366" i="2" s="1"/>
  <c r="B867" i="2"/>
  <c r="B1367" i="2" s="1"/>
  <c r="J867" i="2"/>
  <c r="J1367" i="2" s="1"/>
  <c r="B868" i="2"/>
  <c r="B1368" i="2" s="1"/>
  <c r="J868" i="2"/>
  <c r="J1368" i="2" s="1"/>
  <c r="B869" i="2"/>
  <c r="B1369" i="2" s="1"/>
  <c r="J869" i="2"/>
  <c r="J1369" i="2" s="1"/>
  <c r="B870" i="2"/>
  <c r="B1370" i="2" s="1"/>
  <c r="J870" i="2"/>
  <c r="J1370" i="2" s="1"/>
  <c r="B871" i="2"/>
  <c r="B1371" i="2" s="1"/>
  <c r="J871" i="2"/>
  <c r="J1371" i="2" s="1"/>
  <c r="B872" i="2"/>
  <c r="B1372" i="2" s="1"/>
  <c r="J872" i="2"/>
  <c r="B873" i="2"/>
  <c r="B1373" i="2" s="1"/>
  <c r="J873" i="2"/>
  <c r="J1373" i="2" s="1"/>
  <c r="B874" i="2"/>
  <c r="B1374" i="2" s="1"/>
  <c r="J874" i="2"/>
  <c r="J1374" i="2" s="1"/>
  <c r="B875" i="2"/>
  <c r="B1375" i="2" s="1"/>
  <c r="J875" i="2"/>
  <c r="J1375" i="2" s="1"/>
  <c r="B876" i="2"/>
  <c r="J876" i="2"/>
  <c r="J1376" i="2" s="1"/>
  <c r="B877" i="2"/>
  <c r="B1377" i="2" s="1"/>
  <c r="J877" i="2"/>
  <c r="J1377" i="2" s="1"/>
  <c r="B878" i="2"/>
  <c r="B1378" i="2" s="1"/>
  <c r="J878" i="2"/>
  <c r="J1378" i="2" s="1"/>
  <c r="B879" i="2"/>
  <c r="B1379" i="2" s="1"/>
  <c r="J879" i="2"/>
  <c r="J1379" i="2" s="1"/>
  <c r="B880" i="2"/>
  <c r="B1380" i="2" s="1"/>
  <c r="J880" i="2"/>
  <c r="B881" i="2"/>
  <c r="B1381" i="2" s="1"/>
  <c r="J881" i="2"/>
  <c r="J1381" i="2" s="1"/>
  <c r="B882" i="2"/>
  <c r="B1382" i="2" s="1"/>
  <c r="J882" i="2"/>
  <c r="J1382" i="2" s="1"/>
  <c r="B883" i="2"/>
  <c r="B1383" i="2" s="1"/>
  <c r="J883" i="2"/>
  <c r="J1383" i="2" s="1"/>
  <c r="B884" i="2"/>
  <c r="B1384" i="2" s="1"/>
  <c r="J884" i="2"/>
  <c r="J1384" i="2" s="1"/>
  <c r="B885" i="2"/>
  <c r="B1385" i="2" s="1"/>
  <c r="J885" i="2"/>
  <c r="J1385" i="2" s="1"/>
  <c r="B886" i="2"/>
  <c r="B1386" i="2" s="1"/>
  <c r="J886" i="2"/>
  <c r="J1386" i="2" s="1"/>
  <c r="B887" i="2"/>
  <c r="B1387" i="2" s="1"/>
  <c r="J887" i="2"/>
  <c r="J1387" i="2" s="1"/>
  <c r="B888" i="2"/>
  <c r="J888" i="2"/>
  <c r="B889" i="2"/>
  <c r="B1389" i="2" s="1"/>
  <c r="J889" i="2"/>
  <c r="B890" i="2"/>
  <c r="B1390" i="2" s="1"/>
  <c r="J890" i="2"/>
  <c r="J1390" i="2" s="1"/>
  <c r="B891" i="2"/>
  <c r="B1391" i="2" s="1"/>
  <c r="J891" i="2"/>
  <c r="J1391" i="2" s="1"/>
  <c r="B892" i="2"/>
  <c r="B1392" i="2" s="1"/>
  <c r="J892" i="2"/>
  <c r="J1392" i="2" s="1"/>
  <c r="B893" i="2"/>
  <c r="B1393" i="2" s="1"/>
  <c r="J893" i="2"/>
  <c r="J1393" i="2" s="1"/>
  <c r="B894" i="2"/>
  <c r="B1394" i="2" s="1"/>
  <c r="J894" i="2"/>
  <c r="J1394" i="2" s="1"/>
  <c r="B895" i="2"/>
  <c r="B1395" i="2" s="1"/>
  <c r="J895" i="2"/>
  <c r="J1395" i="2" s="1"/>
  <c r="B896" i="2"/>
  <c r="J896" i="2"/>
  <c r="J1396" i="2" s="1"/>
  <c r="B897" i="2"/>
  <c r="B1397" i="2" s="1"/>
  <c r="J897" i="2"/>
  <c r="J1397" i="2" s="1"/>
  <c r="B898" i="2"/>
  <c r="B1398" i="2" s="1"/>
  <c r="J898" i="2"/>
  <c r="J1398" i="2" s="1"/>
  <c r="B899" i="2"/>
  <c r="B1399" i="2" s="1"/>
  <c r="J899" i="2"/>
  <c r="J1399" i="2" s="1"/>
  <c r="B900" i="2"/>
  <c r="B1400" i="2" s="1"/>
  <c r="J900" i="2"/>
  <c r="J1400" i="2" s="1"/>
  <c r="B901" i="2"/>
  <c r="J901" i="2"/>
  <c r="J1401" i="2" s="1"/>
  <c r="B902" i="2"/>
  <c r="B1402" i="2" s="1"/>
  <c r="J902" i="2"/>
  <c r="J1402" i="2" s="1"/>
  <c r="B903" i="2"/>
  <c r="B1403" i="2" s="1"/>
  <c r="J903" i="2"/>
  <c r="J1403" i="2" s="1"/>
  <c r="B904" i="2"/>
  <c r="B1404" i="2" s="1"/>
  <c r="J904" i="2"/>
  <c r="J1404" i="2" s="1"/>
  <c r="B905" i="2"/>
  <c r="B1405" i="2" s="1"/>
  <c r="J905" i="2"/>
  <c r="J1405" i="2" s="1"/>
  <c r="B906" i="2"/>
  <c r="B1406" i="2" s="1"/>
  <c r="J906" i="2"/>
  <c r="J1406" i="2" s="1"/>
  <c r="B907" i="2"/>
  <c r="B1407" i="2" s="1"/>
  <c r="J907" i="2"/>
  <c r="J1407" i="2" s="1"/>
  <c r="B908" i="2"/>
  <c r="B1408" i="2" s="1"/>
  <c r="J908" i="2"/>
  <c r="J1408" i="2" s="1"/>
  <c r="B909" i="2"/>
  <c r="B1409" i="2" s="1"/>
  <c r="J909" i="2"/>
  <c r="J1409" i="2" s="1"/>
  <c r="B910" i="2"/>
  <c r="B1410" i="2" s="1"/>
  <c r="J910" i="2"/>
  <c r="J1410" i="2" s="1"/>
  <c r="B911" i="2"/>
  <c r="B1411" i="2" s="1"/>
  <c r="J911" i="2"/>
  <c r="J1411" i="2" s="1"/>
  <c r="B912" i="2"/>
  <c r="J912" i="2"/>
  <c r="J1412" i="2" s="1"/>
  <c r="B913" i="2"/>
  <c r="B1413" i="2" s="1"/>
  <c r="J913" i="2"/>
  <c r="J1413" i="2" s="1"/>
  <c r="B914" i="2"/>
  <c r="B1414" i="2" s="1"/>
  <c r="J914" i="2"/>
  <c r="J1414" i="2" s="1"/>
  <c r="B915" i="2"/>
  <c r="B1415" i="2" s="1"/>
  <c r="J915" i="2"/>
  <c r="J1415" i="2" s="1"/>
  <c r="B916" i="2"/>
  <c r="B1416" i="2" s="1"/>
  <c r="J916" i="2"/>
  <c r="J1416" i="2" s="1"/>
  <c r="B917" i="2"/>
  <c r="B1417" i="2" s="1"/>
  <c r="J917" i="2"/>
  <c r="J1417" i="2" s="1"/>
  <c r="B918" i="2"/>
  <c r="B1418" i="2" s="1"/>
  <c r="J918" i="2"/>
  <c r="J1418" i="2" s="1"/>
  <c r="B919" i="2"/>
  <c r="B1419" i="2" s="1"/>
  <c r="J919" i="2"/>
  <c r="J1419" i="2" s="1"/>
  <c r="B920" i="2"/>
  <c r="B1420" i="2" s="1"/>
  <c r="J920" i="2"/>
  <c r="J1420" i="2" s="1"/>
  <c r="B921" i="2"/>
  <c r="B1421" i="2" s="1"/>
  <c r="J921" i="2"/>
  <c r="J1421" i="2" s="1"/>
  <c r="B922" i="2"/>
  <c r="B1422" i="2" s="1"/>
  <c r="J922" i="2"/>
  <c r="J1422" i="2" s="1"/>
  <c r="B923" i="2"/>
  <c r="B1423" i="2" s="1"/>
  <c r="J923" i="2"/>
  <c r="J1423" i="2" s="1"/>
  <c r="B924" i="2"/>
  <c r="B1424" i="2" s="1"/>
  <c r="J924" i="2"/>
  <c r="J1424" i="2" s="1"/>
  <c r="B925" i="2"/>
  <c r="B1425" i="2" s="1"/>
  <c r="J925" i="2"/>
  <c r="J1425" i="2" s="1"/>
  <c r="B926" i="2"/>
  <c r="B1426" i="2" s="1"/>
  <c r="J926" i="2"/>
  <c r="J1426" i="2" s="1"/>
  <c r="B927" i="2"/>
  <c r="B1427" i="2" s="1"/>
  <c r="J927" i="2"/>
  <c r="J1427" i="2" s="1"/>
  <c r="B928" i="2"/>
  <c r="J928" i="2"/>
  <c r="J1428" i="2" s="1"/>
  <c r="B929" i="2"/>
  <c r="B1429" i="2" s="1"/>
  <c r="J929" i="2"/>
  <c r="J1429" i="2" s="1"/>
  <c r="B930" i="2"/>
  <c r="B1430" i="2" s="1"/>
  <c r="J930" i="2"/>
  <c r="J1430" i="2" s="1"/>
  <c r="B931" i="2"/>
  <c r="B1431" i="2" s="1"/>
  <c r="J931" i="2"/>
  <c r="J1431" i="2" s="1"/>
  <c r="B932" i="2"/>
  <c r="B1432" i="2" s="1"/>
  <c r="J932" i="2"/>
  <c r="J1432" i="2" s="1"/>
  <c r="B933" i="2"/>
  <c r="B1433" i="2" s="1"/>
  <c r="J933" i="2"/>
  <c r="J1433" i="2" s="1"/>
  <c r="B934" i="2"/>
  <c r="B1434" i="2" s="1"/>
  <c r="J934" i="2"/>
  <c r="J1434" i="2" s="1"/>
  <c r="B935" i="2"/>
  <c r="B1435" i="2" s="1"/>
  <c r="J935" i="2"/>
  <c r="J1435" i="2" s="1"/>
  <c r="B936" i="2"/>
  <c r="B1436" i="2" s="1"/>
  <c r="J936" i="2"/>
  <c r="J1436" i="2" s="1"/>
  <c r="B937" i="2"/>
  <c r="B1437" i="2" s="1"/>
  <c r="J937" i="2"/>
  <c r="J1437" i="2" s="1"/>
  <c r="B938" i="2"/>
  <c r="B1438" i="2" s="1"/>
  <c r="J938" i="2"/>
  <c r="J1438" i="2" s="1"/>
  <c r="B939" i="2"/>
  <c r="B1439" i="2" s="1"/>
  <c r="J939" i="2"/>
  <c r="J1439" i="2" s="1"/>
  <c r="B940" i="2"/>
  <c r="B1440" i="2" s="1"/>
  <c r="J940" i="2"/>
  <c r="J1440" i="2" s="1"/>
  <c r="B941" i="2"/>
  <c r="B1441" i="2" s="1"/>
  <c r="J941" i="2"/>
  <c r="J1441" i="2" s="1"/>
  <c r="B942" i="2"/>
  <c r="B1442" i="2" s="1"/>
  <c r="J942" i="2"/>
  <c r="J1442" i="2" s="1"/>
  <c r="B943" i="2"/>
  <c r="B1443" i="2" s="1"/>
  <c r="J943" i="2"/>
  <c r="J1443" i="2" s="1"/>
  <c r="B944" i="2"/>
  <c r="J944" i="2"/>
  <c r="J1444" i="2" s="1"/>
  <c r="B945" i="2"/>
  <c r="B1445" i="2" s="1"/>
  <c r="J945" i="2"/>
  <c r="J1445" i="2" s="1"/>
  <c r="B946" i="2"/>
  <c r="B1446" i="2" s="1"/>
  <c r="J946" i="2"/>
  <c r="J1446" i="2" s="1"/>
  <c r="B947" i="2"/>
  <c r="B1447" i="2" s="1"/>
  <c r="J947" i="2"/>
  <c r="J1447" i="2" s="1"/>
  <c r="B948" i="2"/>
  <c r="B1448" i="2" s="1"/>
  <c r="J948" i="2"/>
  <c r="J1448" i="2" s="1"/>
  <c r="B949" i="2"/>
  <c r="B1449" i="2" s="1"/>
  <c r="J949" i="2"/>
  <c r="J1449" i="2" s="1"/>
  <c r="B950" i="2"/>
  <c r="B1450" i="2" s="1"/>
  <c r="J950" i="2"/>
  <c r="J1450" i="2" s="1"/>
  <c r="B951" i="2"/>
  <c r="B1451" i="2" s="1"/>
  <c r="J951" i="2"/>
  <c r="B952" i="2"/>
  <c r="B1452" i="2" s="1"/>
  <c r="J952" i="2"/>
  <c r="J1452" i="2" s="1"/>
  <c r="B953" i="2"/>
  <c r="J953" i="2"/>
  <c r="J1453" i="2" s="1"/>
  <c r="B954" i="2"/>
  <c r="B1454" i="2" s="1"/>
  <c r="J954" i="2"/>
  <c r="J1454" i="2" s="1"/>
  <c r="B955" i="2"/>
  <c r="B1455" i="2" s="1"/>
  <c r="J955" i="2"/>
  <c r="B956" i="2"/>
  <c r="B1456" i="2" s="1"/>
  <c r="J956" i="2"/>
  <c r="B957" i="2"/>
  <c r="B1457" i="2" s="1"/>
  <c r="J957" i="2"/>
  <c r="J1457" i="2" s="1"/>
  <c r="B958" i="2"/>
  <c r="B1458" i="2" s="1"/>
  <c r="J958" i="2"/>
  <c r="J1458" i="2" s="1"/>
  <c r="B959" i="2"/>
  <c r="B1459" i="2" s="1"/>
  <c r="J959" i="2"/>
  <c r="B960" i="2"/>
  <c r="B1460" i="2" s="1"/>
  <c r="J960" i="2"/>
  <c r="B961" i="2"/>
  <c r="B1461" i="2" s="1"/>
  <c r="J961" i="2"/>
  <c r="J1461" i="2" s="1"/>
  <c r="B962" i="2"/>
  <c r="B1462" i="2" s="1"/>
  <c r="J962" i="2"/>
  <c r="J1462" i="2" s="1"/>
  <c r="B963" i="2"/>
  <c r="B1463" i="2" s="1"/>
  <c r="J963" i="2"/>
  <c r="B964" i="2"/>
  <c r="B1464" i="2" s="1"/>
  <c r="J964" i="2"/>
  <c r="B965" i="2"/>
  <c r="B1465" i="2" s="1"/>
  <c r="J965" i="2"/>
  <c r="J1465" i="2" s="1"/>
  <c r="B966" i="2"/>
  <c r="J966" i="2"/>
  <c r="J1466" i="2" s="1"/>
  <c r="B967" i="2"/>
  <c r="B1467" i="2" s="1"/>
  <c r="J967" i="2"/>
  <c r="J1467" i="2" s="1"/>
  <c r="B968" i="2"/>
  <c r="B1468" i="2" s="1"/>
  <c r="J968" i="2"/>
  <c r="B969" i="2"/>
  <c r="B1469" i="2" s="1"/>
  <c r="J969" i="2"/>
  <c r="J1469" i="2" s="1"/>
  <c r="B970" i="2"/>
  <c r="B1470" i="2" s="1"/>
  <c r="J970" i="2"/>
  <c r="J1470" i="2" s="1"/>
  <c r="B971" i="2"/>
  <c r="J971" i="2"/>
  <c r="J1471" i="2" s="1"/>
  <c r="B972" i="2"/>
  <c r="B1472" i="2" s="1"/>
  <c r="J972" i="2"/>
  <c r="B973" i="2"/>
  <c r="B1473" i="2" s="1"/>
  <c r="J973" i="2"/>
  <c r="J1473" i="2" s="1"/>
  <c r="B974" i="2"/>
  <c r="B1474" i="2" s="1"/>
  <c r="J974" i="2"/>
  <c r="J1474" i="2" s="1"/>
  <c r="B975" i="2"/>
  <c r="J975" i="2"/>
  <c r="J1475" i="2" s="1"/>
  <c r="B976" i="2"/>
  <c r="B1476" i="2" s="1"/>
  <c r="J976" i="2"/>
  <c r="B977" i="2"/>
  <c r="B1477" i="2" s="1"/>
  <c r="J977" i="2"/>
  <c r="J1477" i="2" s="1"/>
  <c r="B978" i="2"/>
  <c r="B1478" i="2" s="1"/>
  <c r="J978" i="2"/>
  <c r="J1478" i="2" s="1"/>
  <c r="B979" i="2"/>
  <c r="B1479" i="2" s="1"/>
  <c r="J979" i="2"/>
  <c r="J1479" i="2" s="1"/>
  <c r="B980" i="2"/>
  <c r="B1480" i="2" s="1"/>
  <c r="J980" i="2"/>
  <c r="B981" i="2"/>
  <c r="B1481" i="2" s="1"/>
  <c r="J981" i="2"/>
  <c r="J1481" i="2" s="1"/>
  <c r="B982" i="2"/>
  <c r="J982" i="2"/>
  <c r="J1482" i="2" s="1"/>
  <c r="B983" i="2"/>
  <c r="B1483" i="2" s="1"/>
  <c r="J983" i="2"/>
  <c r="J1483" i="2" s="1"/>
  <c r="B984" i="2"/>
  <c r="B1484" i="2" s="1"/>
  <c r="J984" i="2"/>
  <c r="B985" i="2"/>
  <c r="B1485" i="2" s="1"/>
  <c r="J985" i="2"/>
  <c r="J1485" i="2" s="1"/>
  <c r="B986" i="2"/>
  <c r="B1486" i="2" s="1"/>
  <c r="J986" i="2"/>
  <c r="J1486" i="2" s="1"/>
  <c r="B987" i="2"/>
  <c r="J987" i="2"/>
  <c r="J1487" i="2" s="1"/>
  <c r="B988" i="2"/>
  <c r="B1488" i="2" s="1"/>
  <c r="J988" i="2"/>
  <c r="B989" i="2"/>
  <c r="B1489" i="2" s="1"/>
  <c r="J989" i="2"/>
  <c r="J1489" i="2" s="1"/>
  <c r="B990" i="2"/>
  <c r="B1490" i="2" s="1"/>
  <c r="J990" i="2"/>
  <c r="J1490" i="2" s="1"/>
  <c r="B991" i="2"/>
  <c r="B1491" i="2" s="1"/>
  <c r="J991" i="2"/>
  <c r="J1491" i="2" s="1"/>
  <c r="B992" i="2"/>
  <c r="B1492" i="2" s="1"/>
  <c r="J992" i="2"/>
  <c r="B993" i="2"/>
  <c r="B1493" i="2" s="1"/>
  <c r="J993" i="2"/>
  <c r="J1493" i="2" s="1"/>
  <c r="B994" i="2"/>
  <c r="B1494" i="2" s="1"/>
  <c r="J994" i="2"/>
  <c r="B995" i="2"/>
  <c r="B1495" i="2" s="1"/>
  <c r="J995" i="2"/>
  <c r="J1495" i="2" s="1"/>
  <c r="B996" i="2"/>
  <c r="B1496" i="2" s="1"/>
  <c r="J996" i="2"/>
  <c r="B997" i="2"/>
  <c r="B1497" i="2" s="1"/>
  <c r="J997" i="2"/>
  <c r="J1497" i="2" s="1"/>
  <c r="B998" i="2"/>
  <c r="B1498" i="2" s="1"/>
  <c r="J998" i="2"/>
  <c r="B999" i="2"/>
  <c r="J999" i="2"/>
  <c r="J1499" i="2" s="1"/>
  <c r="B1000" i="2"/>
  <c r="B1500" i="2" s="1"/>
  <c r="J1000" i="2"/>
  <c r="B1001" i="2"/>
  <c r="B1501" i="2" s="1"/>
  <c r="J1001" i="2"/>
  <c r="J1501" i="2" s="1"/>
  <c r="B1002" i="2"/>
  <c r="B1502" i="2" s="1"/>
  <c r="J1002" i="2"/>
  <c r="J1502" i="2" s="1"/>
  <c r="B1003" i="2"/>
  <c r="J1003" i="2"/>
  <c r="J1503" i="2" s="1"/>
  <c r="B1004" i="2"/>
  <c r="B1504" i="2" s="1"/>
  <c r="J1004" i="2"/>
  <c r="J1244" i="2"/>
  <c r="J1249" i="2"/>
  <c r="B1256" i="2"/>
  <c r="B1272" i="2"/>
  <c r="J1281" i="2"/>
  <c r="B1282" i="2"/>
  <c r="J1286" i="2"/>
  <c r="B1294" i="2"/>
  <c r="J1294" i="2"/>
  <c r="J1302" i="2"/>
  <c r="J1313" i="2"/>
  <c r="B1318" i="2"/>
  <c r="B1334" i="2"/>
  <c r="J1345" i="2"/>
  <c r="B1348" i="2"/>
  <c r="B1356" i="2"/>
  <c r="J1357" i="2"/>
  <c r="J1372" i="2"/>
  <c r="B1376" i="2"/>
  <c r="J1380" i="2"/>
  <c r="B1388" i="2"/>
  <c r="J1388" i="2"/>
  <c r="J1389" i="2"/>
  <c r="B1396" i="2"/>
  <c r="B1412" i="2"/>
  <c r="B1428" i="2"/>
  <c r="B1444" i="2"/>
  <c r="J1451" i="2"/>
  <c r="B506" i="2"/>
  <c r="E506" i="2"/>
  <c r="G506" i="2"/>
  <c r="J506" i="2"/>
  <c r="J1006" i="2" s="1"/>
  <c r="R506" i="2"/>
  <c r="W506" i="2" s="1"/>
  <c r="B507" i="2"/>
  <c r="B1007" i="2" s="1"/>
  <c r="E507" i="2"/>
  <c r="G507" i="2"/>
  <c r="J507" i="2"/>
  <c r="R507" i="2"/>
  <c r="B508" i="2"/>
  <c r="E508" i="2"/>
  <c r="G508" i="2"/>
  <c r="J508" i="2"/>
  <c r="J1008" i="2" s="1"/>
  <c r="R508" i="2"/>
  <c r="B509" i="2"/>
  <c r="B1009" i="2" s="1"/>
  <c r="E509" i="2"/>
  <c r="G509" i="2"/>
  <c r="J509" i="2"/>
  <c r="R509" i="2"/>
  <c r="W509" i="2" s="1"/>
  <c r="B510" i="2"/>
  <c r="E510" i="2"/>
  <c r="G510" i="2"/>
  <c r="J510" i="2"/>
  <c r="J1010" i="2" s="1"/>
  <c r="R510" i="2"/>
  <c r="B511" i="2"/>
  <c r="B1011" i="2" s="1"/>
  <c r="E511" i="2"/>
  <c r="G511" i="2"/>
  <c r="J511" i="2"/>
  <c r="R511" i="2"/>
  <c r="U511" i="2" s="1"/>
  <c r="B512" i="2"/>
  <c r="E512" i="2"/>
  <c r="G512" i="2"/>
  <c r="J512" i="2"/>
  <c r="J1012" i="2" s="1"/>
  <c r="R512" i="2"/>
  <c r="B513" i="2"/>
  <c r="B1013" i="2" s="1"/>
  <c r="E513" i="2"/>
  <c r="G513" i="2"/>
  <c r="J513" i="2"/>
  <c r="R513" i="2"/>
  <c r="B514" i="2"/>
  <c r="E514" i="2"/>
  <c r="G514" i="2"/>
  <c r="J514" i="2"/>
  <c r="J1014" i="2" s="1"/>
  <c r="R514" i="2"/>
  <c r="B515" i="2"/>
  <c r="B1015" i="2" s="1"/>
  <c r="E515" i="2"/>
  <c r="G515" i="2"/>
  <c r="J515" i="2"/>
  <c r="R515" i="2"/>
  <c r="U515" i="2" s="1"/>
  <c r="B516" i="2"/>
  <c r="E516" i="2"/>
  <c r="G516" i="2"/>
  <c r="J516" i="2"/>
  <c r="J1016" i="2" s="1"/>
  <c r="R516" i="2"/>
  <c r="W516" i="2" s="1"/>
  <c r="B517" i="2"/>
  <c r="B1017" i="2" s="1"/>
  <c r="E517" i="2"/>
  <c r="G517" i="2"/>
  <c r="J517" i="2"/>
  <c r="R517" i="2"/>
  <c r="U517" i="2" s="1"/>
  <c r="B518" i="2"/>
  <c r="E518" i="2"/>
  <c r="G518" i="2"/>
  <c r="J518" i="2"/>
  <c r="J1018" i="2" s="1"/>
  <c r="R518" i="2"/>
  <c r="B519" i="2"/>
  <c r="B1019" i="2" s="1"/>
  <c r="E519" i="2"/>
  <c r="G519" i="2"/>
  <c r="J519" i="2"/>
  <c r="R519" i="2"/>
  <c r="U519" i="2" s="1"/>
  <c r="B520" i="2"/>
  <c r="E520" i="2"/>
  <c r="G520" i="2"/>
  <c r="J520" i="2"/>
  <c r="J1020" i="2" s="1"/>
  <c r="R520" i="2"/>
  <c r="U520" i="2" s="1"/>
  <c r="B521" i="2"/>
  <c r="B1021" i="2" s="1"/>
  <c r="E521" i="2"/>
  <c r="G521" i="2"/>
  <c r="J521" i="2"/>
  <c r="R521" i="2"/>
  <c r="B522" i="2"/>
  <c r="E522" i="2"/>
  <c r="G522" i="2"/>
  <c r="J522" i="2"/>
  <c r="J1022" i="2" s="1"/>
  <c r="R522" i="2"/>
  <c r="B523" i="2"/>
  <c r="B1023" i="2" s="1"/>
  <c r="E523" i="2"/>
  <c r="G523" i="2"/>
  <c r="J523" i="2"/>
  <c r="R523" i="2"/>
  <c r="U523" i="2" s="1"/>
  <c r="B524" i="2"/>
  <c r="E524" i="2"/>
  <c r="G524" i="2"/>
  <c r="J524" i="2"/>
  <c r="J1024" i="2" s="1"/>
  <c r="R524" i="2"/>
  <c r="B525" i="2"/>
  <c r="E525" i="2"/>
  <c r="G525" i="2"/>
  <c r="J525" i="2"/>
  <c r="J1025" i="2" s="1"/>
  <c r="R525" i="2"/>
  <c r="B526" i="2"/>
  <c r="E526" i="2"/>
  <c r="G526" i="2"/>
  <c r="J526" i="2"/>
  <c r="J1026" i="2" s="1"/>
  <c r="R526" i="2"/>
  <c r="B527" i="2"/>
  <c r="B1027" i="2" s="1"/>
  <c r="E527" i="2"/>
  <c r="G527" i="2"/>
  <c r="J527" i="2"/>
  <c r="R527" i="2"/>
  <c r="U527" i="2" s="1"/>
  <c r="B528" i="2"/>
  <c r="B1028" i="2" s="1"/>
  <c r="E528" i="2"/>
  <c r="G528" i="2"/>
  <c r="J528" i="2"/>
  <c r="R528" i="2"/>
  <c r="W528" i="2" s="1"/>
  <c r="B529" i="2"/>
  <c r="E529" i="2"/>
  <c r="G529" i="2"/>
  <c r="J529" i="2"/>
  <c r="J1029" i="2" s="1"/>
  <c r="R529" i="2"/>
  <c r="U529" i="2" s="1"/>
  <c r="B530" i="2"/>
  <c r="E530" i="2"/>
  <c r="G530" i="2"/>
  <c r="J530" i="2"/>
  <c r="J1030" i="2" s="1"/>
  <c r="R530" i="2"/>
  <c r="B531" i="2"/>
  <c r="B1031" i="2" s="1"/>
  <c r="E531" i="2"/>
  <c r="G531" i="2"/>
  <c r="J531" i="2"/>
  <c r="R531" i="2"/>
  <c r="U531" i="2" s="1"/>
  <c r="B532" i="2"/>
  <c r="B1032" i="2" s="1"/>
  <c r="E532" i="2"/>
  <c r="G532" i="2"/>
  <c r="J532" i="2"/>
  <c r="R532" i="2"/>
  <c r="B533" i="2"/>
  <c r="E533" i="2"/>
  <c r="G533" i="2"/>
  <c r="J533" i="2"/>
  <c r="J1033" i="2" s="1"/>
  <c r="R533" i="2"/>
  <c r="B534" i="2"/>
  <c r="E534" i="2"/>
  <c r="G534" i="2"/>
  <c r="J534" i="2"/>
  <c r="J1034" i="2" s="1"/>
  <c r="R534" i="2"/>
  <c r="B535" i="2"/>
  <c r="B1035" i="2" s="1"/>
  <c r="E535" i="2"/>
  <c r="G535" i="2"/>
  <c r="J535" i="2"/>
  <c r="R535" i="2"/>
  <c r="U535" i="2" s="1"/>
  <c r="B536" i="2"/>
  <c r="B1036" i="2" s="1"/>
  <c r="E536" i="2"/>
  <c r="G536" i="2"/>
  <c r="J536" i="2"/>
  <c r="J1036" i="2" s="1"/>
  <c r="R536" i="2"/>
  <c r="W536" i="2" s="1"/>
  <c r="B537" i="2"/>
  <c r="E537" i="2"/>
  <c r="G537" i="2"/>
  <c r="J537" i="2"/>
  <c r="J1037" i="2" s="1"/>
  <c r="R537" i="2"/>
  <c r="U537" i="2" s="1"/>
  <c r="B538" i="2"/>
  <c r="E538" i="2"/>
  <c r="G538" i="2"/>
  <c r="J538" i="2"/>
  <c r="J1038" i="2" s="1"/>
  <c r="R538" i="2"/>
  <c r="B539" i="2"/>
  <c r="B1039" i="2" s="1"/>
  <c r="E539" i="2"/>
  <c r="G539" i="2"/>
  <c r="J539" i="2"/>
  <c r="R539" i="2"/>
  <c r="U539" i="2" s="1"/>
  <c r="B540" i="2"/>
  <c r="B1040" i="2" s="1"/>
  <c r="E540" i="2"/>
  <c r="G540" i="2"/>
  <c r="J540" i="2"/>
  <c r="R540" i="2"/>
  <c r="U540" i="2" s="1"/>
  <c r="B541" i="2"/>
  <c r="E541" i="2"/>
  <c r="G541" i="2"/>
  <c r="J541" i="2"/>
  <c r="J1041" i="2" s="1"/>
  <c r="R541" i="2"/>
  <c r="B542" i="2"/>
  <c r="E542" i="2"/>
  <c r="G542" i="2"/>
  <c r="J542" i="2"/>
  <c r="J1042" i="2" s="1"/>
  <c r="R542" i="2"/>
  <c r="B543" i="2"/>
  <c r="B1043" i="2" s="1"/>
  <c r="E543" i="2"/>
  <c r="G543" i="2"/>
  <c r="J543" i="2"/>
  <c r="R543" i="2"/>
  <c r="B544" i="2"/>
  <c r="B1044" i="2" s="1"/>
  <c r="E544" i="2"/>
  <c r="G544" i="2"/>
  <c r="J544" i="2"/>
  <c r="R544" i="2"/>
  <c r="B545" i="2"/>
  <c r="E545" i="2"/>
  <c r="G545" i="2"/>
  <c r="J545" i="2"/>
  <c r="J1045" i="2" s="1"/>
  <c r="B546" i="2"/>
  <c r="E546" i="2"/>
  <c r="G546" i="2"/>
  <c r="J546" i="2"/>
  <c r="J1046" i="2" s="1"/>
  <c r="B547" i="2"/>
  <c r="B1047" i="2" s="1"/>
  <c r="E547" i="2"/>
  <c r="G547" i="2"/>
  <c r="J547" i="2"/>
  <c r="B548" i="2"/>
  <c r="B1048" i="2" s="1"/>
  <c r="E548" i="2"/>
  <c r="G548" i="2"/>
  <c r="J548" i="2"/>
  <c r="B549" i="2"/>
  <c r="E549" i="2"/>
  <c r="G549" i="2"/>
  <c r="J549" i="2"/>
  <c r="J1049" i="2" s="1"/>
  <c r="B550" i="2"/>
  <c r="E550" i="2"/>
  <c r="G550" i="2"/>
  <c r="J550" i="2"/>
  <c r="J1050" i="2" s="1"/>
  <c r="B551" i="2"/>
  <c r="B1051" i="2" s="1"/>
  <c r="E551" i="2"/>
  <c r="G551" i="2"/>
  <c r="J551" i="2"/>
  <c r="B552" i="2"/>
  <c r="B1052" i="2" s="1"/>
  <c r="E552" i="2"/>
  <c r="G552" i="2"/>
  <c r="J552" i="2"/>
  <c r="B553" i="2"/>
  <c r="E553" i="2"/>
  <c r="G553" i="2"/>
  <c r="J553" i="2"/>
  <c r="J1053" i="2" s="1"/>
  <c r="B554" i="2"/>
  <c r="E554" i="2"/>
  <c r="G554" i="2"/>
  <c r="J554" i="2"/>
  <c r="J1054" i="2" s="1"/>
  <c r="B555" i="2"/>
  <c r="B1055" i="2" s="1"/>
  <c r="J555" i="2"/>
  <c r="B556" i="2"/>
  <c r="B1056" i="2" s="1"/>
  <c r="J556" i="2"/>
  <c r="B557" i="2"/>
  <c r="J557" i="2"/>
  <c r="J1057" i="2" s="1"/>
  <c r="B558" i="2"/>
  <c r="J558" i="2"/>
  <c r="J1058" i="2" s="1"/>
  <c r="B559" i="2"/>
  <c r="B1059" i="2" s="1"/>
  <c r="J559" i="2"/>
  <c r="B560" i="2"/>
  <c r="B1060" i="2" s="1"/>
  <c r="J560" i="2"/>
  <c r="B561" i="2"/>
  <c r="J561" i="2"/>
  <c r="J1061" i="2" s="1"/>
  <c r="B562" i="2"/>
  <c r="B1062" i="2" s="1"/>
  <c r="J562" i="2"/>
  <c r="B563" i="2"/>
  <c r="B1063" i="2" s="1"/>
  <c r="J563" i="2"/>
  <c r="B564" i="2"/>
  <c r="B1064" i="2" s="1"/>
  <c r="J564" i="2"/>
  <c r="B565" i="2"/>
  <c r="J565" i="2"/>
  <c r="J1065" i="2" s="1"/>
  <c r="B566" i="2"/>
  <c r="J566" i="2"/>
  <c r="J1066" i="2" s="1"/>
  <c r="B567" i="2"/>
  <c r="B1067" i="2" s="1"/>
  <c r="J567" i="2"/>
  <c r="B568" i="2"/>
  <c r="B1068" i="2" s="1"/>
  <c r="J568" i="2"/>
  <c r="B569" i="2"/>
  <c r="J569" i="2"/>
  <c r="J1069" i="2" s="1"/>
  <c r="B570" i="2"/>
  <c r="B1070" i="2" s="1"/>
  <c r="J570" i="2"/>
  <c r="B571" i="2"/>
  <c r="B1071" i="2" s="1"/>
  <c r="J571" i="2"/>
  <c r="B572" i="2"/>
  <c r="B1072" i="2" s="1"/>
  <c r="J572" i="2"/>
  <c r="B573" i="2"/>
  <c r="J573" i="2"/>
  <c r="J1073" i="2" s="1"/>
  <c r="B574" i="2"/>
  <c r="B1074" i="2" s="1"/>
  <c r="J574" i="2"/>
  <c r="B575" i="2"/>
  <c r="B1075" i="2" s="1"/>
  <c r="J575" i="2"/>
  <c r="B576" i="2"/>
  <c r="B1076" i="2" s="1"/>
  <c r="J576" i="2"/>
  <c r="B577" i="2"/>
  <c r="J577" i="2"/>
  <c r="J1077" i="2" s="1"/>
  <c r="B578" i="2"/>
  <c r="B1078" i="2" s="1"/>
  <c r="J578" i="2"/>
  <c r="B579" i="2"/>
  <c r="J579" i="2"/>
  <c r="J1079" i="2" s="1"/>
  <c r="B580" i="2"/>
  <c r="B1080" i="2" s="1"/>
  <c r="J580" i="2"/>
  <c r="B581" i="2"/>
  <c r="J581" i="2"/>
  <c r="J1081" i="2" s="1"/>
  <c r="B582" i="2"/>
  <c r="B1082" i="2" s="1"/>
  <c r="J582" i="2"/>
  <c r="B583" i="2"/>
  <c r="J583" i="2"/>
  <c r="J1083" i="2" s="1"/>
  <c r="B584" i="2"/>
  <c r="B1084" i="2" s="1"/>
  <c r="J584" i="2"/>
  <c r="J1084" i="2" s="1"/>
  <c r="B585" i="2"/>
  <c r="J585" i="2"/>
  <c r="J1085" i="2" s="1"/>
  <c r="B586" i="2"/>
  <c r="B1086" i="2" s="1"/>
  <c r="J586" i="2"/>
  <c r="B587" i="2"/>
  <c r="J587" i="2"/>
  <c r="J1087" i="2" s="1"/>
  <c r="B588" i="2"/>
  <c r="B1088" i="2" s="1"/>
  <c r="J588" i="2"/>
  <c r="B589" i="2"/>
  <c r="J589" i="2"/>
  <c r="J1089" i="2" s="1"/>
  <c r="B590" i="2"/>
  <c r="J590" i="2"/>
  <c r="J1090" i="2" s="1"/>
  <c r="B591" i="2"/>
  <c r="B1091" i="2" s="1"/>
  <c r="J591" i="2"/>
  <c r="B592" i="2"/>
  <c r="B1092" i="2" s="1"/>
  <c r="J592" i="2"/>
  <c r="B593" i="2"/>
  <c r="J593" i="2"/>
  <c r="J1093" i="2" s="1"/>
  <c r="B594" i="2"/>
  <c r="B1094" i="2" s="1"/>
  <c r="J594" i="2"/>
  <c r="B595" i="2"/>
  <c r="J595" i="2"/>
  <c r="J1095" i="2" s="1"/>
  <c r="B596" i="2"/>
  <c r="B1096" i="2" s="1"/>
  <c r="J596" i="2"/>
  <c r="B597" i="2"/>
  <c r="J597" i="2"/>
  <c r="J1097" i="2" s="1"/>
  <c r="B598" i="2"/>
  <c r="J598" i="2"/>
  <c r="J1098" i="2" s="1"/>
  <c r="B599" i="2"/>
  <c r="J599" i="2"/>
  <c r="J1099" i="2" s="1"/>
  <c r="B600" i="2"/>
  <c r="B1100" i="2" s="1"/>
  <c r="J600" i="2"/>
  <c r="J1100" i="2" s="1"/>
  <c r="B601" i="2"/>
  <c r="J601" i="2"/>
  <c r="J1101" i="2" s="1"/>
  <c r="B602" i="2"/>
  <c r="J602" i="2"/>
  <c r="J1102" i="2" s="1"/>
  <c r="B603" i="2"/>
  <c r="J603" i="2"/>
  <c r="J1103" i="2" s="1"/>
  <c r="B604" i="2"/>
  <c r="B1104" i="2" s="1"/>
  <c r="J604" i="2"/>
  <c r="B605" i="2"/>
  <c r="J605" i="2"/>
  <c r="J1105" i="2" s="1"/>
  <c r="B606" i="2"/>
  <c r="B1106" i="2" s="1"/>
  <c r="J606" i="2"/>
  <c r="B607" i="2"/>
  <c r="J607" i="2"/>
  <c r="J1107" i="2" s="1"/>
  <c r="B608" i="2"/>
  <c r="B1108" i="2" s="1"/>
  <c r="J608" i="2"/>
  <c r="B609" i="2"/>
  <c r="J609" i="2"/>
  <c r="J1109" i="2" s="1"/>
  <c r="B610" i="2"/>
  <c r="B1110" i="2" s="1"/>
  <c r="J610" i="2"/>
  <c r="B611" i="2"/>
  <c r="J611" i="2"/>
  <c r="J1111" i="2" s="1"/>
  <c r="B612" i="2"/>
  <c r="B1112" i="2" s="1"/>
  <c r="J612" i="2"/>
  <c r="B613" i="2"/>
  <c r="J613" i="2"/>
  <c r="J1113" i="2" s="1"/>
  <c r="B614" i="2"/>
  <c r="J614" i="2"/>
  <c r="J1114" i="2" s="1"/>
  <c r="B615" i="2"/>
  <c r="J615" i="2"/>
  <c r="J1115" i="2" s="1"/>
  <c r="B616" i="2"/>
  <c r="B1116" i="2" s="1"/>
  <c r="J616" i="2"/>
  <c r="B617" i="2"/>
  <c r="J617" i="2"/>
  <c r="J1117" i="2" s="1"/>
  <c r="B618" i="2"/>
  <c r="J618" i="2"/>
  <c r="J1118" i="2" s="1"/>
  <c r="B619" i="2"/>
  <c r="B1119" i="2" s="1"/>
  <c r="J619" i="2"/>
  <c r="B620" i="2"/>
  <c r="B1120" i="2" s="1"/>
  <c r="J620" i="2"/>
  <c r="B621" i="2"/>
  <c r="J621" i="2"/>
  <c r="J1121" i="2" s="1"/>
  <c r="B622" i="2"/>
  <c r="J622" i="2"/>
  <c r="J1122" i="2" s="1"/>
  <c r="B623" i="2"/>
  <c r="J623" i="2"/>
  <c r="J1123" i="2" s="1"/>
  <c r="B624" i="2"/>
  <c r="B1124" i="2" s="1"/>
  <c r="J624" i="2"/>
  <c r="J1124" i="2" s="1"/>
  <c r="B625" i="2"/>
  <c r="J625" i="2"/>
  <c r="J1125" i="2" s="1"/>
  <c r="B626" i="2"/>
  <c r="B1126" i="2" s="1"/>
  <c r="J626" i="2"/>
  <c r="B627" i="2"/>
  <c r="B1127" i="2" s="1"/>
  <c r="J627" i="2"/>
  <c r="B628" i="2"/>
  <c r="B1128" i="2" s="1"/>
  <c r="J628" i="2"/>
  <c r="B629" i="2"/>
  <c r="J629" i="2"/>
  <c r="J1129" i="2" s="1"/>
  <c r="B630" i="2"/>
  <c r="J630" i="2"/>
  <c r="J1130" i="2" s="1"/>
  <c r="B631" i="2"/>
  <c r="J631" i="2"/>
  <c r="J1131" i="2" s="1"/>
  <c r="B632" i="2"/>
  <c r="B1132" i="2" s="1"/>
  <c r="J632" i="2"/>
  <c r="B633" i="2"/>
  <c r="J633" i="2"/>
  <c r="J1133" i="2" s="1"/>
  <c r="B634" i="2"/>
  <c r="B1134" i="2" s="1"/>
  <c r="J634" i="2"/>
  <c r="B635" i="2"/>
  <c r="J635" i="2"/>
  <c r="J1135" i="2" s="1"/>
  <c r="B636" i="2"/>
  <c r="B1136" i="2" s="1"/>
  <c r="J636" i="2"/>
  <c r="B637" i="2"/>
  <c r="J637" i="2"/>
  <c r="J1137" i="2" s="1"/>
  <c r="B638" i="2"/>
  <c r="J638" i="2"/>
  <c r="J1138" i="2" s="1"/>
  <c r="B639" i="2"/>
  <c r="J639" i="2"/>
  <c r="J1139" i="2" s="1"/>
  <c r="B640" i="2"/>
  <c r="B1140" i="2" s="1"/>
  <c r="J640" i="2"/>
  <c r="B641" i="2"/>
  <c r="J641" i="2"/>
  <c r="J1141" i="2" s="1"/>
  <c r="B642" i="2"/>
  <c r="B1142" i="2" s="1"/>
  <c r="J642" i="2"/>
  <c r="B643" i="2"/>
  <c r="J643" i="2"/>
  <c r="J1143" i="2" s="1"/>
  <c r="B644" i="2"/>
  <c r="B1144" i="2" s="1"/>
  <c r="J644" i="2"/>
  <c r="J1144" i="2" s="1"/>
  <c r="B645" i="2"/>
  <c r="J645" i="2"/>
  <c r="J1145" i="2" s="1"/>
  <c r="B646" i="2"/>
  <c r="J646" i="2"/>
  <c r="J1146" i="2" s="1"/>
  <c r="B647" i="2"/>
  <c r="J647" i="2"/>
  <c r="J1147" i="2" s="1"/>
  <c r="B648" i="2"/>
  <c r="B1148" i="2" s="1"/>
  <c r="J648" i="2"/>
  <c r="J1148" i="2" s="1"/>
  <c r="B649" i="2"/>
  <c r="J649" i="2"/>
  <c r="J1149" i="2" s="1"/>
  <c r="B650" i="2"/>
  <c r="J650" i="2"/>
  <c r="J1150" i="2" s="1"/>
  <c r="B651" i="2"/>
  <c r="J651" i="2"/>
  <c r="J1151" i="2" s="1"/>
  <c r="B652" i="2"/>
  <c r="B1152" i="2" s="1"/>
  <c r="J652" i="2"/>
  <c r="B653" i="2"/>
  <c r="J653" i="2"/>
  <c r="J1153" i="2" s="1"/>
  <c r="B654" i="2"/>
  <c r="J654" i="2"/>
  <c r="J1154" i="2" s="1"/>
  <c r="B655" i="2"/>
  <c r="J655" i="2"/>
  <c r="J1155" i="2" s="1"/>
  <c r="B656" i="2"/>
  <c r="B1156" i="2" s="1"/>
  <c r="J656" i="2"/>
  <c r="B657" i="2"/>
  <c r="J657" i="2"/>
  <c r="J1157" i="2" s="1"/>
  <c r="B658" i="2"/>
  <c r="B1158" i="2" s="1"/>
  <c r="J658" i="2"/>
  <c r="B659" i="2"/>
  <c r="J659" i="2"/>
  <c r="J1159" i="2" s="1"/>
  <c r="B660" i="2"/>
  <c r="B1160" i="2" s="1"/>
  <c r="J660" i="2"/>
  <c r="J1160" i="2" s="1"/>
  <c r="B661" i="2"/>
  <c r="J661" i="2"/>
  <c r="J1161" i="2" s="1"/>
  <c r="B662" i="2"/>
  <c r="J662" i="2"/>
  <c r="J1162" i="2" s="1"/>
  <c r="B663" i="2"/>
  <c r="J663" i="2"/>
  <c r="J1163" i="2" s="1"/>
  <c r="B664" i="2"/>
  <c r="B1164" i="2" s="1"/>
  <c r="J664" i="2"/>
  <c r="B665" i="2"/>
  <c r="J665" i="2"/>
  <c r="J1165" i="2" s="1"/>
  <c r="B666" i="2"/>
  <c r="J666" i="2"/>
  <c r="J1166" i="2" s="1"/>
  <c r="B667" i="2"/>
  <c r="J667" i="2"/>
  <c r="J1167" i="2" s="1"/>
  <c r="B668" i="2"/>
  <c r="B1168" i="2" s="1"/>
  <c r="J668" i="2"/>
  <c r="B669" i="2"/>
  <c r="J669" i="2"/>
  <c r="J1169" i="2" s="1"/>
  <c r="B670" i="2"/>
  <c r="J670" i="2"/>
  <c r="J1170" i="2" s="1"/>
  <c r="B671" i="2"/>
  <c r="J671" i="2"/>
  <c r="J1171" i="2" s="1"/>
  <c r="B672" i="2"/>
  <c r="B1172" i="2" s="1"/>
  <c r="J672" i="2"/>
  <c r="B673" i="2"/>
  <c r="J673" i="2"/>
  <c r="J1173" i="2" s="1"/>
  <c r="B674" i="2"/>
  <c r="B1174" i="2" s="1"/>
  <c r="J674" i="2"/>
  <c r="B675" i="2"/>
  <c r="J675" i="2"/>
  <c r="J1175" i="2" s="1"/>
  <c r="B676" i="2"/>
  <c r="B1176" i="2" s="1"/>
  <c r="J676" i="2"/>
  <c r="B677" i="2"/>
  <c r="J677" i="2"/>
  <c r="J1177" i="2" s="1"/>
  <c r="B678" i="2"/>
  <c r="J678" i="2"/>
  <c r="J1178" i="2" s="1"/>
  <c r="B679" i="2"/>
  <c r="J679" i="2"/>
  <c r="J1179" i="2" s="1"/>
  <c r="B680" i="2"/>
  <c r="B1180" i="2" s="1"/>
  <c r="J680" i="2"/>
  <c r="B681" i="2"/>
  <c r="J681" i="2"/>
  <c r="J1181" i="2" s="1"/>
  <c r="B682" i="2"/>
  <c r="B1182" i="2" s="1"/>
  <c r="J682" i="2"/>
  <c r="B683" i="2"/>
  <c r="J683" i="2"/>
  <c r="J1183" i="2" s="1"/>
  <c r="B684" i="2"/>
  <c r="B1184" i="2" s="1"/>
  <c r="J684" i="2"/>
  <c r="B685" i="2"/>
  <c r="J685" i="2"/>
  <c r="J1185" i="2" s="1"/>
  <c r="B686" i="2"/>
  <c r="B1186" i="2" s="1"/>
  <c r="J686" i="2"/>
  <c r="B687" i="2"/>
  <c r="J687" i="2"/>
  <c r="J1187" i="2" s="1"/>
  <c r="B688" i="2"/>
  <c r="B1188" i="2" s="1"/>
  <c r="J688" i="2"/>
  <c r="B689" i="2"/>
  <c r="J689" i="2"/>
  <c r="J1189" i="2" s="1"/>
  <c r="B690" i="2"/>
  <c r="J690" i="2"/>
  <c r="J1190" i="2" s="1"/>
  <c r="B691" i="2"/>
  <c r="J691" i="2"/>
  <c r="J1191" i="2" s="1"/>
  <c r="B692" i="2"/>
  <c r="B1192" i="2" s="1"/>
  <c r="J692" i="2"/>
  <c r="B693" i="2"/>
  <c r="J693" i="2"/>
  <c r="J1193" i="2" s="1"/>
  <c r="B694" i="2"/>
  <c r="J694" i="2"/>
  <c r="J1194" i="2" s="1"/>
  <c r="B695" i="2"/>
  <c r="J695" i="2"/>
  <c r="J1195" i="2" s="1"/>
  <c r="B696" i="2"/>
  <c r="B1196" i="2" s="1"/>
  <c r="J696" i="2"/>
  <c r="B697" i="2"/>
  <c r="J697" i="2"/>
  <c r="J1197" i="2" s="1"/>
  <c r="B698" i="2"/>
  <c r="J698" i="2"/>
  <c r="J1198" i="2" s="1"/>
  <c r="B699" i="2"/>
  <c r="J699" i="2"/>
  <c r="J1199" i="2" s="1"/>
  <c r="B700" i="2"/>
  <c r="B1200" i="2" s="1"/>
  <c r="J700" i="2"/>
  <c r="J1200" i="2" s="1"/>
  <c r="B701" i="2"/>
  <c r="J701" i="2"/>
  <c r="J1201" i="2" s="1"/>
  <c r="B702" i="2"/>
  <c r="B1202" i="2" s="1"/>
  <c r="J702" i="2"/>
  <c r="B703" i="2"/>
  <c r="J703" i="2"/>
  <c r="J1203" i="2" s="1"/>
  <c r="B704" i="2"/>
  <c r="B1204" i="2" s="1"/>
  <c r="J704" i="2"/>
  <c r="B705" i="2"/>
  <c r="J705" i="2"/>
  <c r="J1205" i="2" s="1"/>
  <c r="B706" i="2"/>
  <c r="B1206" i="2" s="1"/>
  <c r="J706" i="2"/>
  <c r="B707" i="2"/>
  <c r="J707" i="2"/>
  <c r="J1207" i="2" s="1"/>
  <c r="B708" i="2"/>
  <c r="B1208" i="2" s="1"/>
  <c r="J708" i="2"/>
  <c r="J1208" i="2" s="1"/>
  <c r="B709" i="2"/>
  <c r="J709" i="2"/>
  <c r="J1209" i="2" s="1"/>
  <c r="B710" i="2"/>
  <c r="J710" i="2"/>
  <c r="J1210" i="2" s="1"/>
  <c r="B711" i="2"/>
  <c r="J711" i="2"/>
  <c r="J1211" i="2" s="1"/>
  <c r="B712" i="2"/>
  <c r="B1212" i="2" s="1"/>
  <c r="J712" i="2"/>
  <c r="B713" i="2"/>
  <c r="J713" i="2"/>
  <c r="J1213" i="2" s="1"/>
  <c r="B714" i="2"/>
  <c r="J714" i="2"/>
  <c r="J1214" i="2" s="1"/>
  <c r="B715" i="2"/>
  <c r="J715" i="2"/>
  <c r="J1215" i="2" s="1"/>
  <c r="B716" i="2"/>
  <c r="B1216" i="2" s="1"/>
  <c r="J716" i="2"/>
  <c r="B717" i="2"/>
  <c r="J717" i="2"/>
  <c r="J1217" i="2" s="1"/>
  <c r="B718" i="2"/>
  <c r="B1218" i="2" s="1"/>
  <c r="J718" i="2"/>
  <c r="B719" i="2"/>
  <c r="J719" i="2"/>
  <c r="J1219" i="2" s="1"/>
  <c r="B720" i="2"/>
  <c r="B1220" i="2" s="1"/>
  <c r="J720" i="2"/>
  <c r="B721" i="2"/>
  <c r="J721" i="2"/>
  <c r="J1221" i="2" s="1"/>
  <c r="B722" i="2"/>
  <c r="B1222" i="2" s="1"/>
  <c r="J722" i="2"/>
  <c r="B723" i="2"/>
  <c r="J723" i="2"/>
  <c r="J1223" i="2" s="1"/>
  <c r="B724" i="2"/>
  <c r="B1224" i="2" s="1"/>
  <c r="J724" i="2"/>
  <c r="B725" i="2"/>
  <c r="J725" i="2"/>
  <c r="J1225" i="2" s="1"/>
  <c r="B726" i="2"/>
  <c r="J726" i="2"/>
  <c r="J1226" i="2" s="1"/>
  <c r="B727" i="2"/>
  <c r="J727" i="2"/>
  <c r="J1227" i="2" s="1"/>
  <c r="B728" i="2"/>
  <c r="B1228" i="2" s="1"/>
  <c r="J728" i="2"/>
  <c r="B729" i="2"/>
  <c r="J729" i="2"/>
  <c r="J1229" i="2" s="1"/>
  <c r="B730" i="2"/>
  <c r="J730" i="2"/>
  <c r="J1230" i="2" s="1"/>
  <c r="B731" i="2"/>
  <c r="J731" i="2"/>
  <c r="J1231" i="2" s="1"/>
  <c r="B732" i="2"/>
  <c r="B1232" i="2" s="1"/>
  <c r="J732" i="2"/>
  <c r="B733" i="2"/>
  <c r="J733" i="2"/>
  <c r="J1233" i="2" s="1"/>
  <c r="B734" i="2"/>
  <c r="J734" i="2"/>
  <c r="J1234" i="2" s="1"/>
  <c r="B735" i="2"/>
  <c r="J735" i="2"/>
  <c r="J1235" i="2" s="1"/>
  <c r="B736" i="2"/>
  <c r="B1236" i="2" s="1"/>
  <c r="J736" i="2"/>
  <c r="B737" i="2"/>
  <c r="J737" i="2"/>
  <c r="J1237" i="2" s="1"/>
  <c r="J505" i="2"/>
  <c r="J1005" i="2" s="1"/>
  <c r="E505" i="2"/>
  <c r="G505" i="2"/>
  <c r="R505" i="2"/>
  <c r="R1005" i="2" s="1"/>
  <c r="B505" i="2"/>
  <c r="B1005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5" i="2"/>
  <c r="G56" i="2"/>
  <c r="G57" i="2"/>
  <c r="G58" i="2"/>
  <c r="G59" i="2"/>
  <c r="G60" i="2"/>
  <c r="G61" i="2"/>
  <c r="G111" i="2" s="1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7" i="2"/>
  <c r="G55" i="2"/>
  <c r="E56" i="2"/>
  <c r="E57" i="2"/>
  <c r="E58" i="2"/>
  <c r="E108" i="2" s="1"/>
  <c r="E59" i="2"/>
  <c r="E109" i="2" s="1"/>
  <c r="E60" i="2"/>
  <c r="E61" i="2"/>
  <c r="E62" i="2"/>
  <c r="E112" i="2" s="1"/>
  <c r="E63" i="2"/>
  <c r="E64" i="2"/>
  <c r="E65" i="2"/>
  <c r="E66" i="2"/>
  <c r="E67" i="2"/>
  <c r="E68" i="2"/>
  <c r="E69" i="2"/>
  <c r="E119" i="2" s="1"/>
  <c r="E70" i="2"/>
  <c r="E120" i="2" s="1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55" i="2"/>
  <c r="R46" i="2"/>
  <c r="R47" i="2"/>
  <c r="R57" i="2" s="1"/>
  <c r="R48" i="2"/>
  <c r="R49" i="2"/>
  <c r="R50" i="2"/>
  <c r="R51" i="2"/>
  <c r="U51" i="2" s="1"/>
  <c r="R52" i="2"/>
  <c r="R53" i="2"/>
  <c r="R54" i="2"/>
  <c r="S54" i="2" s="1"/>
  <c r="S554" i="2" s="1"/>
  <c r="S1054" i="2" s="1"/>
  <c r="R45" i="2"/>
  <c r="R55" i="2" s="1"/>
  <c r="R65" i="2" s="1"/>
  <c r="S17" i="2"/>
  <c r="S517" i="2" s="1"/>
  <c r="S1017" i="2" s="1"/>
  <c r="S18" i="2"/>
  <c r="S518" i="2" s="1"/>
  <c r="S1018" i="2" s="1"/>
  <c r="S19" i="2"/>
  <c r="S519" i="2" s="1"/>
  <c r="S1019" i="2" s="1"/>
  <c r="S20" i="2"/>
  <c r="S520" i="2" s="1"/>
  <c r="S1020" i="2" s="1"/>
  <c r="S21" i="2"/>
  <c r="S521" i="2" s="1"/>
  <c r="S1021" i="2" s="1"/>
  <c r="S22" i="2"/>
  <c r="S522" i="2" s="1"/>
  <c r="S1022" i="2" s="1"/>
  <c r="S23" i="2"/>
  <c r="S523" i="2" s="1"/>
  <c r="S1023" i="2" s="1"/>
  <c r="S24" i="2"/>
  <c r="S524" i="2" s="1"/>
  <c r="S1024" i="2" s="1"/>
  <c r="S25" i="2"/>
  <c r="S525" i="2" s="1"/>
  <c r="S1025" i="2" s="1"/>
  <c r="S26" i="2"/>
  <c r="S526" i="2" s="1"/>
  <c r="S1026" i="2" s="1"/>
  <c r="S27" i="2"/>
  <c r="S527" i="2" s="1"/>
  <c r="S1027" i="2" s="1"/>
  <c r="S28" i="2"/>
  <c r="S528" i="2" s="1"/>
  <c r="S1028" i="2" s="1"/>
  <c r="S29" i="2"/>
  <c r="S529" i="2" s="1"/>
  <c r="S1029" i="2" s="1"/>
  <c r="S30" i="2"/>
  <c r="S530" i="2" s="1"/>
  <c r="S1030" i="2" s="1"/>
  <c r="S31" i="2"/>
  <c r="S531" i="2" s="1"/>
  <c r="S1031" i="2" s="1"/>
  <c r="S32" i="2"/>
  <c r="S532" i="2" s="1"/>
  <c r="S1032" i="2" s="1"/>
  <c r="S33" i="2"/>
  <c r="S533" i="2" s="1"/>
  <c r="S1033" i="2" s="1"/>
  <c r="S34" i="2"/>
  <c r="S534" i="2" s="1"/>
  <c r="S1034" i="2" s="1"/>
  <c r="S35" i="2"/>
  <c r="S535" i="2" s="1"/>
  <c r="S1035" i="2" s="1"/>
  <c r="S36" i="2"/>
  <c r="S536" i="2" s="1"/>
  <c r="S1036" i="2" s="1"/>
  <c r="S37" i="2"/>
  <c r="S537" i="2" s="1"/>
  <c r="S1037" i="2" s="1"/>
  <c r="S38" i="2"/>
  <c r="S538" i="2" s="1"/>
  <c r="S1038" i="2" s="1"/>
  <c r="S39" i="2"/>
  <c r="S539" i="2" s="1"/>
  <c r="S1039" i="2" s="1"/>
  <c r="S40" i="2"/>
  <c r="S540" i="2" s="1"/>
  <c r="S1040" i="2" s="1"/>
  <c r="S41" i="2"/>
  <c r="S541" i="2" s="1"/>
  <c r="S1041" i="2" s="1"/>
  <c r="S42" i="2"/>
  <c r="S542" i="2" s="1"/>
  <c r="S1042" i="2" s="1"/>
  <c r="S43" i="2"/>
  <c r="S543" i="2" s="1"/>
  <c r="S1043" i="2" s="1"/>
  <c r="S44" i="2"/>
  <c r="S544" i="2" s="1"/>
  <c r="S1044" i="2" s="1"/>
  <c r="S16" i="2"/>
  <c r="S516" i="2" s="1"/>
  <c r="S1016" i="2" s="1"/>
  <c r="S15" i="2"/>
  <c r="S515" i="2" s="1"/>
  <c r="S1015" i="2" s="1"/>
  <c r="S6" i="2"/>
  <c r="S506" i="2" s="1"/>
  <c r="S1006" i="2" s="1"/>
  <c r="S7" i="2"/>
  <c r="S507" i="2" s="1"/>
  <c r="S1007" i="2" s="1"/>
  <c r="S8" i="2"/>
  <c r="S508" i="2" s="1"/>
  <c r="S1008" i="2" s="1"/>
  <c r="S9" i="2"/>
  <c r="S509" i="2" s="1"/>
  <c r="S1009" i="2" s="1"/>
  <c r="S10" i="2"/>
  <c r="S510" i="2" s="1"/>
  <c r="S1010" i="2" s="1"/>
  <c r="S11" i="2"/>
  <c r="S511" i="2" s="1"/>
  <c r="S1011" i="2" s="1"/>
  <c r="S12" i="2"/>
  <c r="S512" i="2" s="1"/>
  <c r="S1012" i="2" s="1"/>
  <c r="S13" i="2"/>
  <c r="S513" i="2" s="1"/>
  <c r="S1013" i="2" s="1"/>
  <c r="S14" i="2"/>
  <c r="S514" i="2" s="1"/>
  <c r="S1014" i="2" s="1"/>
  <c r="S5" i="2"/>
  <c r="S505" i="2" s="1"/>
  <c r="S1005" i="2" s="1"/>
  <c r="L13" i="3" l="1"/>
  <c r="J11" i="3"/>
  <c r="L11" i="3"/>
  <c r="J19" i="3"/>
  <c r="AE14" i="3"/>
  <c r="V541" i="2" s="1"/>
  <c r="N17" i="3"/>
  <c r="AJ18" i="3"/>
  <c r="AJ19" i="3"/>
  <c r="AJ21" i="3"/>
  <c r="N11" i="3"/>
  <c r="L15" i="3"/>
  <c r="J17" i="3"/>
  <c r="K18" i="3"/>
  <c r="L19" i="3"/>
  <c r="AJ23" i="3"/>
  <c r="J13" i="3"/>
  <c r="N15" i="3"/>
  <c r="L17" i="3"/>
  <c r="N19" i="3"/>
  <c r="AJ20" i="3"/>
  <c r="AJ24" i="3"/>
  <c r="S57" i="2"/>
  <c r="S557" i="2" s="1"/>
  <c r="S1057" i="2" s="1"/>
  <c r="X57" i="2"/>
  <c r="U57" i="2"/>
  <c r="E609" i="2"/>
  <c r="Z109" i="2"/>
  <c r="E619" i="2"/>
  <c r="Z119" i="2"/>
  <c r="H111" i="2"/>
  <c r="F111" i="2" s="1"/>
  <c r="V65" i="2"/>
  <c r="U65" i="2"/>
  <c r="W49" i="2"/>
  <c r="Z108" i="2"/>
  <c r="E589" i="2"/>
  <c r="AE89" i="2"/>
  <c r="Z89" i="2"/>
  <c r="AE77" i="2"/>
  <c r="Z77" i="2"/>
  <c r="Z65" i="2"/>
  <c r="AE65" i="2"/>
  <c r="G607" i="2"/>
  <c r="H107" i="2"/>
  <c r="F107" i="2" s="1"/>
  <c r="I89" i="2"/>
  <c r="H89" i="2"/>
  <c r="F89" i="2" s="1"/>
  <c r="G577" i="2"/>
  <c r="I77" i="2"/>
  <c r="H77" i="2"/>
  <c r="F77" i="2" s="1"/>
  <c r="G565" i="2"/>
  <c r="I65" i="2"/>
  <c r="H65" i="2"/>
  <c r="F65" i="2" s="1"/>
  <c r="V45" i="2"/>
  <c r="X45" i="2"/>
  <c r="U45" i="2"/>
  <c r="V54" i="2"/>
  <c r="X50" i="2"/>
  <c r="U50" i="2"/>
  <c r="W50" i="2"/>
  <c r="X46" i="2"/>
  <c r="U46" i="2"/>
  <c r="W46" i="2"/>
  <c r="S46" i="2"/>
  <c r="S546" i="2" s="1"/>
  <c r="S1046" i="2" s="1"/>
  <c r="AE102" i="2"/>
  <c r="Z102" i="2"/>
  <c r="E598" i="2"/>
  <c r="AE98" i="2"/>
  <c r="Z98" i="2"/>
  <c r="AE94" i="2"/>
  <c r="Z94" i="2"/>
  <c r="E590" i="2"/>
  <c r="AE90" i="2"/>
  <c r="Z90" i="2"/>
  <c r="E586" i="2"/>
  <c r="AE86" i="2"/>
  <c r="Z86" i="2"/>
  <c r="AE82" i="2"/>
  <c r="Z82" i="2"/>
  <c r="AE78" i="2"/>
  <c r="Z78" i="2"/>
  <c r="AE74" i="2"/>
  <c r="Z74" i="2"/>
  <c r="E570" i="2"/>
  <c r="AE70" i="2"/>
  <c r="Z70" i="2"/>
  <c r="E566" i="2"/>
  <c r="AE66" i="2"/>
  <c r="Z66" i="2"/>
  <c r="E562" i="2"/>
  <c r="AE62" i="2"/>
  <c r="Z62" i="2"/>
  <c r="E558" i="2"/>
  <c r="AE58" i="2"/>
  <c r="Z58" i="2"/>
  <c r="G602" i="2"/>
  <c r="I102" i="2"/>
  <c r="H102" i="2"/>
  <c r="F102" i="2" s="1"/>
  <c r="I98" i="2"/>
  <c r="H98" i="2"/>
  <c r="F98" i="2" s="1"/>
  <c r="G594" i="2"/>
  <c r="I94" i="2"/>
  <c r="H94" i="2"/>
  <c r="F94" i="2" s="1"/>
  <c r="G590" i="2"/>
  <c r="I90" i="2"/>
  <c r="H90" i="2"/>
  <c r="F90" i="2" s="1"/>
  <c r="I86" i="2"/>
  <c r="H86" i="2"/>
  <c r="F86" i="2" s="1"/>
  <c r="I82" i="2"/>
  <c r="H82" i="2"/>
  <c r="F82" i="2" s="1"/>
  <c r="I78" i="2"/>
  <c r="H78" i="2"/>
  <c r="F78" i="2" s="1"/>
  <c r="I74" i="2"/>
  <c r="H74" i="2"/>
  <c r="F74" i="2" s="1"/>
  <c r="G570" i="2"/>
  <c r="I70" i="2"/>
  <c r="H70" i="2"/>
  <c r="F70" i="2" s="1"/>
  <c r="G566" i="2"/>
  <c r="I66" i="2"/>
  <c r="H66" i="2"/>
  <c r="F66" i="2" s="1"/>
  <c r="G562" i="2"/>
  <c r="I62" i="2"/>
  <c r="H62" i="2"/>
  <c r="F62" i="2" s="1"/>
  <c r="G558" i="2"/>
  <c r="I58" i="2"/>
  <c r="H58" i="2"/>
  <c r="F58" i="2" s="1"/>
  <c r="E1054" i="2"/>
  <c r="AE554" i="2"/>
  <c r="Z554" i="2"/>
  <c r="E1053" i="2"/>
  <c r="AE553" i="2"/>
  <c r="Z553" i="2"/>
  <c r="E1052" i="2"/>
  <c r="AE552" i="2"/>
  <c r="Z552" i="2"/>
  <c r="E1051" i="2"/>
  <c r="AE551" i="2"/>
  <c r="Z551" i="2"/>
  <c r="E1050" i="2"/>
  <c r="AE550" i="2"/>
  <c r="Z550" i="2"/>
  <c r="E1049" i="2"/>
  <c r="AE549" i="2"/>
  <c r="Z549" i="2"/>
  <c r="E1048" i="2"/>
  <c r="AE548" i="2"/>
  <c r="Z548" i="2"/>
  <c r="E1047" i="2"/>
  <c r="AE547" i="2"/>
  <c r="Z547" i="2"/>
  <c r="E1046" i="2"/>
  <c r="Z546" i="2"/>
  <c r="AE546" i="2"/>
  <c r="E1045" i="2"/>
  <c r="AE545" i="2"/>
  <c r="Z545" i="2"/>
  <c r="G1044" i="2"/>
  <c r="I544" i="2"/>
  <c r="H544" i="2"/>
  <c r="V542" i="2"/>
  <c r="E1041" i="2"/>
  <c r="AE541" i="2"/>
  <c r="Z541" i="2"/>
  <c r="G1040" i="2"/>
  <c r="I540" i="2"/>
  <c r="H540" i="2"/>
  <c r="R1038" i="2"/>
  <c r="W538" i="2"/>
  <c r="E1037" i="2"/>
  <c r="AE537" i="2"/>
  <c r="Z537" i="2"/>
  <c r="G1036" i="2"/>
  <c r="I536" i="2"/>
  <c r="H536" i="2"/>
  <c r="R1034" i="2"/>
  <c r="W1034" i="2" s="1"/>
  <c r="V534" i="2"/>
  <c r="X534" i="2"/>
  <c r="E1033" i="2"/>
  <c r="AE533" i="2"/>
  <c r="Z533" i="2"/>
  <c r="G1032" i="2"/>
  <c r="I532" i="2"/>
  <c r="H532" i="2"/>
  <c r="R1030" i="2"/>
  <c r="X530" i="2"/>
  <c r="U530" i="2"/>
  <c r="W530" i="2"/>
  <c r="E1029" i="2"/>
  <c r="AE529" i="2"/>
  <c r="Z529" i="2"/>
  <c r="G1028" i="2"/>
  <c r="I528" i="2"/>
  <c r="H528" i="2"/>
  <c r="R1026" i="2"/>
  <c r="V526" i="2"/>
  <c r="W526" i="2"/>
  <c r="E1025" i="2"/>
  <c r="AE525" i="2"/>
  <c r="Z525" i="2"/>
  <c r="G1024" i="2"/>
  <c r="I524" i="2"/>
  <c r="H524" i="2"/>
  <c r="R1022" i="2"/>
  <c r="W1022" i="2" s="1"/>
  <c r="V522" i="2"/>
  <c r="U522" i="2"/>
  <c r="E1021" i="2"/>
  <c r="AE521" i="2"/>
  <c r="Z521" i="2"/>
  <c r="G1020" i="2"/>
  <c r="I520" i="2"/>
  <c r="H520" i="2"/>
  <c r="R1018" i="2"/>
  <c r="X518" i="2"/>
  <c r="W518" i="2"/>
  <c r="E1017" i="2"/>
  <c r="AE517" i="2"/>
  <c r="Z517" i="2"/>
  <c r="G1016" i="2"/>
  <c r="I516" i="2"/>
  <c r="H516" i="2"/>
  <c r="R1014" i="2"/>
  <c r="W1014" i="2" s="1"/>
  <c r="X514" i="2"/>
  <c r="E1013" i="2"/>
  <c r="AE513" i="2"/>
  <c r="Z513" i="2"/>
  <c r="G1012" i="2"/>
  <c r="I512" i="2"/>
  <c r="H512" i="2"/>
  <c r="R1010" i="2"/>
  <c r="U510" i="2"/>
  <c r="W510" i="2"/>
  <c r="X510" i="2"/>
  <c r="E1009" i="2"/>
  <c r="AE509" i="2"/>
  <c r="Z509" i="2"/>
  <c r="G1008" i="2"/>
  <c r="I508" i="2"/>
  <c r="H508" i="2"/>
  <c r="R1006" i="2"/>
  <c r="V506" i="2"/>
  <c r="U506" i="2"/>
  <c r="X526" i="2"/>
  <c r="E601" i="2"/>
  <c r="AE101" i="2"/>
  <c r="Z101" i="2"/>
  <c r="I97" i="2"/>
  <c r="H97" i="2"/>
  <c r="F97" i="2" s="1"/>
  <c r="W65" i="2"/>
  <c r="U49" i="2"/>
  <c r="V53" i="2"/>
  <c r="X53" i="2"/>
  <c r="E555" i="2"/>
  <c r="AE55" i="2"/>
  <c r="Z55" i="2"/>
  <c r="E593" i="2"/>
  <c r="AE93" i="2"/>
  <c r="Z93" i="2"/>
  <c r="AE85" i="2"/>
  <c r="Z85" i="2"/>
  <c r="E569" i="2"/>
  <c r="AE69" i="2"/>
  <c r="Z69" i="2"/>
  <c r="G555" i="2"/>
  <c r="I55" i="2"/>
  <c r="H55" i="2"/>
  <c r="F55" i="2" s="1"/>
  <c r="G593" i="2"/>
  <c r="I93" i="2"/>
  <c r="H93" i="2"/>
  <c r="F93" i="2" s="1"/>
  <c r="G581" i="2"/>
  <c r="I81" i="2"/>
  <c r="H81" i="2"/>
  <c r="F81" i="2" s="1"/>
  <c r="G569" i="2"/>
  <c r="I69" i="2"/>
  <c r="H69" i="2"/>
  <c r="F69" i="2" s="1"/>
  <c r="G557" i="2"/>
  <c r="I57" i="2"/>
  <c r="H57" i="2"/>
  <c r="F57" i="2" s="1"/>
  <c r="X52" i="2"/>
  <c r="V52" i="2"/>
  <c r="R58" i="2"/>
  <c r="U58" i="2" s="1"/>
  <c r="V48" i="2"/>
  <c r="S50" i="2"/>
  <c r="S550" i="2" s="1"/>
  <c r="S1050" i="2" s="1"/>
  <c r="E116" i="2"/>
  <c r="E166" i="2" s="1"/>
  <c r="E604" i="2"/>
  <c r="AE104" i="2"/>
  <c r="Z104" i="2"/>
  <c r="AE100" i="2"/>
  <c r="Z100" i="2"/>
  <c r="E596" i="2"/>
  <c r="AE96" i="2"/>
  <c r="Z96" i="2"/>
  <c r="AE92" i="2"/>
  <c r="Z92" i="2"/>
  <c r="AE88" i="2"/>
  <c r="Z88" i="2"/>
  <c r="E584" i="2"/>
  <c r="AE84" i="2"/>
  <c r="Z84" i="2"/>
  <c r="E580" i="2"/>
  <c r="AE80" i="2"/>
  <c r="Z80" i="2"/>
  <c r="E576" i="2"/>
  <c r="AE76" i="2"/>
  <c r="Z76" i="2"/>
  <c r="E572" i="2"/>
  <c r="AE72" i="2"/>
  <c r="Z72" i="2"/>
  <c r="E568" i="2"/>
  <c r="AE68" i="2"/>
  <c r="Z68" i="2"/>
  <c r="AE64" i="2"/>
  <c r="Z64" i="2"/>
  <c r="AE60" i="2"/>
  <c r="Z60" i="2"/>
  <c r="AE56" i="2"/>
  <c r="Z56" i="2"/>
  <c r="G119" i="2"/>
  <c r="G619" i="2" s="1"/>
  <c r="G604" i="2"/>
  <c r="I104" i="2"/>
  <c r="H104" i="2"/>
  <c r="F104" i="2" s="1"/>
  <c r="I100" i="2"/>
  <c r="H100" i="2"/>
  <c r="F100" i="2" s="1"/>
  <c r="G596" i="2"/>
  <c r="I96" i="2"/>
  <c r="H96" i="2"/>
  <c r="F96" i="2" s="1"/>
  <c r="I92" i="2"/>
  <c r="H92" i="2"/>
  <c r="F92" i="2" s="1"/>
  <c r="G588" i="2"/>
  <c r="I88" i="2"/>
  <c r="H88" i="2"/>
  <c r="F88" i="2" s="1"/>
  <c r="G584" i="2"/>
  <c r="I84" i="2"/>
  <c r="H84" i="2"/>
  <c r="F84" i="2" s="1"/>
  <c r="G580" i="2"/>
  <c r="I80" i="2"/>
  <c r="H80" i="2"/>
  <c r="F80" i="2" s="1"/>
  <c r="G576" i="2"/>
  <c r="I76" i="2"/>
  <c r="H76" i="2"/>
  <c r="F76" i="2" s="1"/>
  <c r="G572" i="2"/>
  <c r="I72" i="2"/>
  <c r="H72" i="2"/>
  <c r="F72" i="2" s="1"/>
  <c r="I68" i="2"/>
  <c r="H68" i="2"/>
  <c r="F68" i="2" s="1"/>
  <c r="I64" i="2"/>
  <c r="H64" i="2"/>
  <c r="F64" i="2" s="1"/>
  <c r="I60" i="2"/>
  <c r="H60" i="2"/>
  <c r="F60" i="2" s="1"/>
  <c r="I56" i="2"/>
  <c r="H56" i="2"/>
  <c r="F56" i="2" s="1"/>
  <c r="W45" i="2"/>
  <c r="Z97" i="2"/>
  <c r="AE97" i="2"/>
  <c r="Z81" i="2"/>
  <c r="AE81" i="2"/>
  <c r="AE73" i="2"/>
  <c r="Z73" i="2"/>
  <c r="AE61" i="2"/>
  <c r="Z61" i="2"/>
  <c r="AE57" i="2"/>
  <c r="Z57" i="2"/>
  <c r="G601" i="2"/>
  <c r="I101" i="2"/>
  <c r="H101" i="2"/>
  <c r="F101" i="2" s="1"/>
  <c r="I85" i="2"/>
  <c r="H85" i="2"/>
  <c r="F85" i="2" s="1"/>
  <c r="G573" i="2"/>
  <c r="I73" i="2"/>
  <c r="H73" i="2"/>
  <c r="F73" i="2" s="1"/>
  <c r="G561" i="2"/>
  <c r="I61" i="2"/>
  <c r="H61" i="2"/>
  <c r="F61" i="2" s="1"/>
  <c r="G1005" i="2"/>
  <c r="V1005" i="2" s="1"/>
  <c r="I505" i="2"/>
  <c r="H505" i="2"/>
  <c r="X55" i="2"/>
  <c r="V55" i="2"/>
  <c r="U55" i="2"/>
  <c r="W55" i="2"/>
  <c r="S51" i="2"/>
  <c r="S551" i="2" s="1"/>
  <c r="S1051" i="2" s="1"/>
  <c r="X51" i="2"/>
  <c r="V51" i="2"/>
  <c r="S47" i="2"/>
  <c r="S547" i="2" s="1"/>
  <c r="S1047" i="2" s="1"/>
  <c r="X47" i="2"/>
  <c r="V47" i="2"/>
  <c r="U47" i="2"/>
  <c r="S49" i="2"/>
  <c r="S549" i="2" s="1"/>
  <c r="S1049" i="2" s="1"/>
  <c r="E612" i="2"/>
  <c r="Z112" i="2"/>
  <c r="E603" i="2"/>
  <c r="AE103" i="2"/>
  <c r="Z103" i="2"/>
  <c r="AE99" i="2"/>
  <c r="Z99" i="2"/>
  <c r="E595" i="2"/>
  <c r="AE95" i="2"/>
  <c r="Z95" i="2"/>
  <c r="AE91" i="2"/>
  <c r="Z91" i="2"/>
  <c r="E587" i="2"/>
  <c r="AE87" i="2"/>
  <c r="Z87" i="2"/>
  <c r="E583" i="2"/>
  <c r="AE83" i="2"/>
  <c r="Z83" i="2"/>
  <c r="E579" i="2"/>
  <c r="AE79" i="2"/>
  <c r="Z79" i="2"/>
  <c r="E575" i="2"/>
  <c r="AE75" i="2"/>
  <c r="Z75" i="2"/>
  <c r="E571" i="2"/>
  <c r="AE71" i="2"/>
  <c r="Z71" i="2"/>
  <c r="E567" i="2"/>
  <c r="AE67" i="2"/>
  <c r="Z67" i="2"/>
  <c r="E563" i="2"/>
  <c r="AE63" i="2"/>
  <c r="Z63" i="2"/>
  <c r="E559" i="2"/>
  <c r="AE59" i="2"/>
  <c r="Z59" i="2"/>
  <c r="E620" i="2"/>
  <c r="Z120" i="2"/>
  <c r="G115" i="2"/>
  <c r="G165" i="2" s="1"/>
  <c r="I103" i="2"/>
  <c r="H103" i="2"/>
  <c r="F103" i="2" s="1"/>
  <c r="G599" i="2"/>
  <c r="I99" i="2"/>
  <c r="H99" i="2"/>
  <c r="F99" i="2" s="1"/>
  <c r="I95" i="2"/>
  <c r="H95" i="2"/>
  <c r="F95" i="2" s="1"/>
  <c r="G591" i="2"/>
  <c r="I91" i="2"/>
  <c r="H91" i="2"/>
  <c r="F91" i="2" s="1"/>
  <c r="G587" i="2"/>
  <c r="I87" i="2"/>
  <c r="H87" i="2"/>
  <c r="F87" i="2" s="1"/>
  <c r="I83" i="2"/>
  <c r="H83" i="2"/>
  <c r="F83" i="2" s="1"/>
  <c r="I79" i="2"/>
  <c r="H79" i="2"/>
  <c r="F79" i="2" s="1"/>
  <c r="I75" i="2"/>
  <c r="H75" i="2"/>
  <c r="F75" i="2" s="1"/>
  <c r="I71" i="2"/>
  <c r="H71" i="2"/>
  <c r="F71" i="2" s="1"/>
  <c r="I67" i="2"/>
  <c r="H67" i="2"/>
  <c r="F67" i="2" s="1"/>
  <c r="I63" i="2"/>
  <c r="H63" i="2"/>
  <c r="F63" i="2" s="1"/>
  <c r="I59" i="2"/>
  <c r="H59" i="2"/>
  <c r="F59" i="2" s="1"/>
  <c r="G1054" i="2"/>
  <c r="I554" i="2"/>
  <c r="H554" i="2"/>
  <c r="G1053" i="2"/>
  <c r="I553" i="2"/>
  <c r="H553" i="2"/>
  <c r="G1052" i="2"/>
  <c r="I552" i="2"/>
  <c r="H552" i="2"/>
  <c r="G1051" i="2"/>
  <c r="I551" i="2"/>
  <c r="H551" i="2"/>
  <c r="G1050" i="2"/>
  <c r="H550" i="2"/>
  <c r="I550" i="2"/>
  <c r="G1049" i="2"/>
  <c r="I549" i="2"/>
  <c r="H549" i="2"/>
  <c r="G1048" i="2"/>
  <c r="I548" i="2"/>
  <c r="H548" i="2"/>
  <c r="G1047" i="2"/>
  <c r="I547" i="2"/>
  <c r="H547" i="2"/>
  <c r="U526" i="2"/>
  <c r="E1044" i="2"/>
  <c r="AE544" i="2"/>
  <c r="Z544" i="2"/>
  <c r="G1043" i="2"/>
  <c r="I543" i="2"/>
  <c r="H543" i="2"/>
  <c r="R1041" i="2"/>
  <c r="X541" i="2"/>
  <c r="E1040" i="2"/>
  <c r="AE540" i="2"/>
  <c r="Z540" i="2"/>
  <c r="G1039" i="2"/>
  <c r="I539" i="2"/>
  <c r="H539" i="2"/>
  <c r="R1037" i="2"/>
  <c r="X537" i="2"/>
  <c r="E1036" i="2"/>
  <c r="AE536" i="2"/>
  <c r="Z536" i="2"/>
  <c r="G1035" i="2"/>
  <c r="I535" i="2"/>
  <c r="H535" i="2"/>
  <c r="R1033" i="2"/>
  <c r="X533" i="2"/>
  <c r="E1032" i="2"/>
  <c r="AE532" i="2"/>
  <c r="Z532" i="2"/>
  <c r="G1031" i="2"/>
  <c r="I531" i="2"/>
  <c r="H531" i="2"/>
  <c r="R1029" i="2"/>
  <c r="X529" i="2"/>
  <c r="E1028" i="2"/>
  <c r="AE528" i="2"/>
  <c r="Z528" i="2"/>
  <c r="G1027" i="2"/>
  <c r="I527" i="2"/>
  <c r="H527" i="2"/>
  <c r="R1025" i="2"/>
  <c r="X525" i="2"/>
  <c r="E1024" i="2"/>
  <c r="AE524" i="2"/>
  <c r="Z524" i="2"/>
  <c r="G1023" i="2"/>
  <c r="I523" i="2"/>
  <c r="H523" i="2"/>
  <c r="R1021" i="2"/>
  <c r="W1021" i="2" s="1"/>
  <c r="X521" i="2"/>
  <c r="E1020" i="2"/>
  <c r="AE520" i="2"/>
  <c r="Z520" i="2"/>
  <c r="G1019" i="2"/>
  <c r="I519" i="2"/>
  <c r="H519" i="2"/>
  <c r="R1017" i="2"/>
  <c r="X517" i="2"/>
  <c r="E1016" i="2"/>
  <c r="AE516" i="2"/>
  <c r="Z516" i="2"/>
  <c r="G1015" i="2"/>
  <c r="I515" i="2"/>
  <c r="H515" i="2"/>
  <c r="R1013" i="2"/>
  <c r="W1013" i="2" s="1"/>
  <c r="X513" i="2"/>
  <c r="E1012" i="2"/>
  <c r="AE512" i="2"/>
  <c r="Z512" i="2"/>
  <c r="G1011" i="2"/>
  <c r="I511" i="2"/>
  <c r="H511" i="2"/>
  <c r="R1009" i="2"/>
  <c r="X509" i="2"/>
  <c r="E1008" i="2"/>
  <c r="AE508" i="2"/>
  <c r="Z508" i="2"/>
  <c r="G1007" i="2"/>
  <c r="I507" i="2"/>
  <c r="H507" i="2"/>
  <c r="W539" i="2"/>
  <c r="U533" i="2"/>
  <c r="W525" i="2"/>
  <c r="W519" i="2"/>
  <c r="U509" i="2"/>
  <c r="V537" i="2"/>
  <c r="V521" i="2"/>
  <c r="X544" i="2"/>
  <c r="V544" i="2"/>
  <c r="E1043" i="2"/>
  <c r="AE543" i="2"/>
  <c r="Z543" i="2"/>
  <c r="G1042" i="2"/>
  <c r="I542" i="2"/>
  <c r="H542" i="2"/>
  <c r="R1040" i="2"/>
  <c r="X540" i="2"/>
  <c r="V540" i="2"/>
  <c r="E1039" i="2"/>
  <c r="AE539" i="2"/>
  <c r="G1038" i="2"/>
  <c r="I538" i="2"/>
  <c r="H538" i="2"/>
  <c r="R1036" i="2"/>
  <c r="X536" i="2"/>
  <c r="V536" i="2"/>
  <c r="E1035" i="2"/>
  <c r="AE535" i="2"/>
  <c r="Z535" i="2"/>
  <c r="G1034" i="2"/>
  <c r="I534" i="2"/>
  <c r="H534" i="2"/>
  <c r="R1032" i="2"/>
  <c r="X532" i="2"/>
  <c r="V532" i="2"/>
  <c r="E1031" i="2"/>
  <c r="AE531" i="2"/>
  <c r="Z531" i="2"/>
  <c r="G1030" i="2"/>
  <c r="I530" i="2"/>
  <c r="H530" i="2"/>
  <c r="R1028" i="2"/>
  <c r="X528" i="2"/>
  <c r="V528" i="2"/>
  <c r="E1027" i="2"/>
  <c r="AE527" i="2"/>
  <c r="Z527" i="2"/>
  <c r="G1026" i="2"/>
  <c r="I526" i="2"/>
  <c r="H526" i="2"/>
  <c r="R1024" i="2"/>
  <c r="U1024" i="2" s="1"/>
  <c r="X524" i="2"/>
  <c r="V524" i="2"/>
  <c r="E1023" i="2"/>
  <c r="AE523" i="2"/>
  <c r="Z523" i="2"/>
  <c r="G1022" i="2"/>
  <c r="I522" i="2"/>
  <c r="H522" i="2"/>
  <c r="R1020" i="2"/>
  <c r="X520" i="2"/>
  <c r="V520" i="2"/>
  <c r="E1019" i="2"/>
  <c r="AE519" i="2"/>
  <c r="Z519" i="2"/>
  <c r="G1018" i="2"/>
  <c r="I518" i="2"/>
  <c r="H518" i="2"/>
  <c r="R1016" i="2"/>
  <c r="X516" i="2"/>
  <c r="V516" i="2"/>
  <c r="E1015" i="2"/>
  <c r="AE515" i="2"/>
  <c r="Z515" i="2"/>
  <c r="G1014" i="2"/>
  <c r="I514" i="2"/>
  <c r="H514" i="2"/>
  <c r="R1012" i="2"/>
  <c r="W1012" i="2" s="1"/>
  <c r="X512" i="2"/>
  <c r="V512" i="2"/>
  <c r="E1011" i="2"/>
  <c r="AE511" i="2"/>
  <c r="Z511" i="2"/>
  <c r="G1010" i="2"/>
  <c r="I510" i="2"/>
  <c r="H510" i="2"/>
  <c r="R1008" i="2"/>
  <c r="X508" i="2"/>
  <c r="V508" i="2"/>
  <c r="E1007" i="2"/>
  <c r="AE507" i="2"/>
  <c r="Z507" i="2"/>
  <c r="G1006" i="2"/>
  <c r="I506" i="2"/>
  <c r="H506" i="2"/>
  <c r="U541" i="2"/>
  <c r="U536" i="2"/>
  <c r="U532" i="2"/>
  <c r="U525" i="2"/>
  <c r="U521" i="2"/>
  <c r="U516" i="2"/>
  <c r="W508" i="2"/>
  <c r="V533" i="2"/>
  <c r="V517" i="2"/>
  <c r="G1046" i="2"/>
  <c r="I546" i="2"/>
  <c r="H546" i="2"/>
  <c r="G1045" i="2"/>
  <c r="I545" i="2"/>
  <c r="H545" i="2"/>
  <c r="X543" i="2"/>
  <c r="V543" i="2"/>
  <c r="E1042" i="2"/>
  <c r="AE542" i="2"/>
  <c r="Z542" i="2"/>
  <c r="G1041" i="2"/>
  <c r="I541" i="2"/>
  <c r="H541" i="2"/>
  <c r="R1039" i="2"/>
  <c r="X539" i="2"/>
  <c r="V539" i="2"/>
  <c r="E1038" i="2"/>
  <c r="AE538" i="2"/>
  <c r="Z538" i="2"/>
  <c r="G1037" i="2"/>
  <c r="I537" i="2"/>
  <c r="H537" i="2"/>
  <c r="R1035" i="2"/>
  <c r="X535" i="2"/>
  <c r="V535" i="2"/>
  <c r="E1034" i="2"/>
  <c r="AE534" i="2"/>
  <c r="Z534" i="2"/>
  <c r="G1033" i="2"/>
  <c r="I533" i="2"/>
  <c r="H533" i="2"/>
  <c r="R1031" i="2"/>
  <c r="W1031" i="2" s="1"/>
  <c r="X531" i="2"/>
  <c r="V531" i="2"/>
  <c r="E1030" i="2"/>
  <c r="Z530" i="2"/>
  <c r="AE530" i="2"/>
  <c r="G1029" i="2"/>
  <c r="I529" i="2"/>
  <c r="H529" i="2"/>
  <c r="R1027" i="2"/>
  <c r="W1027" i="2" s="1"/>
  <c r="X527" i="2"/>
  <c r="V527" i="2"/>
  <c r="E1026" i="2"/>
  <c r="AE526" i="2"/>
  <c r="Z526" i="2"/>
  <c r="G1025" i="2"/>
  <c r="I525" i="2"/>
  <c r="H525" i="2"/>
  <c r="R1023" i="2"/>
  <c r="U1023" i="2" s="1"/>
  <c r="X523" i="2"/>
  <c r="V523" i="2"/>
  <c r="E1022" i="2"/>
  <c r="AE522" i="2"/>
  <c r="Z522" i="2"/>
  <c r="G1021" i="2"/>
  <c r="I521" i="2"/>
  <c r="H521" i="2"/>
  <c r="R1019" i="2"/>
  <c r="X519" i="2"/>
  <c r="V519" i="2"/>
  <c r="E1018" i="2"/>
  <c r="AE518" i="2"/>
  <c r="Z518" i="2"/>
  <c r="G1017" i="2"/>
  <c r="I517" i="2"/>
  <c r="H517" i="2"/>
  <c r="R1015" i="2"/>
  <c r="X515" i="2"/>
  <c r="V515" i="2"/>
  <c r="E1014" i="2"/>
  <c r="Z514" i="2"/>
  <c r="AE514" i="2"/>
  <c r="G1013" i="2"/>
  <c r="I513" i="2"/>
  <c r="H513" i="2"/>
  <c r="R1011" i="2"/>
  <c r="X511" i="2"/>
  <c r="V511" i="2"/>
  <c r="E1010" i="2"/>
  <c r="AE510" i="2"/>
  <c r="Z510" i="2"/>
  <c r="G1009" i="2"/>
  <c r="I509" i="2"/>
  <c r="H509" i="2"/>
  <c r="R1007" i="2"/>
  <c r="X507" i="2"/>
  <c r="V507" i="2"/>
  <c r="E1006" i="2"/>
  <c r="AE506" i="2"/>
  <c r="Z506" i="2"/>
  <c r="W540" i="2"/>
  <c r="W535" i="2"/>
  <c r="W531" i="2"/>
  <c r="W529" i="2"/>
  <c r="U524" i="2"/>
  <c r="W520" i="2"/>
  <c r="W515" i="2"/>
  <c r="U507" i="2"/>
  <c r="V529" i="2"/>
  <c r="V513" i="2"/>
  <c r="Z539" i="2"/>
  <c r="W505" i="2"/>
  <c r="W1005" i="2"/>
  <c r="U505" i="2"/>
  <c r="E1005" i="2"/>
  <c r="AE505" i="2"/>
  <c r="Z505" i="2"/>
  <c r="U1005" i="2"/>
  <c r="V505" i="2"/>
  <c r="X505" i="2"/>
  <c r="W23" i="2"/>
  <c r="W507" i="2"/>
  <c r="W527" i="2"/>
  <c r="W7" i="2"/>
  <c r="W27" i="2"/>
  <c r="W57" i="2"/>
  <c r="W537" i="2"/>
  <c r="W47" i="2"/>
  <c r="W517" i="2"/>
  <c r="W511" i="2"/>
  <c r="W14" i="2"/>
  <c r="W22" i="2"/>
  <c r="W34" i="2"/>
  <c r="W541" i="2"/>
  <c r="W13" i="2"/>
  <c r="W21" i="2"/>
  <c r="W33" i="2"/>
  <c r="W51" i="2"/>
  <c r="W521" i="2"/>
  <c r="W12" i="2"/>
  <c r="W24" i="2"/>
  <c r="W32" i="2"/>
  <c r="W41" i="2"/>
  <c r="W42" i="2"/>
  <c r="W43" i="2"/>
  <c r="W44" i="2"/>
  <c r="W37" i="2"/>
  <c r="W17" i="2"/>
  <c r="W48" i="2"/>
  <c r="W28" i="2"/>
  <c r="W8" i="2"/>
  <c r="U528" i="2"/>
  <c r="U518" i="2"/>
  <c r="U8" i="2"/>
  <c r="U18" i="2"/>
  <c r="U28" i="2"/>
  <c r="U38" i="2"/>
  <c r="U48" i="2"/>
  <c r="U508" i="2"/>
  <c r="U538" i="2"/>
  <c r="U37" i="2"/>
  <c r="U34" i="2"/>
  <c r="U33" i="2"/>
  <c r="U32" i="2"/>
  <c r="U31" i="2"/>
  <c r="U27" i="2"/>
  <c r="U24" i="2"/>
  <c r="U23" i="2"/>
  <c r="U22" i="2"/>
  <c r="U21" i="2"/>
  <c r="U17" i="2"/>
  <c r="U14" i="2"/>
  <c r="U13" i="2"/>
  <c r="U12" i="2"/>
  <c r="U53" i="2"/>
  <c r="W53" i="2"/>
  <c r="S53" i="2"/>
  <c r="S553" i="2" s="1"/>
  <c r="S1053" i="2" s="1"/>
  <c r="R1042" i="2"/>
  <c r="U542" i="2"/>
  <c r="W542" i="2"/>
  <c r="R1044" i="2"/>
  <c r="U544" i="2"/>
  <c r="W544" i="2"/>
  <c r="U52" i="2"/>
  <c r="W52" i="2"/>
  <c r="U54" i="2"/>
  <c r="W54" i="2"/>
  <c r="R1043" i="2"/>
  <c r="U543" i="2"/>
  <c r="W543" i="2"/>
  <c r="U534" i="2"/>
  <c r="W534" i="2"/>
  <c r="W533" i="2"/>
  <c r="W532" i="2"/>
  <c r="W524" i="2"/>
  <c r="W523" i="2"/>
  <c r="W522" i="2"/>
  <c r="W514" i="2"/>
  <c r="W513" i="2"/>
  <c r="W512" i="2"/>
  <c r="U514" i="2"/>
  <c r="U513" i="2"/>
  <c r="Y513" i="2" s="1"/>
  <c r="U512" i="2"/>
  <c r="Y512" i="2" s="1"/>
  <c r="M14" i="3"/>
  <c r="M16" i="3"/>
  <c r="O18" i="3"/>
  <c r="M20" i="3"/>
  <c r="K11" i="3"/>
  <c r="O11" i="3"/>
  <c r="L12" i="3"/>
  <c r="M13" i="3"/>
  <c r="J14" i="3"/>
  <c r="N14" i="3"/>
  <c r="M15" i="3"/>
  <c r="J16" i="3"/>
  <c r="N16" i="3"/>
  <c r="K17" i="3"/>
  <c r="O17" i="3"/>
  <c r="L18" i="3"/>
  <c r="K19" i="3"/>
  <c r="O19" i="3"/>
  <c r="J20" i="3"/>
  <c r="N20" i="3"/>
  <c r="M12" i="3"/>
  <c r="K14" i="3"/>
  <c r="O14" i="3"/>
  <c r="K16" i="3"/>
  <c r="O16" i="3"/>
  <c r="M18" i="3"/>
  <c r="K20" i="3"/>
  <c r="O20" i="3"/>
  <c r="J12" i="3"/>
  <c r="K13" i="3"/>
  <c r="K15" i="3"/>
  <c r="J18" i="3"/>
  <c r="R552" i="2"/>
  <c r="A552" i="2" s="1"/>
  <c r="A52" i="2"/>
  <c r="E600" i="2"/>
  <c r="E150" i="2"/>
  <c r="R62" i="2"/>
  <c r="R555" i="2"/>
  <c r="A55" i="2"/>
  <c r="R61" i="2"/>
  <c r="W61" i="2" s="1"/>
  <c r="R60" i="2"/>
  <c r="R550" i="2"/>
  <c r="A550" i="2" s="1"/>
  <c r="A50" i="2"/>
  <c r="R56" i="2"/>
  <c r="R546" i="2"/>
  <c r="A546" i="2" s="1"/>
  <c r="A46" i="2"/>
  <c r="S52" i="2"/>
  <c r="S552" i="2" s="1"/>
  <c r="S1052" i="2" s="1"/>
  <c r="E594" i="2"/>
  <c r="E144" i="2"/>
  <c r="S45" i="2"/>
  <c r="S545" i="2" s="1"/>
  <c r="S1045" i="2" s="1"/>
  <c r="R545" i="2"/>
  <c r="A545" i="2" s="1"/>
  <c r="A45" i="2"/>
  <c r="R63" i="2"/>
  <c r="R553" i="2"/>
  <c r="A553" i="2" s="1"/>
  <c r="A53" i="2"/>
  <c r="R59" i="2"/>
  <c r="R549" i="2"/>
  <c r="A549" i="2" s="1"/>
  <c r="A49" i="2"/>
  <c r="S55" i="2"/>
  <c r="S555" i="2" s="1"/>
  <c r="S1055" i="2" s="1"/>
  <c r="E113" i="2"/>
  <c r="E105" i="2"/>
  <c r="E597" i="2"/>
  <c r="E147" i="2"/>
  <c r="E585" i="2"/>
  <c r="E135" i="2"/>
  <c r="E581" i="2"/>
  <c r="E131" i="2"/>
  <c r="E577" i="2"/>
  <c r="E127" i="2"/>
  <c r="E573" i="2"/>
  <c r="E123" i="2"/>
  <c r="E115" i="2"/>
  <c r="E565" i="2"/>
  <c r="E111" i="2"/>
  <c r="E561" i="2"/>
  <c r="E107" i="2"/>
  <c r="E557" i="2"/>
  <c r="E121" i="2"/>
  <c r="E117" i="2"/>
  <c r="G116" i="2"/>
  <c r="G108" i="2"/>
  <c r="G603" i="2"/>
  <c r="G153" i="2"/>
  <c r="G595" i="2"/>
  <c r="G145" i="2"/>
  <c r="G583" i="2"/>
  <c r="G133" i="2"/>
  <c r="G579" i="2"/>
  <c r="G129" i="2"/>
  <c r="G575" i="2"/>
  <c r="G125" i="2"/>
  <c r="G121" i="2"/>
  <c r="G571" i="2"/>
  <c r="G117" i="2"/>
  <c r="G567" i="2"/>
  <c r="G113" i="2"/>
  <c r="G563" i="2"/>
  <c r="G109" i="2"/>
  <c r="G559" i="2"/>
  <c r="E169" i="2"/>
  <c r="E153" i="2"/>
  <c r="G146" i="2"/>
  <c r="G143" i="2"/>
  <c r="G140" i="2"/>
  <c r="G137" i="2"/>
  <c r="G134" i="2"/>
  <c r="E129" i="2"/>
  <c r="G126" i="2"/>
  <c r="R548" i="2"/>
  <c r="A48" i="2"/>
  <c r="E592" i="2"/>
  <c r="E142" i="2"/>
  <c r="E588" i="2"/>
  <c r="E138" i="2"/>
  <c r="E114" i="2"/>
  <c r="E564" i="2"/>
  <c r="E110" i="2"/>
  <c r="E560" i="2"/>
  <c r="E106" i="2"/>
  <c r="E556" i="2"/>
  <c r="G598" i="2"/>
  <c r="G148" i="2"/>
  <c r="G586" i="2"/>
  <c r="G136" i="2"/>
  <c r="G582" i="2"/>
  <c r="G132" i="2"/>
  <c r="G578" i="2"/>
  <c r="G128" i="2"/>
  <c r="G574" i="2"/>
  <c r="G124" i="2"/>
  <c r="E162" i="2"/>
  <c r="E159" i="2"/>
  <c r="G152" i="2"/>
  <c r="G149" i="2"/>
  <c r="E146" i="2"/>
  <c r="E143" i="2"/>
  <c r="E140" i="2"/>
  <c r="E137" i="2"/>
  <c r="E134" i="2"/>
  <c r="G131" i="2"/>
  <c r="E126" i="2"/>
  <c r="G123" i="2"/>
  <c r="R75" i="2"/>
  <c r="R565" i="2"/>
  <c r="A65" i="2"/>
  <c r="R547" i="2"/>
  <c r="A547" i="2" s="1"/>
  <c r="A47" i="2"/>
  <c r="S65" i="2"/>
  <c r="S565" i="2" s="1"/>
  <c r="S1065" i="2" s="1"/>
  <c r="E599" i="2"/>
  <c r="E149" i="2"/>
  <c r="E591" i="2"/>
  <c r="E141" i="2"/>
  <c r="G120" i="2"/>
  <c r="G112" i="2"/>
  <c r="G105" i="2"/>
  <c r="G597" i="2"/>
  <c r="G147" i="2"/>
  <c r="G589" i="2"/>
  <c r="G139" i="2"/>
  <c r="G585" i="2"/>
  <c r="G135" i="2"/>
  <c r="G154" i="2"/>
  <c r="G151" i="2"/>
  <c r="E148" i="2"/>
  <c r="E145" i="2"/>
  <c r="E139" i="2"/>
  <c r="E136" i="2"/>
  <c r="E133" i="2"/>
  <c r="G130" i="2"/>
  <c r="E125" i="2"/>
  <c r="G122" i="2"/>
  <c r="R67" i="2"/>
  <c r="R557" i="2"/>
  <c r="A57" i="2"/>
  <c r="R551" i="2"/>
  <c r="A551" i="2" s="1"/>
  <c r="A51" i="2"/>
  <c r="R64" i="2"/>
  <c r="R554" i="2"/>
  <c r="A554" i="2" s="1"/>
  <c r="A54" i="2"/>
  <c r="S48" i="2"/>
  <c r="S548" i="2" s="1"/>
  <c r="S1048" i="2" s="1"/>
  <c r="E608" i="2"/>
  <c r="E158" i="2"/>
  <c r="E602" i="2"/>
  <c r="E152" i="2"/>
  <c r="E582" i="2"/>
  <c r="E132" i="2"/>
  <c r="E578" i="2"/>
  <c r="E128" i="2"/>
  <c r="E574" i="2"/>
  <c r="E124" i="2"/>
  <c r="E118" i="2"/>
  <c r="G611" i="2"/>
  <c r="G161" i="2"/>
  <c r="G600" i="2"/>
  <c r="G150" i="2"/>
  <c r="G592" i="2"/>
  <c r="G142" i="2"/>
  <c r="G118" i="2"/>
  <c r="G568" i="2"/>
  <c r="G114" i="2"/>
  <c r="G564" i="2"/>
  <c r="G110" i="2"/>
  <c r="G560" i="2"/>
  <c r="G106" i="2"/>
  <c r="G556" i="2"/>
  <c r="E170" i="2"/>
  <c r="G157" i="2"/>
  <c r="E154" i="2"/>
  <c r="E151" i="2"/>
  <c r="G144" i="2"/>
  <c r="G141" i="2"/>
  <c r="G138" i="2"/>
  <c r="E130" i="2"/>
  <c r="G127" i="2"/>
  <c r="E122" i="2"/>
  <c r="B1207" i="2"/>
  <c r="B1205" i="2"/>
  <c r="B1203" i="2"/>
  <c r="B1201" i="2"/>
  <c r="J1196" i="2"/>
  <c r="J1192" i="2"/>
  <c r="J1188" i="2"/>
  <c r="J1186" i="2"/>
  <c r="J1184" i="2"/>
  <c r="J1182" i="2"/>
  <c r="J1180" i="2"/>
  <c r="J1176" i="2"/>
  <c r="J1174" i="2"/>
  <c r="J1172" i="2"/>
  <c r="J1168" i="2"/>
  <c r="J1164" i="2"/>
  <c r="B1154" i="2"/>
  <c r="B1150" i="2"/>
  <c r="B1143" i="2"/>
  <c r="B1141" i="2"/>
  <c r="B1139" i="2"/>
  <c r="B1137" i="2"/>
  <c r="B1135" i="2"/>
  <c r="B1133" i="2"/>
  <c r="B1131" i="2"/>
  <c r="B1129" i="2"/>
  <c r="A505" i="2"/>
  <c r="B1234" i="2"/>
  <c r="B1230" i="2"/>
  <c r="B1226" i="2"/>
  <c r="B1214" i="2"/>
  <c r="B1210" i="2"/>
  <c r="B1199" i="2"/>
  <c r="B1197" i="2"/>
  <c r="B1195" i="2"/>
  <c r="B1193" i="2"/>
  <c r="B1191" i="2"/>
  <c r="B1189" i="2"/>
  <c r="B1187" i="2"/>
  <c r="B1185" i="2"/>
  <c r="B1183" i="2"/>
  <c r="B1181" i="2"/>
  <c r="B1179" i="2"/>
  <c r="B1177" i="2"/>
  <c r="B1175" i="2"/>
  <c r="B1173" i="2"/>
  <c r="B1171" i="2"/>
  <c r="B1169" i="2"/>
  <c r="B1167" i="2"/>
  <c r="B1165" i="2"/>
  <c r="B1163" i="2"/>
  <c r="B1161" i="2"/>
  <c r="J1158" i="2"/>
  <c r="J1156" i="2"/>
  <c r="J1152" i="2"/>
  <c r="B1146" i="2"/>
  <c r="J1127" i="2"/>
  <c r="B1121" i="2"/>
  <c r="J1236" i="2"/>
  <c r="J1232" i="2"/>
  <c r="J1228" i="2"/>
  <c r="J1224" i="2"/>
  <c r="J1222" i="2"/>
  <c r="J1220" i="2"/>
  <c r="J1218" i="2"/>
  <c r="J1216" i="2"/>
  <c r="J1212" i="2"/>
  <c r="B1159" i="2"/>
  <c r="B1157" i="2"/>
  <c r="B1155" i="2"/>
  <c r="B1153" i="2"/>
  <c r="B1151" i="2"/>
  <c r="B1149" i="2"/>
  <c r="B1138" i="2"/>
  <c r="B1130" i="2"/>
  <c r="B1118" i="2"/>
  <c r="B1237" i="2"/>
  <c r="B1235" i="2"/>
  <c r="B1233" i="2"/>
  <c r="B1231" i="2"/>
  <c r="B1229" i="2"/>
  <c r="B1227" i="2"/>
  <c r="B1225" i="2"/>
  <c r="B1223" i="2"/>
  <c r="B1221" i="2"/>
  <c r="B1219" i="2"/>
  <c r="B1217" i="2"/>
  <c r="B1215" i="2"/>
  <c r="B1213" i="2"/>
  <c r="B1211" i="2"/>
  <c r="B1209" i="2"/>
  <c r="J1206" i="2"/>
  <c r="J1204" i="2"/>
  <c r="J1202" i="2"/>
  <c r="B1198" i="2"/>
  <c r="B1194" i="2"/>
  <c r="B1190" i="2"/>
  <c r="B1178" i="2"/>
  <c r="B1170" i="2"/>
  <c r="B1166" i="2"/>
  <c r="B1162" i="2"/>
  <c r="B1147" i="2"/>
  <c r="B1145" i="2"/>
  <c r="J1142" i="2"/>
  <c r="J1140" i="2"/>
  <c r="J1136" i="2"/>
  <c r="J1134" i="2"/>
  <c r="J1132" i="2"/>
  <c r="J1128" i="2"/>
  <c r="J1126" i="2"/>
  <c r="B1125" i="2"/>
  <c r="B1123" i="2"/>
  <c r="B1122" i="2"/>
  <c r="J1120" i="2"/>
  <c r="B1114" i="2"/>
  <c r="J1119" i="2"/>
  <c r="B1099" i="2"/>
  <c r="B1097" i="2"/>
  <c r="B1095" i="2"/>
  <c r="B1093" i="2"/>
  <c r="B1089" i="2"/>
  <c r="B1087" i="2"/>
  <c r="B1085" i="2"/>
  <c r="J1082" i="2"/>
  <c r="J1080" i="2"/>
  <c r="J1078" i="2"/>
  <c r="J1076" i="2"/>
  <c r="J1074" i="2"/>
  <c r="J1072" i="2"/>
  <c r="J1070" i="2"/>
  <c r="J1068" i="2"/>
  <c r="J1064" i="2"/>
  <c r="J1062" i="2"/>
  <c r="J1060" i="2"/>
  <c r="J1056" i="2"/>
  <c r="J1052" i="2"/>
  <c r="J1048" i="2"/>
  <c r="A544" i="2"/>
  <c r="J1044" i="2"/>
  <c r="A540" i="2"/>
  <c r="J1040" i="2"/>
  <c r="A536" i="2"/>
  <c r="A534" i="2"/>
  <c r="B1034" i="2"/>
  <c r="A530" i="2"/>
  <c r="B1030" i="2"/>
  <c r="A526" i="2"/>
  <c r="B1026" i="2"/>
  <c r="A524" i="2"/>
  <c r="B1024" i="2"/>
  <c r="A522" i="2"/>
  <c r="B1022" i="2"/>
  <c r="A520" i="2"/>
  <c r="B1020" i="2"/>
  <c r="A518" i="2"/>
  <c r="B1018" i="2"/>
  <c r="A516" i="2"/>
  <c r="B1016" i="2"/>
  <c r="A514" i="2"/>
  <c r="B1014" i="2"/>
  <c r="A512" i="2"/>
  <c r="B1012" i="2"/>
  <c r="A510" i="2"/>
  <c r="B1010" i="2"/>
  <c r="A508" i="2"/>
  <c r="B1008" i="2"/>
  <c r="A506" i="2"/>
  <c r="B1006" i="2"/>
  <c r="B1102" i="2"/>
  <c r="J1091" i="2"/>
  <c r="B1083" i="2"/>
  <c r="B1081" i="2"/>
  <c r="B1079" i="2"/>
  <c r="B1077" i="2"/>
  <c r="B1073" i="2"/>
  <c r="B1069" i="2"/>
  <c r="B1065" i="2"/>
  <c r="B1061" i="2"/>
  <c r="B1057" i="2"/>
  <c r="B1053" i="2"/>
  <c r="B1049" i="2"/>
  <c r="B1045" i="2"/>
  <c r="A541" i="2"/>
  <c r="B1041" i="2"/>
  <c r="A537" i="2"/>
  <c r="B1037" i="2"/>
  <c r="A532" i="2"/>
  <c r="J1032" i="2"/>
  <c r="A528" i="2"/>
  <c r="J1028" i="2"/>
  <c r="J1116" i="2"/>
  <c r="J1112" i="2"/>
  <c r="J1110" i="2"/>
  <c r="J1108" i="2"/>
  <c r="J1106" i="2"/>
  <c r="J1104" i="2"/>
  <c r="B1098" i="2"/>
  <c r="B1090" i="2"/>
  <c r="J1075" i="2"/>
  <c r="J1071" i="2"/>
  <c r="J1067" i="2"/>
  <c r="J1063" i="2"/>
  <c r="J1059" i="2"/>
  <c r="J1055" i="2"/>
  <c r="J1051" i="2"/>
  <c r="J1047" i="2"/>
  <c r="A543" i="2"/>
  <c r="J1043" i="2"/>
  <c r="A539" i="2"/>
  <c r="J1039" i="2"/>
  <c r="A533" i="2"/>
  <c r="B1033" i="2"/>
  <c r="A529" i="2"/>
  <c r="B1029" i="2"/>
  <c r="A525" i="2"/>
  <c r="B1025" i="2"/>
  <c r="B1117" i="2"/>
  <c r="B1115" i="2"/>
  <c r="B1113" i="2"/>
  <c r="B1111" i="2"/>
  <c r="B1109" i="2"/>
  <c r="B1107" i="2"/>
  <c r="B1105" i="2"/>
  <c r="B1103" i="2"/>
  <c r="B1101" i="2"/>
  <c r="J1096" i="2"/>
  <c r="J1094" i="2"/>
  <c r="J1092" i="2"/>
  <c r="J1088" i="2"/>
  <c r="J1086" i="2"/>
  <c r="B1066" i="2"/>
  <c r="B1058" i="2"/>
  <c r="B1054" i="2"/>
  <c r="B1050" i="2"/>
  <c r="B1046" i="2"/>
  <c r="A542" i="2"/>
  <c r="B1042" i="2"/>
  <c r="A538" i="2"/>
  <c r="B1038" i="2"/>
  <c r="A535" i="2"/>
  <c r="J1035" i="2"/>
  <c r="A531" i="2"/>
  <c r="J1031" i="2"/>
  <c r="A527" i="2"/>
  <c r="J1027" i="2"/>
  <c r="A523" i="2"/>
  <c r="J1023" i="2"/>
  <c r="A521" i="2"/>
  <c r="J1021" i="2"/>
  <c r="A519" i="2"/>
  <c r="J1019" i="2"/>
  <c r="A517" i="2"/>
  <c r="J1017" i="2"/>
  <c r="A515" i="2"/>
  <c r="J1015" i="2"/>
  <c r="A513" i="2"/>
  <c r="J1013" i="2"/>
  <c r="A511" i="2"/>
  <c r="J1011" i="2"/>
  <c r="A509" i="2"/>
  <c r="J1009" i="2"/>
  <c r="A507" i="2"/>
  <c r="J1007" i="2"/>
  <c r="B1503" i="2"/>
  <c r="B1499" i="2"/>
  <c r="B1487" i="2"/>
  <c r="B1475" i="2"/>
  <c r="B1471" i="2"/>
  <c r="J1463" i="2"/>
  <c r="J1459" i="2"/>
  <c r="J1455" i="2"/>
  <c r="B1482" i="2"/>
  <c r="B1466" i="2"/>
  <c r="J1504" i="2"/>
  <c r="J1500" i="2"/>
  <c r="J1498" i="2"/>
  <c r="J1496" i="2"/>
  <c r="J1494" i="2"/>
  <c r="J1492" i="2"/>
  <c r="J1488" i="2"/>
  <c r="J1484" i="2"/>
  <c r="J1480" i="2"/>
  <c r="J1476" i="2"/>
  <c r="J1472" i="2"/>
  <c r="J1468" i="2"/>
  <c r="J1464" i="2"/>
  <c r="J1460" i="2"/>
  <c r="J1456" i="2"/>
  <c r="B1453" i="2"/>
  <c r="B1401" i="2"/>
  <c r="J1356" i="2"/>
  <c r="B1305" i="2"/>
  <c r="Y511" i="2" l="1"/>
  <c r="U1022" i="2"/>
  <c r="Y508" i="2"/>
  <c r="Y507" i="2"/>
  <c r="X48" i="2"/>
  <c r="V518" i="2"/>
  <c r="Y518" i="2" s="1"/>
  <c r="X538" i="2"/>
  <c r="X54" i="2"/>
  <c r="X49" i="2"/>
  <c r="V525" i="2"/>
  <c r="Y525" i="2" s="1"/>
  <c r="A1005" i="2"/>
  <c r="A1030" i="2"/>
  <c r="X506" i="2"/>
  <c r="Y506" i="2" s="1"/>
  <c r="V510" i="2"/>
  <c r="Y510" i="2" s="1"/>
  <c r="V514" i="2"/>
  <c r="Y514" i="2" s="1"/>
  <c r="X522" i="2"/>
  <c r="V530" i="2"/>
  <c r="V538" i="2"/>
  <c r="X542" i="2"/>
  <c r="AA542" i="2" s="1"/>
  <c r="V46" i="2"/>
  <c r="V50" i="2"/>
  <c r="V509" i="2"/>
  <c r="AA509" i="2" s="1"/>
  <c r="G169" i="2"/>
  <c r="Y505" i="2"/>
  <c r="X6" i="2"/>
  <c r="X10" i="2"/>
  <c r="X14" i="2"/>
  <c r="X18" i="2"/>
  <c r="X22" i="2"/>
  <c r="X26" i="2"/>
  <c r="X30" i="2"/>
  <c r="X34" i="2"/>
  <c r="X38" i="2"/>
  <c r="X42" i="2"/>
  <c r="V6" i="2"/>
  <c r="V10" i="2"/>
  <c r="V14" i="2"/>
  <c r="V18" i="2"/>
  <c r="Y18" i="2" s="1"/>
  <c r="V22" i="2"/>
  <c r="V26" i="2"/>
  <c r="V30" i="2"/>
  <c r="V34" i="2"/>
  <c r="V38" i="2"/>
  <c r="V42" i="2"/>
  <c r="X7" i="2"/>
  <c r="X11" i="2"/>
  <c r="X15" i="2"/>
  <c r="X19" i="2"/>
  <c r="X23" i="2"/>
  <c r="X27" i="2"/>
  <c r="X31" i="2"/>
  <c r="X35" i="2"/>
  <c r="X39" i="2"/>
  <c r="X43" i="2"/>
  <c r="V7" i="2"/>
  <c r="V11" i="2"/>
  <c r="V15" i="2"/>
  <c r="V19" i="2"/>
  <c r="V23" i="2"/>
  <c r="V27" i="2"/>
  <c r="V31" i="2"/>
  <c r="V35" i="2"/>
  <c r="V39" i="2"/>
  <c r="V43" i="2"/>
  <c r="X8" i="2"/>
  <c r="X12" i="2"/>
  <c r="X16" i="2"/>
  <c r="X20" i="2"/>
  <c r="X24" i="2"/>
  <c r="X28" i="2"/>
  <c r="X32" i="2"/>
  <c r="X36" i="2"/>
  <c r="X40" i="2"/>
  <c r="X44" i="2"/>
  <c r="V8" i="2"/>
  <c r="Y8" i="2" s="1"/>
  <c r="V12" i="2"/>
  <c r="V16" i="2"/>
  <c r="V20" i="2"/>
  <c r="V24" i="2"/>
  <c r="V28" i="2"/>
  <c r="V32" i="2"/>
  <c r="V36" i="2"/>
  <c r="V40" i="2"/>
  <c r="V44" i="2"/>
  <c r="V5" i="2"/>
  <c r="X9" i="2"/>
  <c r="X13" i="2"/>
  <c r="X17" i="2"/>
  <c r="X21" i="2"/>
  <c r="X25" i="2"/>
  <c r="X29" i="2"/>
  <c r="X33" i="2"/>
  <c r="X37" i="2"/>
  <c r="X41" i="2"/>
  <c r="X5" i="2"/>
  <c r="V9" i="2"/>
  <c r="V13" i="2"/>
  <c r="V17" i="2"/>
  <c r="V21" i="2"/>
  <c r="V25" i="2"/>
  <c r="V29" i="2"/>
  <c r="V33" i="2"/>
  <c r="V37" i="2"/>
  <c r="V41" i="2"/>
  <c r="V49" i="2"/>
  <c r="AC49" i="2" s="1"/>
  <c r="X65" i="2"/>
  <c r="Y65" i="2" s="1"/>
  <c r="V57" i="2"/>
  <c r="A1013" i="2"/>
  <c r="A1007" i="2"/>
  <c r="E616" i="2"/>
  <c r="E1116" i="2" s="1"/>
  <c r="S58" i="2"/>
  <c r="S558" i="2" s="1"/>
  <c r="S1058" i="2" s="1"/>
  <c r="R558" i="2"/>
  <c r="U558" i="2" s="1"/>
  <c r="Y22" i="2"/>
  <c r="AB517" i="2"/>
  <c r="Y519" i="2"/>
  <c r="Y529" i="2"/>
  <c r="AC523" i="2"/>
  <c r="Y27" i="2"/>
  <c r="Y34" i="2"/>
  <c r="Y51" i="2"/>
  <c r="Y17" i="2"/>
  <c r="Y24" i="2"/>
  <c r="Y33" i="2"/>
  <c r="Y543" i="2"/>
  <c r="Y537" i="2"/>
  <c r="Y528" i="2"/>
  <c r="Y524" i="2"/>
  <c r="Y523" i="2"/>
  <c r="Y539" i="2"/>
  <c r="Y516" i="2"/>
  <c r="Y536" i="2"/>
  <c r="Y520" i="2"/>
  <c r="Y43" i="2"/>
  <c r="Y534" i="2"/>
  <c r="Y53" i="2"/>
  <c r="Y527" i="2"/>
  <c r="Y517" i="2"/>
  <c r="Y48" i="2"/>
  <c r="Y515" i="2"/>
  <c r="Y531" i="2"/>
  <c r="Y535" i="2"/>
  <c r="Y540" i="2"/>
  <c r="Y41" i="2"/>
  <c r="R68" i="2"/>
  <c r="Y52" i="2"/>
  <c r="Y538" i="2"/>
  <c r="W58" i="2"/>
  <c r="AC511" i="2"/>
  <c r="Y521" i="2"/>
  <c r="Y541" i="2"/>
  <c r="A1020" i="2"/>
  <c r="A1036" i="2"/>
  <c r="Y522" i="2"/>
  <c r="Y530" i="2"/>
  <c r="Y46" i="2"/>
  <c r="Y50" i="2"/>
  <c r="Y28" i="2"/>
  <c r="Y45" i="2"/>
  <c r="Y57" i="2"/>
  <c r="AD44" i="2"/>
  <c r="Y42" i="2"/>
  <c r="A58" i="2"/>
  <c r="Y54" i="2"/>
  <c r="Y544" i="2"/>
  <c r="AC515" i="2"/>
  <c r="AC519" i="2"/>
  <c r="AA531" i="2"/>
  <c r="Y532" i="2"/>
  <c r="AD540" i="2"/>
  <c r="Y533" i="2"/>
  <c r="Y526" i="2"/>
  <c r="Y47" i="2"/>
  <c r="AB51" i="2"/>
  <c r="Y55" i="2"/>
  <c r="Y44" i="2"/>
  <c r="AB42" i="2"/>
  <c r="AA527" i="2"/>
  <c r="AC517" i="2"/>
  <c r="A1037" i="2"/>
  <c r="A1018" i="2"/>
  <c r="A1034" i="2"/>
  <c r="A557" i="2"/>
  <c r="AD515" i="2"/>
  <c r="AB531" i="2"/>
  <c r="AC41" i="2"/>
  <c r="AD535" i="2"/>
  <c r="AC520" i="2"/>
  <c r="AD537" i="2"/>
  <c r="AB529" i="2"/>
  <c r="A555" i="2"/>
  <c r="AD527" i="2"/>
  <c r="A558" i="2"/>
  <c r="A1043" i="2"/>
  <c r="AC529" i="2"/>
  <c r="AD523" i="2"/>
  <c r="AC539" i="2"/>
  <c r="AB7" i="2"/>
  <c r="AB511" i="2"/>
  <c r="AB539" i="2"/>
  <c r="AB512" i="2"/>
  <c r="AC512" i="2"/>
  <c r="AD512" i="2"/>
  <c r="AA512" i="2"/>
  <c r="AB31" i="2"/>
  <c r="AD532" i="2"/>
  <c r="AA532" i="2"/>
  <c r="AB532" i="2"/>
  <c r="AC532" i="2"/>
  <c r="AD526" i="2"/>
  <c r="AA526" i="2"/>
  <c r="AB526" i="2"/>
  <c r="AC526" i="2"/>
  <c r="AA47" i="2"/>
  <c r="AB47" i="2"/>
  <c r="AD47" i="2"/>
  <c r="AC47" i="2"/>
  <c r="AA55" i="2"/>
  <c r="AB55" i="2"/>
  <c r="AD55" i="2"/>
  <c r="AC55" i="2"/>
  <c r="AB43" i="2"/>
  <c r="A1027" i="2"/>
  <c r="A1011" i="2"/>
  <c r="A1015" i="2"/>
  <c r="A1019" i="2"/>
  <c r="A1023" i="2"/>
  <c r="A1031" i="2"/>
  <c r="A1038" i="2"/>
  <c r="A1032" i="2"/>
  <c r="AB513" i="2"/>
  <c r="AC513" i="2"/>
  <c r="AD513" i="2"/>
  <c r="AA513" i="2"/>
  <c r="AD534" i="2"/>
  <c r="AA534" i="2"/>
  <c r="AB534" i="2"/>
  <c r="AC534" i="2"/>
  <c r="AA52" i="2"/>
  <c r="AB52" i="2"/>
  <c r="AD52" i="2"/>
  <c r="AC52" i="2"/>
  <c r="AA14" i="2"/>
  <c r="AA23" i="2"/>
  <c r="AA32" i="2"/>
  <c r="AD538" i="2"/>
  <c r="AA538" i="2"/>
  <c r="AB538" i="2"/>
  <c r="AC538" i="2"/>
  <c r="AA38" i="2"/>
  <c r="AD518" i="2"/>
  <c r="AD524" i="2"/>
  <c r="AA524" i="2"/>
  <c r="AB524" i="2"/>
  <c r="AC524" i="2"/>
  <c r="AB516" i="2"/>
  <c r="AC516" i="2"/>
  <c r="AD516" i="2"/>
  <c r="AA516" i="2"/>
  <c r="AD536" i="2"/>
  <c r="AA536" i="2"/>
  <c r="AB536" i="2"/>
  <c r="AC536" i="2"/>
  <c r="AB509" i="2"/>
  <c r="A1009" i="2"/>
  <c r="A1017" i="2"/>
  <c r="A1025" i="2"/>
  <c r="A1033" i="2"/>
  <c r="A1041" i="2"/>
  <c r="A1006" i="2"/>
  <c r="AB44" i="2"/>
  <c r="AA43" i="2"/>
  <c r="AA529" i="2"/>
  <c r="AB537" i="2"/>
  <c r="AC51" i="2"/>
  <c r="AD41" i="2"/>
  <c r="AA511" i="2"/>
  <c r="AB515" i="2"/>
  <c r="AA519" i="2"/>
  <c r="AB523" i="2"/>
  <c r="AC527" i="2"/>
  <c r="AD531" i="2"/>
  <c r="AA539" i="2"/>
  <c r="AA42" i="2"/>
  <c r="AA520" i="2"/>
  <c r="AB540" i="2"/>
  <c r="AA517" i="2"/>
  <c r="AB535" i="2"/>
  <c r="AC22" i="2"/>
  <c r="AA48" i="2"/>
  <c r="AB48" i="2"/>
  <c r="AD48" i="2"/>
  <c r="AC48" i="2"/>
  <c r="AD533" i="2"/>
  <c r="AA533" i="2"/>
  <c r="AB533" i="2"/>
  <c r="AC533" i="2"/>
  <c r="AC537" i="2"/>
  <c r="AA51" i="2"/>
  <c r="AB520" i="2"/>
  <c r="AC540" i="2"/>
  <c r="A1039" i="2"/>
  <c r="A1008" i="2"/>
  <c r="A1012" i="2"/>
  <c r="A1016" i="2"/>
  <c r="A1024" i="2"/>
  <c r="AD514" i="2"/>
  <c r="AB542" i="2"/>
  <c r="AA53" i="2"/>
  <c r="AB53" i="2"/>
  <c r="AD53" i="2"/>
  <c r="AC53" i="2"/>
  <c r="AA17" i="2"/>
  <c r="AB17" i="2"/>
  <c r="AD17" i="2"/>
  <c r="AC17" i="2"/>
  <c r="AB24" i="2"/>
  <c r="AD24" i="2"/>
  <c r="AA33" i="2"/>
  <c r="AB33" i="2"/>
  <c r="AD33" i="2"/>
  <c r="AC33" i="2"/>
  <c r="AB508" i="2"/>
  <c r="AC508" i="2"/>
  <c r="AD508" i="2"/>
  <c r="AA508" i="2"/>
  <c r="AA28" i="2"/>
  <c r="AB28" i="2"/>
  <c r="AD28" i="2"/>
  <c r="AC28" i="2"/>
  <c r="AD528" i="2"/>
  <c r="AA528" i="2"/>
  <c r="AB528" i="2"/>
  <c r="AC528" i="2"/>
  <c r="AB507" i="2"/>
  <c r="AC507" i="2"/>
  <c r="AD507" i="2"/>
  <c r="AA507" i="2"/>
  <c r="AD521" i="2"/>
  <c r="AA521" i="2"/>
  <c r="AB521" i="2"/>
  <c r="AC521" i="2"/>
  <c r="AD541" i="2"/>
  <c r="AA541" i="2"/>
  <c r="AB541" i="2"/>
  <c r="AC541" i="2"/>
  <c r="AB49" i="2"/>
  <c r="AD49" i="2"/>
  <c r="AB506" i="2"/>
  <c r="AC506" i="2"/>
  <c r="AD506" i="2"/>
  <c r="AA506" i="2"/>
  <c r="AB510" i="2"/>
  <c r="AC510" i="2"/>
  <c r="AD510" i="2"/>
  <c r="AA510" i="2"/>
  <c r="AD522" i="2"/>
  <c r="AA522" i="2"/>
  <c r="AB522" i="2"/>
  <c r="AC522" i="2"/>
  <c r="AD530" i="2"/>
  <c r="AA530" i="2"/>
  <c r="AB530" i="2"/>
  <c r="AC530" i="2"/>
  <c r="AA46" i="2"/>
  <c r="AB46" i="2"/>
  <c r="AD46" i="2"/>
  <c r="AC46" i="2"/>
  <c r="AA50" i="2"/>
  <c r="AB50" i="2"/>
  <c r="AD50" i="2"/>
  <c r="AC50" i="2"/>
  <c r="AA44" i="2"/>
  <c r="AC43" i="2"/>
  <c r="AD529" i="2"/>
  <c r="AA537" i="2"/>
  <c r="AD51" i="2"/>
  <c r="AC7" i="2"/>
  <c r="AB41" i="2"/>
  <c r="AD511" i="2"/>
  <c r="AA515" i="2"/>
  <c r="AD519" i="2"/>
  <c r="AA523" i="2"/>
  <c r="AB527" i="2"/>
  <c r="AC531" i="2"/>
  <c r="AD539" i="2"/>
  <c r="AC42" i="2"/>
  <c r="AD520" i="2"/>
  <c r="AA540" i="2"/>
  <c r="AD517" i="2"/>
  <c r="AA535" i="2"/>
  <c r="AD543" i="2"/>
  <c r="AA543" i="2"/>
  <c r="AB543" i="2"/>
  <c r="AC543" i="2"/>
  <c r="AD13" i="2"/>
  <c r="AC13" i="2"/>
  <c r="AD37" i="2"/>
  <c r="AC37" i="2"/>
  <c r="AD8" i="2"/>
  <c r="AC8" i="2"/>
  <c r="AB505" i="2"/>
  <c r="AC505" i="2"/>
  <c r="AD505" i="2"/>
  <c r="AA505" i="2"/>
  <c r="AB519" i="2"/>
  <c r="AC535" i="2"/>
  <c r="A1035" i="2"/>
  <c r="AA54" i="2"/>
  <c r="AB54" i="2"/>
  <c r="AD54" i="2"/>
  <c r="AC54" i="2"/>
  <c r="AD544" i="2"/>
  <c r="AA544" i="2"/>
  <c r="AB544" i="2"/>
  <c r="AC544" i="2"/>
  <c r="A1042" i="2"/>
  <c r="AA12" i="2"/>
  <c r="AB12" i="2"/>
  <c r="AD12" i="2"/>
  <c r="AC12" i="2"/>
  <c r="AD21" i="2"/>
  <c r="AC21" i="2"/>
  <c r="AA27" i="2"/>
  <c r="AB27" i="2"/>
  <c r="AD27" i="2"/>
  <c r="AC27" i="2"/>
  <c r="AA34" i="2"/>
  <c r="AB34" i="2"/>
  <c r="AD34" i="2"/>
  <c r="AC34" i="2"/>
  <c r="AA18" i="2"/>
  <c r="AB18" i="2"/>
  <c r="AD18" i="2"/>
  <c r="AC18" i="2"/>
  <c r="AA525" i="2"/>
  <c r="AB525" i="2"/>
  <c r="AC525" i="2"/>
  <c r="AA45" i="2"/>
  <c r="AB45" i="2"/>
  <c r="AD45" i="2"/>
  <c r="AC45" i="2"/>
  <c r="AA65" i="2"/>
  <c r="AB65" i="2"/>
  <c r="AD65" i="2"/>
  <c r="AC65" i="2"/>
  <c r="AA57" i="2"/>
  <c r="AB57" i="2"/>
  <c r="AD57" i="2"/>
  <c r="AC57" i="2"/>
  <c r="A1029" i="2"/>
  <c r="W1017" i="2"/>
  <c r="A1021" i="2"/>
  <c r="A1028" i="2"/>
  <c r="A1010" i="2"/>
  <c r="A1014" i="2"/>
  <c r="A1022" i="2"/>
  <c r="A1026" i="2"/>
  <c r="A1040" i="2"/>
  <c r="I144" i="2"/>
  <c r="H144" i="2"/>
  <c r="F144" i="2" s="1"/>
  <c r="Z170" i="2"/>
  <c r="I110" i="2"/>
  <c r="H110" i="2"/>
  <c r="F110" i="2" s="1"/>
  <c r="G1100" i="2"/>
  <c r="I600" i="2"/>
  <c r="H600" i="2"/>
  <c r="G1119" i="2"/>
  <c r="I619" i="2"/>
  <c r="H619" i="2"/>
  <c r="AE128" i="2"/>
  <c r="Z128" i="2"/>
  <c r="AE152" i="2"/>
  <c r="Z152" i="2"/>
  <c r="X67" i="2"/>
  <c r="V67" i="2"/>
  <c r="U67" i="2"/>
  <c r="W67" i="2"/>
  <c r="AE148" i="2"/>
  <c r="Z148" i="2"/>
  <c r="G1097" i="2"/>
  <c r="I597" i="2"/>
  <c r="H597" i="2"/>
  <c r="AE141" i="2"/>
  <c r="Z141" i="2"/>
  <c r="R1065" i="2"/>
  <c r="X565" i="2"/>
  <c r="V565" i="2"/>
  <c r="U565" i="2"/>
  <c r="W565" i="2"/>
  <c r="Z159" i="2"/>
  <c r="G1082" i="2"/>
  <c r="I582" i="2"/>
  <c r="H582" i="2"/>
  <c r="AE110" i="2"/>
  <c r="Z110" i="2"/>
  <c r="R1048" i="2"/>
  <c r="X548" i="2"/>
  <c r="V548" i="2"/>
  <c r="W548" i="2"/>
  <c r="AE153" i="2"/>
  <c r="Z153" i="2"/>
  <c r="G1071" i="2"/>
  <c r="I571" i="2"/>
  <c r="H571" i="2"/>
  <c r="I145" i="2"/>
  <c r="H145" i="2"/>
  <c r="F145" i="2" s="1"/>
  <c r="E1057" i="2"/>
  <c r="AE557" i="2"/>
  <c r="Z557" i="2"/>
  <c r="AE127" i="2"/>
  <c r="Z127" i="2"/>
  <c r="R1049" i="2"/>
  <c r="X549" i="2"/>
  <c r="U549" i="2"/>
  <c r="V549" i="2"/>
  <c r="W549" i="2"/>
  <c r="A1044" i="2"/>
  <c r="I138" i="2"/>
  <c r="H138" i="2"/>
  <c r="F138" i="2" s="1"/>
  <c r="AE154" i="2"/>
  <c r="Z154" i="2"/>
  <c r="I106" i="2"/>
  <c r="H106" i="2"/>
  <c r="F106" i="2" s="1"/>
  <c r="I114" i="2"/>
  <c r="H114" i="2"/>
  <c r="F114" i="2" s="1"/>
  <c r="G1092" i="2"/>
  <c r="I592" i="2"/>
  <c r="H592" i="2"/>
  <c r="G1111" i="2"/>
  <c r="H611" i="2"/>
  <c r="AE124" i="2"/>
  <c r="Z124" i="2"/>
  <c r="AE132" i="2"/>
  <c r="Z132" i="2"/>
  <c r="Z158" i="2"/>
  <c r="V554" i="2"/>
  <c r="X554" i="2"/>
  <c r="AE125" i="2"/>
  <c r="Z125" i="2"/>
  <c r="AE139" i="2"/>
  <c r="Z139" i="2"/>
  <c r="I154" i="2"/>
  <c r="H154" i="2"/>
  <c r="F154" i="2" s="1"/>
  <c r="G1089" i="2"/>
  <c r="I589" i="2"/>
  <c r="H589" i="2"/>
  <c r="I112" i="2"/>
  <c r="H112" i="2"/>
  <c r="F112" i="2" s="1"/>
  <c r="AE112" i="2"/>
  <c r="AE149" i="2"/>
  <c r="Z149" i="2"/>
  <c r="R1047" i="2"/>
  <c r="X547" i="2"/>
  <c r="V547" i="2"/>
  <c r="U547" i="2"/>
  <c r="I123" i="2"/>
  <c r="H123" i="2"/>
  <c r="F123" i="2" s="1"/>
  <c r="AE137" i="2"/>
  <c r="Z137" i="2"/>
  <c r="I149" i="2"/>
  <c r="H149" i="2"/>
  <c r="F149" i="2" s="1"/>
  <c r="H165" i="2"/>
  <c r="F165" i="2" s="1"/>
  <c r="G1078" i="2"/>
  <c r="I578" i="2"/>
  <c r="H578" i="2"/>
  <c r="G1086" i="2"/>
  <c r="I586" i="2"/>
  <c r="H586" i="2"/>
  <c r="AE106" i="2"/>
  <c r="Z106" i="2"/>
  <c r="AE114" i="2"/>
  <c r="Z114" i="2"/>
  <c r="E1092" i="2"/>
  <c r="AE592" i="2"/>
  <c r="Z592" i="2"/>
  <c r="Z129" i="2"/>
  <c r="AE129" i="2"/>
  <c r="I143" i="2"/>
  <c r="H143" i="2"/>
  <c r="F143" i="2" s="1"/>
  <c r="G1059" i="2"/>
  <c r="I559" i="2"/>
  <c r="H559" i="2"/>
  <c r="G1067" i="2"/>
  <c r="I567" i="2"/>
  <c r="H567" i="2"/>
  <c r="I125" i="2"/>
  <c r="H125" i="2"/>
  <c r="F125" i="2" s="1"/>
  <c r="I133" i="2"/>
  <c r="H133" i="2"/>
  <c r="F133" i="2" s="1"/>
  <c r="I153" i="2"/>
  <c r="H153" i="2"/>
  <c r="F153" i="2" s="1"/>
  <c r="AE117" i="2"/>
  <c r="Z117" i="2"/>
  <c r="E1061" i="2"/>
  <c r="AE561" i="2"/>
  <c r="Z561" i="2"/>
  <c r="AE123" i="2"/>
  <c r="Z123" i="2"/>
  <c r="AE131" i="2"/>
  <c r="Z131" i="2"/>
  <c r="AE147" i="2"/>
  <c r="Z147" i="2"/>
  <c r="R1045" i="2"/>
  <c r="X545" i="2"/>
  <c r="V545" i="2"/>
  <c r="U545" i="2"/>
  <c r="W545" i="2"/>
  <c r="Z166" i="2"/>
  <c r="R1046" i="2"/>
  <c r="A1046" i="2" s="1"/>
  <c r="X546" i="2"/>
  <c r="V546" i="2"/>
  <c r="U546" i="2"/>
  <c r="W546" i="2"/>
  <c r="X60" i="2"/>
  <c r="W60" i="2"/>
  <c r="V60" i="2"/>
  <c r="U60" i="2"/>
  <c r="X62" i="2"/>
  <c r="V62" i="2"/>
  <c r="X552" i="2"/>
  <c r="V552" i="2"/>
  <c r="X68" i="2"/>
  <c r="V68" i="2"/>
  <c r="W68" i="2"/>
  <c r="U68" i="2"/>
  <c r="I127" i="2"/>
  <c r="H127" i="2"/>
  <c r="F127" i="2" s="1"/>
  <c r="AE133" i="2"/>
  <c r="Z133" i="2"/>
  <c r="G1085" i="2"/>
  <c r="I585" i="2"/>
  <c r="H585" i="2"/>
  <c r="I131" i="2"/>
  <c r="H131" i="2"/>
  <c r="F131" i="2" s="1"/>
  <c r="AE143" i="2"/>
  <c r="Z143" i="2"/>
  <c r="G1074" i="2"/>
  <c r="I574" i="2"/>
  <c r="H574" i="2"/>
  <c r="G1098" i="2"/>
  <c r="I598" i="2"/>
  <c r="H598" i="2"/>
  <c r="E1088" i="2"/>
  <c r="AE588" i="2"/>
  <c r="Z588" i="2"/>
  <c r="I137" i="2"/>
  <c r="H137" i="2"/>
  <c r="F137" i="2" s="1"/>
  <c r="G1063" i="2"/>
  <c r="I563" i="2"/>
  <c r="H563" i="2"/>
  <c r="I129" i="2"/>
  <c r="H129" i="2"/>
  <c r="F129" i="2" s="1"/>
  <c r="I108" i="2"/>
  <c r="H108" i="2"/>
  <c r="F108" i="2" s="1"/>
  <c r="AE108" i="2"/>
  <c r="E1065" i="2"/>
  <c r="AE565" i="2"/>
  <c r="Z565" i="2"/>
  <c r="AE135" i="2"/>
  <c r="Z135" i="2"/>
  <c r="AE105" i="2"/>
  <c r="Z105" i="2"/>
  <c r="X63" i="2"/>
  <c r="V63" i="2"/>
  <c r="AE144" i="2"/>
  <c r="Z144" i="2"/>
  <c r="E1100" i="2"/>
  <c r="AE600" i="2"/>
  <c r="Z600" i="2"/>
  <c r="V1044" i="2"/>
  <c r="X1044" i="2"/>
  <c r="U548" i="2"/>
  <c r="A565" i="2"/>
  <c r="AE122" i="2"/>
  <c r="Z122" i="2"/>
  <c r="I141" i="2"/>
  <c r="H141" i="2"/>
  <c r="F141" i="2" s="1"/>
  <c r="H157" i="2"/>
  <c r="F157" i="2" s="1"/>
  <c r="G1060" i="2"/>
  <c r="I560" i="2"/>
  <c r="H560" i="2"/>
  <c r="G1068" i="2"/>
  <c r="I568" i="2"/>
  <c r="H568" i="2"/>
  <c r="I150" i="2"/>
  <c r="H150" i="2"/>
  <c r="F150" i="2" s="1"/>
  <c r="I169" i="2"/>
  <c r="H169" i="2"/>
  <c r="F169" i="2" s="1"/>
  <c r="E1074" i="2"/>
  <c r="AE574" i="2"/>
  <c r="Z574" i="2"/>
  <c r="E1082" i="2"/>
  <c r="AE582" i="2"/>
  <c r="Z582" i="2"/>
  <c r="E1108" i="2"/>
  <c r="Z608" i="2"/>
  <c r="X64" i="2"/>
  <c r="V64" i="2"/>
  <c r="R1057" i="2"/>
  <c r="X557" i="2"/>
  <c r="U557" i="2"/>
  <c r="W557" i="2"/>
  <c r="V557" i="2"/>
  <c r="I130" i="2"/>
  <c r="H130" i="2"/>
  <c r="F130" i="2" s="1"/>
  <c r="Z145" i="2"/>
  <c r="AE145" i="2"/>
  <c r="I135" i="2"/>
  <c r="H135" i="2"/>
  <c r="F135" i="2" s="1"/>
  <c r="I147" i="2"/>
  <c r="H147" i="2"/>
  <c r="F147" i="2" s="1"/>
  <c r="I120" i="2"/>
  <c r="H120" i="2"/>
  <c r="F120" i="2" s="1"/>
  <c r="AE120" i="2"/>
  <c r="E1099" i="2"/>
  <c r="AE599" i="2"/>
  <c r="Z599" i="2"/>
  <c r="AE126" i="2"/>
  <c r="Z126" i="2"/>
  <c r="AE140" i="2"/>
  <c r="Z140" i="2"/>
  <c r="I152" i="2"/>
  <c r="H152" i="2"/>
  <c r="F152" i="2" s="1"/>
  <c r="I124" i="2"/>
  <c r="H124" i="2"/>
  <c r="F124" i="2" s="1"/>
  <c r="I132" i="2"/>
  <c r="H132" i="2"/>
  <c r="F132" i="2" s="1"/>
  <c r="I148" i="2"/>
  <c r="H148" i="2"/>
  <c r="F148" i="2" s="1"/>
  <c r="E1060" i="2"/>
  <c r="AE560" i="2"/>
  <c r="Z560" i="2"/>
  <c r="AE138" i="2"/>
  <c r="Z138" i="2"/>
  <c r="I134" i="2"/>
  <c r="H134" i="2"/>
  <c r="F134" i="2" s="1"/>
  <c r="I146" i="2"/>
  <c r="H146" i="2"/>
  <c r="F146" i="2" s="1"/>
  <c r="I109" i="2"/>
  <c r="H109" i="2"/>
  <c r="F109" i="2" s="1"/>
  <c r="AE109" i="2"/>
  <c r="I117" i="2"/>
  <c r="H117" i="2"/>
  <c r="F117" i="2" s="1"/>
  <c r="G1075" i="2"/>
  <c r="I575" i="2"/>
  <c r="H575" i="2"/>
  <c r="G1083" i="2"/>
  <c r="I583" i="2"/>
  <c r="H583" i="2"/>
  <c r="G1103" i="2"/>
  <c r="I603" i="2"/>
  <c r="H603" i="2"/>
  <c r="AE121" i="2"/>
  <c r="Z121" i="2"/>
  <c r="AE111" i="2"/>
  <c r="Z111" i="2"/>
  <c r="I111" i="2"/>
  <c r="E1073" i="2"/>
  <c r="AE573" i="2"/>
  <c r="Z573" i="2"/>
  <c r="E1081" i="2"/>
  <c r="AE581" i="2"/>
  <c r="Z581" i="2"/>
  <c r="E1097" i="2"/>
  <c r="AE597" i="2"/>
  <c r="Z597" i="2"/>
  <c r="X553" i="2"/>
  <c r="V553" i="2"/>
  <c r="Z616" i="2"/>
  <c r="X56" i="2"/>
  <c r="V56" i="2"/>
  <c r="U56" i="2"/>
  <c r="W56" i="2"/>
  <c r="V61" i="2"/>
  <c r="U61" i="2"/>
  <c r="X61" i="2"/>
  <c r="AE150" i="2"/>
  <c r="Z150" i="2"/>
  <c r="X1042" i="2"/>
  <c r="V1042" i="2"/>
  <c r="W547" i="2"/>
  <c r="I118" i="2"/>
  <c r="H118" i="2"/>
  <c r="F118" i="2" s="1"/>
  <c r="A548" i="2"/>
  <c r="AE130" i="2"/>
  <c r="Z130" i="2"/>
  <c r="AE151" i="2"/>
  <c r="Z151" i="2"/>
  <c r="G1056" i="2"/>
  <c r="I556" i="2"/>
  <c r="H556" i="2"/>
  <c r="G1064" i="2"/>
  <c r="I564" i="2"/>
  <c r="H564" i="2"/>
  <c r="I142" i="2"/>
  <c r="H142" i="2"/>
  <c r="F142" i="2" s="1"/>
  <c r="H161" i="2"/>
  <c r="F161" i="2" s="1"/>
  <c r="AE118" i="2"/>
  <c r="Z118" i="2"/>
  <c r="E1078" i="2"/>
  <c r="Z578" i="2"/>
  <c r="AE578" i="2"/>
  <c r="E1102" i="2"/>
  <c r="AE602" i="2"/>
  <c r="Z602" i="2"/>
  <c r="R1051" i="2"/>
  <c r="V551" i="2"/>
  <c r="U551" i="2"/>
  <c r="X551" i="2"/>
  <c r="W551" i="2"/>
  <c r="I122" i="2"/>
  <c r="H122" i="2"/>
  <c r="F122" i="2" s="1"/>
  <c r="AE136" i="2"/>
  <c r="Z136" i="2"/>
  <c r="I151" i="2"/>
  <c r="H151" i="2"/>
  <c r="F151" i="2" s="1"/>
  <c r="I139" i="2"/>
  <c r="H139" i="2"/>
  <c r="F139" i="2" s="1"/>
  <c r="I105" i="2"/>
  <c r="H105" i="2"/>
  <c r="F105" i="2" s="1"/>
  <c r="E1091" i="2"/>
  <c r="AE591" i="2"/>
  <c r="Z591" i="2"/>
  <c r="X75" i="2"/>
  <c r="V75" i="2"/>
  <c r="U75" i="2"/>
  <c r="W75" i="2"/>
  <c r="AE134" i="2"/>
  <c r="Z134" i="2"/>
  <c r="AE146" i="2"/>
  <c r="Z146" i="2"/>
  <c r="Z162" i="2"/>
  <c r="I128" i="2"/>
  <c r="H128" i="2"/>
  <c r="F128" i="2" s="1"/>
  <c r="I136" i="2"/>
  <c r="H136" i="2"/>
  <c r="F136" i="2" s="1"/>
  <c r="E1056" i="2"/>
  <c r="AE556" i="2"/>
  <c r="Z556" i="2"/>
  <c r="E1064" i="2"/>
  <c r="AE564" i="2"/>
  <c r="Z564" i="2"/>
  <c r="AE142" i="2"/>
  <c r="Z142" i="2"/>
  <c r="I126" i="2"/>
  <c r="H126" i="2"/>
  <c r="F126" i="2" s="1"/>
  <c r="I140" i="2"/>
  <c r="H140" i="2"/>
  <c r="F140" i="2" s="1"/>
  <c r="AE169" i="2"/>
  <c r="Z169" i="2"/>
  <c r="I113" i="2"/>
  <c r="H113" i="2"/>
  <c r="F113" i="2" s="1"/>
  <c r="I121" i="2"/>
  <c r="H121" i="2"/>
  <c r="F121" i="2" s="1"/>
  <c r="G1079" i="2"/>
  <c r="I579" i="2"/>
  <c r="H579" i="2"/>
  <c r="G1095" i="2"/>
  <c r="I595" i="2"/>
  <c r="H595" i="2"/>
  <c r="I116" i="2"/>
  <c r="H116" i="2"/>
  <c r="F116" i="2" s="1"/>
  <c r="AE107" i="2"/>
  <c r="Z107" i="2"/>
  <c r="I107" i="2"/>
  <c r="AE115" i="2"/>
  <c r="Z115" i="2"/>
  <c r="E1077" i="2"/>
  <c r="AE577" i="2"/>
  <c r="Z577" i="2"/>
  <c r="E1085" i="2"/>
  <c r="AE585" i="2"/>
  <c r="Z585" i="2"/>
  <c r="Z113" i="2"/>
  <c r="AE113" i="2"/>
  <c r="X59" i="2"/>
  <c r="V59" i="2"/>
  <c r="U59" i="2"/>
  <c r="W59" i="2"/>
  <c r="E1094" i="2"/>
  <c r="Z594" i="2"/>
  <c r="AE594" i="2"/>
  <c r="R1050" i="2"/>
  <c r="A1050" i="2" s="1"/>
  <c r="V550" i="2"/>
  <c r="X550" i="2"/>
  <c r="U550" i="2"/>
  <c r="W550" i="2"/>
  <c r="R1055" i="2"/>
  <c r="V555" i="2"/>
  <c r="X555" i="2"/>
  <c r="U555" i="2"/>
  <c r="W555" i="2"/>
  <c r="X558" i="2"/>
  <c r="W558" i="2"/>
  <c r="V1043" i="2"/>
  <c r="X1043" i="2"/>
  <c r="V1007" i="2"/>
  <c r="X1007" i="2"/>
  <c r="U1007" i="2"/>
  <c r="W1007" i="2"/>
  <c r="I1013" i="2"/>
  <c r="H1013" i="2"/>
  <c r="AE1018" i="2"/>
  <c r="Z1018" i="2"/>
  <c r="W1023" i="2"/>
  <c r="V1023" i="2"/>
  <c r="X1023" i="2"/>
  <c r="I1029" i="2"/>
  <c r="H1029" i="2"/>
  <c r="AE1034" i="2"/>
  <c r="Z1034" i="2"/>
  <c r="V1039" i="2"/>
  <c r="X1039" i="2"/>
  <c r="U1039" i="2"/>
  <c r="W1039" i="2"/>
  <c r="V1008" i="2"/>
  <c r="W1008" i="2"/>
  <c r="X1008" i="2"/>
  <c r="U1008" i="2"/>
  <c r="I1014" i="2"/>
  <c r="H1014" i="2"/>
  <c r="AE1019" i="2"/>
  <c r="Z1019" i="2"/>
  <c r="W1024" i="2"/>
  <c r="V1024" i="2"/>
  <c r="X1024" i="2"/>
  <c r="I1030" i="2"/>
  <c r="H1030" i="2"/>
  <c r="AE1035" i="2"/>
  <c r="Z1035" i="2"/>
  <c r="AE1039" i="2"/>
  <c r="Z1039" i="2"/>
  <c r="AE1006" i="2"/>
  <c r="Z1006" i="2"/>
  <c r="V1011" i="2"/>
  <c r="X1011" i="2"/>
  <c r="U1011" i="2"/>
  <c r="Y1011" i="2" s="1"/>
  <c r="W1011" i="2"/>
  <c r="I1017" i="2"/>
  <c r="H1017" i="2"/>
  <c r="AE1022" i="2"/>
  <c r="Z1022" i="2"/>
  <c r="V1027" i="2"/>
  <c r="X1027" i="2"/>
  <c r="U1027" i="2"/>
  <c r="I1033" i="2"/>
  <c r="H1033" i="2"/>
  <c r="AE1038" i="2"/>
  <c r="Z1038" i="2"/>
  <c r="AE1007" i="2"/>
  <c r="Z1007" i="2"/>
  <c r="U1012" i="2"/>
  <c r="V1012" i="2"/>
  <c r="X1012" i="2"/>
  <c r="I1018" i="2"/>
  <c r="H1018" i="2"/>
  <c r="AE1023" i="2"/>
  <c r="Z1023" i="2"/>
  <c r="V1028" i="2"/>
  <c r="X1028" i="2"/>
  <c r="U1028" i="2"/>
  <c r="W1028" i="2"/>
  <c r="I1034" i="2"/>
  <c r="H1034" i="2"/>
  <c r="AE1043" i="2"/>
  <c r="Z1043" i="2"/>
  <c r="AE1008" i="2"/>
  <c r="Z1008" i="2"/>
  <c r="AE1012" i="2"/>
  <c r="Z1012" i="2"/>
  <c r="AE1016" i="2"/>
  <c r="Z1016" i="2"/>
  <c r="AE1020" i="2"/>
  <c r="Z1020" i="2"/>
  <c r="AE1024" i="2"/>
  <c r="Z1024" i="2"/>
  <c r="AE1028" i="2"/>
  <c r="Z1028" i="2"/>
  <c r="AE1032" i="2"/>
  <c r="Z1032" i="2"/>
  <c r="AE1036" i="2"/>
  <c r="Z1036" i="2"/>
  <c r="AE1040" i="2"/>
  <c r="Z1040" i="2"/>
  <c r="AE1044" i="2"/>
  <c r="Z1044" i="2"/>
  <c r="I1047" i="2"/>
  <c r="H1047" i="2"/>
  <c r="I1051" i="2"/>
  <c r="H1051" i="2"/>
  <c r="E1120" i="2"/>
  <c r="Z620" i="2"/>
  <c r="E1071" i="2"/>
  <c r="AE571" i="2"/>
  <c r="Z571" i="2"/>
  <c r="E1087" i="2"/>
  <c r="AE587" i="2"/>
  <c r="Z587" i="2"/>
  <c r="I1005" i="2"/>
  <c r="H1005" i="2"/>
  <c r="G1076" i="2"/>
  <c r="I576" i="2"/>
  <c r="H576" i="2"/>
  <c r="I119" i="2"/>
  <c r="H119" i="2"/>
  <c r="F119" i="2" s="1"/>
  <c r="E1072" i="2"/>
  <c r="AE572" i="2"/>
  <c r="Z572" i="2"/>
  <c r="E1096" i="2"/>
  <c r="AE596" i="2"/>
  <c r="Z596" i="2"/>
  <c r="G1093" i="2"/>
  <c r="I593" i="2"/>
  <c r="H593" i="2"/>
  <c r="X1006" i="2"/>
  <c r="W1006" i="2"/>
  <c r="U1006" i="2"/>
  <c r="Y1006" i="2" s="1"/>
  <c r="V1006" i="2"/>
  <c r="U1014" i="2"/>
  <c r="X1014" i="2"/>
  <c r="V1014" i="2"/>
  <c r="AE1021" i="2"/>
  <c r="Z1021" i="2"/>
  <c r="X1022" i="2"/>
  <c r="V1022" i="2"/>
  <c r="I1028" i="2"/>
  <c r="H1028" i="2"/>
  <c r="X1030" i="2"/>
  <c r="U1030" i="2"/>
  <c r="V1030" i="2"/>
  <c r="W1030" i="2"/>
  <c r="I1036" i="2"/>
  <c r="H1036" i="2"/>
  <c r="AE1046" i="2"/>
  <c r="Z1046" i="2"/>
  <c r="AE1050" i="2"/>
  <c r="Z1050" i="2"/>
  <c r="AE1054" i="2"/>
  <c r="Z1054" i="2"/>
  <c r="G1058" i="2"/>
  <c r="I558" i="2"/>
  <c r="H558" i="2"/>
  <c r="G1090" i="2"/>
  <c r="I590" i="2"/>
  <c r="H590" i="2"/>
  <c r="G1102" i="2"/>
  <c r="I602" i="2"/>
  <c r="H602" i="2"/>
  <c r="E1070" i="2"/>
  <c r="AE570" i="2"/>
  <c r="Z570" i="2"/>
  <c r="E1090" i="2"/>
  <c r="AE590" i="2"/>
  <c r="Z590" i="2"/>
  <c r="G1065" i="2"/>
  <c r="I565" i="2"/>
  <c r="H565" i="2"/>
  <c r="G1107" i="2"/>
  <c r="H607" i="2"/>
  <c r="E1119" i="2"/>
  <c r="AE619" i="2"/>
  <c r="Z619" i="2"/>
  <c r="AE1010" i="2"/>
  <c r="Z1010" i="2"/>
  <c r="V1015" i="2"/>
  <c r="X1015" i="2"/>
  <c r="W1015" i="2"/>
  <c r="U1015" i="2"/>
  <c r="I1021" i="2"/>
  <c r="H1021" i="2"/>
  <c r="AE1026" i="2"/>
  <c r="Z1026" i="2"/>
  <c r="V1031" i="2"/>
  <c r="X1031" i="2"/>
  <c r="U1031" i="2"/>
  <c r="I1037" i="2"/>
  <c r="H1037" i="2"/>
  <c r="AE1042" i="2"/>
  <c r="Z1042" i="2"/>
  <c r="I1046" i="2"/>
  <c r="H1046" i="2"/>
  <c r="I1006" i="2"/>
  <c r="H1006" i="2"/>
  <c r="AE1011" i="2"/>
  <c r="Z1011" i="2"/>
  <c r="V1016" i="2"/>
  <c r="X1016" i="2"/>
  <c r="U1016" i="2"/>
  <c r="W1016" i="2"/>
  <c r="I1022" i="2"/>
  <c r="H1022" i="2"/>
  <c r="AE1027" i="2"/>
  <c r="Z1027" i="2"/>
  <c r="U1032" i="2"/>
  <c r="V1032" i="2"/>
  <c r="X1032" i="2"/>
  <c r="W1032" i="2"/>
  <c r="I1038" i="2"/>
  <c r="H1038" i="2"/>
  <c r="I1042" i="2"/>
  <c r="H1042" i="2"/>
  <c r="I1007" i="2"/>
  <c r="H1007" i="2"/>
  <c r="I1011" i="2"/>
  <c r="H1011" i="2"/>
  <c r="I1015" i="2"/>
  <c r="H1015" i="2"/>
  <c r="I1019" i="2"/>
  <c r="H1019" i="2"/>
  <c r="I1023" i="2"/>
  <c r="H1023" i="2"/>
  <c r="I1027" i="2"/>
  <c r="H1027" i="2"/>
  <c r="I1031" i="2"/>
  <c r="H1031" i="2"/>
  <c r="I1035" i="2"/>
  <c r="H1035" i="2"/>
  <c r="H1039" i="2"/>
  <c r="I1039" i="2"/>
  <c r="I1043" i="2"/>
  <c r="H1043" i="2"/>
  <c r="I1050" i="2"/>
  <c r="H1050" i="2"/>
  <c r="I1054" i="2"/>
  <c r="H1054" i="2"/>
  <c r="G1091" i="2"/>
  <c r="I591" i="2"/>
  <c r="H591" i="2"/>
  <c r="G615" i="2"/>
  <c r="I115" i="2"/>
  <c r="H115" i="2"/>
  <c r="F115" i="2" s="1"/>
  <c r="E1067" i="2"/>
  <c r="AE567" i="2"/>
  <c r="Z567" i="2"/>
  <c r="E1083" i="2"/>
  <c r="AE583" i="2"/>
  <c r="Z583" i="2"/>
  <c r="E1095" i="2"/>
  <c r="AE595" i="2"/>
  <c r="Z595" i="2"/>
  <c r="E1112" i="2"/>
  <c r="Z612" i="2"/>
  <c r="G1072" i="2"/>
  <c r="I572" i="2"/>
  <c r="H572" i="2"/>
  <c r="G1088" i="2"/>
  <c r="I588" i="2"/>
  <c r="H588" i="2"/>
  <c r="E1068" i="2"/>
  <c r="AE568" i="2"/>
  <c r="Z568" i="2"/>
  <c r="E1084" i="2"/>
  <c r="AE584" i="2"/>
  <c r="Z584" i="2"/>
  <c r="E1104" i="2"/>
  <c r="AE604" i="2"/>
  <c r="Z604" i="2"/>
  <c r="G1081" i="2"/>
  <c r="I581" i="2"/>
  <c r="H581" i="2"/>
  <c r="AE1013" i="2"/>
  <c r="Z1013" i="2"/>
  <c r="I1020" i="2"/>
  <c r="H1020" i="2"/>
  <c r="X1026" i="2"/>
  <c r="V1026" i="2"/>
  <c r="U1026" i="2"/>
  <c r="W1026" i="2"/>
  <c r="U1034" i="2"/>
  <c r="X1034" i="2"/>
  <c r="V1034" i="2"/>
  <c r="AE1041" i="2"/>
  <c r="Z1041" i="2"/>
  <c r="AE1045" i="2"/>
  <c r="Z1045" i="2"/>
  <c r="AE1049" i="2"/>
  <c r="Z1049" i="2"/>
  <c r="AE1053" i="2"/>
  <c r="Z1053" i="2"/>
  <c r="X1005" i="2"/>
  <c r="AC1005" i="2" s="1"/>
  <c r="G1070" i="2"/>
  <c r="I570" i="2"/>
  <c r="H570" i="2"/>
  <c r="E1066" i="2"/>
  <c r="AE566" i="2"/>
  <c r="Z566" i="2"/>
  <c r="E1086" i="2"/>
  <c r="AE586" i="2"/>
  <c r="Z586" i="2"/>
  <c r="E1098" i="2"/>
  <c r="AE598" i="2"/>
  <c r="Z598" i="2"/>
  <c r="I1009" i="2"/>
  <c r="H1009" i="2"/>
  <c r="AE1014" i="2"/>
  <c r="Z1014" i="2"/>
  <c r="V1019" i="2"/>
  <c r="X1019" i="2"/>
  <c r="U1019" i="2"/>
  <c r="W1019" i="2"/>
  <c r="I1025" i="2"/>
  <c r="H1025" i="2"/>
  <c r="AE1030" i="2"/>
  <c r="Z1030" i="2"/>
  <c r="V1035" i="2"/>
  <c r="X1035" i="2"/>
  <c r="U1035" i="2"/>
  <c r="W1035" i="2"/>
  <c r="I1041" i="2"/>
  <c r="H1041" i="2"/>
  <c r="I1045" i="2"/>
  <c r="H1045" i="2"/>
  <c r="I1010" i="2"/>
  <c r="H1010" i="2"/>
  <c r="AE1015" i="2"/>
  <c r="Z1015" i="2"/>
  <c r="V1020" i="2"/>
  <c r="U1020" i="2"/>
  <c r="W1020" i="2"/>
  <c r="X1020" i="2"/>
  <c r="I1026" i="2"/>
  <c r="H1026" i="2"/>
  <c r="AE1031" i="2"/>
  <c r="Z1031" i="2"/>
  <c r="V1036" i="2"/>
  <c r="W1036" i="2"/>
  <c r="X1036" i="2"/>
  <c r="U1036" i="2"/>
  <c r="V1040" i="2"/>
  <c r="W1040" i="2"/>
  <c r="X1040" i="2"/>
  <c r="U1040" i="2"/>
  <c r="X1009" i="2"/>
  <c r="V1009" i="2"/>
  <c r="U1009" i="2"/>
  <c r="W1009" i="2"/>
  <c r="U1013" i="2"/>
  <c r="Y1013" i="2" s="1"/>
  <c r="X1013" i="2"/>
  <c r="V1013" i="2"/>
  <c r="X1017" i="2"/>
  <c r="V1017" i="2"/>
  <c r="U1017" i="2"/>
  <c r="X1021" i="2"/>
  <c r="V1021" i="2"/>
  <c r="U1021" i="2"/>
  <c r="X1025" i="2"/>
  <c r="V1025" i="2"/>
  <c r="W1025" i="2"/>
  <c r="U1025" i="2"/>
  <c r="X1029" i="2"/>
  <c r="V1029" i="2"/>
  <c r="U1029" i="2"/>
  <c r="W1029" i="2"/>
  <c r="U1033" i="2"/>
  <c r="X1033" i="2"/>
  <c r="V1033" i="2"/>
  <c r="W1033" i="2"/>
  <c r="X1037" i="2"/>
  <c r="V1037" i="2"/>
  <c r="U1037" i="2"/>
  <c r="W1037" i="2"/>
  <c r="X1041" i="2"/>
  <c r="V1041" i="2"/>
  <c r="U1041" i="2"/>
  <c r="W1041" i="2"/>
  <c r="I1049" i="2"/>
  <c r="H1049" i="2"/>
  <c r="I1053" i="2"/>
  <c r="H1053" i="2"/>
  <c r="G1087" i="2"/>
  <c r="I587" i="2"/>
  <c r="H587" i="2"/>
  <c r="G1099" i="2"/>
  <c r="I599" i="2"/>
  <c r="H599" i="2"/>
  <c r="E1063" i="2"/>
  <c r="AE563" i="2"/>
  <c r="Z563" i="2"/>
  <c r="E1079" i="2"/>
  <c r="AE579" i="2"/>
  <c r="Z579" i="2"/>
  <c r="E1103" i="2"/>
  <c r="AE603" i="2"/>
  <c r="Z603" i="2"/>
  <c r="G1073" i="2"/>
  <c r="I573" i="2"/>
  <c r="H573" i="2"/>
  <c r="G1084" i="2"/>
  <c r="I584" i="2"/>
  <c r="H584" i="2"/>
  <c r="G1096" i="2"/>
  <c r="I596" i="2"/>
  <c r="H596" i="2"/>
  <c r="E1080" i="2"/>
  <c r="AE580" i="2"/>
  <c r="Z580" i="2"/>
  <c r="AE116" i="2"/>
  <c r="Z116" i="2"/>
  <c r="X58" i="2"/>
  <c r="V58" i="2"/>
  <c r="G1069" i="2"/>
  <c r="I569" i="2"/>
  <c r="H569" i="2"/>
  <c r="E1069" i="2"/>
  <c r="AE569" i="2"/>
  <c r="Z569" i="2"/>
  <c r="E1055" i="2"/>
  <c r="AE555" i="2"/>
  <c r="Z555" i="2"/>
  <c r="AE1009" i="2"/>
  <c r="Z1009" i="2"/>
  <c r="I1012" i="2"/>
  <c r="H1012" i="2"/>
  <c r="AE1017" i="2"/>
  <c r="Z1017" i="2"/>
  <c r="X1018" i="2"/>
  <c r="U1018" i="2"/>
  <c r="W1018" i="2"/>
  <c r="V1018" i="2"/>
  <c r="AE1025" i="2"/>
  <c r="Z1025" i="2"/>
  <c r="AE1033" i="2"/>
  <c r="Z1033" i="2"/>
  <c r="I1040" i="2"/>
  <c r="H1040" i="2"/>
  <c r="I1044" i="2"/>
  <c r="H1044" i="2"/>
  <c r="AE1048" i="2"/>
  <c r="Z1048" i="2"/>
  <c r="AE1052" i="2"/>
  <c r="Z1052" i="2"/>
  <c r="G1066" i="2"/>
  <c r="I566" i="2"/>
  <c r="H566" i="2"/>
  <c r="E1062" i="2"/>
  <c r="Z562" i="2"/>
  <c r="AE562" i="2"/>
  <c r="I1048" i="2"/>
  <c r="H1048" i="2"/>
  <c r="I1052" i="2"/>
  <c r="H1052" i="2"/>
  <c r="E1059" i="2"/>
  <c r="AE559" i="2"/>
  <c r="Z559" i="2"/>
  <c r="E1075" i="2"/>
  <c r="AE575" i="2"/>
  <c r="Z575" i="2"/>
  <c r="G1061" i="2"/>
  <c r="I561" i="2"/>
  <c r="H561" i="2"/>
  <c r="G1101" i="2"/>
  <c r="I601" i="2"/>
  <c r="H601" i="2"/>
  <c r="G1080" i="2"/>
  <c r="I580" i="2"/>
  <c r="H580" i="2"/>
  <c r="G1104" i="2"/>
  <c r="I604" i="2"/>
  <c r="H604" i="2"/>
  <c r="E1076" i="2"/>
  <c r="AE576" i="2"/>
  <c r="Z576" i="2"/>
  <c r="G1057" i="2"/>
  <c r="I557" i="2"/>
  <c r="H557" i="2"/>
  <c r="G1055" i="2"/>
  <c r="I555" i="2"/>
  <c r="H555" i="2"/>
  <c r="E1093" i="2"/>
  <c r="AE593" i="2"/>
  <c r="Z593" i="2"/>
  <c r="E1101" i="2"/>
  <c r="AE601" i="2"/>
  <c r="Z601" i="2"/>
  <c r="I1008" i="2"/>
  <c r="H1008" i="2"/>
  <c r="X1010" i="2"/>
  <c r="V1010" i="2"/>
  <c r="W1010" i="2"/>
  <c r="U1010" i="2"/>
  <c r="I1016" i="2"/>
  <c r="H1016" i="2"/>
  <c r="I1024" i="2"/>
  <c r="H1024" i="2"/>
  <c r="AE1029" i="2"/>
  <c r="Z1029" i="2"/>
  <c r="I1032" i="2"/>
  <c r="H1032" i="2"/>
  <c r="AE1037" i="2"/>
  <c r="Z1037" i="2"/>
  <c r="X1038" i="2"/>
  <c r="W1038" i="2"/>
  <c r="V1038" i="2"/>
  <c r="U1038" i="2"/>
  <c r="AE1047" i="2"/>
  <c r="Z1047" i="2"/>
  <c r="AE1051" i="2"/>
  <c r="Z1051" i="2"/>
  <c r="G1062" i="2"/>
  <c r="I562" i="2"/>
  <c r="H562" i="2"/>
  <c r="G1094" i="2"/>
  <c r="I594" i="2"/>
  <c r="H594" i="2"/>
  <c r="E1058" i="2"/>
  <c r="AE558" i="2"/>
  <c r="Z558" i="2"/>
  <c r="G1077" i="2"/>
  <c r="I577" i="2"/>
  <c r="H577" i="2"/>
  <c r="E1089" i="2"/>
  <c r="AE589" i="2"/>
  <c r="Z589" i="2"/>
  <c r="AE119" i="2"/>
  <c r="E1109" i="2"/>
  <c r="Z609" i="2"/>
  <c r="AE1005" i="2"/>
  <c r="Z1005" i="2"/>
  <c r="R1054" i="2"/>
  <c r="U554" i="2"/>
  <c r="W554" i="2"/>
  <c r="U62" i="2"/>
  <c r="W62" i="2"/>
  <c r="R1052" i="2"/>
  <c r="U552" i="2"/>
  <c r="W552" i="2"/>
  <c r="W1043" i="2"/>
  <c r="U1043" i="2"/>
  <c r="U64" i="2"/>
  <c r="W64" i="2"/>
  <c r="R1053" i="2"/>
  <c r="U553" i="2"/>
  <c r="W553" i="2"/>
  <c r="U1044" i="2"/>
  <c r="W1044" i="2"/>
  <c r="U63" i="2"/>
  <c r="W63" i="2"/>
  <c r="W1042" i="2"/>
  <c r="U1042" i="2"/>
  <c r="E622" i="2"/>
  <c r="E172" i="2"/>
  <c r="G641" i="2"/>
  <c r="G191" i="2"/>
  <c r="G657" i="2"/>
  <c r="G207" i="2"/>
  <c r="G650" i="2"/>
  <c r="G200" i="2"/>
  <c r="G669" i="2"/>
  <c r="G219" i="2"/>
  <c r="R74" i="2"/>
  <c r="R564" i="2"/>
  <c r="A64" i="2"/>
  <c r="S64" i="2"/>
  <c r="S564" i="2" s="1"/>
  <c r="S1064" i="2" s="1"/>
  <c r="G630" i="2"/>
  <c r="G180" i="2"/>
  <c r="E645" i="2"/>
  <c r="E195" i="2"/>
  <c r="G635" i="2"/>
  <c r="G185" i="2"/>
  <c r="G647" i="2"/>
  <c r="G197" i="2"/>
  <c r="G620" i="2"/>
  <c r="G170" i="2"/>
  <c r="E176" i="2"/>
  <c r="E626" i="2"/>
  <c r="E640" i="2"/>
  <c r="E190" i="2"/>
  <c r="G652" i="2"/>
  <c r="G202" i="2"/>
  <c r="G174" i="2"/>
  <c r="G624" i="2"/>
  <c r="G182" i="2"/>
  <c r="G632" i="2"/>
  <c r="G198" i="2"/>
  <c r="G648" i="2"/>
  <c r="E638" i="2"/>
  <c r="E188" i="2"/>
  <c r="G634" i="2"/>
  <c r="G184" i="2"/>
  <c r="G646" i="2"/>
  <c r="G196" i="2"/>
  <c r="G609" i="2"/>
  <c r="G159" i="2"/>
  <c r="G617" i="2"/>
  <c r="G167" i="2"/>
  <c r="E621" i="2"/>
  <c r="E171" i="2"/>
  <c r="E611" i="2"/>
  <c r="E161" i="2"/>
  <c r="R66" i="2"/>
  <c r="R556" i="2"/>
  <c r="A56" i="2"/>
  <c r="S56" i="2"/>
  <c r="S556" i="2" s="1"/>
  <c r="S1056" i="2" s="1"/>
  <c r="R71" i="2"/>
  <c r="R561" i="2"/>
  <c r="A61" i="2"/>
  <c r="S61" i="2"/>
  <c r="S561" i="2" s="1"/>
  <c r="S1061" i="2" s="1"/>
  <c r="E650" i="2"/>
  <c r="E200" i="2"/>
  <c r="G627" i="2"/>
  <c r="G177" i="2"/>
  <c r="G644" i="2"/>
  <c r="G194" i="2"/>
  <c r="E670" i="2"/>
  <c r="E220" i="2"/>
  <c r="G610" i="2"/>
  <c r="G160" i="2"/>
  <c r="G618" i="2"/>
  <c r="G168" i="2"/>
  <c r="E628" i="2"/>
  <c r="E178" i="2"/>
  <c r="E652" i="2"/>
  <c r="E202" i="2"/>
  <c r="R77" i="2"/>
  <c r="R567" i="2"/>
  <c r="A67" i="2"/>
  <c r="S67" i="2"/>
  <c r="S567" i="2" s="1"/>
  <c r="S1067" i="2" s="1"/>
  <c r="E633" i="2"/>
  <c r="E183" i="2"/>
  <c r="E648" i="2"/>
  <c r="E198" i="2"/>
  <c r="E641" i="2"/>
  <c r="E191" i="2"/>
  <c r="G631" i="2"/>
  <c r="G181" i="2"/>
  <c r="E643" i="2"/>
  <c r="E193" i="2"/>
  <c r="E659" i="2"/>
  <c r="E209" i="2"/>
  <c r="E610" i="2"/>
  <c r="E160" i="2"/>
  <c r="G187" i="2"/>
  <c r="G637" i="2"/>
  <c r="E653" i="2"/>
  <c r="E203" i="2"/>
  <c r="G179" i="2"/>
  <c r="G629" i="2"/>
  <c r="G195" i="2"/>
  <c r="G645" i="2"/>
  <c r="G608" i="2"/>
  <c r="G158" i="2"/>
  <c r="E627" i="2"/>
  <c r="E177" i="2"/>
  <c r="E635" i="2"/>
  <c r="E185" i="2"/>
  <c r="E605" i="2"/>
  <c r="E155" i="2"/>
  <c r="R73" i="2"/>
  <c r="R563" i="2"/>
  <c r="A63" i="2"/>
  <c r="S63" i="2"/>
  <c r="S563" i="2" s="1"/>
  <c r="S1063" i="2" s="1"/>
  <c r="E644" i="2"/>
  <c r="E194" i="2"/>
  <c r="E630" i="2"/>
  <c r="E180" i="2"/>
  <c r="E651" i="2"/>
  <c r="E201" i="2"/>
  <c r="G642" i="2"/>
  <c r="G192" i="2"/>
  <c r="G661" i="2"/>
  <c r="G211" i="2"/>
  <c r="E618" i="2"/>
  <c r="E168" i="2"/>
  <c r="G622" i="2"/>
  <c r="G172" i="2"/>
  <c r="E636" i="2"/>
  <c r="E186" i="2"/>
  <c r="G651" i="2"/>
  <c r="G201" i="2"/>
  <c r="G639" i="2"/>
  <c r="G189" i="2"/>
  <c r="G605" i="2"/>
  <c r="G155" i="2"/>
  <c r="R575" i="2"/>
  <c r="A75" i="2"/>
  <c r="S75" i="2"/>
  <c r="S575" i="2" s="1"/>
  <c r="S1075" i="2" s="1"/>
  <c r="R85" i="2"/>
  <c r="E184" i="2"/>
  <c r="E634" i="2"/>
  <c r="E646" i="2"/>
  <c r="E196" i="2"/>
  <c r="E662" i="2"/>
  <c r="E212" i="2"/>
  <c r="G628" i="2"/>
  <c r="G178" i="2"/>
  <c r="G636" i="2"/>
  <c r="G186" i="2"/>
  <c r="E192" i="2"/>
  <c r="E642" i="2"/>
  <c r="G626" i="2"/>
  <c r="G176" i="2"/>
  <c r="G190" i="2"/>
  <c r="G640" i="2"/>
  <c r="E669" i="2"/>
  <c r="E219" i="2"/>
  <c r="G163" i="2"/>
  <c r="G613" i="2"/>
  <c r="G621" i="2"/>
  <c r="G171" i="2"/>
  <c r="G616" i="2"/>
  <c r="G166" i="2"/>
  <c r="AE166" i="2" s="1"/>
  <c r="E607" i="2"/>
  <c r="E157" i="2"/>
  <c r="I157" i="2" s="1"/>
  <c r="E615" i="2"/>
  <c r="E165" i="2"/>
  <c r="E613" i="2"/>
  <c r="E163" i="2"/>
  <c r="R69" i="2"/>
  <c r="R559" i="2"/>
  <c r="A59" i="2"/>
  <c r="S59" i="2"/>
  <c r="S559" i="2" s="1"/>
  <c r="S1059" i="2" s="1"/>
  <c r="G638" i="2"/>
  <c r="G188" i="2"/>
  <c r="E654" i="2"/>
  <c r="E204" i="2"/>
  <c r="G606" i="2"/>
  <c r="G156" i="2"/>
  <c r="G614" i="2"/>
  <c r="G164" i="2"/>
  <c r="E624" i="2"/>
  <c r="E174" i="2"/>
  <c r="E632" i="2"/>
  <c r="E182" i="2"/>
  <c r="E658" i="2"/>
  <c r="E208" i="2"/>
  <c r="E625" i="2"/>
  <c r="E175" i="2"/>
  <c r="E639" i="2"/>
  <c r="E189" i="2"/>
  <c r="G654" i="2"/>
  <c r="G204" i="2"/>
  <c r="G612" i="2"/>
  <c r="G162" i="2"/>
  <c r="E649" i="2"/>
  <c r="E199" i="2"/>
  <c r="G623" i="2"/>
  <c r="G173" i="2"/>
  <c r="E637" i="2"/>
  <c r="E187" i="2"/>
  <c r="G649" i="2"/>
  <c r="G199" i="2"/>
  <c r="G665" i="2"/>
  <c r="G215" i="2"/>
  <c r="E606" i="2"/>
  <c r="E156" i="2"/>
  <c r="E614" i="2"/>
  <c r="E164" i="2"/>
  <c r="E629" i="2"/>
  <c r="E179" i="2"/>
  <c r="G643" i="2"/>
  <c r="G193" i="2"/>
  <c r="G625" i="2"/>
  <c r="G175" i="2"/>
  <c r="G633" i="2"/>
  <c r="G183" i="2"/>
  <c r="G203" i="2"/>
  <c r="G653" i="2"/>
  <c r="E617" i="2"/>
  <c r="E167" i="2"/>
  <c r="E173" i="2"/>
  <c r="E623" i="2"/>
  <c r="E631" i="2"/>
  <c r="E181" i="2"/>
  <c r="E197" i="2"/>
  <c r="E647" i="2"/>
  <c r="E666" i="2"/>
  <c r="E216" i="2"/>
  <c r="R70" i="2"/>
  <c r="R560" i="2"/>
  <c r="A60" i="2"/>
  <c r="S60" i="2"/>
  <c r="S560" i="2" s="1"/>
  <c r="S1060" i="2" s="1"/>
  <c r="R72" i="2"/>
  <c r="R562" i="2"/>
  <c r="A62" i="2"/>
  <c r="S62" i="2"/>
  <c r="S562" i="2" s="1"/>
  <c r="S1062" i="2" s="1"/>
  <c r="R78" i="2"/>
  <c r="R568" i="2"/>
  <c r="A68" i="2"/>
  <c r="S68" i="2"/>
  <c r="S568" i="2" s="1"/>
  <c r="S1068" i="2" s="1"/>
  <c r="AA41" i="2" l="1"/>
  <c r="AC44" i="2"/>
  <c r="Y12" i="2"/>
  <c r="AD43" i="2"/>
  <c r="AD42" i="2"/>
  <c r="Y68" i="2"/>
  <c r="AA13" i="2"/>
  <c r="Y37" i="2"/>
  <c r="Y21" i="2"/>
  <c r="AC32" i="2"/>
  <c r="AC24" i="2"/>
  <c r="AA8" i="2"/>
  <c r="Y31" i="2"/>
  <c r="AC23" i="2"/>
  <c r="AA7" i="2"/>
  <c r="AC14" i="2"/>
  <c r="AC38" i="2"/>
  <c r="AD22" i="2"/>
  <c r="Y1010" i="2"/>
  <c r="Y1009" i="2"/>
  <c r="Y1014" i="2"/>
  <c r="Y1008" i="2"/>
  <c r="Y1007" i="2"/>
  <c r="AB21" i="2"/>
  <c r="AB8" i="2"/>
  <c r="AB37" i="2"/>
  <c r="AB13" i="2"/>
  <c r="AA49" i="2"/>
  <c r="AA24" i="2"/>
  <c r="AD542" i="2"/>
  <c r="AB514" i="2"/>
  <c r="AB22" i="2"/>
  <c r="AD509" i="2"/>
  <c r="AB518" i="2"/>
  <c r="AD38" i="2"/>
  <c r="AD32" i="2"/>
  <c r="AD23" i="2"/>
  <c r="AD14" i="2"/>
  <c r="AC31" i="2"/>
  <c r="Y49" i="2"/>
  <c r="Y23" i="2"/>
  <c r="Y40" i="2"/>
  <c r="AD40" i="2"/>
  <c r="AC40" i="2"/>
  <c r="AA40" i="2"/>
  <c r="AB40" i="2"/>
  <c r="Y39" i="2"/>
  <c r="AB39" i="2"/>
  <c r="AD39" i="2"/>
  <c r="AC39" i="2"/>
  <c r="AA39" i="2"/>
  <c r="Y7" i="2"/>
  <c r="AD6" i="2"/>
  <c r="AC6" i="2"/>
  <c r="AA6" i="2"/>
  <c r="Y6" i="2"/>
  <c r="AB6" i="2"/>
  <c r="Y1005" i="2"/>
  <c r="Y13" i="2"/>
  <c r="Y1012" i="2"/>
  <c r="Y565" i="2"/>
  <c r="Y67" i="2"/>
  <c r="AD525" i="2"/>
  <c r="AA21" i="2"/>
  <c r="AA37" i="2"/>
  <c r="AC542" i="2"/>
  <c r="AA514" i="2"/>
  <c r="AA22" i="2"/>
  <c r="AC509" i="2"/>
  <c r="AA518" i="2"/>
  <c r="AB38" i="2"/>
  <c r="AB32" i="2"/>
  <c r="AB23" i="2"/>
  <c r="AB14" i="2"/>
  <c r="AD31" i="2"/>
  <c r="Y32" i="2"/>
  <c r="Y542" i="2"/>
  <c r="Y36" i="2"/>
  <c r="AD36" i="2"/>
  <c r="AC36" i="2"/>
  <c r="AA36" i="2"/>
  <c r="AB36" i="2"/>
  <c r="AB20" i="2"/>
  <c r="AD20" i="2"/>
  <c r="AC20" i="2"/>
  <c r="Y20" i="2"/>
  <c r="AA20" i="2"/>
  <c r="Y35" i="2"/>
  <c r="AB35" i="2"/>
  <c r="AD35" i="2"/>
  <c r="AC35" i="2"/>
  <c r="AA35" i="2"/>
  <c r="AB19" i="2"/>
  <c r="AD19" i="2"/>
  <c r="AC19" i="2"/>
  <c r="Y19" i="2"/>
  <c r="AA19" i="2"/>
  <c r="Y14" i="2"/>
  <c r="AD29" i="2"/>
  <c r="Y29" i="2"/>
  <c r="AC29" i="2"/>
  <c r="AA29" i="2"/>
  <c r="AB29" i="2"/>
  <c r="AD5" i="2"/>
  <c r="AA5" i="2"/>
  <c r="Y5" i="2"/>
  <c r="AB5" i="2"/>
  <c r="AC5" i="2"/>
  <c r="AB16" i="2"/>
  <c r="Y16" i="2"/>
  <c r="AD16" i="2"/>
  <c r="AC16" i="2"/>
  <c r="AA16" i="2"/>
  <c r="AD15" i="2"/>
  <c r="Y15" i="2"/>
  <c r="AC15" i="2"/>
  <c r="AA15" i="2"/>
  <c r="AB15" i="2"/>
  <c r="AB30" i="2"/>
  <c r="Y30" i="2"/>
  <c r="AD30" i="2"/>
  <c r="AC30" i="2"/>
  <c r="AA30" i="2"/>
  <c r="Y38" i="2"/>
  <c r="Y509" i="2"/>
  <c r="AC514" i="2"/>
  <c r="AC518" i="2"/>
  <c r="AA31" i="2"/>
  <c r="AD25" i="2"/>
  <c r="AC25" i="2"/>
  <c r="Y25" i="2"/>
  <c r="AA25" i="2"/>
  <c r="AB25" i="2"/>
  <c r="AB9" i="2"/>
  <c r="AD9" i="2"/>
  <c r="Y9" i="2"/>
  <c r="AC9" i="2"/>
  <c r="AA9" i="2"/>
  <c r="AB11" i="2"/>
  <c r="AD11" i="2"/>
  <c r="Y11" i="2"/>
  <c r="AC11" i="2"/>
  <c r="AA11" i="2"/>
  <c r="AB26" i="2"/>
  <c r="AD26" i="2"/>
  <c r="Y26" i="2"/>
  <c r="AC26" i="2"/>
  <c r="AA26" i="2"/>
  <c r="AD10" i="2"/>
  <c r="AC10" i="2"/>
  <c r="AA10" i="2"/>
  <c r="Y10" i="2"/>
  <c r="AB10" i="2"/>
  <c r="AD7" i="2"/>
  <c r="AE616" i="2"/>
  <c r="V558" i="2"/>
  <c r="AC558" i="2" s="1"/>
  <c r="R1058" i="2"/>
  <c r="X1058" i="2" s="1"/>
  <c r="Y1043" i="2"/>
  <c r="Y63" i="2"/>
  <c r="Y553" i="2"/>
  <c r="Y554" i="2"/>
  <c r="Y58" i="2"/>
  <c r="Y1041" i="2"/>
  <c r="Y1037" i="2"/>
  <c r="Y1029" i="2"/>
  <c r="Y1040" i="2"/>
  <c r="Y1036" i="2"/>
  <c r="Y1016" i="2"/>
  <c r="Y1015" i="2"/>
  <c r="Y550" i="2"/>
  <c r="Y59" i="2"/>
  <c r="Y75" i="2"/>
  <c r="Y1023" i="2"/>
  <c r="Y64" i="2"/>
  <c r="Y552" i="2"/>
  <c r="Y1042" i="2"/>
  <c r="Y1031" i="2"/>
  <c r="Y547" i="2"/>
  <c r="Y1018" i="2"/>
  <c r="Y1025" i="2"/>
  <c r="Y1021" i="2"/>
  <c r="Y1034" i="2"/>
  <c r="Y1030" i="2"/>
  <c r="AB1022" i="2"/>
  <c r="Y1028" i="2"/>
  <c r="Y1027" i="2"/>
  <c r="AD1024" i="2"/>
  <c r="AC1023" i="2"/>
  <c r="Y555" i="2"/>
  <c r="Y61" i="2"/>
  <c r="Y548" i="2"/>
  <c r="Y546" i="2"/>
  <c r="Y1022" i="2"/>
  <c r="Y1035" i="2"/>
  <c r="Y1019" i="2"/>
  <c r="Y1026" i="2"/>
  <c r="Y545" i="2"/>
  <c r="Y549" i="2"/>
  <c r="Y1044" i="2"/>
  <c r="Y62" i="2"/>
  <c r="Y1038" i="2"/>
  <c r="Y1033" i="2"/>
  <c r="Y1017" i="2"/>
  <c r="Y1020" i="2"/>
  <c r="Y1032" i="2"/>
  <c r="Y1039" i="2"/>
  <c r="Y551" i="2"/>
  <c r="Y56" i="2"/>
  <c r="Y557" i="2"/>
  <c r="Y60" i="2"/>
  <c r="Y1024" i="2"/>
  <c r="AB58" i="2"/>
  <c r="AA1022" i="2"/>
  <c r="AC1024" i="2"/>
  <c r="AD1023" i="2"/>
  <c r="AA63" i="2"/>
  <c r="AB63" i="2"/>
  <c r="AD63" i="2"/>
  <c r="AC63" i="2"/>
  <c r="AD554" i="2"/>
  <c r="AA554" i="2"/>
  <c r="AB554" i="2"/>
  <c r="AC554" i="2"/>
  <c r="AA1037" i="2"/>
  <c r="AB1037" i="2"/>
  <c r="AC1037" i="2"/>
  <c r="AD1037" i="2"/>
  <c r="AA1012" i="2"/>
  <c r="AB1012" i="2"/>
  <c r="AC1012" i="2"/>
  <c r="AD1012" i="2"/>
  <c r="AA59" i="2"/>
  <c r="AB59" i="2"/>
  <c r="AD59" i="2"/>
  <c r="AC59" i="2"/>
  <c r="AD547" i="2"/>
  <c r="AA547" i="2"/>
  <c r="AB547" i="2"/>
  <c r="AC547" i="2"/>
  <c r="AA58" i="2"/>
  <c r="AB558" i="2"/>
  <c r="AA1042" i="2"/>
  <c r="AB1042" i="2"/>
  <c r="AC1042" i="2"/>
  <c r="AD1042" i="2"/>
  <c r="AA1009" i="2"/>
  <c r="AB1009" i="2"/>
  <c r="AC1009" i="2"/>
  <c r="AD1009" i="2"/>
  <c r="AA1035" i="2"/>
  <c r="AB1035" i="2"/>
  <c r="AC1035" i="2"/>
  <c r="AD1035" i="2"/>
  <c r="AA1019" i="2"/>
  <c r="AB1019" i="2"/>
  <c r="AC1019" i="2"/>
  <c r="AD1019" i="2"/>
  <c r="AA1026" i="2"/>
  <c r="AB1026" i="2"/>
  <c r="AC1026" i="2"/>
  <c r="AD1026" i="2"/>
  <c r="AA1031" i="2"/>
  <c r="AB1031" i="2"/>
  <c r="AC1031" i="2"/>
  <c r="AD1031" i="2"/>
  <c r="AA1014" i="2"/>
  <c r="AB1014" i="2"/>
  <c r="AC1014" i="2"/>
  <c r="AD1014" i="2"/>
  <c r="AA1008" i="2"/>
  <c r="AB1008" i="2"/>
  <c r="AC1008" i="2"/>
  <c r="AD1008" i="2"/>
  <c r="AA1007" i="2"/>
  <c r="AB1007" i="2"/>
  <c r="AC1007" i="2"/>
  <c r="AD1007" i="2"/>
  <c r="AD545" i="2"/>
  <c r="AA545" i="2"/>
  <c r="AB545" i="2"/>
  <c r="AC545" i="2"/>
  <c r="AD549" i="2"/>
  <c r="AA549" i="2"/>
  <c r="AB549" i="2"/>
  <c r="AC549" i="2"/>
  <c r="AC58" i="2"/>
  <c r="AD1022" i="2"/>
  <c r="AA558" i="2"/>
  <c r="AA1005" i="2"/>
  <c r="AB1024" i="2"/>
  <c r="AB1023" i="2"/>
  <c r="AA1043" i="2"/>
  <c r="AB1043" i="2"/>
  <c r="AC1043" i="2"/>
  <c r="AD1043" i="2"/>
  <c r="AA1010" i="2"/>
  <c r="AB1010" i="2"/>
  <c r="AC1010" i="2"/>
  <c r="AD1010" i="2"/>
  <c r="AA1036" i="2"/>
  <c r="AB1036" i="2"/>
  <c r="AC1036" i="2"/>
  <c r="AD1036" i="2"/>
  <c r="AA1016" i="2"/>
  <c r="AB1016" i="2"/>
  <c r="AC1016" i="2"/>
  <c r="AD1016" i="2"/>
  <c r="AA1015" i="2"/>
  <c r="AB1015" i="2"/>
  <c r="AC1015" i="2"/>
  <c r="AD1015" i="2"/>
  <c r="AD550" i="2"/>
  <c r="AA550" i="2"/>
  <c r="AB550" i="2"/>
  <c r="AC550" i="2"/>
  <c r="AB1005" i="2"/>
  <c r="AA1044" i="2"/>
  <c r="AB1044" i="2"/>
  <c r="AC1044" i="2"/>
  <c r="AD1044" i="2"/>
  <c r="AA62" i="2"/>
  <c r="AB62" i="2"/>
  <c r="AD62" i="2"/>
  <c r="AC62" i="2"/>
  <c r="AA1038" i="2"/>
  <c r="AB1038" i="2"/>
  <c r="AC1038" i="2"/>
  <c r="AD1038" i="2"/>
  <c r="AA1033" i="2"/>
  <c r="AB1033" i="2"/>
  <c r="AC1033" i="2"/>
  <c r="AD1033" i="2"/>
  <c r="AA1017" i="2"/>
  <c r="AB1017" i="2"/>
  <c r="AC1017" i="2"/>
  <c r="AD1017" i="2"/>
  <c r="AA1020" i="2"/>
  <c r="AB1020" i="2"/>
  <c r="AC1020" i="2"/>
  <c r="AD1020" i="2"/>
  <c r="AA1032" i="2"/>
  <c r="AB1032" i="2"/>
  <c r="AC1032" i="2"/>
  <c r="AD1032" i="2"/>
  <c r="AA1039" i="2"/>
  <c r="AB1039" i="2"/>
  <c r="AC1039" i="2"/>
  <c r="AD1039" i="2"/>
  <c r="AD551" i="2"/>
  <c r="AA551" i="2"/>
  <c r="AB551" i="2"/>
  <c r="AC551" i="2"/>
  <c r="AA56" i="2"/>
  <c r="AB56" i="2"/>
  <c r="AD56" i="2"/>
  <c r="AC56" i="2"/>
  <c r="AD557" i="2"/>
  <c r="AA557" i="2"/>
  <c r="AB557" i="2"/>
  <c r="AC557" i="2"/>
  <c r="AA68" i="2"/>
  <c r="AB68" i="2"/>
  <c r="AD68" i="2"/>
  <c r="AC68" i="2"/>
  <c r="AA60" i="2"/>
  <c r="AB60" i="2"/>
  <c r="AD60" i="2"/>
  <c r="AC60" i="2"/>
  <c r="AD58" i="2"/>
  <c r="AC1022" i="2"/>
  <c r="AD558" i="2"/>
  <c r="AD1005" i="2"/>
  <c r="AA1024" i="2"/>
  <c r="AA1023" i="2"/>
  <c r="AD553" i="2"/>
  <c r="AA553" i="2"/>
  <c r="AB553" i="2"/>
  <c r="AC553" i="2"/>
  <c r="AA1041" i="2"/>
  <c r="AB1041" i="2"/>
  <c r="AC1041" i="2"/>
  <c r="AD1041" i="2"/>
  <c r="AA1029" i="2"/>
  <c r="AB1029" i="2"/>
  <c r="AC1029" i="2"/>
  <c r="AD1029" i="2"/>
  <c r="AA1040" i="2"/>
  <c r="AB1040" i="2"/>
  <c r="AC1040" i="2"/>
  <c r="AD1040" i="2"/>
  <c r="AA75" i="2"/>
  <c r="AB75" i="2"/>
  <c r="AD75" i="2"/>
  <c r="AC75" i="2"/>
  <c r="AA64" i="2"/>
  <c r="AB64" i="2"/>
  <c r="AD64" i="2"/>
  <c r="AC64" i="2"/>
  <c r="AD552" i="2"/>
  <c r="AA552" i="2"/>
  <c r="AB552" i="2"/>
  <c r="AC552" i="2"/>
  <c r="AA1018" i="2"/>
  <c r="AB1018" i="2"/>
  <c r="AC1018" i="2"/>
  <c r="AD1018" i="2"/>
  <c r="AA1025" i="2"/>
  <c r="AB1025" i="2"/>
  <c r="AC1025" i="2"/>
  <c r="AD1025" i="2"/>
  <c r="AA1021" i="2"/>
  <c r="AB1021" i="2"/>
  <c r="AC1021" i="2"/>
  <c r="AD1021" i="2"/>
  <c r="AA1013" i="2"/>
  <c r="AB1013" i="2"/>
  <c r="AC1013" i="2"/>
  <c r="AD1013" i="2"/>
  <c r="AA1034" i="2"/>
  <c r="AB1034" i="2"/>
  <c r="AC1034" i="2"/>
  <c r="AD1034" i="2"/>
  <c r="AA1030" i="2"/>
  <c r="AB1030" i="2"/>
  <c r="AC1030" i="2"/>
  <c r="AD1030" i="2"/>
  <c r="AA1006" i="2"/>
  <c r="AB1006" i="2"/>
  <c r="AC1006" i="2"/>
  <c r="AD1006" i="2"/>
  <c r="AA1028" i="2"/>
  <c r="AB1028" i="2"/>
  <c r="AC1028" i="2"/>
  <c r="AD1028" i="2"/>
  <c r="AA1027" i="2"/>
  <c r="AB1027" i="2"/>
  <c r="AC1027" i="2"/>
  <c r="AD1027" i="2"/>
  <c r="AA1011" i="2"/>
  <c r="AB1011" i="2"/>
  <c r="AC1011" i="2"/>
  <c r="AD1011" i="2"/>
  <c r="AD555" i="2"/>
  <c r="AA555" i="2"/>
  <c r="AB555" i="2"/>
  <c r="AC555" i="2"/>
  <c r="AA61" i="2"/>
  <c r="AB61" i="2"/>
  <c r="AD61" i="2"/>
  <c r="AC61" i="2"/>
  <c r="AD548" i="2"/>
  <c r="AA548" i="2"/>
  <c r="AB548" i="2"/>
  <c r="AC548" i="2"/>
  <c r="AD546" i="2"/>
  <c r="AA546" i="2"/>
  <c r="AB546" i="2"/>
  <c r="AC546" i="2"/>
  <c r="AD565" i="2"/>
  <c r="AA565" i="2"/>
  <c r="AB565" i="2"/>
  <c r="AC565" i="2"/>
  <c r="AA67" i="2"/>
  <c r="AB67" i="2"/>
  <c r="AD67" i="2"/>
  <c r="AC67" i="2"/>
  <c r="E1131" i="2"/>
  <c r="AE631" i="2"/>
  <c r="Z631" i="2"/>
  <c r="G1133" i="2"/>
  <c r="I633" i="2"/>
  <c r="H633" i="2"/>
  <c r="E1137" i="2"/>
  <c r="AE637" i="2"/>
  <c r="Z637" i="2"/>
  <c r="E1107" i="2"/>
  <c r="I1107" i="2" s="1"/>
  <c r="AE607" i="2"/>
  <c r="Z607" i="2"/>
  <c r="E1169" i="2"/>
  <c r="AE669" i="2"/>
  <c r="Z669" i="2"/>
  <c r="G1136" i="2"/>
  <c r="I636" i="2"/>
  <c r="H636" i="2"/>
  <c r="E1162" i="2"/>
  <c r="Z662" i="2"/>
  <c r="V575" i="2"/>
  <c r="U575" i="2"/>
  <c r="W575" i="2"/>
  <c r="X575" i="2"/>
  <c r="G1139" i="2"/>
  <c r="I639" i="2"/>
  <c r="H639" i="2"/>
  <c r="E1136" i="2"/>
  <c r="AE636" i="2"/>
  <c r="Z636" i="2"/>
  <c r="E1118" i="2"/>
  <c r="AE618" i="2"/>
  <c r="Z618" i="2"/>
  <c r="G1142" i="2"/>
  <c r="I642" i="2"/>
  <c r="H642" i="2"/>
  <c r="E1130" i="2"/>
  <c r="AE630" i="2"/>
  <c r="Z630" i="2"/>
  <c r="E1105" i="2"/>
  <c r="AE605" i="2"/>
  <c r="Z605" i="2"/>
  <c r="I195" i="2"/>
  <c r="H195" i="2"/>
  <c r="F195" i="2" s="1"/>
  <c r="E1143" i="2"/>
  <c r="AE643" i="2"/>
  <c r="Z643" i="2"/>
  <c r="E1133" i="2"/>
  <c r="AE633" i="2"/>
  <c r="Z633" i="2"/>
  <c r="E1128" i="2"/>
  <c r="AE628" i="2"/>
  <c r="Z628" i="2"/>
  <c r="G1144" i="2"/>
  <c r="I644" i="2"/>
  <c r="H644" i="2"/>
  <c r="X71" i="2"/>
  <c r="V71" i="2"/>
  <c r="U71" i="2"/>
  <c r="W71" i="2"/>
  <c r="G1109" i="2"/>
  <c r="AE1109" i="2" s="1"/>
  <c r="I609" i="2"/>
  <c r="H609" i="2"/>
  <c r="I198" i="2"/>
  <c r="H198" i="2"/>
  <c r="F198" i="2" s="1"/>
  <c r="E1140" i="2"/>
  <c r="AE640" i="2"/>
  <c r="Z640" i="2"/>
  <c r="G1135" i="2"/>
  <c r="I635" i="2"/>
  <c r="H635" i="2"/>
  <c r="G1150" i="2"/>
  <c r="I650" i="2"/>
  <c r="H650" i="2"/>
  <c r="X1053" i="2"/>
  <c r="V1053" i="2"/>
  <c r="X1054" i="2"/>
  <c r="V1054" i="2"/>
  <c r="W1058" i="2"/>
  <c r="AE1056" i="2"/>
  <c r="Z1056" i="2"/>
  <c r="V1051" i="2"/>
  <c r="X1051" i="2"/>
  <c r="W1051" i="2"/>
  <c r="U1051" i="2"/>
  <c r="AE1060" i="2"/>
  <c r="Z1060" i="2"/>
  <c r="I1074" i="2"/>
  <c r="H1074" i="2"/>
  <c r="V562" i="2"/>
  <c r="X562" i="2"/>
  <c r="X560" i="2"/>
  <c r="V560" i="2"/>
  <c r="W560" i="2"/>
  <c r="U560" i="2"/>
  <c r="E1123" i="2"/>
  <c r="AE623" i="2"/>
  <c r="Z623" i="2"/>
  <c r="I175" i="2"/>
  <c r="H175" i="2"/>
  <c r="F175" i="2" s="1"/>
  <c r="AE179" i="2"/>
  <c r="Z179" i="2"/>
  <c r="I199" i="2"/>
  <c r="H199" i="2"/>
  <c r="F199" i="2" s="1"/>
  <c r="I162" i="2"/>
  <c r="H162" i="2"/>
  <c r="F162" i="2" s="1"/>
  <c r="Z208" i="2"/>
  <c r="I156" i="2"/>
  <c r="H156" i="2"/>
  <c r="F156" i="2" s="1"/>
  <c r="AE165" i="2"/>
  <c r="Z165" i="2"/>
  <c r="G1113" i="2"/>
  <c r="I613" i="2"/>
  <c r="H613" i="2"/>
  <c r="E1142" i="2"/>
  <c r="Z642" i="2"/>
  <c r="AE642" i="2"/>
  <c r="AE196" i="2"/>
  <c r="Z196" i="2"/>
  <c r="V85" i="2"/>
  <c r="X85" i="2"/>
  <c r="U85" i="2"/>
  <c r="W85" i="2"/>
  <c r="I201" i="2"/>
  <c r="H201" i="2"/>
  <c r="F201" i="2" s="1"/>
  <c r="H211" i="2"/>
  <c r="F211" i="2" s="1"/>
  <c r="AE201" i="2"/>
  <c r="Z201" i="2"/>
  <c r="V563" i="2"/>
  <c r="X563" i="2"/>
  <c r="I158" i="2"/>
  <c r="H158" i="2"/>
  <c r="F158" i="2" s="1"/>
  <c r="G1129" i="2"/>
  <c r="I629" i="2"/>
  <c r="H629" i="2"/>
  <c r="Z209" i="2"/>
  <c r="I181" i="2"/>
  <c r="H181" i="2"/>
  <c r="F181" i="2" s="1"/>
  <c r="AE198" i="2"/>
  <c r="Z198" i="2"/>
  <c r="AE202" i="2"/>
  <c r="Z202" i="2"/>
  <c r="I168" i="2"/>
  <c r="H168" i="2"/>
  <c r="F168" i="2" s="1"/>
  <c r="I177" i="2"/>
  <c r="H177" i="2"/>
  <c r="F177" i="2" s="1"/>
  <c r="Z161" i="2"/>
  <c r="AE161" i="2"/>
  <c r="I196" i="2"/>
  <c r="H196" i="2"/>
  <c r="F196" i="2" s="1"/>
  <c r="G1132" i="2"/>
  <c r="I632" i="2"/>
  <c r="H632" i="2"/>
  <c r="I202" i="2"/>
  <c r="H202" i="2"/>
  <c r="F202" i="2" s="1"/>
  <c r="I197" i="2"/>
  <c r="H197" i="2"/>
  <c r="F197" i="2" s="1"/>
  <c r="AE195" i="2"/>
  <c r="Z195" i="2"/>
  <c r="I219" i="2"/>
  <c r="H219" i="2"/>
  <c r="F219" i="2" s="1"/>
  <c r="AE172" i="2"/>
  <c r="Z172" i="2"/>
  <c r="V1048" i="2"/>
  <c r="X1048" i="2"/>
  <c r="U1048" i="2"/>
  <c r="W1048" i="2"/>
  <c r="X1065" i="2"/>
  <c r="V1065" i="2"/>
  <c r="W1065" i="2"/>
  <c r="U1065" i="2"/>
  <c r="A1065" i="2"/>
  <c r="A1048" i="2"/>
  <c r="E1166" i="2"/>
  <c r="Z666" i="2"/>
  <c r="E1117" i="2"/>
  <c r="AE617" i="2"/>
  <c r="Z617" i="2"/>
  <c r="G1143" i="2"/>
  <c r="I643" i="2"/>
  <c r="H643" i="2"/>
  <c r="E1114" i="2"/>
  <c r="AE614" i="2"/>
  <c r="Z614" i="2"/>
  <c r="G1165" i="2"/>
  <c r="H665" i="2"/>
  <c r="E1149" i="2"/>
  <c r="AE649" i="2"/>
  <c r="Z649" i="2"/>
  <c r="G1154" i="2"/>
  <c r="I654" i="2"/>
  <c r="H654" i="2"/>
  <c r="E1125" i="2"/>
  <c r="AE625" i="2"/>
  <c r="Z625" i="2"/>
  <c r="E1132" i="2"/>
  <c r="AE632" i="2"/>
  <c r="Z632" i="2"/>
  <c r="G1114" i="2"/>
  <c r="I614" i="2"/>
  <c r="H614" i="2"/>
  <c r="E1154" i="2"/>
  <c r="AE654" i="2"/>
  <c r="Z654" i="2"/>
  <c r="E1113" i="2"/>
  <c r="AE613" i="2"/>
  <c r="Z613" i="2"/>
  <c r="G1121" i="2"/>
  <c r="I621" i="2"/>
  <c r="H621" i="2"/>
  <c r="G1126" i="2"/>
  <c r="I626" i="2"/>
  <c r="H626" i="2"/>
  <c r="AE184" i="2"/>
  <c r="Z184" i="2"/>
  <c r="E1127" i="2"/>
  <c r="AE627" i="2"/>
  <c r="Z627" i="2"/>
  <c r="E1153" i="2"/>
  <c r="AE653" i="2"/>
  <c r="Z653" i="2"/>
  <c r="E1110" i="2"/>
  <c r="Z610" i="2"/>
  <c r="AE610" i="2"/>
  <c r="E1141" i="2"/>
  <c r="AE641" i="2"/>
  <c r="Z641" i="2"/>
  <c r="V77" i="2"/>
  <c r="U77" i="2"/>
  <c r="X77" i="2"/>
  <c r="W77" i="2"/>
  <c r="G1110" i="2"/>
  <c r="I610" i="2"/>
  <c r="H610" i="2"/>
  <c r="E1150" i="2"/>
  <c r="AE650" i="2"/>
  <c r="Z650" i="2"/>
  <c r="X66" i="2"/>
  <c r="V66" i="2"/>
  <c r="U66" i="2"/>
  <c r="W66" i="2"/>
  <c r="E1121" i="2"/>
  <c r="AE621" i="2"/>
  <c r="Z621" i="2"/>
  <c r="G1134" i="2"/>
  <c r="I634" i="2"/>
  <c r="H634" i="2"/>
  <c r="I174" i="2"/>
  <c r="H174" i="2"/>
  <c r="F174" i="2" s="1"/>
  <c r="G1120" i="2"/>
  <c r="AE1120" i="2" s="1"/>
  <c r="I620" i="2"/>
  <c r="H620" i="2"/>
  <c r="G1130" i="2"/>
  <c r="I630" i="2"/>
  <c r="H630" i="2"/>
  <c r="X74" i="2"/>
  <c r="V74" i="2"/>
  <c r="G1141" i="2"/>
  <c r="I641" i="2"/>
  <c r="H641" i="2"/>
  <c r="Z1109" i="2"/>
  <c r="AE1089" i="2"/>
  <c r="Z1089" i="2"/>
  <c r="I1062" i="2"/>
  <c r="H1062" i="2"/>
  <c r="I1057" i="2"/>
  <c r="H1057" i="2"/>
  <c r="I1101" i="2"/>
  <c r="H1101" i="2"/>
  <c r="I1066" i="2"/>
  <c r="H1066" i="2"/>
  <c r="AE1069" i="2"/>
  <c r="Z1069" i="2"/>
  <c r="I1084" i="2"/>
  <c r="H1084" i="2"/>
  <c r="AE1063" i="2"/>
  <c r="Z1063" i="2"/>
  <c r="AE1066" i="2"/>
  <c r="Z1066" i="2"/>
  <c r="AE1084" i="2"/>
  <c r="Z1084" i="2"/>
  <c r="Z1112" i="2"/>
  <c r="G1115" i="2"/>
  <c r="I615" i="2"/>
  <c r="H615" i="2"/>
  <c r="H1107" i="2"/>
  <c r="I1102" i="2"/>
  <c r="H1102" i="2"/>
  <c r="AE1072" i="2"/>
  <c r="Z1072" i="2"/>
  <c r="Z1120" i="2"/>
  <c r="AE1073" i="2"/>
  <c r="Z1073" i="2"/>
  <c r="I1103" i="2"/>
  <c r="H1103" i="2"/>
  <c r="Z1108" i="2"/>
  <c r="I1060" i="2"/>
  <c r="H1060" i="2"/>
  <c r="I1059" i="2"/>
  <c r="H1059" i="2"/>
  <c r="I1071" i="2"/>
  <c r="H1071" i="2"/>
  <c r="I1119" i="2"/>
  <c r="H1119" i="2"/>
  <c r="X568" i="2"/>
  <c r="V568" i="2"/>
  <c r="W568" i="2"/>
  <c r="U568" i="2"/>
  <c r="Y568" i="2" s="1"/>
  <c r="E1147" i="2"/>
  <c r="AE647" i="2"/>
  <c r="Z647" i="2"/>
  <c r="G1153" i="2"/>
  <c r="I653" i="2"/>
  <c r="H653" i="2"/>
  <c r="AE156" i="2"/>
  <c r="Z156" i="2"/>
  <c r="I173" i="2"/>
  <c r="H173" i="2"/>
  <c r="F173" i="2" s="1"/>
  <c r="AE189" i="2"/>
  <c r="Z189" i="2"/>
  <c r="AE174" i="2"/>
  <c r="Z174" i="2"/>
  <c r="I188" i="2"/>
  <c r="H188" i="2"/>
  <c r="F188" i="2" s="1"/>
  <c r="V559" i="2"/>
  <c r="U559" i="2"/>
  <c r="W559" i="2"/>
  <c r="X559" i="2"/>
  <c r="I166" i="2"/>
  <c r="H166" i="2"/>
  <c r="F166" i="2" s="1"/>
  <c r="G1140" i="2"/>
  <c r="I640" i="2"/>
  <c r="H640" i="2"/>
  <c r="I178" i="2"/>
  <c r="H178" i="2"/>
  <c r="F178" i="2" s="1"/>
  <c r="I155" i="2"/>
  <c r="H155" i="2"/>
  <c r="F155" i="2" s="1"/>
  <c r="I172" i="2"/>
  <c r="H172" i="2"/>
  <c r="F172" i="2" s="1"/>
  <c r="AE194" i="2"/>
  <c r="Z194" i="2"/>
  <c r="AE185" i="2"/>
  <c r="Z185" i="2"/>
  <c r="G1137" i="2"/>
  <c r="I637" i="2"/>
  <c r="H637" i="2"/>
  <c r="Z220" i="2"/>
  <c r="I167" i="2"/>
  <c r="H167" i="2"/>
  <c r="F167" i="2" s="1"/>
  <c r="AE188" i="2"/>
  <c r="Z188" i="2"/>
  <c r="E1126" i="2"/>
  <c r="Z626" i="2"/>
  <c r="AE626" i="2"/>
  <c r="H207" i="2"/>
  <c r="F207" i="2" s="1"/>
  <c r="I1094" i="2"/>
  <c r="H1094" i="2"/>
  <c r="I1055" i="2"/>
  <c r="H1055" i="2"/>
  <c r="I1080" i="2"/>
  <c r="H1080" i="2"/>
  <c r="AE1062" i="2"/>
  <c r="Z1062" i="2"/>
  <c r="AE1055" i="2"/>
  <c r="Z1055" i="2"/>
  <c r="I1096" i="2"/>
  <c r="H1096" i="2"/>
  <c r="AE1079" i="2"/>
  <c r="Z1079" i="2"/>
  <c r="AE1086" i="2"/>
  <c r="Z1086" i="2"/>
  <c r="AE1104" i="2"/>
  <c r="Z1104" i="2"/>
  <c r="I1072" i="2"/>
  <c r="H1072" i="2"/>
  <c r="AE1067" i="2"/>
  <c r="Z1067" i="2"/>
  <c r="AE1119" i="2"/>
  <c r="Z1119" i="2"/>
  <c r="AE1070" i="2"/>
  <c r="Z1070" i="2"/>
  <c r="AE1096" i="2"/>
  <c r="Z1096" i="2"/>
  <c r="I1076" i="2"/>
  <c r="H1076" i="2"/>
  <c r="AE1071" i="2"/>
  <c r="Z1071" i="2"/>
  <c r="V1055" i="2"/>
  <c r="X1055" i="2"/>
  <c r="U1055" i="2"/>
  <c r="W1055" i="2"/>
  <c r="A1055" i="2"/>
  <c r="AE1094" i="2"/>
  <c r="Z1094" i="2"/>
  <c r="AE1077" i="2"/>
  <c r="Z1077" i="2"/>
  <c r="AE1064" i="2"/>
  <c r="Z1064" i="2"/>
  <c r="AE1091" i="2"/>
  <c r="Z1091" i="2"/>
  <c r="Z1116" i="2"/>
  <c r="AE1081" i="2"/>
  <c r="Z1081" i="2"/>
  <c r="I1068" i="2"/>
  <c r="H1068" i="2"/>
  <c r="AE1065" i="2"/>
  <c r="Z1065" i="2"/>
  <c r="I1063" i="2"/>
  <c r="H1063" i="2"/>
  <c r="I1098" i="2"/>
  <c r="H1098" i="2"/>
  <c r="X78" i="2"/>
  <c r="V78" i="2"/>
  <c r="W78" i="2"/>
  <c r="U78" i="2"/>
  <c r="X72" i="2"/>
  <c r="V72" i="2"/>
  <c r="X70" i="2"/>
  <c r="V70" i="2"/>
  <c r="U70" i="2"/>
  <c r="Y70" i="2" s="1"/>
  <c r="W70" i="2"/>
  <c r="AE197" i="2"/>
  <c r="Z197" i="2"/>
  <c r="AE173" i="2"/>
  <c r="Z173" i="2"/>
  <c r="I203" i="2"/>
  <c r="H203" i="2"/>
  <c r="F203" i="2" s="1"/>
  <c r="G1125" i="2"/>
  <c r="I625" i="2"/>
  <c r="H625" i="2"/>
  <c r="E1129" i="2"/>
  <c r="AE629" i="2"/>
  <c r="Z629" i="2"/>
  <c r="E1106" i="2"/>
  <c r="AE606" i="2"/>
  <c r="Z606" i="2"/>
  <c r="G1149" i="2"/>
  <c r="I649" i="2"/>
  <c r="H649" i="2"/>
  <c r="G1123" i="2"/>
  <c r="I623" i="2"/>
  <c r="H623" i="2"/>
  <c r="G1112" i="2"/>
  <c r="AE1112" i="2" s="1"/>
  <c r="I612" i="2"/>
  <c r="H612" i="2"/>
  <c r="E1139" i="2"/>
  <c r="AE639" i="2"/>
  <c r="Z639" i="2"/>
  <c r="E1158" i="2"/>
  <c r="Z658" i="2"/>
  <c r="E1124" i="2"/>
  <c r="AE624" i="2"/>
  <c r="Z624" i="2"/>
  <c r="G1106" i="2"/>
  <c r="I606" i="2"/>
  <c r="H606" i="2"/>
  <c r="G1138" i="2"/>
  <c r="I638" i="2"/>
  <c r="H638" i="2"/>
  <c r="V69" i="2"/>
  <c r="X69" i="2"/>
  <c r="U69" i="2"/>
  <c r="W69" i="2"/>
  <c r="E1115" i="2"/>
  <c r="AE615" i="2"/>
  <c r="Z615" i="2"/>
  <c r="G1116" i="2"/>
  <c r="I616" i="2"/>
  <c r="H616" i="2"/>
  <c r="I163" i="2"/>
  <c r="H163" i="2"/>
  <c r="F163" i="2" s="1"/>
  <c r="I190" i="2"/>
  <c r="H190" i="2"/>
  <c r="F190" i="2" s="1"/>
  <c r="AE192" i="2"/>
  <c r="Z192" i="2"/>
  <c r="G1128" i="2"/>
  <c r="I628" i="2"/>
  <c r="H628" i="2"/>
  <c r="E1146" i="2"/>
  <c r="AE646" i="2"/>
  <c r="Z646" i="2"/>
  <c r="G1105" i="2"/>
  <c r="I605" i="2"/>
  <c r="H605" i="2"/>
  <c r="G1151" i="2"/>
  <c r="I651" i="2"/>
  <c r="H651" i="2"/>
  <c r="G1122" i="2"/>
  <c r="I622" i="2"/>
  <c r="H622" i="2"/>
  <c r="G1161" i="2"/>
  <c r="H661" i="2"/>
  <c r="E1151" i="2"/>
  <c r="AE651" i="2"/>
  <c r="Z651" i="2"/>
  <c r="E1144" i="2"/>
  <c r="AE644" i="2"/>
  <c r="Z644" i="2"/>
  <c r="V73" i="2"/>
  <c r="X73" i="2"/>
  <c r="E1135" i="2"/>
  <c r="AE635" i="2"/>
  <c r="Z635" i="2"/>
  <c r="G1108" i="2"/>
  <c r="I608" i="2"/>
  <c r="H608" i="2"/>
  <c r="I179" i="2"/>
  <c r="H179" i="2"/>
  <c r="F179" i="2" s="1"/>
  <c r="I187" i="2"/>
  <c r="H187" i="2"/>
  <c r="F187" i="2" s="1"/>
  <c r="E1159" i="2"/>
  <c r="Z659" i="2"/>
  <c r="G1131" i="2"/>
  <c r="I631" i="2"/>
  <c r="H631" i="2"/>
  <c r="E1148" i="2"/>
  <c r="AE648" i="2"/>
  <c r="Z648" i="2"/>
  <c r="E1152" i="2"/>
  <c r="AE652" i="2"/>
  <c r="Z652" i="2"/>
  <c r="G1118" i="2"/>
  <c r="I618" i="2"/>
  <c r="H618" i="2"/>
  <c r="E1170" i="2"/>
  <c r="Z670" i="2"/>
  <c r="G1127" i="2"/>
  <c r="I627" i="2"/>
  <c r="H627" i="2"/>
  <c r="E1111" i="2"/>
  <c r="I1111" i="2" s="1"/>
  <c r="AE611" i="2"/>
  <c r="Z611" i="2"/>
  <c r="G1117" i="2"/>
  <c r="I617" i="2"/>
  <c r="H617" i="2"/>
  <c r="G1146" i="2"/>
  <c r="I646" i="2"/>
  <c r="H646" i="2"/>
  <c r="E1138" i="2"/>
  <c r="AE638" i="2"/>
  <c r="Z638" i="2"/>
  <c r="I182" i="2"/>
  <c r="H182" i="2"/>
  <c r="F182" i="2" s="1"/>
  <c r="G1152" i="2"/>
  <c r="I652" i="2"/>
  <c r="H652" i="2"/>
  <c r="AE176" i="2"/>
  <c r="Z176" i="2"/>
  <c r="G1147" i="2"/>
  <c r="I647" i="2"/>
  <c r="H647" i="2"/>
  <c r="E1145" i="2"/>
  <c r="AE645" i="2"/>
  <c r="Z645" i="2"/>
  <c r="G1169" i="2"/>
  <c r="I669" i="2"/>
  <c r="H669" i="2"/>
  <c r="G1157" i="2"/>
  <c r="H657" i="2"/>
  <c r="E1122" i="2"/>
  <c r="AE622" i="2"/>
  <c r="Z622" i="2"/>
  <c r="AE1058" i="2"/>
  <c r="Z1058" i="2"/>
  <c r="AE1093" i="2"/>
  <c r="Z1093" i="2"/>
  <c r="I1104" i="2"/>
  <c r="H1104" i="2"/>
  <c r="Z1059" i="2"/>
  <c r="AE1059" i="2"/>
  <c r="AE1080" i="2"/>
  <c r="Z1080" i="2"/>
  <c r="AE1103" i="2"/>
  <c r="Z1103" i="2"/>
  <c r="I1087" i="2"/>
  <c r="H1087" i="2"/>
  <c r="AE1098" i="2"/>
  <c r="Z1098" i="2"/>
  <c r="I1081" i="2"/>
  <c r="H1081" i="2"/>
  <c r="I1088" i="2"/>
  <c r="H1088" i="2"/>
  <c r="AE1083" i="2"/>
  <c r="Z1083" i="2"/>
  <c r="AE1090" i="2"/>
  <c r="Z1090" i="2"/>
  <c r="I1058" i="2"/>
  <c r="H1058" i="2"/>
  <c r="I1093" i="2"/>
  <c r="H1093" i="2"/>
  <c r="AE1087" i="2"/>
  <c r="Z1087" i="2"/>
  <c r="X1050" i="2"/>
  <c r="U1050" i="2"/>
  <c r="V1050" i="2"/>
  <c r="W1050" i="2"/>
  <c r="AE1085" i="2"/>
  <c r="Z1085" i="2"/>
  <c r="I1079" i="2"/>
  <c r="H1079" i="2"/>
  <c r="AE162" i="2"/>
  <c r="AE1078" i="2"/>
  <c r="Z1078" i="2"/>
  <c r="I161" i="2"/>
  <c r="I1056" i="2"/>
  <c r="H1056" i="2"/>
  <c r="AE1097" i="2"/>
  <c r="Z1097" i="2"/>
  <c r="I1075" i="2"/>
  <c r="H1075" i="2"/>
  <c r="AE1074" i="2"/>
  <c r="Z1074" i="2"/>
  <c r="AE1100" i="2"/>
  <c r="Z1100" i="2"/>
  <c r="AE1088" i="2"/>
  <c r="Z1088" i="2"/>
  <c r="X1046" i="2"/>
  <c r="V1046" i="2"/>
  <c r="U1046" i="2"/>
  <c r="W1046" i="2"/>
  <c r="AE1061" i="2"/>
  <c r="Z1061" i="2"/>
  <c r="I1086" i="2"/>
  <c r="H1086" i="2"/>
  <c r="H1111" i="2"/>
  <c r="X1049" i="2"/>
  <c r="V1049" i="2"/>
  <c r="W1049" i="2"/>
  <c r="U1049" i="2"/>
  <c r="A1049" i="2"/>
  <c r="Z216" i="2"/>
  <c r="AE181" i="2"/>
  <c r="Z181" i="2"/>
  <c r="AE167" i="2"/>
  <c r="Z167" i="2"/>
  <c r="I183" i="2"/>
  <c r="H183" i="2"/>
  <c r="F183" i="2" s="1"/>
  <c r="I193" i="2"/>
  <c r="H193" i="2"/>
  <c r="F193" i="2" s="1"/>
  <c r="AE164" i="2"/>
  <c r="Z164" i="2"/>
  <c r="H215" i="2"/>
  <c r="F215" i="2" s="1"/>
  <c r="AE187" i="2"/>
  <c r="Z187" i="2"/>
  <c r="AE199" i="2"/>
  <c r="Z199" i="2"/>
  <c r="I204" i="2"/>
  <c r="H204" i="2"/>
  <c r="F204" i="2" s="1"/>
  <c r="AE175" i="2"/>
  <c r="Z175" i="2"/>
  <c r="AE182" i="2"/>
  <c r="Z182" i="2"/>
  <c r="I164" i="2"/>
  <c r="H164" i="2"/>
  <c r="F164" i="2" s="1"/>
  <c r="AE204" i="2"/>
  <c r="Z204" i="2"/>
  <c r="AE163" i="2"/>
  <c r="Z163" i="2"/>
  <c r="AE157" i="2"/>
  <c r="Z157" i="2"/>
  <c r="I171" i="2"/>
  <c r="H171" i="2"/>
  <c r="F171" i="2" s="1"/>
  <c r="AE219" i="2"/>
  <c r="Z219" i="2"/>
  <c r="I176" i="2"/>
  <c r="H176" i="2"/>
  <c r="F176" i="2" s="1"/>
  <c r="I186" i="2"/>
  <c r="H186" i="2"/>
  <c r="F186" i="2" s="1"/>
  <c r="Z212" i="2"/>
  <c r="E1134" i="2"/>
  <c r="AE634" i="2"/>
  <c r="Z634" i="2"/>
  <c r="I189" i="2"/>
  <c r="H189" i="2"/>
  <c r="F189" i="2" s="1"/>
  <c r="AE186" i="2"/>
  <c r="Z186" i="2"/>
  <c r="AE168" i="2"/>
  <c r="Z168" i="2"/>
  <c r="I192" i="2"/>
  <c r="H192" i="2"/>
  <c r="F192" i="2" s="1"/>
  <c r="AE180" i="2"/>
  <c r="Z180" i="2"/>
  <c r="AE155" i="2"/>
  <c r="Z155" i="2"/>
  <c r="Z177" i="2"/>
  <c r="AE177" i="2"/>
  <c r="G1145" i="2"/>
  <c r="I645" i="2"/>
  <c r="H645" i="2"/>
  <c r="AE203" i="2"/>
  <c r="Z203" i="2"/>
  <c r="AE160" i="2"/>
  <c r="Z160" i="2"/>
  <c r="Z193" i="2"/>
  <c r="AE193" i="2"/>
  <c r="AE191" i="2"/>
  <c r="Z191" i="2"/>
  <c r="AE183" i="2"/>
  <c r="Z183" i="2"/>
  <c r="V567" i="2"/>
  <c r="X567" i="2"/>
  <c r="U567" i="2"/>
  <c r="W567" i="2"/>
  <c r="AE178" i="2"/>
  <c r="Z178" i="2"/>
  <c r="I160" i="2"/>
  <c r="H160" i="2"/>
  <c r="F160" i="2" s="1"/>
  <c r="I194" i="2"/>
  <c r="H194" i="2"/>
  <c r="F194" i="2" s="1"/>
  <c r="AE200" i="2"/>
  <c r="Z200" i="2"/>
  <c r="X561" i="2"/>
  <c r="V561" i="2"/>
  <c r="U561" i="2"/>
  <c r="W561" i="2"/>
  <c r="X556" i="2"/>
  <c r="V556" i="2"/>
  <c r="U556" i="2"/>
  <c r="W556" i="2"/>
  <c r="AE171" i="2"/>
  <c r="Z171" i="2"/>
  <c r="I159" i="2"/>
  <c r="H159" i="2"/>
  <c r="F159" i="2" s="1"/>
  <c r="I184" i="2"/>
  <c r="H184" i="2"/>
  <c r="F184" i="2" s="1"/>
  <c r="G1148" i="2"/>
  <c r="I648" i="2"/>
  <c r="H648" i="2"/>
  <c r="G1124" i="2"/>
  <c r="I624" i="2"/>
  <c r="H624" i="2"/>
  <c r="AE190" i="2"/>
  <c r="Z190" i="2"/>
  <c r="I170" i="2"/>
  <c r="H170" i="2"/>
  <c r="F170" i="2" s="1"/>
  <c r="I185" i="2"/>
  <c r="H185" i="2"/>
  <c r="F185" i="2" s="1"/>
  <c r="I180" i="2"/>
  <c r="H180" i="2"/>
  <c r="F180" i="2" s="1"/>
  <c r="X564" i="2"/>
  <c r="V564" i="2"/>
  <c r="I200" i="2"/>
  <c r="H200" i="2"/>
  <c r="F200" i="2" s="1"/>
  <c r="I191" i="2"/>
  <c r="H191" i="2"/>
  <c r="F191" i="2" s="1"/>
  <c r="A1054" i="2"/>
  <c r="V1052" i="2"/>
  <c r="X1052" i="2"/>
  <c r="AE609" i="2"/>
  <c r="I1077" i="2"/>
  <c r="H1077" i="2"/>
  <c r="AE1101" i="2"/>
  <c r="Z1101" i="2"/>
  <c r="AE1076" i="2"/>
  <c r="Z1076" i="2"/>
  <c r="I1061" i="2"/>
  <c r="H1061" i="2"/>
  <c r="AE1075" i="2"/>
  <c r="Z1075" i="2"/>
  <c r="I1069" i="2"/>
  <c r="H1069" i="2"/>
  <c r="I1073" i="2"/>
  <c r="H1073" i="2"/>
  <c r="I1099" i="2"/>
  <c r="H1099" i="2"/>
  <c r="I1070" i="2"/>
  <c r="H1070" i="2"/>
  <c r="AE1068" i="2"/>
  <c r="Z1068" i="2"/>
  <c r="AE612" i="2"/>
  <c r="AE1095" i="2"/>
  <c r="Z1095" i="2"/>
  <c r="I1091" i="2"/>
  <c r="H1091" i="2"/>
  <c r="I607" i="2"/>
  <c r="I1065" i="2"/>
  <c r="H1065" i="2"/>
  <c r="I1090" i="2"/>
  <c r="H1090" i="2"/>
  <c r="AE620" i="2"/>
  <c r="I1095" i="2"/>
  <c r="H1095" i="2"/>
  <c r="AE1102" i="2"/>
  <c r="Z1102" i="2"/>
  <c r="I1064" i="2"/>
  <c r="H1064" i="2"/>
  <c r="I1083" i="2"/>
  <c r="H1083" i="2"/>
  <c r="AE1099" i="2"/>
  <c r="Z1099" i="2"/>
  <c r="X1057" i="2"/>
  <c r="V1057" i="2"/>
  <c r="U1057" i="2"/>
  <c r="W1057" i="2"/>
  <c r="A1057" i="2"/>
  <c r="AE608" i="2"/>
  <c r="AE1082" i="2"/>
  <c r="Z1082" i="2"/>
  <c r="I1085" i="2"/>
  <c r="H1085" i="2"/>
  <c r="AE1092" i="2"/>
  <c r="Z1092" i="2"/>
  <c r="I165" i="2"/>
  <c r="AE158" i="2"/>
  <c r="A1058" i="2"/>
  <c r="AE1057" i="2"/>
  <c r="Z1057" i="2"/>
  <c r="I1082" i="2"/>
  <c r="H1082" i="2"/>
  <c r="I1097" i="2"/>
  <c r="H1097" i="2"/>
  <c r="I1100" i="2"/>
  <c r="H1100" i="2"/>
  <c r="AE170" i="2"/>
  <c r="A1051" i="2"/>
  <c r="X1045" i="2"/>
  <c r="V1045" i="2"/>
  <c r="W1045" i="2"/>
  <c r="U1045" i="2"/>
  <c r="A1045" i="2"/>
  <c r="I1067" i="2"/>
  <c r="H1067" i="2"/>
  <c r="I1078" i="2"/>
  <c r="H1078" i="2"/>
  <c r="V1047" i="2"/>
  <c r="X1047" i="2"/>
  <c r="W1047" i="2"/>
  <c r="U1047" i="2"/>
  <c r="A1047" i="2"/>
  <c r="I1089" i="2"/>
  <c r="H1089" i="2"/>
  <c r="I611" i="2"/>
  <c r="I1092" i="2"/>
  <c r="H1092" i="2"/>
  <c r="AE159" i="2"/>
  <c r="U74" i="2"/>
  <c r="Y74" i="2" s="1"/>
  <c r="W74" i="2"/>
  <c r="W1053" i="2"/>
  <c r="U1053" i="2"/>
  <c r="A1053" i="2"/>
  <c r="U562" i="2"/>
  <c r="W562" i="2"/>
  <c r="U563" i="2"/>
  <c r="W563" i="2"/>
  <c r="W1052" i="2"/>
  <c r="U1052" i="2"/>
  <c r="U72" i="2"/>
  <c r="W72" i="2"/>
  <c r="U73" i="2"/>
  <c r="W73" i="2"/>
  <c r="W1054" i="2"/>
  <c r="U1054" i="2"/>
  <c r="U564" i="2"/>
  <c r="W564" i="2"/>
  <c r="A1052" i="2"/>
  <c r="R578" i="2"/>
  <c r="A78" i="2"/>
  <c r="S78" i="2"/>
  <c r="S578" i="2" s="1"/>
  <c r="S1078" i="2" s="1"/>
  <c r="R88" i="2"/>
  <c r="R82" i="2"/>
  <c r="R572" i="2"/>
  <c r="A72" i="2"/>
  <c r="S72" i="2"/>
  <c r="S572" i="2" s="1"/>
  <c r="S1072" i="2" s="1"/>
  <c r="R80" i="2"/>
  <c r="R570" i="2"/>
  <c r="A70" i="2"/>
  <c r="S70" i="2"/>
  <c r="S570" i="2" s="1"/>
  <c r="S1070" i="2" s="1"/>
  <c r="E697" i="2"/>
  <c r="E247" i="2"/>
  <c r="E673" i="2"/>
  <c r="E223" i="2"/>
  <c r="G253" i="2"/>
  <c r="G703" i="2"/>
  <c r="E663" i="2"/>
  <c r="E213" i="2"/>
  <c r="E657" i="2"/>
  <c r="E207" i="2"/>
  <c r="G671" i="2"/>
  <c r="G221" i="2"/>
  <c r="E719" i="2"/>
  <c r="E269" i="2"/>
  <c r="G226" i="2"/>
  <c r="G676" i="2"/>
  <c r="G686" i="2"/>
  <c r="G236" i="2"/>
  <c r="E262" i="2"/>
  <c r="E712" i="2"/>
  <c r="G689" i="2"/>
  <c r="G239" i="2"/>
  <c r="E686" i="2"/>
  <c r="E236" i="2"/>
  <c r="E668" i="2"/>
  <c r="E218" i="2"/>
  <c r="G242" i="2"/>
  <c r="G692" i="2"/>
  <c r="E680" i="2"/>
  <c r="E230" i="2"/>
  <c r="E694" i="2"/>
  <c r="E244" i="2"/>
  <c r="R1063" i="2"/>
  <c r="A563" i="2"/>
  <c r="E685" i="2"/>
  <c r="E235" i="2"/>
  <c r="G658" i="2"/>
  <c r="G208" i="2"/>
  <c r="E709" i="2"/>
  <c r="E259" i="2"/>
  <c r="G681" i="2"/>
  <c r="G231" i="2"/>
  <c r="E698" i="2"/>
  <c r="E248" i="2"/>
  <c r="E702" i="2"/>
  <c r="E252" i="2"/>
  <c r="G218" i="2"/>
  <c r="G668" i="2"/>
  <c r="E270" i="2"/>
  <c r="E720" i="2"/>
  <c r="G677" i="2"/>
  <c r="G227" i="2"/>
  <c r="E700" i="2"/>
  <c r="E250" i="2"/>
  <c r="R1061" i="2"/>
  <c r="A561" i="2"/>
  <c r="R1056" i="2"/>
  <c r="A556" i="2"/>
  <c r="E671" i="2"/>
  <c r="E221" i="2"/>
  <c r="G209" i="2"/>
  <c r="G659" i="2"/>
  <c r="G234" i="2"/>
  <c r="G684" i="2"/>
  <c r="E690" i="2"/>
  <c r="E240" i="2"/>
  <c r="G670" i="2"/>
  <c r="G220" i="2"/>
  <c r="G685" i="2"/>
  <c r="G235" i="2"/>
  <c r="G230" i="2"/>
  <c r="G680" i="2"/>
  <c r="R1064" i="2"/>
  <c r="A564" i="2"/>
  <c r="G250" i="2"/>
  <c r="G700" i="2"/>
  <c r="G691" i="2"/>
  <c r="G241" i="2"/>
  <c r="E716" i="2"/>
  <c r="E266" i="2"/>
  <c r="E681" i="2"/>
  <c r="E231" i="2"/>
  <c r="E667" i="2"/>
  <c r="E217" i="2"/>
  <c r="G683" i="2"/>
  <c r="G233" i="2"/>
  <c r="G693" i="2"/>
  <c r="G243" i="2"/>
  <c r="E664" i="2"/>
  <c r="E214" i="2"/>
  <c r="G265" i="2"/>
  <c r="G715" i="2"/>
  <c r="E687" i="2"/>
  <c r="E237" i="2"/>
  <c r="E699" i="2"/>
  <c r="E249" i="2"/>
  <c r="G254" i="2"/>
  <c r="G704" i="2"/>
  <c r="E675" i="2"/>
  <c r="E225" i="2"/>
  <c r="E682" i="2"/>
  <c r="E232" i="2"/>
  <c r="G214" i="2"/>
  <c r="G664" i="2"/>
  <c r="E704" i="2"/>
  <c r="E254" i="2"/>
  <c r="E684" i="2"/>
  <c r="E234" i="2"/>
  <c r="R1075" i="2"/>
  <c r="A575" i="2"/>
  <c r="R83" i="2"/>
  <c r="R573" i="2"/>
  <c r="A73" i="2"/>
  <c r="S73" i="2"/>
  <c r="S573" i="2" s="1"/>
  <c r="S1073" i="2" s="1"/>
  <c r="G679" i="2"/>
  <c r="G229" i="2"/>
  <c r="G687" i="2"/>
  <c r="G237" i="2"/>
  <c r="R81" i="2"/>
  <c r="R571" i="2"/>
  <c r="A71" i="2"/>
  <c r="S71" i="2"/>
  <c r="S571" i="2" s="1"/>
  <c r="S1071" i="2" s="1"/>
  <c r="R76" i="2"/>
  <c r="R566" i="2"/>
  <c r="A66" i="2"/>
  <c r="S66" i="2"/>
  <c r="S566" i="2" s="1"/>
  <c r="S1066" i="2" s="1"/>
  <c r="G698" i="2"/>
  <c r="G248" i="2"/>
  <c r="G674" i="2"/>
  <c r="G224" i="2"/>
  <c r="R574" i="2"/>
  <c r="A74" i="2"/>
  <c r="S74" i="2"/>
  <c r="S574" i="2" s="1"/>
  <c r="S1074" i="2" s="1"/>
  <c r="R84" i="2"/>
  <c r="R1059" i="2"/>
  <c r="A559" i="2"/>
  <c r="E665" i="2"/>
  <c r="I665" i="2" s="1"/>
  <c r="E215" i="2"/>
  <c r="G666" i="2"/>
  <c r="AE666" i="2" s="1"/>
  <c r="G216" i="2"/>
  <c r="G678" i="2"/>
  <c r="G228" i="2"/>
  <c r="E696" i="2"/>
  <c r="E246" i="2"/>
  <c r="R585" i="2"/>
  <c r="A85" i="2"/>
  <c r="R95" i="2"/>
  <c r="S85" i="2"/>
  <c r="S585" i="2" s="1"/>
  <c r="S1085" i="2" s="1"/>
  <c r="G655" i="2"/>
  <c r="G205" i="2"/>
  <c r="G701" i="2"/>
  <c r="G251" i="2"/>
  <c r="G222" i="2"/>
  <c r="G672" i="2"/>
  <c r="G261" i="2"/>
  <c r="G711" i="2"/>
  <c r="E701" i="2"/>
  <c r="E251" i="2"/>
  <c r="E205" i="2"/>
  <c r="E655" i="2"/>
  <c r="E677" i="2"/>
  <c r="E227" i="2"/>
  <c r="E703" i="2"/>
  <c r="E253" i="2"/>
  <c r="E660" i="2"/>
  <c r="E210" i="2"/>
  <c r="E693" i="2"/>
  <c r="E243" i="2"/>
  <c r="E691" i="2"/>
  <c r="E241" i="2"/>
  <c r="E683" i="2"/>
  <c r="E233" i="2"/>
  <c r="R1067" i="2"/>
  <c r="A567" i="2"/>
  <c r="E678" i="2"/>
  <c r="E228" i="2"/>
  <c r="G210" i="2"/>
  <c r="G660" i="2"/>
  <c r="G694" i="2"/>
  <c r="G244" i="2"/>
  <c r="E661" i="2"/>
  <c r="I661" i="2" s="1"/>
  <c r="E211" i="2"/>
  <c r="G667" i="2"/>
  <c r="G217" i="2"/>
  <c r="G246" i="2"/>
  <c r="G696" i="2"/>
  <c r="E688" i="2"/>
  <c r="E238" i="2"/>
  <c r="G702" i="2"/>
  <c r="G252" i="2"/>
  <c r="G697" i="2"/>
  <c r="G247" i="2"/>
  <c r="E695" i="2"/>
  <c r="E245" i="2"/>
  <c r="G269" i="2"/>
  <c r="G719" i="2"/>
  <c r="G257" i="2"/>
  <c r="G707" i="2"/>
  <c r="E672" i="2"/>
  <c r="E222" i="2"/>
  <c r="R1068" i="2"/>
  <c r="A568" i="2"/>
  <c r="R1062" i="2"/>
  <c r="A562" i="2"/>
  <c r="R1060" i="2"/>
  <c r="A560" i="2"/>
  <c r="G675" i="2"/>
  <c r="G225" i="2"/>
  <c r="E679" i="2"/>
  <c r="E229" i="2"/>
  <c r="E656" i="2"/>
  <c r="E206" i="2"/>
  <c r="G699" i="2"/>
  <c r="G249" i="2"/>
  <c r="G673" i="2"/>
  <c r="G223" i="2"/>
  <c r="G662" i="2"/>
  <c r="AE662" i="2" s="1"/>
  <c r="G212" i="2"/>
  <c r="AE212" i="2" s="1"/>
  <c r="E689" i="2"/>
  <c r="E239" i="2"/>
  <c r="E708" i="2"/>
  <c r="E258" i="2"/>
  <c r="E674" i="2"/>
  <c r="E224" i="2"/>
  <c r="G206" i="2"/>
  <c r="G656" i="2"/>
  <c r="G238" i="2"/>
  <c r="G688" i="2"/>
  <c r="R79" i="2"/>
  <c r="R569" i="2"/>
  <c r="A69" i="2"/>
  <c r="S69" i="2"/>
  <c r="S569" i="2" s="1"/>
  <c r="S1069" i="2" s="1"/>
  <c r="G663" i="2"/>
  <c r="G213" i="2"/>
  <c r="G690" i="2"/>
  <c r="G240" i="2"/>
  <c r="E692" i="2"/>
  <c r="E242" i="2"/>
  <c r="G695" i="2"/>
  <c r="G245" i="2"/>
  <c r="R577" i="2"/>
  <c r="A77" i="2"/>
  <c r="R87" i="2"/>
  <c r="S77" i="2"/>
  <c r="S577" i="2" s="1"/>
  <c r="S1077" i="2" s="1"/>
  <c r="G682" i="2"/>
  <c r="G232" i="2"/>
  <c r="E676" i="2"/>
  <c r="E226" i="2"/>
  <c r="Y66" i="2" l="1"/>
  <c r="Y72" i="2"/>
  <c r="Y1065" i="2"/>
  <c r="Y71" i="2"/>
  <c r="Y558" i="2"/>
  <c r="Y567" i="2"/>
  <c r="Y69" i="2"/>
  <c r="Y73" i="2"/>
  <c r="U1058" i="2"/>
  <c r="V1058" i="2"/>
  <c r="Y1058" i="2" s="1"/>
  <c r="Y1053" i="2"/>
  <c r="Y1054" i="2"/>
  <c r="Y1047" i="2"/>
  <c r="Y1046" i="2"/>
  <c r="Y78" i="2"/>
  <c r="Y77" i="2"/>
  <c r="Y1051" i="2"/>
  <c r="Y563" i="2"/>
  <c r="Y1045" i="2"/>
  <c r="Y1052" i="2"/>
  <c r="Y556" i="2"/>
  <c r="Y561" i="2"/>
  <c r="Y1050" i="2"/>
  <c r="Y1055" i="2"/>
  <c r="Y559" i="2"/>
  <c r="Y560" i="2"/>
  <c r="Y575" i="2"/>
  <c r="Y564" i="2"/>
  <c r="Y562" i="2"/>
  <c r="Y1057" i="2"/>
  <c r="Y1049" i="2"/>
  <c r="Y1048" i="2"/>
  <c r="Y85" i="2"/>
  <c r="AD561" i="2"/>
  <c r="AA561" i="2"/>
  <c r="AB561" i="2"/>
  <c r="AC561" i="2"/>
  <c r="AD567" i="2"/>
  <c r="AA567" i="2"/>
  <c r="AB567" i="2"/>
  <c r="AC567" i="2"/>
  <c r="AA72" i="2"/>
  <c r="AB72" i="2"/>
  <c r="AD72" i="2"/>
  <c r="AC72" i="2"/>
  <c r="AD563" i="2"/>
  <c r="AA563" i="2"/>
  <c r="AB563" i="2"/>
  <c r="AC563" i="2"/>
  <c r="AA1053" i="2"/>
  <c r="AB1053" i="2"/>
  <c r="AC1053" i="2"/>
  <c r="AD1053" i="2"/>
  <c r="AA1045" i="2"/>
  <c r="AB1045" i="2"/>
  <c r="AC1045" i="2"/>
  <c r="AD1045" i="2"/>
  <c r="AA70" i="2"/>
  <c r="AB70" i="2"/>
  <c r="AD70" i="2"/>
  <c r="AC70" i="2"/>
  <c r="AD568" i="2"/>
  <c r="AA568" i="2"/>
  <c r="AB568" i="2"/>
  <c r="AC568" i="2"/>
  <c r="AA77" i="2"/>
  <c r="AB77" i="2"/>
  <c r="AD77" i="2"/>
  <c r="AC77" i="2"/>
  <c r="AA1051" i="2"/>
  <c r="AB1051" i="2"/>
  <c r="AC1051" i="2"/>
  <c r="AD1051" i="2"/>
  <c r="AD556" i="2"/>
  <c r="AA556" i="2"/>
  <c r="AB556" i="2"/>
  <c r="AC556" i="2"/>
  <c r="AA1046" i="2"/>
  <c r="AB1046" i="2"/>
  <c r="AC1046" i="2"/>
  <c r="AD1046" i="2"/>
  <c r="AA66" i="2"/>
  <c r="AB66" i="2"/>
  <c r="AD66" i="2"/>
  <c r="AC66" i="2"/>
  <c r="AA71" i="2"/>
  <c r="AB71" i="2"/>
  <c r="AD71" i="2"/>
  <c r="AC71" i="2"/>
  <c r="AD564" i="2"/>
  <c r="AA564" i="2"/>
  <c r="AB564" i="2"/>
  <c r="AC564" i="2"/>
  <c r="AA73" i="2"/>
  <c r="AB73" i="2"/>
  <c r="AD73" i="2"/>
  <c r="AC73" i="2"/>
  <c r="AD562" i="2"/>
  <c r="AA562" i="2"/>
  <c r="AB562" i="2"/>
  <c r="AC562" i="2"/>
  <c r="AA1057" i="2"/>
  <c r="AB1057" i="2"/>
  <c r="AC1057" i="2"/>
  <c r="AD1057" i="2"/>
  <c r="AA1049" i="2"/>
  <c r="AB1049" i="2"/>
  <c r="AC1049" i="2"/>
  <c r="AD1049" i="2"/>
  <c r="AA1050" i="2"/>
  <c r="AB1050" i="2"/>
  <c r="AC1050" i="2"/>
  <c r="AD1050" i="2"/>
  <c r="AA69" i="2"/>
  <c r="AB69" i="2"/>
  <c r="AD69" i="2"/>
  <c r="AC69" i="2"/>
  <c r="AA1055" i="2"/>
  <c r="AB1055" i="2"/>
  <c r="AC1055" i="2"/>
  <c r="AD1055" i="2"/>
  <c r="AD559" i="2"/>
  <c r="AA559" i="2"/>
  <c r="AB559" i="2"/>
  <c r="AC559" i="2"/>
  <c r="AA1065" i="2"/>
  <c r="AB1065" i="2"/>
  <c r="AC1065" i="2"/>
  <c r="AD1065" i="2"/>
  <c r="AD560" i="2"/>
  <c r="AA560" i="2"/>
  <c r="AB560" i="2"/>
  <c r="AC560" i="2"/>
  <c r="AD575" i="2"/>
  <c r="AA575" i="2"/>
  <c r="AB575" i="2"/>
  <c r="AC575" i="2"/>
  <c r="AA1052" i="2"/>
  <c r="AB1052" i="2"/>
  <c r="AC1052" i="2"/>
  <c r="AD1052" i="2"/>
  <c r="AA78" i="2"/>
  <c r="AB78" i="2"/>
  <c r="AD78" i="2"/>
  <c r="AC78" i="2"/>
  <c r="AA1054" i="2"/>
  <c r="AB1054" i="2"/>
  <c r="AC1054" i="2"/>
  <c r="AD1054" i="2"/>
  <c r="AA74" i="2"/>
  <c r="AB74" i="2"/>
  <c r="AD74" i="2"/>
  <c r="AC74" i="2"/>
  <c r="AA1047" i="2"/>
  <c r="AB1047" i="2"/>
  <c r="AC1047" i="2"/>
  <c r="AD1047" i="2"/>
  <c r="AA1048" i="2"/>
  <c r="AB1048" i="2"/>
  <c r="AC1048" i="2"/>
  <c r="AD1048" i="2"/>
  <c r="AA85" i="2"/>
  <c r="AB85" i="2"/>
  <c r="AD85" i="2"/>
  <c r="AC85" i="2"/>
  <c r="Z241" i="2"/>
  <c r="AE241" i="2"/>
  <c r="AE227" i="2"/>
  <c r="Z227" i="2"/>
  <c r="G1172" i="2"/>
  <c r="I672" i="2"/>
  <c r="H672" i="2"/>
  <c r="I228" i="2"/>
  <c r="H228" i="2"/>
  <c r="F228" i="2" s="1"/>
  <c r="AE215" i="2"/>
  <c r="Z215" i="2"/>
  <c r="I224" i="2"/>
  <c r="H224" i="2"/>
  <c r="F224" i="2" s="1"/>
  <c r="I237" i="2"/>
  <c r="H237" i="2"/>
  <c r="F237" i="2" s="1"/>
  <c r="I235" i="2"/>
  <c r="H235" i="2"/>
  <c r="F235" i="2" s="1"/>
  <c r="G1159" i="2"/>
  <c r="AE1159" i="2" s="1"/>
  <c r="I659" i="2"/>
  <c r="H659" i="2"/>
  <c r="E1220" i="2"/>
  <c r="Z720" i="2"/>
  <c r="I231" i="2"/>
  <c r="H231" i="2"/>
  <c r="F231" i="2" s="1"/>
  <c r="AE230" i="2"/>
  <c r="Z230" i="2"/>
  <c r="I236" i="2"/>
  <c r="H236" i="2"/>
  <c r="F236" i="2" s="1"/>
  <c r="AE207" i="2"/>
  <c r="Z207" i="2"/>
  <c r="X572" i="2"/>
  <c r="V572" i="2"/>
  <c r="AE226" i="2"/>
  <c r="Z226" i="2"/>
  <c r="I245" i="2"/>
  <c r="H245" i="2"/>
  <c r="F245" i="2" s="1"/>
  <c r="I240" i="2"/>
  <c r="H240" i="2"/>
  <c r="F240" i="2" s="1"/>
  <c r="G1188" i="2"/>
  <c r="I688" i="2"/>
  <c r="H688" i="2"/>
  <c r="AE224" i="2"/>
  <c r="Z224" i="2"/>
  <c r="AE239" i="2"/>
  <c r="Z239" i="2"/>
  <c r="I223" i="2"/>
  <c r="H223" i="2"/>
  <c r="F223" i="2" s="1"/>
  <c r="AE206" i="2"/>
  <c r="Z206" i="2"/>
  <c r="I225" i="2"/>
  <c r="H225" i="2"/>
  <c r="F225" i="2" s="1"/>
  <c r="AE222" i="2"/>
  <c r="Z222" i="2"/>
  <c r="G1219" i="2"/>
  <c r="I719" i="2"/>
  <c r="H719" i="2"/>
  <c r="I247" i="2"/>
  <c r="H247" i="2"/>
  <c r="F247" i="2" s="1"/>
  <c r="AE238" i="2"/>
  <c r="Z238" i="2"/>
  <c r="I217" i="2"/>
  <c r="H217" i="2"/>
  <c r="F217" i="2" s="1"/>
  <c r="I244" i="2"/>
  <c r="H244" i="2"/>
  <c r="F244" i="2" s="1"/>
  <c r="AE228" i="2"/>
  <c r="Z228" i="2"/>
  <c r="AE233" i="2"/>
  <c r="Z233" i="2"/>
  <c r="AE243" i="2"/>
  <c r="Z243" i="2"/>
  <c r="AE253" i="2"/>
  <c r="Z253" i="2"/>
  <c r="E1155" i="2"/>
  <c r="AE655" i="2"/>
  <c r="Z655" i="2"/>
  <c r="G1211" i="2"/>
  <c r="H711" i="2"/>
  <c r="I251" i="2"/>
  <c r="H251" i="2"/>
  <c r="F251" i="2" s="1"/>
  <c r="AE246" i="2"/>
  <c r="Z246" i="2"/>
  <c r="I216" i="2"/>
  <c r="H216" i="2"/>
  <c r="F216" i="2" s="1"/>
  <c r="I248" i="2"/>
  <c r="H248" i="2"/>
  <c r="F248" i="2" s="1"/>
  <c r="V566" i="2"/>
  <c r="X566" i="2"/>
  <c r="U566" i="2"/>
  <c r="W566" i="2"/>
  <c r="V571" i="2"/>
  <c r="U571" i="2"/>
  <c r="X571" i="2"/>
  <c r="W571" i="2"/>
  <c r="I229" i="2"/>
  <c r="H229" i="2"/>
  <c r="F229" i="2" s="1"/>
  <c r="X573" i="2"/>
  <c r="V573" i="2"/>
  <c r="AE234" i="2"/>
  <c r="Z234" i="2"/>
  <c r="G1164" i="2"/>
  <c r="I664" i="2"/>
  <c r="H664" i="2"/>
  <c r="Z225" i="2"/>
  <c r="AE225" i="2"/>
  <c r="AE249" i="2"/>
  <c r="Z249" i="2"/>
  <c r="G1215" i="2"/>
  <c r="H715" i="2"/>
  <c r="I243" i="2"/>
  <c r="H243" i="2"/>
  <c r="F243" i="2" s="1"/>
  <c r="AE217" i="2"/>
  <c r="Z217" i="2"/>
  <c r="Z266" i="2"/>
  <c r="G1200" i="2"/>
  <c r="I700" i="2"/>
  <c r="H700" i="2"/>
  <c r="G1180" i="2"/>
  <c r="I680" i="2"/>
  <c r="H680" i="2"/>
  <c r="I220" i="2"/>
  <c r="H220" i="2"/>
  <c r="F220" i="2" s="1"/>
  <c r="G1184" i="2"/>
  <c r="I684" i="2"/>
  <c r="H684" i="2"/>
  <c r="AE221" i="2"/>
  <c r="Z221" i="2"/>
  <c r="I227" i="2"/>
  <c r="H227" i="2"/>
  <c r="F227" i="2" s="1"/>
  <c r="G1168" i="2"/>
  <c r="I668" i="2"/>
  <c r="H668" i="2"/>
  <c r="AE248" i="2"/>
  <c r="Z248" i="2"/>
  <c r="Z259" i="2"/>
  <c r="AE235" i="2"/>
  <c r="Z235" i="2"/>
  <c r="AE244" i="2"/>
  <c r="Z244" i="2"/>
  <c r="G1192" i="2"/>
  <c r="I692" i="2"/>
  <c r="H692" i="2"/>
  <c r="AE236" i="2"/>
  <c r="Z236" i="2"/>
  <c r="E1212" i="2"/>
  <c r="Z712" i="2"/>
  <c r="G1176" i="2"/>
  <c r="I676" i="2"/>
  <c r="H676" i="2"/>
  <c r="I221" i="2"/>
  <c r="H221" i="2"/>
  <c r="F221" i="2" s="1"/>
  <c r="AE213" i="2"/>
  <c r="Z213" i="2"/>
  <c r="AE223" i="2"/>
  <c r="Z223" i="2"/>
  <c r="X88" i="2"/>
  <c r="V88" i="2"/>
  <c r="W88" i="2"/>
  <c r="U88" i="2"/>
  <c r="I215" i="2"/>
  <c r="AE216" i="2"/>
  <c r="H1157" i="2"/>
  <c r="AE1111" i="2"/>
  <c r="Z1111" i="2"/>
  <c r="AE1152" i="2"/>
  <c r="Z1152" i="2"/>
  <c r="AE659" i="2"/>
  <c r="I1108" i="2"/>
  <c r="H1108" i="2"/>
  <c r="AE1144" i="2"/>
  <c r="Z1144" i="2"/>
  <c r="I1151" i="2"/>
  <c r="H1151" i="2"/>
  <c r="I1138" i="2"/>
  <c r="H1138" i="2"/>
  <c r="AE1139" i="2"/>
  <c r="Z1139" i="2"/>
  <c r="AE1106" i="2"/>
  <c r="Z1106" i="2"/>
  <c r="I207" i="2"/>
  <c r="I1137" i="2"/>
  <c r="H1137" i="2"/>
  <c r="I1153" i="2"/>
  <c r="H1153" i="2"/>
  <c r="I1130" i="2"/>
  <c r="H1130" i="2"/>
  <c r="I1134" i="2"/>
  <c r="H1134" i="2"/>
  <c r="AE1141" i="2"/>
  <c r="Z1141" i="2"/>
  <c r="AE1113" i="2"/>
  <c r="Z1113" i="2"/>
  <c r="AE1125" i="2"/>
  <c r="Z1125" i="2"/>
  <c r="AE1114" i="2"/>
  <c r="Z1114" i="2"/>
  <c r="I1132" i="2"/>
  <c r="H1132" i="2"/>
  <c r="AE1128" i="2"/>
  <c r="Z1128" i="2"/>
  <c r="AE1118" i="2"/>
  <c r="Z1118" i="2"/>
  <c r="I1136" i="2"/>
  <c r="H1136" i="2"/>
  <c r="I1133" i="2"/>
  <c r="H1133" i="2"/>
  <c r="I232" i="2"/>
  <c r="H232" i="2"/>
  <c r="F232" i="2" s="1"/>
  <c r="X569" i="2"/>
  <c r="U569" i="2"/>
  <c r="W569" i="2"/>
  <c r="V569" i="2"/>
  <c r="G1207" i="2"/>
  <c r="H707" i="2"/>
  <c r="G1196" i="2"/>
  <c r="I696" i="2"/>
  <c r="H696" i="2"/>
  <c r="AE211" i="2"/>
  <c r="Z211" i="2"/>
  <c r="G1160" i="2"/>
  <c r="I660" i="2"/>
  <c r="H660" i="2"/>
  <c r="AE210" i="2"/>
  <c r="Z210" i="2"/>
  <c r="AE251" i="2"/>
  <c r="Z251" i="2"/>
  <c r="I205" i="2"/>
  <c r="H205" i="2"/>
  <c r="F205" i="2" s="1"/>
  <c r="AE232" i="2"/>
  <c r="Z232" i="2"/>
  <c r="AE214" i="2"/>
  <c r="Z214" i="2"/>
  <c r="I241" i="2"/>
  <c r="H241" i="2"/>
  <c r="F241" i="2" s="1"/>
  <c r="I239" i="2"/>
  <c r="H239" i="2"/>
  <c r="F239" i="2" s="1"/>
  <c r="AE247" i="2"/>
  <c r="Z247" i="2"/>
  <c r="E1176" i="2"/>
  <c r="AE676" i="2"/>
  <c r="Z676" i="2"/>
  <c r="X87" i="2"/>
  <c r="V87" i="2"/>
  <c r="U87" i="2"/>
  <c r="W87" i="2"/>
  <c r="G1195" i="2"/>
  <c r="I695" i="2"/>
  <c r="H695" i="2"/>
  <c r="G1190" i="2"/>
  <c r="I690" i="2"/>
  <c r="H690" i="2"/>
  <c r="I238" i="2"/>
  <c r="H238" i="2"/>
  <c r="F238" i="2" s="1"/>
  <c r="E1174" i="2"/>
  <c r="Z674" i="2"/>
  <c r="AE674" i="2"/>
  <c r="E1189" i="2"/>
  <c r="AE689" i="2"/>
  <c r="Z689" i="2"/>
  <c r="G1173" i="2"/>
  <c r="I673" i="2"/>
  <c r="H673" i="2"/>
  <c r="E1156" i="2"/>
  <c r="AE656" i="2"/>
  <c r="Z656" i="2"/>
  <c r="G1175" i="2"/>
  <c r="I675" i="2"/>
  <c r="H675" i="2"/>
  <c r="X1062" i="2"/>
  <c r="V1062" i="2"/>
  <c r="E1172" i="2"/>
  <c r="AE672" i="2"/>
  <c r="Z672" i="2"/>
  <c r="I269" i="2"/>
  <c r="H269" i="2"/>
  <c r="F269" i="2" s="1"/>
  <c r="G1197" i="2"/>
  <c r="I697" i="2"/>
  <c r="H697" i="2"/>
  <c r="E1188" i="2"/>
  <c r="AE688" i="2"/>
  <c r="Z688" i="2"/>
  <c r="G1167" i="2"/>
  <c r="I667" i="2"/>
  <c r="H667" i="2"/>
  <c r="G1194" i="2"/>
  <c r="I694" i="2"/>
  <c r="H694" i="2"/>
  <c r="E1178" i="2"/>
  <c r="AE678" i="2"/>
  <c r="Z678" i="2"/>
  <c r="E1183" i="2"/>
  <c r="AE683" i="2"/>
  <c r="Z683" i="2"/>
  <c r="E1193" i="2"/>
  <c r="AE693" i="2"/>
  <c r="Z693" i="2"/>
  <c r="E1203" i="2"/>
  <c r="AE703" i="2"/>
  <c r="Z703" i="2"/>
  <c r="AE205" i="2"/>
  <c r="Z205" i="2"/>
  <c r="H261" i="2"/>
  <c r="F261" i="2" s="1"/>
  <c r="G1201" i="2"/>
  <c r="I701" i="2"/>
  <c r="H701" i="2"/>
  <c r="X95" i="2"/>
  <c r="V95" i="2"/>
  <c r="U95" i="2"/>
  <c r="W95" i="2"/>
  <c r="E1196" i="2"/>
  <c r="AE696" i="2"/>
  <c r="Z696" i="2"/>
  <c r="G1166" i="2"/>
  <c r="I666" i="2"/>
  <c r="H666" i="2"/>
  <c r="A1059" i="2"/>
  <c r="V1059" i="2"/>
  <c r="X1059" i="2"/>
  <c r="U1059" i="2"/>
  <c r="W1059" i="2"/>
  <c r="V574" i="2"/>
  <c r="X574" i="2"/>
  <c r="G1198" i="2"/>
  <c r="I698" i="2"/>
  <c r="H698" i="2"/>
  <c r="X76" i="2"/>
  <c r="W76" i="2"/>
  <c r="V76" i="2"/>
  <c r="U76" i="2"/>
  <c r="X81" i="2"/>
  <c r="V81" i="2"/>
  <c r="U81" i="2"/>
  <c r="W81" i="2"/>
  <c r="G1179" i="2"/>
  <c r="I679" i="2"/>
  <c r="H679" i="2"/>
  <c r="X83" i="2"/>
  <c r="V83" i="2"/>
  <c r="E1184" i="2"/>
  <c r="AE684" i="2"/>
  <c r="Z684" i="2"/>
  <c r="I214" i="2"/>
  <c r="H214" i="2"/>
  <c r="F214" i="2" s="1"/>
  <c r="E1175" i="2"/>
  <c r="AE675" i="2"/>
  <c r="Z675" i="2"/>
  <c r="E1199" i="2"/>
  <c r="AE699" i="2"/>
  <c r="Z699" i="2"/>
  <c r="H265" i="2"/>
  <c r="F265" i="2" s="1"/>
  <c r="G1193" i="2"/>
  <c r="I693" i="2"/>
  <c r="H693" i="2"/>
  <c r="E1167" i="2"/>
  <c r="AE667" i="2"/>
  <c r="Z667" i="2"/>
  <c r="E1216" i="2"/>
  <c r="Z716" i="2"/>
  <c r="I250" i="2"/>
  <c r="H250" i="2"/>
  <c r="F250" i="2" s="1"/>
  <c r="I230" i="2"/>
  <c r="H230" i="2"/>
  <c r="F230" i="2" s="1"/>
  <c r="G1170" i="2"/>
  <c r="I670" i="2"/>
  <c r="H670" i="2"/>
  <c r="I234" i="2"/>
  <c r="H234" i="2"/>
  <c r="F234" i="2" s="1"/>
  <c r="E1171" i="2"/>
  <c r="AE671" i="2"/>
  <c r="Z671" i="2"/>
  <c r="A1061" i="2"/>
  <c r="X1061" i="2"/>
  <c r="V1061" i="2"/>
  <c r="U1061" i="2"/>
  <c r="W1061" i="2"/>
  <c r="G1177" i="2"/>
  <c r="I677" i="2"/>
  <c r="H677" i="2"/>
  <c r="I218" i="2"/>
  <c r="H218" i="2"/>
  <c r="F218" i="2" s="1"/>
  <c r="E1198" i="2"/>
  <c r="AE698" i="2"/>
  <c r="Z698" i="2"/>
  <c r="E1209" i="2"/>
  <c r="Z709" i="2"/>
  <c r="E1185" i="2"/>
  <c r="AE685" i="2"/>
  <c r="Z685" i="2"/>
  <c r="E1194" i="2"/>
  <c r="AE694" i="2"/>
  <c r="Z694" i="2"/>
  <c r="I242" i="2"/>
  <c r="H242" i="2"/>
  <c r="F242" i="2" s="1"/>
  <c r="E1186" i="2"/>
  <c r="AE686" i="2"/>
  <c r="Z686" i="2"/>
  <c r="Z262" i="2"/>
  <c r="I226" i="2"/>
  <c r="H226" i="2"/>
  <c r="F226" i="2" s="1"/>
  <c r="G1171" i="2"/>
  <c r="I671" i="2"/>
  <c r="H671" i="2"/>
  <c r="E1163" i="2"/>
  <c r="AE663" i="2"/>
  <c r="Z663" i="2"/>
  <c r="E1173" i="2"/>
  <c r="AE673" i="2"/>
  <c r="Z673" i="2"/>
  <c r="I1145" i="2"/>
  <c r="H1145" i="2"/>
  <c r="AE1122" i="2"/>
  <c r="Z1122" i="2"/>
  <c r="I1147" i="2"/>
  <c r="H1147" i="2"/>
  <c r="I1117" i="2"/>
  <c r="H1117" i="2"/>
  <c r="AE670" i="2"/>
  <c r="I1118" i="2"/>
  <c r="H1118" i="2"/>
  <c r="Z1159" i="2"/>
  <c r="I1122" i="2"/>
  <c r="H1122" i="2"/>
  <c r="I1128" i="2"/>
  <c r="H1128" i="2"/>
  <c r="AE1115" i="2"/>
  <c r="Z1115" i="2"/>
  <c r="Z1158" i="2"/>
  <c r="I1149" i="2"/>
  <c r="H1149" i="2"/>
  <c r="AE220" i="2"/>
  <c r="I1140" i="2"/>
  <c r="H1140" i="2"/>
  <c r="I1110" i="2"/>
  <c r="H1110" i="2"/>
  <c r="AE1127" i="2"/>
  <c r="Z1127" i="2"/>
  <c r="I1121" i="2"/>
  <c r="H1121" i="2"/>
  <c r="AE1132" i="2"/>
  <c r="Z1132" i="2"/>
  <c r="H1165" i="2"/>
  <c r="Z1166" i="2"/>
  <c r="I1113" i="2"/>
  <c r="H1113" i="2"/>
  <c r="AE1140" i="2"/>
  <c r="Z1140" i="2"/>
  <c r="I1144" i="2"/>
  <c r="H1144" i="2"/>
  <c r="I1142" i="2"/>
  <c r="H1142" i="2"/>
  <c r="Z1162" i="2"/>
  <c r="AE1137" i="2"/>
  <c r="Z1137" i="2"/>
  <c r="I213" i="2"/>
  <c r="H213" i="2"/>
  <c r="F213" i="2" s="1"/>
  <c r="Z258" i="2"/>
  <c r="I249" i="2"/>
  <c r="H249" i="2"/>
  <c r="F249" i="2" s="1"/>
  <c r="I252" i="2"/>
  <c r="H252" i="2"/>
  <c r="F252" i="2" s="1"/>
  <c r="I233" i="2"/>
  <c r="H233" i="2"/>
  <c r="F233" i="2" s="1"/>
  <c r="AE240" i="2"/>
  <c r="Z240" i="2"/>
  <c r="AE1134" i="2"/>
  <c r="Z1134" i="2"/>
  <c r="AE1145" i="2"/>
  <c r="Z1145" i="2"/>
  <c r="I1152" i="2"/>
  <c r="H1152" i="2"/>
  <c r="I1146" i="2"/>
  <c r="H1146" i="2"/>
  <c r="Z1170" i="2"/>
  <c r="I1131" i="2"/>
  <c r="H1131" i="2"/>
  <c r="H1161" i="2"/>
  <c r="AE1146" i="2"/>
  <c r="Z1146" i="2"/>
  <c r="H1116" i="2"/>
  <c r="I1116" i="2"/>
  <c r="AE1124" i="2"/>
  <c r="Z1124" i="2"/>
  <c r="I1123" i="2"/>
  <c r="H1123" i="2"/>
  <c r="I1125" i="2"/>
  <c r="H1125" i="2"/>
  <c r="AE1150" i="2"/>
  <c r="Z1150" i="2"/>
  <c r="AE1153" i="2"/>
  <c r="Z1153" i="2"/>
  <c r="I1126" i="2"/>
  <c r="H1126" i="2"/>
  <c r="I1114" i="2"/>
  <c r="H1114" i="2"/>
  <c r="AE1149" i="2"/>
  <c r="Z1149" i="2"/>
  <c r="AE1117" i="2"/>
  <c r="Z1117" i="2"/>
  <c r="AE1142" i="2"/>
  <c r="Z1142" i="2"/>
  <c r="Z1123" i="2"/>
  <c r="AE1123" i="2"/>
  <c r="I1135" i="2"/>
  <c r="H1135" i="2"/>
  <c r="I1109" i="2"/>
  <c r="H1109" i="2"/>
  <c r="AE1143" i="2"/>
  <c r="Z1143" i="2"/>
  <c r="AE1130" i="2"/>
  <c r="Z1130" i="2"/>
  <c r="I1139" i="2"/>
  <c r="H1139" i="2"/>
  <c r="AE1107" i="2"/>
  <c r="Z1107" i="2"/>
  <c r="AE242" i="2"/>
  <c r="Z242" i="2"/>
  <c r="G1156" i="2"/>
  <c r="I656" i="2"/>
  <c r="H656" i="2"/>
  <c r="I212" i="2"/>
  <c r="H212" i="2"/>
  <c r="F212" i="2" s="1"/>
  <c r="AE229" i="2"/>
  <c r="Z229" i="2"/>
  <c r="AE245" i="2"/>
  <c r="Z245" i="2"/>
  <c r="X84" i="2"/>
  <c r="V84" i="2"/>
  <c r="AE254" i="2"/>
  <c r="Z254" i="2"/>
  <c r="G1204" i="2"/>
  <c r="I704" i="2"/>
  <c r="H704" i="2"/>
  <c r="AE237" i="2"/>
  <c r="Z237" i="2"/>
  <c r="AE231" i="2"/>
  <c r="Z231" i="2"/>
  <c r="AE250" i="2"/>
  <c r="Z250" i="2"/>
  <c r="AE252" i="2"/>
  <c r="Z252" i="2"/>
  <c r="I208" i="2"/>
  <c r="H208" i="2"/>
  <c r="F208" i="2" s="1"/>
  <c r="AE218" i="2"/>
  <c r="Z218" i="2"/>
  <c r="AE269" i="2"/>
  <c r="Z269" i="2"/>
  <c r="G1203" i="2"/>
  <c r="I703" i="2"/>
  <c r="H703" i="2"/>
  <c r="V570" i="2"/>
  <c r="X570" i="2"/>
  <c r="U570" i="2"/>
  <c r="W570" i="2"/>
  <c r="I1148" i="2"/>
  <c r="H1148" i="2"/>
  <c r="G1182" i="2"/>
  <c r="I682" i="2"/>
  <c r="H682" i="2"/>
  <c r="X577" i="2"/>
  <c r="V577" i="2"/>
  <c r="U577" i="2"/>
  <c r="W577" i="2"/>
  <c r="E1192" i="2"/>
  <c r="AE692" i="2"/>
  <c r="Z692" i="2"/>
  <c r="G1163" i="2"/>
  <c r="I663" i="2"/>
  <c r="H663" i="2"/>
  <c r="X79" i="2"/>
  <c r="V79" i="2"/>
  <c r="W79" i="2"/>
  <c r="U79" i="2"/>
  <c r="I206" i="2"/>
  <c r="H206" i="2"/>
  <c r="F206" i="2" s="1"/>
  <c r="E1208" i="2"/>
  <c r="Z708" i="2"/>
  <c r="G1162" i="2"/>
  <c r="I662" i="2"/>
  <c r="H662" i="2"/>
  <c r="G1199" i="2"/>
  <c r="I699" i="2"/>
  <c r="H699" i="2"/>
  <c r="E1179" i="2"/>
  <c r="AE679" i="2"/>
  <c r="Z679" i="2"/>
  <c r="A1060" i="2"/>
  <c r="V1060" i="2"/>
  <c r="X1060" i="2"/>
  <c r="W1060" i="2"/>
  <c r="U1060" i="2"/>
  <c r="A1068" i="2"/>
  <c r="V1068" i="2"/>
  <c r="U1068" i="2"/>
  <c r="X1068" i="2"/>
  <c r="W1068" i="2"/>
  <c r="H257" i="2"/>
  <c r="F257" i="2" s="1"/>
  <c r="E1195" i="2"/>
  <c r="AE695" i="2"/>
  <c r="Z695" i="2"/>
  <c r="G1202" i="2"/>
  <c r="I702" i="2"/>
  <c r="H702" i="2"/>
  <c r="I246" i="2"/>
  <c r="H246" i="2"/>
  <c r="F246" i="2" s="1"/>
  <c r="E1161" i="2"/>
  <c r="AE661" i="2"/>
  <c r="Z661" i="2"/>
  <c r="I210" i="2"/>
  <c r="H210" i="2"/>
  <c r="F210" i="2" s="1"/>
  <c r="A1067" i="2"/>
  <c r="V1067" i="2"/>
  <c r="X1067" i="2"/>
  <c r="W1067" i="2"/>
  <c r="U1067" i="2"/>
  <c r="E1191" i="2"/>
  <c r="AE691" i="2"/>
  <c r="Z691" i="2"/>
  <c r="E1160" i="2"/>
  <c r="AE660" i="2"/>
  <c r="Z660" i="2"/>
  <c r="E1177" i="2"/>
  <c r="AE677" i="2"/>
  <c r="Z677" i="2"/>
  <c r="E1201" i="2"/>
  <c r="AE701" i="2"/>
  <c r="Z701" i="2"/>
  <c r="I222" i="2"/>
  <c r="H222" i="2"/>
  <c r="F222" i="2" s="1"/>
  <c r="G1155" i="2"/>
  <c r="I655" i="2"/>
  <c r="H655" i="2"/>
  <c r="X585" i="2"/>
  <c r="U585" i="2"/>
  <c r="W585" i="2"/>
  <c r="V585" i="2"/>
  <c r="G1178" i="2"/>
  <c r="I678" i="2"/>
  <c r="H678" i="2"/>
  <c r="E1165" i="2"/>
  <c r="I1165" i="2" s="1"/>
  <c r="AE665" i="2"/>
  <c r="Z665" i="2"/>
  <c r="G1174" i="2"/>
  <c r="I674" i="2"/>
  <c r="H674" i="2"/>
  <c r="G1187" i="2"/>
  <c r="I687" i="2"/>
  <c r="H687" i="2"/>
  <c r="A1075" i="2"/>
  <c r="V1075" i="2"/>
  <c r="X1075" i="2"/>
  <c r="U1075" i="2"/>
  <c r="W1075" i="2"/>
  <c r="E1204" i="2"/>
  <c r="AE704" i="2"/>
  <c r="Z704" i="2"/>
  <c r="E1182" i="2"/>
  <c r="AE682" i="2"/>
  <c r="Z682" i="2"/>
  <c r="I254" i="2"/>
  <c r="H254" i="2"/>
  <c r="F254" i="2" s="1"/>
  <c r="E1187" i="2"/>
  <c r="AE687" i="2"/>
  <c r="Z687" i="2"/>
  <c r="E1164" i="2"/>
  <c r="AE664" i="2"/>
  <c r="Z664" i="2"/>
  <c r="G1183" i="2"/>
  <c r="I683" i="2"/>
  <c r="H683" i="2"/>
  <c r="E1181" i="2"/>
  <c r="AE681" i="2"/>
  <c r="Z681" i="2"/>
  <c r="G1191" i="2"/>
  <c r="I691" i="2"/>
  <c r="H691" i="2"/>
  <c r="V1064" i="2"/>
  <c r="X1064" i="2"/>
  <c r="G1185" i="2"/>
  <c r="I685" i="2"/>
  <c r="H685" i="2"/>
  <c r="E1190" i="2"/>
  <c r="Z690" i="2"/>
  <c r="AE690" i="2"/>
  <c r="I209" i="2"/>
  <c r="H209" i="2"/>
  <c r="F209" i="2" s="1"/>
  <c r="A1056" i="2"/>
  <c r="V1056" i="2"/>
  <c r="W1056" i="2"/>
  <c r="X1056" i="2"/>
  <c r="U1056" i="2"/>
  <c r="E1200" i="2"/>
  <c r="AE700" i="2"/>
  <c r="Z700" i="2"/>
  <c r="Z270" i="2"/>
  <c r="E1202" i="2"/>
  <c r="AE702" i="2"/>
  <c r="Z702" i="2"/>
  <c r="G1181" i="2"/>
  <c r="I681" i="2"/>
  <c r="H681" i="2"/>
  <c r="G1158" i="2"/>
  <c r="AE1158" i="2" s="1"/>
  <c r="I658" i="2"/>
  <c r="H658" i="2"/>
  <c r="V1063" i="2"/>
  <c r="X1063" i="2"/>
  <c r="E1180" i="2"/>
  <c r="AE680" i="2"/>
  <c r="Z680" i="2"/>
  <c r="E1168" i="2"/>
  <c r="AE668" i="2"/>
  <c r="Z668" i="2"/>
  <c r="G1189" i="2"/>
  <c r="I689" i="2"/>
  <c r="H689" i="2"/>
  <c r="G1186" i="2"/>
  <c r="I686" i="2"/>
  <c r="H686" i="2"/>
  <c r="E1219" i="2"/>
  <c r="AE719" i="2"/>
  <c r="Z719" i="2"/>
  <c r="E1157" i="2"/>
  <c r="I1157" i="2" s="1"/>
  <c r="AE657" i="2"/>
  <c r="Z657" i="2"/>
  <c r="I253" i="2"/>
  <c r="H253" i="2"/>
  <c r="F253" i="2" s="1"/>
  <c r="E1197" i="2"/>
  <c r="AE697" i="2"/>
  <c r="Z697" i="2"/>
  <c r="X80" i="2"/>
  <c r="V80" i="2"/>
  <c r="U80" i="2"/>
  <c r="W80" i="2"/>
  <c r="X82" i="2"/>
  <c r="V82" i="2"/>
  <c r="V578" i="2"/>
  <c r="X578" i="2"/>
  <c r="W578" i="2"/>
  <c r="U578" i="2"/>
  <c r="I1124" i="2"/>
  <c r="H1124" i="2"/>
  <c r="I657" i="2"/>
  <c r="I1169" i="2"/>
  <c r="H1169" i="2"/>
  <c r="AE1138" i="2"/>
  <c r="Z1138" i="2"/>
  <c r="I1127" i="2"/>
  <c r="H1127" i="2"/>
  <c r="AE1148" i="2"/>
  <c r="Z1148" i="2"/>
  <c r="AE1135" i="2"/>
  <c r="Z1135" i="2"/>
  <c r="AE1151" i="2"/>
  <c r="Z1151" i="2"/>
  <c r="I1105" i="2"/>
  <c r="H1105" i="2"/>
  <c r="I1106" i="2"/>
  <c r="H1106" i="2"/>
  <c r="AE658" i="2"/>
  <c r="I1112" i="2"/>
  <c r="H1112" i="2"/>
  <c r="AE1129" i="2"/>
  <c r="Z1129" i="2"/>
  <c r="AE1116" i="2"/>
  <c r="AE1126" i="2"/>
  <c r="Z1126" i="2"/>
  <c r="AE1147" i="2"/>
  <c r="Z1147" i="2"/>
  <c r="AE1108" i="2"/>
  <c r="I1115" i="2"/>
  <c r="H1115" i="2"/>
  <c r="I1141" i="2"/>
  <c r="H1141" i="2"/>
  <c r="I1120" i="2"/>
  <c r="H1120" i="2"/>
  <c r="AE1121" i="2"/>
  <c r="Z1121" i="2"/>
  <c r="AE1110" i="2"/>
  <c r="Z1110" i="2"/>
  <c r="AE1154" i="2"/>
  <c r="Z1154" i="2"/>
  <c r="I1154" i="2"/>
  <c r="H1154" i="2"/>
  <c r="I1143" i="2"/>
  <c r="H1143" i="2"/>
  <c r="AE209" i="2"/>
  <c r="I1129" i="2"/>
  <c r="H1129" i="2"/>
  <c r="I211" i="2"/>
  <c r="AE208" i="2"/>
  <c r="I1150" i="2"/>
  <c r="H1150" i="2"/>
  <c r="AE1133" i="2"/>
  <c r="Z1133" i="2"/>
  <c r="AE1105" i="2"/>
  <c r="Z1105" i="2"/>
  <c r="AE1136" i="2"/>
  <c r="Z1136" i="2"/>
  <c r="AE1169" i="2"/>
  <c r="Z1169" i="2"/>
  <c r="AE1131" i="2"/>
  <c r="Z1131" i="2"/>
  <c r="U84" i="2"/>
  <c r="W84" i="2"/>
  <c r="U572" i="2"/>
  <c r="W572" i="2"/>
  <c r="A1064" i="2"/>
  <c r="W1064" i="2"/>
  <c r="U1064" i="2"/>
  <c r="A1063" i="2"/>
  <c r="W1063" i="2"/>
  <c r="U1063" i="2"/>
  <c r="U82" i="2"/>
  <c r="W82" i="2"/>
  <c r="U573" i="2"/>
  <c r="W573" i="2"/>
  <c r="A1062" i="2"/>
  <c r="U1062" i="2"/>
  <c r="W1062" i="2"/>
  <c r="U574" i="2"/>
  <c r="W574" i="2"/>
  <c r="U83" i="2"/>
  <c r="W83" i="2"/>
  <c r="E726" i="2"/>
  <c r="E276" i="2"/>
  <c r="G745" i="2"/>
  <c r="G295" i="2"/>
  <c r="G290" i="2"/>
  <c r="G740" i="2"/>
  <c r="E724" i="2"/>
  <c r="E274" i="2"/>
  <c r="E739" i="2"/>
  <c r="E289" i="2"/>
  <c r="G273" i="2"/>
  <c r="G723" i="2"/>
  <c r="E706" i="2"/>
  <c r="E256" i="2"/>
  <c r="G725" i="2"/>
  <c r="G275" i="2"/>
  <c r="E722" i="2"/>
  <c r="E272" i="2"/>
  <c r="G297" i="2"/>
  <c r="G747" i="2"/>
  <c r="E738" i="2"/>
  <c r="E288" i="2"/>
  <c r="G267" i="2"/>
  <c r="G717" i="2"/>
  <c r="G294" i="2"/>
  <c r="G744" i="2"/>
  <c r="E728" i="2"/>
  <c r="E278" i="2"/>
  <c r="E733" i="2"/>
  <c r="E283" i="2"/>
  <c r="E743" i="2"/>
  <c r="E293" i="2"/>
  <c r="E753" i="2"/>
  <c r="E303" i="2"/>
  <c r="G301" i="2"/>
  <c r="G751" i="2"/>
  <c r="E746" i="2"/>
  <c r="E296" i="2"/>
  <c r="G266" i="2"/>
  <c r="AE266" i="2" s="1"/>
  <c r="G716" i="2"/>
  <c r="G298" i="2"/>
  <c r="G748" i="2"/>
  <c r="R1066" i="2"/>
  <c r="A566" i="2"/>
  <c r="R1071" i="2"/>
  <c r="A571" i="2"/>
  <c r="G729" i="2"/>
  <c r="G279" i="2"/>
  <c r="R1073" i="2"/>
  <c r="A573" i="2"/>
  <c r="E734" i="2"/>
  <c r="E284" i="2"/>
  <c r="E725" i="2"/>
  <c r="E275" i="2"/>
  <c r="E749" i="2"/>
  <c r="E299" i="2"/>
  <c r="G293" i="2"/>
  <c r="G743" i="2"/>
  <c r="E717" i="2"/>
  <c r="E267" i="2"/>
  <c r="E766" i="2"/>
  <c r="E316" i="2"/>
  <c r="G270" i="2"/>
  <c r="AE270" i="2" s="1"/>
  <c r="G720" i="2"/>
  <c r="E721" i="2"/>
  <c r="E271" i="2"/>
  <c r="G277" i="2"/>
  <c r="G727" i="2"/>
  <c r="E748" i="2"/>
  <c r="E298" i="2"/>
  <c r="E759" i="2"/>
  <c r="E309" i="2"/>
  <c r="E735" i="2"/>
  <c r="E285" i="2"/>
  <c r="E744" i="2"/>
  <c r="E294" i="2"/>
  <c r="E736" i="2"/>
  <c r="E286" i="2"/>
  <c r="G721" i="2"/>
  <c r="G271" i="2"/>
  <c r="E713" i="2"/>
  <c r="E263" i="2"/>
  <c r="E723" i="2"/>
  <c r="E273" i="2"/>
  <c r="S88" i="2"/>
  <c r="S588" i="2" s="1"/>
  <c r="S1088" i="2" s="1"/>
  <c r="R588" i="2"/>
  <c r="A88" i="2"/>
  <c r="R98" i="2"/>
  <c r="R587" i="2"/>
  <c r="A87" i="2"/>
  <c r="R97" i="2"/>
  <c r="S87" i="2"/>
  <c r="S587" i="2" s="1"/>
  <c r="S1087" i="2" s="1"/>
  <c r="G738" i="2"/>
  <c r="G288" i="2"/>
  <c r="G769" i="2"/>
  <c r="G319" i="2"/>
  <c r="E705" i="2"/>
  <c r="E255" i="2"/>
  <c r="G761" i="2"/>
  <c r="G311" i="2"/>
  <c r="R595" i="2"/>
  <c r="A95" i="2"/>
  <c r="R105" i="2"/>
  <c r="S95" i="2"/>
  <c r="S595" i="2" s="1"/>
  <c r="S1095" i="2" s="1"/>
  <c r="R1074" i="2"/>
  <c r="A574" i="2"/>
  <c r="R576" i="2"/>
  <c r="A76" i="2"/>
  <c r="R86" i="2"/>
  <c r="S76" i="2"/>
  <c r="S576" i="2" s="1"/>
  <c r="S1076" i="2" s="1"/>
  <c r="R581" i="2"/>
  <c r="A81" i="2"/>
  <c r="S81" i="2"/>
  <c r="S581" i="2" s="1"/>
  <c r="S1081" i="2" s="1"/>
  <c r="R91" i="2"/>
  <c r="R583" i="2"/>
  <c r="A83" i="2"/>
  <c r="R93" i="2"/>
  <c r="S83" i="2"/>
  <c r="S583" i="2" s="1"/>
  <c r="S1083" i="2" s="1"/>
  <c r="G714" i="2"/>
  <c r="G264" i="2"/>
  <c r="G315" i="2"/>
  <c r="G765" i="2"/>
  <c r="G750" i="2"/>
  <c r="G300" i="2"/>
  <c r="G730" i="2"/>
  <c r="G280" i="2"/>
  <c r="G734" i="2"/>
  <c r="G284" i="2"/>
  <c r="G718" i="2"/>
  <c r="G268" i="2"/>
  <c r="G742" i="2"/>
  <c r="G292" i="2"/>
  <c r="E762" i="2"/>
  <c r="E312" i="2"/>
  <c r="G726" i="2"/>
  <c r="G276" i="2"/>
  <c r="G282" i="2"/>
  <c r="G732" i="2"/>
  <c r="E742" i="2"/>
  <c r="E292" i="2"/>
  <c r="G713" i="2"/>
  <c r="G263" i="2"/>
  <c r="R1069" i="2"/>
  <c r="A569" i="2"/>
  <c r="E758" i="2"/>
  <c r="E308" i="2"/>
  <c r="G262" i="2"/>
  <c r="AE262" i="2" s="1"/>
  <c r="G712" i="2"/>
  <c r="G749" i="2"/>
  <c r="G299" i="2"/>
  <c r="E729" i="2"/>
  <c r="E279" i="2"/>
  <c r="E745" i="2"/>
  <c r="E295" i="2"/>
  <c r="G302" i="2"/>
  <c r="G752" i="2"/>
  <c r="E711" i="2"/>
  <c r="E261" i="2"/>
  <c r="I261" i="2" s="1"/>
  <c r="E741" i="2"/>
  <c r="E291" i="2"/>
  <c r="E710" i="2"/>
  <c r="E260" i="2"/>
  <c r="E727" i="2"/>
  <c r="E277" i="2"/>
  <c r="E751" i="2"/>
  <c r="E301" i="2"/>
  <c r="G705" i="2"/>
  <c r="G255" i="2"/>
  <c r="G278" i="2"/>
  <c r="G728" i="2"/>
  <c r="E715" i="2"/>
  <c r="I715" i="2" s="1"/>
  <c r="E265" i="2"/>
  <c r="R584" i="2"/>
  <c r="A84" i="2"/>
  <c r="R94" i="2"/>
  <c r="S84" i="2"/>
  <c r="S584" i="2" s="1"/>
  <c r="S1084" i="2" s="1"/>
  <c r="G274" i="2"/>
  <c r="G724" i="2"/>
  <c r="G737" i="2"/>
  <c r="G287" i="2"/>
  <c r="E754" i="2"/>
  <c r="E304" i="2"/>
  <c r="E732" i="2"/>
  <c r="E282" i="2"/>
  <c r="E737" i="2"/>
  <c r="E287" i="2"/>
  <c r="E714" i="2"/>
  <c r="E264" i="2"/>
  <c r="G733" i="2"/>
  <c r="G283" i="2"/>
  <c r="E731" i="2"/>
  <c r="E281" i="2"/>
  <c r="G741" i="2"/>
  <c r="G291" i="2"/>
  <c r="G285" i="2"/>
  <c r="G735" i="2"/>
  <c r="E740" i="2"/>
  <c r="E290" i="2"/>
  <c r="E750" i="2"/>
  <c r="E300" i="2"/>
  <c r="E752" i="2"/>
  <c r="E302" i="2"/>
  <c r="G281" i="2"/>
  <c r="G731" i="2"/>
  <c r="G258" i="2"/>
  <c r="G708" i="2"/>
  <c r="E730" i="2"/>
  <c r="E280" i="2"/>
  <c r="E718" i="2"/>
  <c r="E268" i="2"/>
  <c r="G289" i="2"/>
  <c r="G739" i="2"/>
  <c r="G286" i="2"/>
  <c r="G736" i="2"/>
  <c r="E769" i="2"/>
  <c r="E319" i="2"/>
  <c r="E707" i="2"/>
  <c r="E257" i="2"/>
  <c r="E747" i="2"/>
  <c r="E297" i="2"/>
  <c r="R1070" i="2"/>
  <c r="A570" i="2"/>
  <c r="R1072" i="2"/>
  <c r="A572" i="2"/>
  <c r="R1077" i="2"/>
  <c r="A577" i="2"/>
  <c r="R579" i="2"/>
  <c r="A79" i="2"/>
  <c r="R89" i="2"/>
  <c r="S79" i="2"/>
  <c r="S579" i="2" s="1"/>
  <c r="S1079" i="2" s="1"/>
  <c r="G706" i="2"/>
  <c r="G256" i="2"/>
  <c r="G307" i="2"/>
  <c r="G757" i="2"/>
  <c r="G746" i="2"/>
  <c r="G296" i="2"/>
  <c r="G710" i="2"/>
  <c r="G260" i="2"/>
  <c r="G722" i="2"/>
  <c r="G272" i="2"/>
  <c r="R1085" i="2"/>
  <c r="A585" i="2"/>
  <c r="G754" i="2"/>
  <c r="G304" i="2"/>
  <c r="G259" i="2"/>
  <c r="G709" i="2"/>
  <c r="E770" i="2"/>
  <c r="E320" i="2"/>
  <c r="G753" i="2"/>
  <c r="G303" i="2"/>
  <c r="R580" i="2"/>
  <c r="A80" i="2"/>
  <c r="R90" i="2"/>
  <c r="S80" i="2"/>
  <c r="S580" i="2" s="1"/>
  <c r="S1080" i="2" s="1"/>
  <c r="R582" i="2"/>
  <c r="A82" i="2"/>
  <c r="S82" i="2"/>
  <c r="S582" i="2" s="1"/>
  <c r="S1082" i="2" s="1"/>
  <c r="R92" i="2"/>
  <c r="R1078" i="2"/>
  <c r="A578" i="2"/>
  <c r="Y1068" i="2" l="1"/>
  <c r="Y566" i="2"/>
  <c r="AD1058" i="2"/>
  <c r="Y572" i="2"/>
  <c r="Y570" i="2"/>
  <c r="Y571" i="2"/>
  <c r="AC1058" i="2"/>
  <c r="Y574" i="2"/>
  <c r="AB1058" i="2"/>
  <c r="Y573" i="2"/>
  <c r="Y1067" i="2"/>
  <c r="Y569" i="2"/>
  <c r="AA1058" i="2"/>
  <c r="Y1061" i="2"/>
  <c r="Y84" i="2"/>
  <c r="Y578" i="2"/>
  <c r="Y1056" i="2"/>
  <c r="Y1060" i="2"/>
  <c r="Y1063" i="2"/>
  <c r="Y80" i="2"/>
  <c r="Y1075" i="2"/>
  <c r="Y1059" i="2"/>
  <c r="Y88" i="2"/>
  <c r="Y83" i="2"/>
  <c r="Y1062" i="2"/>
  <c r="Y585" i="2"/>
  <c r="Y577" i="2"/>
  <c r="Y76" i="2"/>
  <c r="Y82" i="2"/>
  <c r="Y1064" i="2"/>
  <c r="Y79" i="2"/>
  <c r="Y81" i="2"/>
  <c r="Y95" i="2"/>
  <c r="Y87" i="2"/>
  <c r="AA83" i="2"/>
  <c r="AB83" i="2"/>
  <c r="AD83" i="2"/>
  <c r="AC83" i="2"/>
  <c r="AA1062" i="2"/>
  <c r="AB1062" i="2"/>
  <c r="AC1062" i="2"/>
  <c r="AD1062" i="2"/>
  <c r="AA1056" i="2"/>
  <c r="AB1056" i="2"/>
  <c r="AC1056" i="2"/>
  <c r="AD1056" i="2"/>
  <c r="AA88" i="2"/>
  <c r="AB88" i="2"/>
  <c r="AD88" i="2"/>
  <c r="AC88" i="2"/>
  <c r="AA82" i="2"/>
  <c r="AB82" i="2"/>
  <c r="AD82" i="2"/>
  <c r="AC82" i="2"/>
  <c r="AA1064" i="2"/>
  <c r="AB1064" i="2"/>
  <c r="AC1064" i="2"/>
  <c r="AD1064" i="2"/>
  <c r="AD572" i="2"/>
  <c r="AA572" i="2"/>
  <c r="AB572" i="2"/>
  <c r="AC572" i="2"/>
  <c r="AD585" i="2"/>
  <c r="AA585" i="2"/>
  <c r="AB585" i="2"/>
  <c r="AC585" i="2"/>
  <c r="AA1068" i="2"/>
  <c r="AB1068" i="2"/>
  <c r="AC1068" i="2"/>
  <c r="AD1068" i="2"/>
  <c r="AD577" i="2"/>
  <c r="AA577" i="2"/>
  <c r="AB577" i="2"/>
  <c r="AC577" i="2"/>
  <c r="AA1061" i="2"/>
  <c r="AB1061" i="2"/>
  <c r="AC1061" i="2"/>
  <c r="AD1061" i="2"/>
  <c r="AD569" i="2"/>
  <c r="AA569" i="2"/>
  <c r="AB569" i="2"/>
  <c r="AC569" i="2"/>
  <c r="AA1059" i="2"/>
  <c r="AB1059" i="2"/>
  <c r="AC1059" i="2"/>
  <c r="AD1059" i="2"/>
  <c r="AA79" i="2"/>
  <c r="AB79" i="2"/>
  <c r="AD79" i="2"/>
  <c r="AC79" i="2"/>
  <c r="AD570" i="2"/>
  <c r="AA570" i="2"/>
  <c r="AB570" i="2"/>
  <c r="AC570" i="2"/>
  <c r="AA76" i="2"/>
  <c r="AB76" i="2"/>
  <c r="AD76" i="2"/>
  <c r="AC76" i="2"/>
  <c r="AA1067" i="2"/>
  <c r="AB1067" i="2"/>
  <c r="AC1067" i="2"/>
  <c r="AD1067" i="2"/>
  <c r="AA1060" i="2"/>
  <c r="AB1060" i="2"/>
  <c r="AC1060" i="2"/>
  <c r="AD1060" i="2"/>
  <c r="AD574" i="2"/>
  <c r="AA574" i="2"/>
  <c r="AB574" i="2"/>
  <c r="AC574" i="2"/>
  <c r="AA1063" i="2"/>
  <c r="AB1063" i="2"/>
  <c r="AC1063" i="2"/>
  <c r="AD1063" i="2"/>
  <c r="AA80" i="2"/>
  <c r="AB80" i="2"/>
  <c r="AD80" i="2"/>
  <c r="AC80" i="2"/>
  <c r="AD566" i="2"/>
  <c r="AA566" i="2"/>
  <c r="AB566" i="2"/>
  <c r="AC566" i="2"/>
  <c r="AD573" i="2"/>
  <c r="AA573" i="2"/>
  <c r="AB573" i="2"/>
  <c r="AC573" i="2"/>
  <c r="AA84" i="2"/>
  <c r="AB84" i="2"/>
  <c r="AD84" i="2"/>
  <c r="AC84" i="2"/>
  <c r="AD578" i="2"/>
  <c r="AA578" i="2"/>
  <c r="AB578" i="2"/>
  <c r="AC578" i="2"/>
  <c r="AA1075" i="2"/>
  <c r="AB1075" i="2"/>
  <c r="AC1075" i="2"/>
  <c r="AD1075" i="2"/>
  <c r="AA81" i="2"/>
  <c r="AB81" i="2"/>
  <c r="AD81" i="2"/>
  <c r="AC81" i="2"/>
  <c r="AD95" i="2"/>
  <c r="AA95" i="2"/>
  <c r="AB95" i="2"/>
  <c r="AC95" i="2"/>
  <c r="AA87" i="2"/>
  <c r="AB87" i="2"/>
  <c r="AD87" i="2"/>
  <c r="AC87" i="2"/>
  <c r="AD571" i="2"/>
  <c r="AA571" i="2"/>
  <c r="AB571" i="2"/>
  <c r="AC571" i="2"/>
  <c r="X92" i="2"/>
  <c r="V92" i="2"/>
  <c r="I303" i="2"/>
  <c r="H303" i="2"/>
  <c r="F303" i="2" s="1"/>
  <c r="G1257" i="2"/>
  <c r="H757" i="2"/>
  <c r="G1236" i="2"/>
  <c r="I736" i="2"/>
  <c r="H736" i="2"/>
  <c r="G1208" i="2"/>
  <c r="AE1208" i="2" s="1"/>
  <c r="I708" i="2"/>
  <c r="H708" i="2"/>
  <c r="I291" i="2"/>
  <c r="H291" i="2"/>
  <c r="F291" i="2" s="1"/>
  <c r="AE304" i="2"/>
  <c r="Z304" i="2"/>
  <c r="AE301" i="2"/>
  <c r="Z301" i="2"/>
  <c r="Z308" i="2"/>
  <c r="I288" i="2"/>
  <c r="H288" i="2"/>
  <c r="F288" i="2" s="1"/>
  <c r="AE283" i="2"/>
  <c r="Z283" i="2"/>
  <c r="I1185" i="2"/>
  <c r="H1185" i="2"/>
  <c r="AE1181" i="2"/>
  <c r="Z1181" i="2"/>
  <c r="AE708" i="2"/>
  <c r="I1204" i="2"/>
  <c r="H1204" i="2"/>
  <c r="AE1186" i="2"/>
  <c r="Z1186" i="2"/>
  <c r="AE1185" i="2"/>
  <c r="Z1185" i="2"/>
  <c r="I1166" i="2"/>
  <c r="H1166" i="2"/>
  <c r="I1175" i="2"/>
  <c r="H1175" i="2"/>
  <c r="I1195" i="2"/>
  <c r="H1195" i="2"/>
  <c r="I1188" i="2"/>
  <c r="H1188" i="2"/>
  <c r="X90" i="2"/>
  <c r="V90" i="2"/>
  <c r="W90" i="2"/>
  <c r="U90" i="2"/>
  <c r="G1253" i="2"/>
  <c r="I753" i="2"/>
  <c r="H753" i="2"/>
  <c r="I259" i="2"/>
  <c r="H259" i="2"/>
  <c r="F259" i="2" s="1"/>
  <c r="A1085" i="2"/>
  <c r="X1085" i="2"/>
  <c r="V1085" i="2"/>
  <c r="W1085" i="2"/>
  <c r="U1085" i="2"/>
  <c r="G1210" i="2"/>
  <c r="I710" i="2"/>
  <c r="H710" i="2"/>
  <c r="H307" i="2"/>
  <c r="F307" i="2" s="1"/>
  <c r="V89" i="2"/>
  <c r="X89" i="2"/>
  <c r="U89" i="2"/>
  <c r="W89" i="2"/>
  <c r="A1077" i="2"/>
  <c r="X1077" i="2"/>
  <c r="V1077" i="2"/>
  <c r="U1077" i="2"/>
  <c r="W1077" i="2"/>
  <c r="A1070" i="2"/>
  <c r="X1070" i="2"/>
  <c r="U1070" i="2"/>
  <c r="W1070" i="2"/>
  <c r="V1070" i="2"/>
  <c r="E1207" i="2"/>
  <c r="I1207" i="2" s="1"/>
  <c r="AE707" i="2"/>
  <c r="Z707" i="2"/>
  <c r="I286" i="2"/>
  <c r="H286" i="2"/>
  <c r="F286" i="2" s="1"/>
  <c r="E1218" i="2"/>
  <c r="AE718" i="2"/>
  <c r="Z718" i="2"/>
  <c r="I258" i="2"/>
  <c r="H258" i="2"/>
  <c r="F258" i="2" s="1"/>
  <c r="E1252" i="2"/>
  <c r="AE752" i="2"/>
  <c r="Z752" i="2"/>
  <c r="E1240" i="2"/>
  <c r="AE740" i="2"/>
  <c r="Z740" i="2"/>
  <c r="G1241" i="2"/>
  <c r="I741" i="2"/>
  <c r="H741" i="2"/>
  <c r="G1233" i="2"/>
  <c r="I733" i="2"/>
  <c r="H733" i="2"/>
  <c r="E1237" i="2"/>
  <c r="AE737" i="2"/>
  <c r="Z737" i="2"/>
  <c r="E1254" i="2"/>
  <c r="Z754" i="2"/>
  <c r="AE754" i="2"/>
  <c r="I274" i="2"/>
  <c r="H274" i="2"/>
  <c r="F274" i="2" s="1"/>
  <c r="X584" i="2"/>
  <c r="V584" i="2"/>
  <c r="I278" i="2"/>
  <c r="H278" i="2"/>
  <c r="F278" i="2" s="1"/>
  <c r="E1251" i="2"/>
  <c r="AE751" i="2"/>
  <c r="Z751" i="2"/>
  <c r="E1210" i="2"/>
  <c r="AE710" i="2"/>
  <c r="Z710" i="2"/>
  <c r="E1211" i="2"/>
  <c r="AE711" i="2"/>
  <c r="Z711" i="2"/>
  <c r="E1245" i="2"/>
  <c r="AE745" i="2"/>
  <c r="Z745" i="2"/>
  <c r="G1249" i="2"/>
  <c r="I749" i="2"/>
  <c r="H749" i="2"/>
  <c r="E1258" i="2"/>
  <c r="Z758" i="2"/>
  <c r="G1213" i="2"/>
  <c r="I713" i="2"/>
  <c r="H713" i="2"/>
  <c r="I282" i="2"/>
  <c r="H282" i="2"/>
  <c r="F282" i="2" s="1"/>
  <c r="E1262" i="2"/>
  <c r="Z762" i="2"/>
  <c r="G1218" i="2"/>
  <c r="I718" i="2"/>
  <c r="H718" i="2"/>
  <c r="G1230" i="2"/>
  <c r="I730" i="2"/>
  <c r="H730" i="2"/>
  <c r="H315" i="2"/>
  <c r="F315" i="2" s="1"/>
  <c r="V93" i="2"/>
  <c r="X93" i="2"/>
  <c r="X86" i="2"/>
  <c r="V86" i="2"/>
  <c r="U86" i="2"/>
  <c r="W86" i="2"/>
  <c r="X1074" i="2"/>
  <c r="V1074" i="2"/>
  <c r="V595" i="2"/>
  <c r="X595" i="2"/>
  <c r="W595" i="2"/>
  <c r="U595" i="2"/>
  <c r="E1205" i="2"/>
  <c r="AE705" i="2"/>
  <c r="Z705" i="2"/>
  <c r="G1238" i="2"/>
  <c r="I738" i="2"/>
  <c r="H738" i="2"/>
  <c r="V587" i="2"/>
  <c r="U587" i="2"/>
  <c r="X587" i="2"/>
  <c r="W587" i="2"/>
  <c r="E1213" i="2"/>
  <c r="AE713" i="2"/>
  <c r="Z713" i="2"/>
  <c r="E1236" i="2"/>
  <c r="AE736" i="2"/>
  <c r="Z736" i="2"/>
  <c r="E1235" i="2"/>
  <c r="AE735" i="2"/>
  <c r="Z735" i="2"/>
  <c r="E1248" i="2"/>
  <c r="AE748" i="2"/>
  <c r="Z748" i="2"/>
  <c r="E1221" i="2"/>
  <c r="AE721" i="2"/>
  <c r="Z721" i="2"/>
  <c r="E1266" i="2"/>
  <c r="Z766" i="2"/>
  <c r="I293" i="2"/>
  <c r="H293" i="2"/>
  <c r="F293" i="2" s="1"/>
  <c r="E1225" i="2"/>
  <c r="AE725" i="2"/>
  <c r="Z725" i="2"/>
  <c r="X1073" i="2"/>
  <c r="V1073" i="2"/>
  <c r="A1071" i="2"/>
  <c r="V1071" i="2"/>
  <c r="X1071" i="2"/>
  <c r="W1071" i="2"/>
  <c r="U1071" i="2"/>
  <c r="I298" i="2"/>
  <c r="H298" i="2"/>
  <c r="F298" i="2" s="1"/>
  <c r="E1246" i="2"/>
  <c r="AE746" i="2"/>
  <c r="Z746" i="2"/>
  <c r="E1253" i="2"/>
  <c r="AE753" i="2"/>
  <c r="Z753" i="2"/>
  <c r="E1233" i="2"/>
  <c r="AE733" i="2"/>
  <c r="Z733" i="2"/>
  <c r="I294" i="2"/>
  <c r="H294" i="2"/>
  <c r="F294" i="2" s="1"/>
  <c r="E1238" i="2"/>
  <c r="Z738" i="2"/>
  <c r="AE738" i="2"/>
  <c r="E1222" i="2"/>
  <c r="Z722" i="2"/>
  <c r="AE722" i="2"/>
  <c r="E1206" i="2"/>
  <c r="Z706" i="2"/>
  <c r="AE706" i="2"/>
  <c r="E1239" i="2"/>
  <c r="AE739" i="2"/>
  <c r="Z739" i="2"/>
  <c r="I290" i="2"/>
  <c r="H290" i="2"/>
  <c r="F290" i="2" s="1"/>
  <c r="E1226" i="2"/>
  <c r="AE726" i="2"/>
  <c r="Z726" i="2"/>
  <c r="I1189" i="2"/>
  <c r="H1189" i="2"/>
  <c r="AE1190" i="2"/>
  <c r="Z1190" i="2"/>
  <c r="I1191" i="2"/>
  <c r="H1191" i="2"/>
  <c r="Z1187" i="2"/>
  <c r="AE1187" i="2"/>
  <c r="AE1204" i="2"/>
  <c r="Z1204" i="2"/>
  <c r="I1187" i="2"/>
  <c r="H1187" i="2"/>
  <c r="I1155" i="2"/>
  <c r="H1155" i="2"/>
  <c r="AE1177" i="2"/>
  <c r="Z1177" i="2"/>
  <c r="AE1161" i="2"/>
  <c r="Z1161" i="2"/>
  <c r="AE1195" i="2"/>
  <c r="Z1195" i="2"/>
  <c r="Z1208" i="2"/>
  <c r="AE1192" i="2"/>
  <c r="Z1192" i="2"/>
  <c r="I1156" i="2"/>
  <c r="H1156" i="2"/>
  <c r="AE258" i="2"/>
  <c r="I1171" i="2"/>
  <c r="H1171" i="2"/>
  <c r="AE1194" i="2"/>
  <c r="Z1194" i="2"/>
  <c r="I1193" i="2"/>
  <c r="H1193" i="2"/>
  <c r="AE1175" i="2"/>
  <c r="Z1175" i="2"/>
  <c r="AE1203" i="2"/>
  <c r="Z1203" i="2"/>
  <c r="I1194" i="2"/>
  <c r="H1194" i="2"/>
  <c r="AE1189" i="2"/>
  <c r="Z1189" i="2"/>
  <c r="I1190" i="2"/>
  <c r="H1190" i="2"/>
  <c r="I707" i="2"/>
  <c r="I1219" i="2"/>
  <c r="H1219" i="2"/>
  <c r="G1209" i="2"/>
  <c r="AE1209" i="2" s="1"/>
  <c r="I709" i="2"/>
  <c r="H709" i="2"/>
  <c r="I260" i="2"/>
  <c r="H260" i="2"/>
  <c r="F260" i="2" s="1"/>
  <c r="AE295" i="2"/>
  <c r="Z295" i="2"/>
  <c r="G1232" i="2"/>
  <c r="I732" i="2"/>
  <c r="H732" i="2"/>
  <c r="G1265" i="2"/>
  <c r="H765" i="2"/>
  <c r="AE255" i="2"/>
  <c r="Z255" i="2"/>
  <c r="X588" i="2"/>
  <c r="V588" i="2"/>
  <c r="W588" i="2"/>
  <c r="U588" i="2"/>
  <c r="AE303" i="2"/>
  <c r="Z303" i="2"/>
  <c r="AE288" i="2"/>
  <c r="Z288" i="2"/>
  <c r="Z289" i="2"/>
  <c r="AE289" i="2"/>
  <c r="AE276" i="2"/>
  <c r="Z276" i="2"/>
  <c r="I1158" i="2"/>
  <c r="H1158" i="2"/>
  <c r="AE1179" i="2"/>
  <c r="Z1179" i="2"/>
  <c r="I1182" i="2"/>
  <c r="H1182" i="2"/>
  <c r="I1170" i="2"/>
  <c r="H1170" i="2"/>
  <c r="AE1193" i="2"/>
  <c r="Z1193" i="2"/>
  <c r="I1167" i="2"/>
  <c r="H1167" i="2"/>
  <c r="AE1174" i="2"/>
  <c r="Z1174" i="2"/>
  <c r="I1176" i="2"/>
  <c r="H1176" i="2"/>
  <c r="I1192" i="2"/>
  <c r="H1192" i="2"/>
  <c r="Z320" i="2"/>
  <c r="I304" i="2"/>
  <c r="H304" i="2"/>
  <c r="F304" i="2" s="1"/>
  <c r="I272" i="2"/>
  <c r="H272" i="2"/>
  <c r="F272" i="2" s="1"/>
  <c r="I296" i="2"/>
  <c r="H296" i="2"/>
  <c r="F296" i="2" s="1"/>
  <c r="I256" i="2"/>
  <c r="H256" i="2"/>
  <c r="F256" i="2" s="1"/>
  <c r="AE297" i="2"/>
  <c r="Z297" i="2"/>
  <c r="AE319" i="2"/>
  <c r="Z319" i="2"/>
  <c r="G1239" i="2"/>
  <c r="I739" i="2"/>
  <c r="H739" i="2"/>
  <c r="AE280" i="2"/>
  <c r="Z280" i="2"/>
  <c r="G1231" i="2"/>
  <c r="I731" i="2"/>
  <c r="H731" i="2"/>
  <c r="AE300" i="2"/>
  <c r="Z300" i="2"/>
  <c r="G1235" i="2"/>
  <c r="I735" i="2"/>
  <c r="H735" i="2"/>
  <c r="AE281" i="2"/>
  <c r="Z281" i="2"/>
  <c r="AE264" i="2"/>
  <c r="Z264" i="2"/>
  <c r="AE282" i="2"/>
  <c r="Z282" i="2"/>
  <c r="I287" i="2"/>
  <c r="H287" i="2"/>
  <c r="F287" i="2" s="1"/>
  <c r="AE265" i="2"/>
  <c r="Z265" i="2"/>
  <c r="I255" i="2"/>
  <c r="H255" i="2"/>
  <c r="F255" i="2" s="1"/>
  <c r="AE277" i="2"/>
  <c r="Z277" i="2"/>
  <c r="AE291" i="2"/>
  <c r="Z291" i="2"/>
  <c r="G1252" i="2"/>
  <c r="I752" i="2"/>
  <c r="H752" i="2"/>
  <c r="AE279" i="2"/>
  <c r="Z279" i="2"/>
  <c r="G1212" i="2"/>
  <c r="AE1212" i="2" s="1"/>
  <c r="I712" i="2"/>
  <c r="H712" i="2"/>
  <c r="AE292" i="2"/>
  <c r="Z292" i="2"/>
  <c r="I276" i="2"/>
  <c r="H276" i="2"/>
  <c r="F276" i="2" s="1"/>
  <c r="I292" i="2"/>
  <c r="H292" i="2"/>
  <c r="F292" i="2" s="1"/>
  <c r="I284" i="2"/>
  <c r="H284" i="2"/>
  <c r="F284" i="2" s="1"/>
  <c r="I300" i="2"/>
  <c r="H300" i="2"/>
  <c r="F300" i="2" s="1"/>
  <c r="I264" i="2"/>
  <c r="H264" i="2"/>
  <c r="F264" i="2" s="1"/>
  <c r="H311" i="2"/>
  <c r="F311" i="2" s="1"/>
  <c r="I319" i="2"/>
  <c r="H319" i="2"/>
  <c r="F319" i="2" s="1"/>
  <c r="X98" i="2"/>
  <c r="V98" i="2"/>
  <c r="U98" i="2"/>
  <c r="W98" i="2"/>
  <c r="Z273" i="2"/>
  <c r="AE273" i="2"/>
  <c r="I271" i="2"/>
  <c r="H271" i="2"/>
  <c r="F271" i="2" s="1"/>
  <c r="AE294" i="2"/>
  <c r="Z294" i="2"/>
  <c r="Z309" i="2"/>
  <c r="G1227" i="2"/>
  <c r="I727" i="2"/>
  <c r="H727" i="2"/>
  <c r="G1220" i="2"/>
  <c r="AE1220" i="2" s="1"/>
  <c r="I720" i="2"/>
  <c r="H720" i="2"/>
  <c r="AE267" i="2"/>
  <c r="Z267" i="2"/>
  <c r="AE299" i="2"/>
  <c r="Z299" i="2"/>
  <c r="AE284" i="2"/>
  <c r="Z284" i="2"/>
  <c r="I279" i="2"/>
  <c r="H279" i="2"/>
  <c r="F279" i="2" s="1"/>
  <c r="G1216" i="2"/>
  <c r="I716" i="2"/>
  <c r="H716" i="2"/>
  <c r="G1251" i="2"/>
  <c r="I751" i="2"/>
  <c r="H751" i="2"/>
  <c r="AE293" i="2"/>
  <c r="Z293" i="2"/>
  <c r="AE278" i="2"/>
  <c r="Z278" i="2"/>
  <c r="G1217" i="2"/>
  <c r="I717" i="2"/>
  <c r="H717" i="2"/>
  <c r="G1247" i="2"/>
  <c r="I747" i="2"/>
  <c r="H747" i="2"/>
  <c r="I275" i="2"/>
  <c r="H275" i="2"/>
  <c r="F275" i="2" s="1"/>
  <c r="G1223" i="2"/>
  <c r="I723" i="2"/>
  <c r="H723" i="2"/>
  <c r="AE274" i="2"/>
  <c r="Z274" i="2"/>
  <c r="I295" i="2"/>
  <c r="H295" i="2"/>
  <c r="F295" i="2" s="1"/>
  <c r="I1186" i="2"/>
  <c r="H1186" i="2"/>
  <c r="AE1202" i="2"/>
  <c r="Z1202" i="2"/>
  <c r="AE1164" i="2"/>
  <c r="Z1164" i="2"/>
  <c r="AE1182" i="2"/>
  <c r="Z1182" i="2"/>
  <c r="I1178" i="2"/>
  <c r="H1178" i="2"/>
  <c r="AE1201" i="2"/>
  <c r="Z1201" i="2"/>
  <c r="I1202" i="2"/>
  <c r="H1202" i="2"/>
  <c r="I1162" i="2"/>
  <c r="H1162" i="2"/>
  <c r="I1163" i="2"/>
  <c r="H1163" i="2"/>
  <c r="I1161" i="2"/>
  <c r="AE1170" i="2"/>
  <c r="AE1163" i="2"/>
  <c r="Z1163" i="2"/>
  <c r="AE709" i="2"/>
  <c r="AE1198" i="2"/>
  <c r="Z1198" i="2"/>
  <c r="AE716" i="2"/>
  <c r="AE1167" i="2"/>
  <c r="Z1167" i="2"/>
  <c r="AE1199" i="2"/>
  <c r="Z1199" i="2"/>
  <c r="AE1184" i="2"/>
  <c r="Z1184" i="2"/>
  <c r="I1198" i="2"/>
  <c r="H1198" i="2"/>
  <c r="I1201" i="2"/>
  <c r="H1201" i="2"/>
  <c r="AE1178" i="2"/>
  <c r="Z1178" i="2"/>
  <c r="I1197" i="2"/>
  <c r="H1197" i="2"/>
  <c r="I1173" i="2"/>
  <c r="H1173" i="2"/>
  <c r="I1160" i="2"/>
  <c r="H1160" i="2"/>
  <c r="H1207" i="2"/>
  <c r="AE712" i="2"/>
  <c r="AE259" i="2"/>
  <c r="I1184" i="2"/>
  <c r="H1184" i="2"/>
  <c r="I1200" i="2"/>
  <c r="H1200" i="2"/>
  <c r="I1164" i="2"/>
  <c r="H1164" i="2"/>
  <c r="I711" i="2"/>
  <c r="AE1155" i="2"/>
  <c r="Z1155" i="2"/>
  <c r="AE720" i="2"/>
  <c r="I1159" i="2"/>
  <c r="H1159" i="2"/>
  <c r="Z257" i="2"/>
  <c r="AE257" i="2"/>
  <c r="AE268" i="2"/>
  <c r="Z268" i="2"/>
  <c r="AE302" i="2"/>
  <c r="Z302" i="2"/>
  <c r="AE290" i="2"/>
  <c r="Z290" i="2"/>
  <c r="I283" i="2"/>
  <c r="H283" i="2"/>
  <c r="F283" i="2" s="1"/>
  <c r="AE287" i="2"/>
  <c r="Z287" i="2"/>
  <c r="G1224" i="2"/>
  <c r="I724" i="2"/>
  <c r="H724" i="2"/>
  <c r="G1228" i="2"/>
  <c r="I728" i="2"/>
  <c r="H728" i="2"/>
  <c r="AE260" i="2"/>
  <c r="Z260" i="2"/>
  <c r="AE261" i="2"/>
  <c r="Z261" i="2"/>
  <c r="I299" i="2"/>
  <c r="H299" i="2"/>
  <c r="F299" i="2" s="1"/>
  <c r="I263" i="2"/>
  <c r="H263" i="2"/>
  <c r="F263" i="2" s="1"/>
  <c r="Z312" i="2"/>
  <c r="I268" i="2"/>
  <c r="H268" i="2"/>
  <c r="F268" i="2" s="1"/>
  <c r="I280" i="2"/>
  <c r="H280" i="2"/>
  <c r="F280" i="2" s="1"/>
  <c r="X91" i="2"/>
  <c r="V91" i="2"/>
  <c r="U91" i="2"/>
  <c r="W91" i="2"/>
  <c r="AE263" i="2"/>
  <c r="Z263" i="2"/>
  <c r="AE286" i="2"/>
  <c r="Z286" i="2"/>
  <c r="AE285" i="2"/>
  <c r="Z285" i="2"/>
  <c r="AE298" i="2"/>
  <c r="Z298" i="2"/>
  <c r="AE271" i="2"/>
  <c r="Z271" i="2"/>
  <c r="Z316" i="2"/>
  <c r="G1243" i="2"/>
  <c r="I743" i="2"/>
  <c r="H743" i="2"/>
  <c r="AE275" i="2"/>
  <c r="Z275" i="2"/>
  <c r="G1248" i="2"/>
  <c r="I748" i="2"/>
  <c r="H748" i="2"/>
  <c r="AE296" i="2"/>
  <c r="Z296" i="2"/>
  <c r="G1244" i="2"/>
  <c r="I744" i="2"/>
  <c r="H744" i="2"/>
  <c r="AE272" i="2"/>
  <c r="Z272" i="2"/>
  <c r="AE256" i="2"/>
  <c r="Z256" i="2"/>
  <c r="G1240" i="2"/>
  <c r="I740" i="2"/>
  <c r="H740" i="2"/>
  <c r="AE1157" i="2"/>
  <c r="Z1157" i="2"/>
  <c r="AE1168" i="2"/>
  <c r="Z1168" i="2"/>
  <c r="I1174" i="2"/>
  <c r="H1174" i="2"/>
  <c r="AE1160" i="2"/>
  <c r="Z1160" i="2"/>
  <c r="A1078" i="2"/>
  <c r="X1078" i="2"/>
  <c r="W1078" i="2"/>
  <c r="V1078" i="2"/>
  <c r="U1078" i="2"/>
  <c r="V582" i="2"/>
  <c r="X582" i="2"/>
  <c r="X580" i="2"/>
  <c r="V580" i="2"/>
  <c r="U580" i="2"/>
  <c r="W580" i="2"/>
  <c r="E1270" i="2"/>
  <c r="Z770" i="2"/>
  <c r="G1254" i="2"/>
  <c r="I754" i="2"/>
  <c r="H754" i="2"/>
  <c r="G1222" i="2"/>
  <c r="I722" i="2"/>
  <c r="H722" i="2"/>
  <c r="G1246" i="2"/>
  <c r="I746" i="2"/>
  <c r="H746" i="2"/>
  <c r="G1206" i="2"/>
  <c r="I706" i="2"/>
  <c r="H706" i="2"/>
  <c r="V579" i="2"/>
  <c r="X579" i="2"/>
  <c r="W579" i="2"/>
  <c r="U579" i="2"/>
  <c r="V1072" i="2"/>
  <c r="X1072" i="2"/>
  <c r="E1247" i="2"/>
  <c r="AE747" i="2"/>
  <c r="Z747" i="2"/>
  <c r="E1269" i="2"/>
  <c r="AE769" i="2"/>
  <c r="Z769" i="2"/>
  <c r="I289" i="2"/>
  <c r="H289" i="2"/>
  <c r="F289" i="2" s="1"/>
  <c r="E1230" i="2"/>
  <c r="AE730" i="2"/>
  <c r="Z730" i="2"/>
  <c r="I281" i="2"/>
  <c r="H281" i="2"/>
  <c r="F281" i="2" s="1"/>
  <c r="E1250" i="2"/>
  <c r="AE750" i="2"/>
  <c r="Z750" i="2"/>
  <c r="I285" i="2"/>
  <c r="H285" i="2"/>
  <c r="F285" i="2" s="1"/>
  <c r="E1231" i="2"/>
  <c r="AE731" i="2"/>
  <c r="Z731" i="2"/>
  <c r="E1214" i="2"/>
  <c r="AE714" i="2"/>
  <c r="Z714" i="2"/>
  <c r="E1232" i="2"/>
  <c r="AE732" i="2"/>
  <c r="Z732" i="2"/>
  <c r="G1237" i="2"/>
  <c r="I737" i="2"/>
  <c r="H737" i="2"/>
  <c r="X94" i="2"/>
  <c r="V94" i="2"/>
  <c r="E1215" i="2"/>
  <c r="AE715" i="2"/>
  <c r="Z715" i="2"/>
  <c r="G1205" i="2"/>
  <c r="I705" i="2"/>
  <c r="H705" i="2"/>
  <c r="E1227" i="2"/>
  <c r="AE727" i="2"/>
  <c r="Z727" i="2"/>
  <c r="E1241" i="2"/>
  <c r="AE741" i="2"/>
  <c r="Z741" i="2"/>
  <c r="I302" i="2"/>
  <c r="H302" i="2"/>
  <c r="F302" i="2" s="1"/>
  <c r="E1229" i="2"/>
  <c r="AE729" i="2"/>
  <c r="Z729" i="2"/>
  <c r="I262" i="2"/>
  <c r="H262" i="2"/>
  <c r="F262" i="2" s="1"/>
  <c r="A1069" i="2"/>
  <c r="X1069" i="2"/>
  <c r="V1069" i="2"/>
  <c r="W1069" i="2"/>
  <c r="U1069" i="2"/>
  <c r="E1242" i="2"/>
  <c r="AE742" i="2"/>
  <c r="Z742" i="2"/>
  <c r="G1226" i="2"/>
  <c r="I726" i="2"/>
  <c r="H726" i="2"/>
  <c r="G1242" i="2"/>
  <c r="I742" i="2"/>
  <c r="H742" i="2"/>
  <c r="G1234" i="2"/>
  <c r="I734" i="2"/>
  <c r="H734" i="2"/>
  <c r="G1250" i="2"/>
  <c r="I750" i="2"/>
  <c r="H750" i="2"/>
  <c r="G1214" i="2"/>
  <c r="I714" i="2"/>
  <c r="H714" i="2"/>
  <c r="V583" i="2"/>
  <c r="X583" i="2"/>
  <c r="X581" i="2"/>
  <c r="V581" i="2"/>
  <c r="U581" i="2"/>
  <c r="W581" i="2"/>
  <c r="X576" i="2"/>
  <c r="V576" i="2"/>
  <c r="W576" i="2"/>
  <c r="U576" i="2"/>
  <c r="V105" i="2"/>
  <c r="X105" i="2"/>
  <c r="U105" i="2"/>
  <c r="W105" i="2"/>
  <c r="G1261" i="2"/>
  <c r="H761" i="2"/>
  <c r="G1269" i="2"/>
  <c r="I769" i="2"/>
  <c r="H769" i="2"/>
  <c r="X97" i="2"/>
  <c r="V97" i="2"/>
  <c r="U97" i="2"/>
  <c r="W97" i="2"/>
  <c r="E1223" i="2"/>
  <c r="AE723" i="2"/>
  <c r="Z723" i="2"/>
  <c r="G1221" i="2"/>
  <c r="I721" i="2"/>
  <c r="H721" i="2"/>
  <c r="E1244" i="2"/>
  <c r="AE744" i="2"/>
  <c r="Z744" i="2"/>
  <c r="E1259" i="2"/>
  <c r="Z759" i="2"/>
  <c r="I277" i="2"/>
  <c r="H277" i="2"/>
  <c r="F277" i="2" s="1"/>
  <c r="I270" i="2"/>
  <c r="H270" i="2"/>
  <c r="F270" i="2" s="1"/>
  <c r="E1217" i="2"/>
  <c r="AE717" i="2"/>
  <c r="Z717" i="2"/>
  <c r="E1249" i="2"/>
  <c r="AE749" i="2"/>
  <c r="Z749" i="2"/>
  <c r="E1234" i="2"/>
  <c r="AE734" i="2"/>
  <c r="Z734" i="2"/>
  <c r="G1229" i="2"/>
  <c r="I729" i="2"/>
  <c r="H729" i="2"/>
  <c r="A1066" i="2"/>
  <c r="X1066" i="2"/>
  <c r="U1066" i="2"/>
  <c r="V1066" i="2"/>
  <c r="W1066" i="2"/>
  <c r="I266" i="2"/>
  <c r="H266" i="2"/>
  <c r="F266" i="2" s="1"/>
  <c r="I301" i="2"/>
  <c r="H301" i="2"/>
  <c r="F301" i="2" s="1"/>
  <c r="E1243" i="2"/>
  <c r="AE743" i="2"/>
  <c r="Z743" i="2"/>
  <c r="E1228" i="2"/>
  <c r="AE728" i="2"/>
  <c r="Z728" i="2"/>
  <c r="I267" i="2"/>
  <c r="H267" i="2"/>
  <c r="F267" i="2" s="1"/>
  <c r="I297" i="2"/>
  <c r="H297" i="2"/>
  <c r="F297" i="2" s="1"/>
  <c r="G1225" i="2"/>
  <c r="I725" i="2"/>
  <c r="H725" i="2"/>
  <c r="I273" i="2"/>
  <c r="H273" i="2"/>
  <c r="F273" i="2" s="1"/>
  <c r="E1224" i="2"/>
  <c r="AE724" i="2"/>
  <c r="Z724" i="2"/>
  <c r="G1245" i="2"/>
  <c r="I745" i="2"/>
  <c r="H745" i="2"/>
  <c r="AE1197" i="2"/>
  <c r="Z1197" i="2"/>
  <c r="AE1219" i="2"/>
  <c r="Z1219" i="2"/>
  <c r="AE1180" i="2"/>
  <c r="Z1180" i="2"/>
  <c r="I1181" i="2"/>
  <c r="H1181" i="2"/>
  <c r="AE1200" i="2"/>
  <c r="Z1200" i="2"/>
  <c r="I1183" i="2"/>
  <c r="H1183" i="2"/>
  <c r="AE1165" i="2"/>
  <c r="Z1165" i="2"/>
  <c r="AE1191" i="2"/>
  <c r="Z1191" i="2"/>
  <c r="I257" i="2"/>
  <c r="I1199" i="2"/>
  <c r="H1199" i="2"/>
  <c r="I1203" i="2"/>
  <c r="H1203" i="2"/>
  <c r="AE1162" i="2"/>
  <c r="AE1166" i="2"/>
  <c r="AE1173" i="2"/>
  <c r="Z1173" i="2"/>
  <c r="Z1209" i="2"/>
  <c r="I1177" i="2"/>
  <c r="H1177" i="2"/>
  <c r="AE1171" i="2"/>
  <c r="Z1171" i="2"/>
  <c r="AE1216" i="2"/>
  <c r="Z1216" i="2"/>
  <c r="I265" i="2"/>
  <c r="I1179" i="2"/>
  <c r="H1179" i="2"/>
  <c r="AE1196" i="2"/>
  <c r="Z1196" i="2"/>
  <c r="AE1183" i="2"/>
  <c r="Z1183" i="2"/>
  <c r="AE1188" i="2"/>
  <c r="Z1188" i="2"/>
  <c r="AE1172" i="2"/>
  <c r="Z1172" i="2"/>
  <c r="AE1156" i="2"/>
  <c r="Z1156" i="2"/>
  <c r="AE1176" i="2"/>
  <c r="Z1176" i="2"/>
  <c r="I1196" i="2"/>
  <c r="H1196" i="2"/>
  <c r="Z1212" i="2"/>
  <c r="I1168" i="2"/>
  <c r="H1168" i="2"/>
  <c r="I1180" i="2"/>
  <c r="H1180" i="2"/>
  <c r="H1215" i="2"/>
  <c r="I1211" i="2"/>
  <c r="H1211" i="2"/>
  <c r="Z1220" i="2"/>
  <c r="I1172" i="2"/>
  <c r="H1172" i="2"/>
  <c r="W584" i="2"/>
  <c r="U584" i="2"/>
  <c r="U93" i="2"/>
  <c r="W93" i="2"/>
  <c r="A1074" i="2"/>
  <c r="W1074" i="2"/>
  <c r="U1074" i="2"/>
  <c r="Y1074" i="2" s="1"/>
  <c r="A1073" i="2"/>
  <c r="U1073" i="2"/>
  <c r="W1073" i="2"/>
  <c r="W582" i="2"/>
  <c r="U582" i="2"/>
  <c r="A1072" i="2"/>
  <c r="W1072" i="2"/>
  <c r="U1072" i="2"/>
  <c r="Y1072" i="2" s="1"/>
  <c r="U94" i="2"/>
  <c r="W94" i="2"/>
  <c r="U583" i="2"/>
  <c r="W583" i="2"/>
  <c r="U92" i="2"/>
  <c r="W92" i="2"/>
  <c r="E820" i="2"/>
  <c r="E370" i="2"/>
  <c r="G354" i="2"/>
  <c r="G804" i="2"/>
  <c r="G322" i="2"/>
  <c r="G772" i="2"/>
  <c r="G346" i="2"/>
  <c r="G796" i="2"/>
  <c r="G306" i="2"/>
  <c r="G756" i="2"/>
  <c r="E797" i="2"/>
  <c r="E347" i="2"/>
  <c r="E819" i="2"/>
  <c r="E369" i="2"/>
  <c r="E780" i="2"/>
  <c r="E330" i="2"/>
  <c r="E800" i="2"/>
  <c r="E350" i="2"/>
  <c r="E781" i="2"/>
  <c r="E331" i="2"/>
  <c r="E764" i="2"/>
  <c r="E314" i="2"/>
  <c r="E782" i="2"/>
  <c r="E332" i="2"/>
  <c r="G337" i="2"/>
  <c r="G787" i="2"/>
  <c r="E765" i="2"/>
  <c r="I765" i="2" s="1"/>
  <c r="E315" i="2"/>
  <c r="G305" i="2"/>
  <c r="G755" i="2"/>
  <c r="E777" i="2"/>
  <c r="E327" i="2"/>
  <c r="E791" i="2"/>
  <c r="E341" i="2"/>
  <c r="E779" i="2"/>
  <c r="E329" i="2"/>
  <c r="E792" i="2"/>
  <c r="E342" i="2"/>
  <c r="G326" i="2"/>
  <c r="G776" i="2"/>
  <c r="G342" i="2"/>
  <c r="G792" i="2"/>
  <c r="G334" i="2"/>
  <c r="G784" i="2"/>
  <c r="G350" i="2"/>
  <c r="G800" i="2"/>
  <c r="G314" i="2"/>
  <c r="G764" i="2"/>
  <c r="G361" i="2"/>
  <c r="G811" i="2"/>
  <c r="G369" i="2"/>
  <c r="G819" i="2"/>
  <c r="S98" i="2"/>
  <c r="S598" i="2" s="1"/>
  <c r="S1098" i="2" s="1"/>
  <c r="R598" i="2"/>
  <c r="A98" i="2"/>
  <c r="R108" i="2"/>
  <c r="E773" i="2"/>
  <c r="E323" i="2"/>
  <c r="G321" i="2"/>
  <c r="G771" i="2"/>
  <c r="E794" i="2"/>
  <c r="E344" i="2"/>
  <c r="E809" i="2"/>
  <c r="E359" i="2"/>
  <c r="E767" i="2"/>
  <c r="E317" i="2"/>
  <c r="E799" i="2"/>
  <c r="E349" i="2"/>
  <c r="E784" i="2"/>
  <c r="E334" i="2"/>
  <c r="G329" i="2"/>
  <c r="G779" i="2"/>
  <c r="E793" i="2"/>
  <c r="E343" i="2"/>
  <c r="E778" i="2"/>
  <c r="E328" i="2"/>
  <c r="G325" i="2"/>
  <c r="G775" i="2"/>
  <c r="E774" i="2"/>
  <c r="E324" i="2"/>
  <c r="G345" i="2"/>
  <c r="G795" i="2"/>
  <c r="R1082" i="2"/>
  <c r="A582" i="2"/>
  <c r="R1080" i="2"/>
  <c r="A580" i="2"/>
  <c r="R1079" i="2"/>
  <c r="A579" i="2"/>
  <c r="G339" i="2"/>
  <c r="G789" i="2"/>
  <c r="G331" i="2"/>
  <c r="G781" i="2"/>
  <c r="G785" i="2"/>
  <c r="G335" i="2"/>
  <c r="S94" i="2"/>
  <c r="S594" i="2" s="1"/>
  <c r="S1094" i="2" s="1"/>
  <c r="R594" i="2"/>
  <c r="A94" i="2"/>
  <c r="R104" i="2"/>
  <c r="G802" i="2"/>
  <c r="G352" i="2"/>
  <c r="G762" i="2"/>
  <c r="G312" i="2"/>
  <c r="R1083" i="2"/>
  <c r="A583" i="2"/>
  <c r="R1081" i="2"/>
  <c r="A581" i="2"/>
  <c r="R1076" i="2"/>
  <c r="A576" i="2"/>
  <c r="R605" i="2"/>
  <c r="A105" i="2"/>
  <c r="S105" i="2"/>
  <c r="S605" i="2" s="1"/>
  <c r="S1105" i="2" s="1"/>
  <c r="R115" i="2"/>
  <c r="R597" i="2"/>
  <c r="A97" i="2"/>
  <c r="S97" i="2"/>
  <c r="S597" i="2" s="1"/>
  <c r="S1097" i="2" s="1"/>
  <c r="R107" i="2"/>
  <c r="G777" i="2"/>
  <c r="G327" i="2"/>
  <c r="G770" i="2"/>
  <c r="AE770" i="2" s="1"/>
  <c r="G320" i="2"/>
  <c r="AE320" i="2" s="1"/>
  <c r="G316" i="2"/>
  <c r="G766" i="2"/>
  <c r="G801" i="2"/>
  <c r="G351" i="2"/>
  <c r="G317" i="2"/>
  <c r="G767" i="2"/>
  <c r="G347" i="2"/>
  <c r="G797" i="2"/>
  <c r="G323" i="2"/>
  <c r="G773" i="2"/>
  <c r="S92" i="2"/>
  <c r="S592" i="2" s="1"/>
  <c r="S1092" i="2" s="1"/>
  <c r="R592" i="2"/>
  <c r="A92" i="2"/>
  <c r="R102" i="2"/>
  <c r="G353" i="2"/>
  <c r="G803" i="2"/>
  <c r="G310" i="2"/>
  <c r="G760" i="2"/>
  <c r="E757" i="2"/>
  <c r="I757" i="2" s="1"/>
  <c r="E307" i="2"/>
  <c r="I307" i="2" s="1"/>
  <c r="E768" i="2"/>
  <c r="E318" i="2"/>
  <c r="E802" i="2"/>
  <c r="E352" i="2"/>
  <c r="E790" i="2"/>
  <c r="E340" i="2"/>
  <c r="G341" i="2"/>
  <c r="G791" i="2"/>
  <c r="G333" i="2"/>
  <c r="G783" i="2"/>
  <c r="E787" i="2"/>
  <c r="E337" i="2"/>
  <c r="E804" i="2"/>
  <c r="E354" i="2"/>
  <c r="E801" i="2"/>
  <c r="E351" i="2"/>
  <c r="E760" i="2"/>
  <c r="E310" i="2"/>
  <c r="E761" i="2"/>
  <c r="I761" i="2" s="1"/>
  <c r="E311" i="2"/>
  <c r="E795" i="2"/>
  <c r="E345" i="2"/>
  <c r="G349" i="2"/>
  <c r="G799" i="2"/>
  <c r="E808" i="2"/>
  <c r="E358" i="2"/>
  <c r="G313" i="2"/>
  <c r="G763" i="2"/>
  <c r="E812" i="2"/>
  <c r="E362" i="2"/>
  <c r="G318" i="2"/>
  <c r="G768" i="2"/>
  <c r="G330" i="2"/>
  <c r="G780" i="2"/>
  <c r="R591" i="2"/>
  <c r="A91" i="2"/>
  <c r="S91" i="2"/>
  <c r="S591" i="2" s="1"/>
  <c r="S1091" i="2" s="1"/>
  <c r="R101" i="2"/>
  <c r="E755" i="2"/>
  <c r="E305" i="2"/>
  <c r="G338" i="2"/>
  <c r="G788" i="2"/>
  <c r="R1088" i="2"/>
  <c r="A588" i="2"/>
  <c r="E763" i="2"/>
  <c r="E313" i="2"/>
  <c r="E786" i="2"/>
  <c r="E336" i="2"/>
  <c r="E785" i="2"/>
  <c r="E335" i="2"/>
  <c r="E798" i="2"/>
  <c r="E348" i="2"/>
  <c r="E771" i="2"/>
  <c r="E321" i="2"/>
  <c r="E816" i="2"/>
  <c r="E366" i="2"/>
  <c r="E775" i="2"/>
  <c r="E325" i="2"/>
  <c r="E796" i="2"/>
  <c r="E346" i="2"/>
  <c r="E803" i="2"/>
  <c r="E353" i="2"/>
  <c r="E783" i="2"/>
  <c r="E333" i="2"/>
  <c r="E788" i="2"/>
  <c r="E338" i="2"/>
  <c r="E772" i="2"/>
  <c r="E322" i="2"/>
  <c r="E756" i="2"/>
  <c r="E306" i="2"/>
  <c r="E789" i="2"/>
  <c r="E339" i="2"/>
  <c r="E776" i="2"/>
  <c r="E326" i="2"/>
  <c r="S90" i="2"/>
  <c r="S590" i="2" s="1"/>
  <c r="S1090" i="2" s="1"/>
  <c r="R590" i="2"/>
  <c r="A90" i="2"/>
  <c r="R100" i="2"/>
  <c r="G309" i="2"/>
  <c r="AE309" i="2" s="1"/>
  <c r="G759" i="2"/>
  <c r="AE759" i="2" s="1"/>
  <c r="G357" i="2"/>
  <c r="G807" i="2"/>
  <c r="R589" i="2"/>
  <c r="A89" i="2"/>
  <c r="S89" i="2"/>
  <c r="S589" i="2" s="1"/>
  <c r="S1089" i="2" s="1"/>
  <c r="R99" i="2"/>
  <c r="G786" i="2"/>
  <c r="G336" i="2"/>
  <c r="G308" i="2"/>
  <c r="AE308" i="2" s="1"/>
  <c r="G758" i="2"/>
  <c r="G324" i="2"/>
  <c r="G774" i="2"/>
  <c r="R1084" i="2"/>
  <c r="A584" i="2"/>
  <c r="G778" i="2"/>
  <c r="G328" i="2"/>
  <c r="G332" i="2"/>
  <c r="G782" i="2"/>
  <c r="G365" i="2"/>
  <c r="G815" i="2"/>
  <c r="R593" i="2"/>
  <c r="A93" i="2"/>
  <c r="R103" i="2"/>
  <c r="S93" i="2"/>
  <c r="S593" i="2" s="1"/>
  <c r="S1093" i="2" s="1"/>
  <c r="S86" i="2"/>
  <c r="S586" i="2" s="1"/>
  <c r="S1086" i="2" s="1"/>
  <c r="R586" i="2"/>
  <c r="A86" i="2"/>
  <c r="R96" i="2"/>
  <c r="R1095" i="2"/>
  <c r="A595" i="2"/>
  <c r="R1087" i="2"/>
  <c r="A587" i="2"/>
  <c r="G793" i="2"/>
  <c r="G343" i="2"/>
  <c r="G348" i="2"/>
  <c r="G798" i="2"/>
  <c r="G794" i="2"/>
  <c r="G344" i="2"/>
  <c r="G340" i="2"/>
  <c r="G790" i="2"/>
  <c r="Y1069" i="2" l="1"/>
  <c r="Y1070" i="2"/>
  <c r="Y1073" i="2"/>
  <c r="Y1066" i="2"/>
  <c r="Y1071" i="2"/>
  <c r="Y582" i="2"/>
  <c r="Y579" i="2"/>
  <c r="Y1078" i="2"/>
  <c r="Y90" i="2"/>
  <c r="Y105" i="2"/>
  <c r="Y581" i="2"/>
  <c r="Y580" i="2"/>
  <c r="Y588" i="2"/>
  <c r="Y587" i="2"/>
  <c r="Y595" i="2"/>
  <c r="Y89" i="2"/>
  <c r="Y92" i="2"/>
  <c r="Y93" i="2"/>
  <c r="Y91" i="2"/>
  <c r="Y98" i="2"/>
  <c r="Y94" i="2"/>
  <c r="Y583" i="2"/>
  <c r="Y584" i="2"/>
  <c r="Y97" i="2"/>
  <c r="Y576" i="2"/>
  <c r="Y86" i="2"/>
  <c r="Y1077" i="2"/>
  <c r="Y1085" i="2"/>
  <c r="AD98" i="2"/>
  <c r="AA98" i="2"/>
  <c r="AB98" i="2"/>
  <c r="AC98" i="2"/>
  <c r="AD92" i="2"/>
  <c r="AA92" i="2"/>
  <c r="AB92" i="2"/>
  <c r="AC92" i="2"/>
  <c r="AD94" i="2"/>
  <c r="AA94" i="2"/>
  <c r="AB94" i="2"/>
  <c r="AC94" i="2"/>
  <c r="AD582" i="2"/>
  <c r="AA582" i="2"/>
  <c r="AB582" i="2"/>
  <c r="AC582" i="2"/>
  <c r="AD97" i="2"/>
  <c r="AA97" i="2"/>
  <c r="AC97" i="2"/>
  <c r="AB97" i="2"/>
  <c r="AD576" i="2"/>
  <c r="AA576" i="2"/>
  <c r="AB576" i="2"/>
  <c r="AC576" i="2"/>
  <c r="AA1069" i="2"/>
  <c r="AB1069" i="2"/>
  <c r="AC1069" i="2"/>
  <c r="AD1069" i="2"/>
  <c r="AA1073" i="2"/>
  <c r="AB1073" i="2"/>
  <c r="AC1073" i="2"/>
  <c r="AD1073" i="2"/>
  <c r="AA1071" i="2"/>
  <c r="AB1071" i="2"/>
  <c r="AC1071" i="2"/>
  <c r="AD1071" i="2"/>
  <c r="AA1072" i="2"/>
  <c r="AB1072" i="2"/>
  <c r="AC1072" i="2"/>
  <c r="AD1072" i="2"/>
  <c r="AA1074" i="2"/>
  <c r="AB1074" i="2"/>
  <c r="AC1074" i="2"/>
  <c r="AD1074" i="2"/>
  <c r="AD93" i="2"/>
  <c r="AA93" i="2"/>
  <c r="AC93" i="2"/>
  <c r="AB93" i="2"/>
  <c r="AA1066" i="2"/>
  <c r="AB1066" i="2"/>
  <c r="AC1066" i="2"/>
  <c r="AD1066" i="2"/>
  <c r="AD105" i="2"/>
  <c r="AA105" i="2"/>
  <c r="AC105" i="2"/>
  <c r="AB105" i="2"/>
  <c r="AD581" i="2"/>
  <c r="AA581" i="2"/>
  <c r="AB581" i="2"/>
  <c r="AC581" i="2"/>
  <c r="AD580" i="2"/>
  <c r="AA580" i="2"/>
  <c r="AB580" i="2"/>
  <c r="AC580" i="2"/>
  <c r="AD588" i="2"/>
  <c r="AA588" i="2"/>
  <c r="AB588" i="2"/>
  <c r="AC588" i="2"/>
  <c r="AA86" i="2"/>
  <c r="AB86" i="2"/>
  <c r="AD86" i="2"/>
  <c r="AC86" i="2"/>
  <c r="AA1070" i="2"/>
  <c r="AB1070" i="2"/>
  <c r="AC1070" i="2"/>
  <c r="AD1070" i="2"/>
  <c r="AA1077" i="2"/>
  <c r="AB1077" i="2"/>
  <c r="AC1077" i="2"/>
  <c r="AD1077" i="2"/>
  <c r="AA1085" i="2"/>
  <c r="AB1085" i="2"/>
  <c r="AC1085" i="2"/>
  <c r="AD1085" i="2"/>
  <c r="AD91" i="2"/>
  <c r="AA91" i="2"/>
  <c r="AB91" i="2"/>
  <c r="AC91" i="2"/>
  <c r="AA90" i="2"/>
  <c r="AB90" i="2"/>
  <c r="AD90" i="2"/>
  <c r="AC90" i="2"/>
  <c r="AD583" i="2"/>
  <c r="AA583" i="2"/>
  <c r="AB583" i="2"/>
  <c r="AC583" i="2"/>
  <c r="AD584" i="2"/>
  <c r="AA584" i="2"/>
  <c r="AB584" i="2"/>
  <c r="AC584" i="2"/>
  <c r="AD579" i="2"/>
  <c r="AA579" i="2"/>
  <c r="AB579" i="2"/>
  <c r="AC579" i="2"/>
  <c r="AA1078" i="2"/>
  <c r="AB1078" i="2"/>
  <c r="AC1078" i="2"/>
  <c r="AD1078" i="2"/>
  <c r="AD587" i="2"/>
  <c r="AA587" i="2"/>
  <c r="AB587" i="2"/>
  <c r="AC587" i="2"/>
  <c r="AD595" i="2"/>
  <c r="AA595" i="2"/>
  <c r="AB595" i="2"/>
  <c r="AC595" i="2"/>
  <c r="AA89" i="2"/>
  <c r="AB89" i="2"/>
  <c r="AD89" i="2"/>
  <c r="AC89" i="2"/>
  <c r="I344" i="2"/>
  <c r="H344" i="2"/>
  <c r="F344" i="2" s="1"/>
  <c r="I343" i="2"/>
  <c r="H343" i="2"/>
  <c r="F343" i="2" s="1"/>
  <c r="V586" i="2"/>
  <c r="X586" i="2"/>
  <c r="U586" i="2"/>
  <c r="W586" i="2"/>
  <c r="AE326" i="2"/>
  <c r="Z326" i="2"/>
  <c r="Z362" i="2"/>
  <c r="I312" i="2"/>
  <c r="H312" i="2"/>
  <c r="F312" i="2" s="1"/>
  <c r="G1275" i="2"/>
  <c r="I775" i="2"/>
  <c r="H775" i="2"/>
  <c r="G1311" i="2"/>
  <c r="H811" i="2"/>
  <c r="G1287" i="2"/>
  <c r="I787" i="2"/>
  <c r="H787" i="2"/>
  <c r="G1272" i="2"/>
  <c r="I772" i="2"/>
  <c r="H772" i="2"/>
  <c r="Z370" i="2"/>
  <c r="AE1214" i="2"/>
  <c r="Z1214" i="2"/>
  <c r="AE1238" i="2"/>
  <c r="Z1238" i="2"/>
  <c r="AE1253" i="2"/>
  <c r="Z1253" i="2"/>
  <c r="Z1266" i="2"/>
  <c r="AE1236" i="2"/>
  <c r="Z1236" i="2"/>
  <c r="Z1262" i="2"/>
  <c r="Z1258" i="2"/>
  <c r="AE1210" i="2"/>
  <c r="Z1210" i="2"/>
  <c r="AE1254" i="2"/>
  <c r="Z1254" i="2"/>
  <c r="AE1240" i="2"/>
  <c r="Z1240" i="2"/>
  <c r="AE1218" i="2"/>
  <c r="Z1218" i="2"/>
  <c r="I1210" i="2"/>
  <c r="H1210" i="2"/>
  <c r="I1236" i="2"/>
  <c r="H1236" i="2"/>
  <c r="X99" i="2"/>
  <c r="V99" i="2"/>
  <c r="W99" i="2"/>
  <c r="U99" i="2"/>
  <c r="AE306" i="2"/>
  <c r="Z306" i="2"/>
  <c r="Z321" i="2"/>
  <c r="AE321" i="2"/>
  <c r="AE313" i="2"/>
  <c r="Z313" i="2"/>
  <c r="G1280" i="2"/>
  <c r="I780" i="2"/>
  <c r="H780" i="2"/>
  <c r="AE310" i="2"/>
  <c r="Z310" i="2"/>
  <c r="AE354" i="2"/>
  <c r="Z354" i="2"/>
  <c r="AE318" i="2"/>
  <c r="Z318" i="2"/>
  <c r="G1273" i="2"/>
  <c r="I773" i="2"/>
  <c r="H773" i="2"/>
  <c r="I327" i="2"/>
  <c r="H327" i="2"/>
  <c r="F327" i="2" s="1"/>
  <c r="AE334" i="2"/>
  <c r="Z334" i="2"/>
  <c r="V598" i="2"/>
  <c r="X598" i="2"/>
  <c r="W598" i="2"/>
  <c r="U598" i="2"/>
  <c r="AE342" i="2"/>
  <c r="Z342" i="2"/>
  <c r="AE350" i="2"/>
  <c r="Z350" i="2"/>
  <c r="I1245" i="2"/>
  <c r="H1245" i="2"/>
  <c r="I1225" i="2"/>
  <c r="H1225" i="2"/>
  <c r="AE1249" i="2"/>
  <c r="Z1249" i="2"/>
  <c r="I1234" i="2"/>
  <c r="H1234" i="2"/>
  <c r="AE1241" i="2"/>
  <c r="Z1241" i="2"/>
  <c r="I1240" i="2"/>
  <c r="H1240" i="2"/>
  <c r="I1216" i="2"/>
  <c r="H1216" i="2"/>
  <c r="X593" i="2"/>
  <c r="V593" i="2"/>
  <c r="V1084" i="2"/>
  <c r="X1084" i="2"/>
  <c r="I308" i="2"/>
  <c r="H308" i="2"/>
  <c r="F308" i="2" s="1"/>
  <c r="H357" i="2"/>
  <c r="E1303" i="2"/>
  <c r="AE803" i="2"/>
  <c r="Z803" i="2"/>
  <c r="E1295" i="2"/>
  <c r="AE795" i="2"/>
  <c r="Z795" i="2"/>
  <c r="E1268" i="2"/>
  <c r="AE768" i="2"/>
  <c r="Z768" i="2"/>
  <c r="I345" i="2"/>
  <c r="H345" i="2"/>
  <c r="F345" i="2" s="1"/>
  <c r="E1284" i="2"/>
  <c r="AE784" i="2"/>
  <c r="Z784" i="2"/>
  <c r="E1294" i="2"/>
  <c r="AE794" i="2"/>
  <c r="Z794" i="2"/>
  <c r="H361" i="2"/>
  <c r="I342" i="2"/>
  <c r="H342" i="2"/>
  <c r="F342" i="2" s="1"/>
  <c r="I305" i="2"/>
  <c r="H305" i="2"/>
  <c r="F305" i="2" s="1"/>
  <c r="E1300" i="2"/>
  <c r="AE800" i="2"/>
  <c r="Z800" i="2"/>
  <c r="I322" i="2"/>
  <c r="H322" i="2"/>
  <c r="F322" i="2" s="1"/>
  <c r="AE1234" i="2"/>
  <c r="Z1234" i="2"/>
  <c r="H1261" i="2"/>
  <c r="AE1215" i="2"/>
  <c r="Z1215" i="2"/>
  <c r="AE1232" i="2"/>
  <c r="Z1232" i="2"/>
  <c r="AE1230" i="2"/>
  <c r="Z1230" i="2"/>
  <c r="AE1247" i="2"/>
  <c r="Z1247" i="2"/>
  <c r="G1258" i="2"/>
  <c r="I758" i="2"/>
  <c r="H758" i="2"/>
  <c r="X100" i="2"/>
  <c r="V100" i="2"/>
  <c r="U100" i="2"/>
  <c r="W100" i="2"/>
  <c r="Z353" i="2"/>
  <c r="AE353" i="2"/>
  <c r="G1288" i="2"/>
  <c r="I788" i="2"/>
  <c r="H788" i="2"/>
  <c r="AE345" i="2"/>
  <c r="Z345" i="2"/>
  <c r="AE340" i="2"/>
  <c r="Z340" i="2"/>
  <c r="X102" i="2"/>
  <c r="V102" i="2"/>
  <c r="G1266" i="2"/>
  <c r="AE1266" i="2" s="1"/>
  <c r="I766" i="2"/>
  <c r="H766" i="2"/>
  <c r="X104" i="2"/>
  <c r="V104" i="2"/>
  <c r="G1289" i="2"/>
  <c r="I789" i="2"/>
  <c r="H789" i="2"/>
  <c r="AE343" i="2"/>
  <c r="Z343" i="2"/>
  <c r="AE344" i="2"/>
  <c r="Z344" i="2"/>
  <c r="G1300" i="2"/>
  <c r="I800" i="2"/>
  <c r="H800" i="2"/>
  <c r="AE341" i="2"/>
  <c r="Z341" i="2"/>
  <c r="Z369" i="2"/>
  <c r="AE369" i="2"/>
  <c r="I1221" i="2"/>
  <c r="H1221" i="2"/>
  <c r="I1222" i="2"/>
  <c r="H1222" i="2"/>
  <c r="G1293" i="2"/>
  <c r="I793" i="2"/>
  <c r="H793" i="2"/>
  <c r="E1288" i="2"/>
  <c r="AE788" i="2"/>
  <c r="Z788" i="2"/>
  <c r="E1271" i="2"/>
  <c r="AE771" i="2"/>
  <c r="Z771" i="2"/>
  <c r="E1263" i="2"/>
  <c r="AE763" i="2"/>
  <c r="Z763" i="2"/>
  <c r="I330" i="2"/>
  <c r="H330" i="2"/>
  <c r="F330" i="2" s="1"/>
  <c r="E1312" i="2"/>
  <c r="Z812" i="2"/>
  <c r="E1260" i="2"/>
  <c r="AE760" i="2"/>
  <c r="Z760" i="2"/>
  <c r="E1304" i="2"/>
  <c r="AE804" i="2"/>
  <c r="Z804" i="2"/>
  <c r="I333" i="2"/>
  <c r="H333" i="2"/>
  <c r="F333" i="2" s="1"/>
  <c r="E1290" i="2"/>
  <c r="AE790" i="2"/>
  <c r="Z790" i="2"/>
  <c r="I310" i="2"/>
  <c r="H310" i="2"/>
  <c r="F310" i="2" s="1"/>
  <c r="I323" i="2"/>
  <c r="H323" i="2"/>
  <c r="F323" i="2" s="1"/>
  <c r="X597" i="2"/>
  <c r="V597" i="2"/>
  <c r="U597" i="2"/>
  <c r="W597" i="2"/>
  <c r="G1262" i="2"/>
  <c r="AE1262" i="2" s="1"/>
  <c r="I762" i="2"/>
  <c r="H762" i="2"/>
  <c r="I339" i="2"/>
  <c r="H339" i="2"/>
  <c r="F339" i="2" s="1"/>
  <c r="I325" i="2"/>
  <c r="H325" i="2"/>
  <c r="F325" i="2" s="1"/>
  <c r="E1267" i="2"/>
  <c r="AE767" i="2"/>
  <c r="Z767" i="2"/>
  <c r="E1273" i="2"/>
  <c r="AE773" i="2"/>
  <c r="Z773" i="2"/>
  <c r="E1292" i="2"/>
  <c r="AE792" i="2"/>
  <c r="Z792" i="2"/>
  <c r="E1319" i="2"/>
  <c r="AE819" i="2"/>
  <c r="Z819" i="2"/>
  <c r="AE1242" i="2"/>
  <c r="Z1242" i="2"/>
  <c r="I1251" i="2"/>
  <c r="H1251" i="2"/>
  <c r="I1212" i="2"/>
  <c r="H1212" i="2"/>
  <c r="I1241" i="2"/>
  <c r="H1241" i="2"/>
  <c r="X96" i="2"/>
  <c r="V96" i="2"/>
  <c r="U96" i="2"/>
  <c r="W96" i="2"/>
  <c r="G1315" i="2"/>
  <c r="H815" i="2"/>
  <c r="I328" i="2"/>
  <c r="H328" i="2"/>
  <c r="F328" i="2" s="1"/>
  <c r="G1274" i="2"/>
  <c r="I774" i="2"/>
  <c r="H774" i="2"/>
  <c r="I336" i="2"/>
  <c r="H336" i="2"/>
  <c r="F336" i="2" s="1"/>
  <c r="G1259" i="2"/>
  <c r="I759" i="2"/>
  <c r="H759" i="2"/>
  <c r="V590" i="2"/>
  <c r="X590" i="2"/>
  <c r="U590" i="2"/>
  <c r="W590" i="2"/>
  <c r="AE339" i="2"/>
  <c r="Z339" i="2"/>
  <c r="AE322" i="2"/>
  <c r="Z322" i="2"/>
  <c r="AE333" i="2"/>
  <c r="Z333" i="2"/>
  <c r="AE346" i="2"/>
  <c r="Z346" i="2"/>
  <c r="Z366" i="2"/>
  <c r="AE348" i="2"/>
  <c r="Z348" i="2"/>
  <c r="AE336" i="2"/>
  <c r="Z336" i="2"/>
  <c r="Z305" i="2"/>
  <c r="AE305" i="2"/>
  <c r="G1268" i="2"/>
  <c r="I768" i="2"/>
  <c r="H768" i="2"/>
  <c r="G1263" i="2"/>
  <c r="I763" i="2"/>
  <c r="H763" i="2"/>
  <c r="G1299" i="2"/>
  <c r="I799" i="2"/>
  <c r="H799" i="2"/>
  <c r="AE311" i="2"/>
  <c r="Z311" i="2"/>
  <c r="AE351" i="2"/>
  <c r="Z351" i="2"/>
  <c r="Z337" i="2"/>
  <c r="AE337" i="2"/>
  <c r="G1291" i="2"/>
  <c r="I791" i="2"/>
  <c r="H791" i="2"/>
  <c r="AE352" i="2"/>
  <c r="Z352" i="2"/>
  <c r="AE307" i="2"/>
  <c r="Z307" i="2"/>
  <c r="G1303" i="2"/>
  <c r="I803" i="2"/>
  <c r="H803" i="2"/>
  <c r="X592" i="2"/>
  <c r="V592" i="2"/>
  <c r="G1297" i="2"/>
  <c r="I797" i="2"/>
  <c r="H797" i="2"/>
  <c r="I351" i="2"/>
  <c r="H351" i="2"/>
  <c r="F351" i="2" s="1"/>
  <c r="I320" i="2"/>
  <c r="H320" i="2"/>
  <c r="F320" i="2" s="1"/>
  <c r="X107" i="2"/>
  <c r="V107" i="2"/>
  <c r="U107" i="2"/>
  <c r="W107" i="2"/>
  <c r="X115" i="2"/>
  <c r="V115" i="2"/>
  <c r="W115" i="2"/>
  <c r="U115" i="2"/>
  <c r="I352" i="2"/>
  <c r="H352" i="2"/>
  <c r="F352" i="2" s="1"/>
  <c r="V594" i="2"/>
  <c r="X594" i="2"/>
  <c r="G1281" i="2"/>
  <c r="I781" i="2"/>
  <c r="H781" i="2"/>
  <c r="AE324" i="2"/>
  <c r="Z324" i="2"/>
  <c r="AE328" i="2"/>
  <c r="Z328" i="2"/>
  <c r="G1279" i="2"/>
  <c r="I779" i="2"/>
  <c r="H779" i="2"/>
  <c r="AE349" i="2"/>
  <c r="Z349" i="2"/>
  <c r="Z359" i="2"/>
  <c r="G1271" i="2"/>
  <c r="I771" i="2"/>
  <c r="H771" i="2"/>
  <c r="X108" i="2"/>
  <c r="W108" i="2"/>
  <c r="V108" i="2"/>
  <c r="U108" i="2"/>
  <c r="G1319" i="2"/>
  <c r="I819" i="2"/>
  <c r="H819" i="2"/>
  <c r="G1264" i="2"/>
  <c r="I764" i="2"/>
  <c r="H764" i="2"/>
  <c r="G1284" i="2"/>
  <c r="I784" i="2"/>
  <c r="H784" i="2"/>
  <c r="G1276" i="2"/>
  <c r="I776" i="2"/>
  <c r="H776" i="2"/>
  <c r="AE329" i="2"/>
  <c r="Z329" i="2"/>
  <c r="AE327" i="2"/>
  <c r="Z327" i="2"/>
  <c r="AE315" i="2"/>
  <c r="Z315" i="2"/>
  <c r="AE332" i="2"/>
  <c r="Z332" i="2"/>
  <c r="AE331" i="2"/>
  <c r="Z331" i="2"/>
  <c r="AE330" i="2"/>
  <c r="Z330" i="2"/>
  <c r="AE347" i="2"/>
  <c r="Z347" i="2"/>
  <c r="G1296" i="2"/>
  <c r="I796" i="2"/>
  <c r="H796" i="2"/>
  <c r="G1304" i="2"/>
  <c r="I804" i="2"/>
  <c r="H804" i="2"/>
  <c r="AE1243" i="2"/>
  <c r="Z1243" i="2"/>
  <c r="I1229" i="2"/>
  <c r="H1229" i="2"/>
  <c r="AE1259" i="2"/>
  <c r="Z1259" i="2"/>
  <c r="I1269" i="2"/>
  <c r="H1269" i="2"/>
  <c r="I1214" i="2"/>
  <c r="H1214" i="2"/>
  <c r="I1226" i="2"/>
  <c r="H1226" i="2"/>
  <c r="I1205" i="2"/>
  <c r="H1205" i="2"/>
  <c r="I1237" i="2"/>
  <c r="H1237" i="2"/>
  <c r="AE1269" i="2"/>
  <c r="Z1269" i="2"/>
  <c r="I1206" i="2"/>
  <c r="H1206" i="2"/>
  <c r="Z1270" i="2"/>
  <c r="I1228" i="2"/>
  <c r="H1228" i="2"/>
  <c r="I1223" i="2"/>
  <c r="H1223" i="2"/>
  <c r="I1217" i="2"/>
  <c r="H1217" i="2"/>
  <c r="I1227" i="2"/>
  <c r="H1227" i="2"/>
  <c r="I311" i="2"/>
  <c r="I1252" i="2"/>
  <c r="H1252" i="2"/>
  <c r="I1231" i="2"/>
  <c r="H1231" i="2"/>
  <c r="I1232" i="2"/>
  <c r="H1232" i="2"/>
  <c r="AE1226" i="2"/>
  <c r="Z1226" i="2"/>
  <c r="AE1206" i="2"/>
  <c r="Z1206" i="2"/>
  <c r="AE1248" i="2"/>
  <c r="Z1248" i="2"/>
  <c r="I1238" i="2"/>
  <c r="H1238" i="2"/>
  <c r="I1230" i="2"/>
  <c r="H1230" i="2"/>
  <c r="AE1245" i="2"/>
  <c r="Z1245" i="2"/>
  <c r="I1233" i="2"/>
  <c r="H1233" i="2"/>
  <c r="I1253" i="2"/>
  <c r="H1253" i="2"/>
  <c r="G1282" i="2"/>
  <c r="I782" i="2"/>
  <c r="H782" i="2"/>
  <c r="G1307" i="2"/>
  <c r="H807" i="2"/>
  <c r="AE338" i="2"/>
  <c r="Z338" i="2"/>
  <c r="AE325" i="2"/>
  <c r="Z325" i="2"/>
  <c r="AE335" i="2"/>
  <c r="Z335" i="2"/>
  <c r="V101" i="2"/>
  <c r="X101" i="2"/>
  <c r="U101" i="2"/>
  <c r="W101" i="2"/>
  <c r="Z358" i="2"/>
  <c r="G1283" i="2"/>
  <c r="I783" i="2"/>
  <c r="H783" i="2"/>
  <c r="G1260" i="2"/>
  <c r="I760" i="2"/>
  <c r="H760" i="2"/>
  <c r="G1267" i="2"/>
  <c r="I767" i="2"/>
  <c r="H767" i="2"/>
  <c r="I335" i="2"/>
  <c r="H335" i="2"/>
  <c r="F335" i="2" s="1"/>
  <c r="G1295" i="2"/>
  <c r="I795" i="2"/>
  <c r="H795" i="2"/>
  <c r="AE317" i="2"/>
  <c r="Z317" i="2"/>
  <c r="AE323" i="2"/>
  <c r="Z323" i="2"/>
  <c r="G1292" i="2"/>
  <c r="I792" i="2"/>
  <c r="H792" i="2"/>
  <c r="G1255" i="2"/>
  <c r="I755" i="2"/>
  <c r="H755" i="2"/>
  <c r="AE314" i="2"/>
  <c r="Z314" i="2"/>
  <c r="G1256" i="2"/>
  <c r="I756" i="2"/>
  <c r="H756" i="2"/>
  <c r="AE1250" i="2"/>
  <c r="Z1250" i="2"/>
  <c r="I1248" i="2"/>
  <c r="H1248" i="2"/>
  <c r="G1294" i="2"/>
  <c r="I794" i="2"/>
  <c r="H794" i="2"/>
  <c r="A1095" i="2"/>
  <c r="V1095" i="2"/>
  <c r="X1095" i="2"/>
  <c r="U1095" i="2"/>
  <c r="W1095" i="2"/>
  <c r="I332" i="2"/>
  <c r="H332" i="2"/>
  <c r="F332" i="2" s="1"/>
  <c r="E1276" i="2"/>
  <c r="AE776" i="2"/>
  <c r="Z776" i="2"/>
  <c r="E1256" i="2"/>
  <c r="AE756" i="2"/>
  <c r="Z756" i="2"/>
  <c r="E1275" i="2"/>
  <c r="AE775" i="2"/>
  <c r="Z775" i="2"/>
  <c r="E1285" i="2"/>
  <c r="AE785" i="2"/>
  <c r="Z785" i="2"/>
  <c r="I338" i="2"/>
  <c r="H338" i="2"/>
  <c r="F338" i="2" s="1"/>
  <c r="E1308" i="2"/>
  <c r="Z808" i="2"/>
  <c r="I317" i="2"/>
  <c r="H317" i="2"/>
  <c r="F317" i="2" s="1"/>
  <c r="I316" i="2"/>
  <c r="H316" i="2"/>
  <c r="F316" i="2" s="1"/>
  <c r="G1277" i="2"/>
  <c r="I777" i="2"/>
  <c r="H777" i="2"/>
  <c r="X605" i="2"/>
  <c r="U605" i="2"/>
  <c r="V605" i="2"/>
  <c r="W605" i="2"/>
  <c r="A1081" i="2"/>
  <c r="X1081" i="2"/>
  <c r="V1081" i="2"/>
  <c r="U1081" i="2"/>
  <c r="W1081" i="2"/>
  <c r="G1285" i="2"/>
  <c r="I785" i="2"/>
  <c r="H785" i="2"/>
  <c r="A1080" i="2"/>
  <c r="V1080" i="2"/>
  <c r="W1080" i="2"/>
  <c r="X1080" i="2"/>
  <c r="U1080" i="2"/>
  <c r="E1293" i="2"/>
  <c r="AE793" i="2"/>
  <c r="Z793" i="2"/>
  <c r="I350" i="2"/>
  <c r="H350" i="2"/>
  <c r="F350" i="2" s="1"/>
  <c r="E1291" i="2"/>
  <c r="AE791" i="2"/>
  <c r="Z791" i="2"/>
  <c r="I337" i="2"/>
  <c r="H337" i="2"/>
  <c r="F337" i="2" s="1"/>
  <c r="E1264" i="2"/>
  <c r="AE764" i="2"/>
  <c r="Z764" i="2"/>
  <c r="I306" i="2"/>
  <c r="H306" i="2"/>
  <c r="F306" i="2" s="1"/>
  <c r="E1320" i="2"/>
  <c r="Z820" i="2"/>
  <c r="AE1244" i="2"/>
  <c r="Z1244" i="2"/>
  <c r="I1250" i="2"/>
  <c r="H1250" i="2"/>
  <c r="I1246" i="2"/>
  <c r="H1246" i="2"/>
  <c r="I1243" i="2"/>
  <c r="H1243" i="2"/>
  <c r="I1224" i="2"/>
  <c r="H1224" i="2"/>
  <c r="I1235" i="2"/>
  <c r="H1235" i="2"/>
  <c r="I1209" i="2"/>
  <c r="H1209" i="2"/>
  <c r="AE1222" i="2"/>
  <c r="Z1222" i="2"/>
  <c r="AE1233" i="2"/>
  <c r="Z1233" i="2"/>
  <c r="AE1235" i="2"/>
  <c r="Z1235" i="2"/>
  <c r="AE1205" i="2"/>
  <c r="Z1205" i="2"/>
  <c r="I1218" i="2"/>
  <c r="H1218" i="2"/>
  <c r="I1213" i="2"/>
  <c r="H1213" i="2"/>
  <c r="AE1211" i="2"/>
  <c r="Z1211" i="2"/>
  <c r="AE1207" i="2"/>
  <c r="Z1207" i="2"/>
  <c r="I1208" i="2"/>
  <c r="H1208" i="2"/>
  <c r="G1290" i="2"/>
  <c r="I790" i="2"/>
  <c r="H790" i="2"/>
  <c r="G1298" i="2"/>
  <c r="I798" i="2"/>
  <c r="H798" i="2"/>
  <c r="I340" i="2"/>
  <c r="H340" i="2"/>
  <c r="F340" i="2" s="1"/>
  <c r="I348" i="2"/>
  <c r="H348" i="2"/>
  <c r="F348" i="2" s="1"/>
  <c r="A1087" i="2"/>
  <c r="V1087" i="2"/>
  <c r="X1087" i="2"/>
  <c r="W1087" i="2"/>
  <c r="U1087" i="2"/>
  <c r="X103" i="2"/>
  <c r="V103" i="2"/>
  <c r="H365" i="2"/>
  <c r="G1278" i="2"/>
  <c r="I778" i="2"/>
  <c r="H778" i="2"/>
  <c r="I324" i="2"/>
  <c r="H324" i="2"/>
  <c r="F324" i="2" s="1"/>
  <c r="G1286" i="2"/>
  <c r="I786" i="2"/>
  <c r="H786" i="2"/>
  <c r="X589" i="2"/>
  <c r="U589" i="2"/>
  <c r="V589" i="2"/>
  <c r="W589" i="2"/>
  <c r="I309" i="2"/>
  <c r="H309" i="2"/>
  <c r="F309" i="2" s="1"/>
  <c r="E1289" i="2"/>
  <c r="AE789" i="2"/>
  <c r="Z789" i="2"/>
  <c r="E1272" i="2"/>
  <c r="AE772" i="2"/>
  <c r="Z772" i="2"/>
  <c r="E1283" i="2"/>
  <c r="AE783" i="2"/>
  <c r="Z783" i="2"/>
  <c r="E1296" i="2"/>
  <c r="AE796" i="2"/>
  <c r="Z796" i="2"/>
  <c r="E1316" i="2"/>
  <c r="Z816" i="2"/>
  <c r="E1298" i="2"/>
  <c r="AE798" i="2"/>
  <c r="Z798" i="2"/>
  <c r="E1286" i="2"/>
  <c r="Z786" i="2"/>
  <c r="AE786" i="2"/>
  <c r="A1088" i="2"/>
  <c r="V1088" i="2"/>
  <c r="U1088" i="2"/>
  <c r="W1088" i="2"/>
  <c r="X1088" i="2"/>
  <c r="E1255" i="2"/>
  <c r="AE755" i="2"/>
  <c r="Z755" i="2"/>
  <c r="V591" i="2"/>
  <c r="U591" i="2"/>
  <c r="X591" i="2"/>
  <c r="W591" i="2"/>
  <c r="I318" i="2"/>
  <c r="H318" i="2"/>
  <c r="F318" i="2" s="1"/>
  <c r="I313" i="2"/>
  <c r="H313" i="2"/>
  <c r="F313" i="2" s="1"/>
  <c r="I349" i="2"/>
  <c r="H349" i="2"/>
  <c r="F349" i="2" s="1"/>
  <c r="E1261" i="2"/>
  <c r="AE761" i="2"/>
  <c r="Z761" i="2"/>
  <c r="E1301" i="2"/>
  <c r="AE801" i="2"/>
  <c r="Z801" i="2"/>
  <c r="E1287" i="2"/>
  <c r="AE787" i="2"/>
  <c r="Z787" i="2"/>
  <c r="I341" i="2"/>
  <c r="H341" i="2"/>
  <c r="F341" i="2" s="1"/>
  <c r="E1302" i="2"/>
  <c r="Z802" i="2"/>
  <c r="AE802" i="2"/>
  <c r="E1257" i="2"/>
  <c r="I1257" i="2" s="1"/>
  <c r="AE757" i="2"/>
  <c r="Z757" i="2"/>
  <c r="I353" i="2"/>
  <c r="H353" i="2"/>
  <c r="F353" i="2" s="1"/>
  <c r="I347" i="2"/>
  <c r="H347" i="2"/>
  <c r="F347" i="2" s="1"/>
  <c r="G1301" i="2"/>
  <c r="I801" i="2"/>
  <c r="H801" i="2"/>
  <c r="G1270" i="2"/>
  <c r="I770" i="2"/>
  <c r="H770" i="2"/>
  <c r="A1076" i="2"/>
  <c r="V1076" i="2"/>
  <c r="X1076" i="2"/>
  <c r="W1076" i="2"/>
  <c r="U1076" i="2"/>
  <c r="V1083" i="2"/>
  <c r="X1083" i="2"/>
  <c r="G1302" i="2"/>
  <c r="I802" i="2"/>
  <c r="H802" i="2"/>
  <c r="I331" i="2"/>
  <c r="H331" i="2"/>
  <c r="F331" i="2" s="1"/>
  <c r="A1079" i="2"/>
  <c r="V1079" i="2"/>
  <c r="X1079" i="2"/>
  <c r="U1079" i="2"/>
  <c r="W1079" i="2"/>
  <c r="X1082" i="2"/>
  <c r="V1082" i="2"/>
  <c r="E1274" i="2"/>
  <c r="AE774" i="2"/>
  <c r="Z774" i="2"/>
  <c r="E1278" i="2"/>
  <c r="AE778" i="2"/>
  <c r="Z778" i="2"/>
  <c r="I329" i="2"/>
  <c r="H329" i="2"/>
  <c r="F329" i="2" s="1"/>
  <c r="E1299" i="2"/>
  <c r="AE799" i="2"/>
  <c r="Z799" i="2"/>
  <c r="E1309" i="2"/>
  <c r="Z809" i="2"/>
  <c r="I321" i="2"/>
  <c r="H321" i="2"/>
  <c r="F321" i="2" s="1"/>
  <c r="I369" i="2"/>
  <c r="H369" i="2"/>
  <c r="I314" i="2"/>
  <c r="H314" i="2"/>
  <c r="F314" i="2" s="1"/>
  <c r="I334" i="2"/>
  <c r="H334" i="2"/>
  <c r="F334" i="2" s="1"/>
  <c r="I326" i="2"/>
  <c r="H326" i="2"/>
  <c r="F326" i="2" s="1"/>
  <c r="E1279" i="2"/>
  <c r="AE779" i="2"/>
  <c r="Z779" i="2"/>
  <c r="E1277" i="2"/>
  <c r="AE777" i="2"/>
  <c r="Z777" i="2"/>
  <c r="E1265" i="2"/>
  <c r="AE765" i="2"/>
  <c r="Z765" i="2"/>
  <c r="E1282" i="2"/>
  <c r="AE782" i="2"/>
  <c r="Z782" i="2"/>
  <c r="E1281" i="2"/>
  <c r="AE781" i="2"/>
  <c r="Z781" i="2"/>
  <c r="E1280" i="2"/>
  <c r="AE780" i="2"/>
  <c r="Z780" i="2"/>
  <c r="E1297" i="2"/>
  <c r="AE797" i="2"/>
  <c r="Z797" i="2"/>
  <c r="I346" i="2"/>
  <c r="H346" i="2"/>
  <c r="F346" i="2" s="1"/>
  <c r="I354" i="2"/>
  <c r="H354" i="2"/>
  <c r="F354" i="2" s="1"/>
  <c r="I1215" i="2"/>
  <c r="AE1224" i="2"/>
  <c r="Z1224" i="2"/>
  <c r="AE1228" i="2"/>
  <c r="Z1228" i="2"/>
  <c r="AE1217" i="2"/>
  <c r="Z1217" i="2"/>
  <c r="AE1223" i="2"/>
  <c r="Z1223" i="2"/>
  <c r="I1242" i="2"/>
  <c r="H1242" i="2"/>
  <c r="AE1229" i="2"/>
  <c r="Z1229" i="2"/>
  <c r="AE1227" i="2"/>
  <c r="Z1227" i="2"/>
  <c r="AE1231" i="2"/>
  <c r="Z1231" i="2"/>
  <c r="I1254" i="2"/>
  <c r="H1254" i="2"/>
  <c r="I1244" i="2"/>
  <c r="H1244" i="2"/>
  <c r="AE316" i="2"/>
  <c r="AE312" i="2"/>
  <c r="I1247" i="2"/>
  <c r="H1247" i="2"/>
  <c r="I1220" i="2"/>
  <c r="H1220" i="2"/>
  <c r="I1239" i="2"/>
  <c r="H1239" i="2"/>
  <c r="I1265" i="2"/>
  <c r="H1265" i="2"/>
  <c r="AE1239" i="2"/>
  <c r="Z1239" i="2"/>
  <c r="AE1246" i="2"/>
  <c r="Z1246" i="2"/>
  <c r="AE1225" i="2"/>
  <c r="Z1225" i="2"/>
  <c r="AE766" i="2"/>
  <c r="AE1221" i="2"/>
  <c r="Z1221" i="2"/>
  <c r="AE1213" i="2"/>
  <c r="Z1213" i="2"/>
  <c r="I315" i="2"/>
  <c r="AE762" i="2"/>
  <c r="AE758" i="2"/>
  <c r="I1249" i="2"/>
  <c r="H1249" i="2"/>
  <c r="Z1251" i="2"/>
  <c r="AE1251" i="2"/>
  <c r="AE1237" i="2"/>
  <c r="Z1237" i="2"/>
  <c r="AE1252" i="2"/>
  <c r="Z1252" i="2"/>
  <c r="H1257" i="2"/>
  <c r="W593" i="2"/>
  <c r="U593" i="2"/>
  <c r="A1084" i="2"/>
  <c r="U1084" i="2"/>
  <c r="W1084" i="2"/>
  <c r="U594" i="2"/>
  <c r="W594" i="2"/>
  <c r="U103" i="2"/>
  <c r="W103" i="2"/>
  <c r="A1083" i="2"/>
  <c r="W1083" i="2"/>
  <c r="U1083" i="2"/>
  <c r="A1082" i="2"/>
  <c r="W1082" i="2"/>
  <c r="U1082" i="2"/>
  <c r="U592" i="2"/>
  <c r="W592" i="2"/>
  <c r="U102" i="2"/>
  <c r="W102" i="2"/>
  <c r="U104" i="2"/>
  <c r="W104" i="2"/>
  <c r="G358" i="2"/>
  <c r="AE358" i="2" s="1"/>
  <c r="G808" i="2"/>
  <c r="G407" i="2"/>
  <c r="G857" i="2"/>
  <c r="S96" i="2"/>
  <c r="S596" i="2" s="1"/>
  <c r="S1096" i="2" s="1"/>
  <c r="R596" i="2"/>
  <c r="A96" i="2"/>
  <c r="R106" i="2"/>
  <c r="G378" i="2"/>
  <c r="G828" i="2"/>
  <c r="G386" i="2"/>
  <c r="G836" i="2"/>
  <c r="R1090" i="2"/>
  <c r="A590" i="2"/>
  <c r="E839" i="2"/>
  <c r="E389" i="2"/>
  <c r="E822" i="2"/>
  <c r="E372" i="2"/>
  <c r="E833" i="2"/>
  <c r="E383" i="2"/>
  <c r="E846" i="2"/>
  <c r="E396" i="2"/>
  <c r="E866" i="2"/>
  <c r="E416" i="2"/>
  <c r="E848" i="2"/>
  <c r="E398" i="2"/>
  <c r="E836" i="2"/>
  <c r="E386" i="2"/>
  <c r="E805" i="2"/>
  <c r="E355" i="2"/>
  <c r="E811" i="2"/>
  <c r="I811" i="2" s="1"/>
  <c r="E361" i="2"/>
  <c r="I361" i="2" s="1"/>
  <c r="E851" i="2"/>
  <c r="E401" i="2"/>
  <c r="E837" i="2"/>
  <c r="E387" i="2"/>
  <c r="E852" i="2"/>
  <c r="E402" i="2"/>
  <c r="E807" i="2"/>
  <c r="I807" i="2" s="1"/>
  <c r="E357" i="2"/>
  <c r="I357" i="2" s="1"/>
  <c r="R1092" i="2"/>
  <c r="A592" i="2"/>
  <c r="G401" i="2"/>
  <c r="G851" i="2"/>
  <c r="G370" i="2"/>
  <c r="G820" i="2"/>
  <c r="AE820" i="2" s="1"/>
  <c r="R607" i="2"/>
  <c r="A107" i="2"/>
  <c r="S107" i="2"/>
  <c r="S607" i="2" s="1"/>
  <c r="S1107" i="2" s="1"/>
  <c r="R117" i="2"/>
  <c r="R615" i="2"/>
  <c r="R125" i="2"/>
  <c r="A115" i="2"/>
  <c r="S115" i="2"/>
  <c r="S615" i="2" s="1"/>
  <c r="S1115" i="2" s="1"/>
  <c r="G402" i="2"/>
  <c r="G852" i="2"/>
  <c r="R1094" i="2"/>
  <c r="A594" i="2"/>
  <c r="E824" i="2"/>
  <c r="E374" i="2"/>
  <c r="E828" i="2"/>
  <c r="E378" i="2"/>
  <c r="E849" i="2"/>
  <c r="E399" i="2"/>
  <c r="E859" i="2"/>
  <c r="E409" i="2"/>
  <c r="S108" i="2"/>
  <c r="S608" i="2" s="1"/>
  <c r="S1108" i="2" s="1"/>
  <c r="R608" i="2"/>
  <c r="A108" i="2"/>
  <c r="R118" i="2"/>
  <c r="E829" i="2"/>
  <c r="E379" i="2"/>
  <c r="E827" i="2"/>
  <c r="E377" i="2"/>
  <c r="E815" i="2"/>
  <c r="I815" i="2" s="1"/>
  <c r="E365" i="2"/>
  <c r="I365" i="2" s="1"/>
  <c r="E832" i="2"/>
  <c r="E382" i="2"/>
  <c r="E831" i="2"/>
  <c r="E381" i="2"/>
  <c r="E830" i="2"/>
  <c r="E380" i="2"/>
  <c r="E847" i="2"/>
  <c r="E397" i="2"/>
  <c r="G398" i="2"/>
  <c r="G848" i="2"/>
  <c r="R603" i="2"/>
  <c r="A103" i="2"/>
  <c r="R113" i="2"/>
  <c r="S103" i="2"/>
  <c r="S603" i="2" s="1"/>
  <c r="S1103" i="2" s="1"/>
  <c r="G415" i="2"/>
  <c r="G865" i="2"/>
  <c r="G374" i="2"/>
  <c r="G824" i="2"/>
  <c r="R1089" i="2"/>
  <c r="A589" i="2"/>
  <c r="G809" i="2"/>
  <c r="G359" i="2"/>
  <c r="AE359" i="2" s="1"/>
  <c r="R1091" i="2"/>
  <c r="A591" i="2"/>
  <c r="G818" i="2"/>
  <c r="G368" i="2"/>
  <c r="G363" i="2"/>
  <c r="G813" i="2"/>
  <c r="G399" i="2"/>
  <c r="G849" i="2"/>
  <c r="G391" i="2"/>
  <c r="G841" i="2"/>
  <c r="G403" i="2"/>
  <c r="G853" i="2"/>
  <c r="G397" i="2"/>
  <c r="G847" i="2"/>
  <c r="G381" i="2"/>
  <c r="G831" i="2"/>
  <c r="G379" i="2"/>
  <c r="G829" i="2"/>
  <c r="G371" i="2"/>
  <c r="G821" i="2"/>
  <c r="G419" i="2"/>
  <c r="G869" i="2"/>
  <c r="G364" i="2"/>
  <c r="G814" i="2"/>
  <c r="G384" i="2"/>
  <c r="G834" i="2"/>
  <c r="G826" i="2"/>
  <c r="G376" i="2"/>
  <c r="G396" i="2"/>
  <c r="G846" i="2"/>
  <c r="G404" i="2"/>
  <c r="G854" i="2"/>
  <c r="G390" i="2"/>
  <c r="G840" i="2"/>
  <c r="G394" i="2"/>
  <c r="G844" i="2"/>
  <c r="G393" i="2"/>
  <c r="G843" i="2"/>
  <c r="R1086" i="2"/>
  <c r="A586" i="2"/>
  <c r="R599" i="2"/>
  <c r="A99" i="2"/>
  <c r="S99" i="2"/>
  <c r="S599" i="2" s="1"/>
  <c r="S1099" i="2" s="1"/>
  <c r="R109" i="2"/>
  <c r="S100" i="2"/>
  <c r="S600" i="2" s="1"/>
  <c r="S1100" i="2" s="1"/>
  <c r="R600" i="2"/>
  <c r="A100" i="2"/>
  <c r="R110" i="2"/>
  <c r="E826" i="2"/>
  <c r="E376" i="2"/>
  <c r="E806" i="2"/>
  <c r="E356" i="2"/>
  <c r="E838" i="2"/>
  <c r="E388" i="2"/>
  <c r="E853" i="2"/>
  <c r="E403" i="2"/>
  <c r="E825" i="2"/>
  <c r="E375" i="2"/>
  <c r="E821" i="2"/>
  <c r="E371" i="2"/>
  <c r="E835" i="2"/>
  <c r="E385" i="2"/>
  <c r="E813" i="2"/>
  <c r="E363" i="2"/>
  <c r="R601" i="2"/>
  <c r="A101" i="2"/>
  <c r="R111" i="2"/>
  <c r="S101" i="2"/>
  <c r="S601" i="2" s="1"/>
  <c r="S1101" i="2" s="1"/>
  <c r="E862" i="2"/>
  <c r="E412" i="2"/>
  <c r="E858" i="2"/>
  <c r="E408" i="2"/>
  <c r="E845" i="2"/>
  <c r="E395" i="2"/>
  <c r="E810" i="2"/>
  <c r="E360" i="2"/>
  <c r="E854" i="2"/>
  <c r="E404" i="2"/>
  <c r="E840" i="2"/>
  <c r="E390" i="2"/>
  <c r="E818" i="2"/>
  <c r="E368" i="2"/>
  <c r="S102" i="2"/>
  <c r="S602" i="2" s="1"/>
  <c r="S1102" i="2" s="1"/>
  <c r="R602" i="2"/>
  <c r="A102" i="2"/>
  <c r="R112" i="2"/>
  <c r="G377" i="2"/>
  <c r="G827" i="2"/>
  <c r="G362" i="2"/>
  <c r="AE362" i="2" s="1"/>
  <c r="G812" i="2"/>
  <c r="S104" i="2"/>
  <c r="S604" i="2" s="1"/>
  <c r="S1104" i="2" s="1"/>
  <c r="R604" i="2"/>
  <c r="A104" i="2"/>
  <c r="R114" i="2"/>
  <c r="G385" i="2"/>
  <c r="G835" i="2"/>
  <c r="E843" i="2"/>
  <c r="E393" i="2"/>
  <c r="E834" i="2"/>
  <c r="E384" i="2"/>
  <c r="E817" i="2"/>
  <c r="E367" i="2"/>
  <c r="E844" i="2"/>
  <c r="E394" i="2"/>
  <c r="E823" i="2"/>
  <c r="E373" i="2"/>
  <c r="R1098" i="2"/>
  <c r="A598" i="2"/>
  <c r="E842" i="2"/>
  <c r="E392" i="2"/>
  <c r="E841" i="2"/>
  <c r="E391" i="2"/>
  <c r="E814" i="2"/>
  <c r="E364" i="2"/>
  <c r="E850" i="2"/>
  <c r="E400" i="2"/>
  <c r="E869" i="2"/>
  <c r="E419" i="2"/>
  <c r="E870" i="2"/>
  <c r="E420" i="2"/>
  <c r="R1093" i="2"/>
  <c r="A593" i="2"/>
  <c r="G382" i="2"/>
  <c r="G832" i="2"/>
  <c r="G388" i="2"/>
  <c r="G838" i="2"/>
  <c r="G380" i="2"/>
  <c r="G830" i="2"/>
  <c r="G383" i="2"/>
  <c r="G833" i="2"/>
  <c r="G810" i="2"/>
  <c r="G360" i="2"/>
  <c r="G373" i="2"/>
  <c r="G823" i="2"/>
  <c r="G817" i="2"/>
  <c r="G367" i="2"/>
  <c r="G366" i="2"/>
  <c r="AE366" i="2" s="1"/>
  <c r="G816" i="2"/>
  <c r="R1097" i="2"/>
  <c r="A597" i="2"/>
  <c r="R1105" i="2"/>
  <c r="A605" i="2"/>
  <c r="G389" i="2"/>
  <c r="G839" i="2"/>
  <c r="G395" i="2"/>
  <c r="G845" i="2"/>
  <c r="G825" i="2"/>
  <c r="G375" i="2"/>
  <c r="G411" i="2"/>
  <c r="G861" i="2"/>
  <c r="G400" i="2"/>
  <c r="G850" i="2"/>
  <c r="G392" i="2"/>
  <c r="G842" i="2"/>
  <c r="G355" i="2"/>
  <c r="G805" i="2"/>
  <c r="G387" i="2"/>
  <c r="G837" i="2"/>
  <c r="G356" i="2"/>
  <c r="G806" i="2"/>
  <c r="G372" i="2"/>
  <c r="G822" i="2"/>
  <c r="Y115" i="2" l="1"/>
  <c r="Y592" i="2"/>
  <c r="Y103" i="2"/>
  <c r="Y1081" i="2"/>
  <c r="Y101" i="2"/>
  <c r="Y590" i="2"/>
  <c r="Y96" i="2"/>
  <c r="Y100" i="2"/>
  <c r="Y586" i="2"/>
  <c r="Y593" i="2"/>
  <c r="Y104" i="2"/>
  <c r="Y1083" i="2"/>
  <c r="Y1084" i="2"/>
  <c r="Y1088" i="2"/>
  <c r="Y1087" i="2"/>
  <c r="Y1080" i="2"/>
  <c r="Y107" i="2"/>
  <c r="Y597" i="2"/>
  <c r="Y99" i="2"/>
  <c r="Y591" i="2"/>
  <c r="Y102" i="2"/>
  <c r="Y594" i="2"/>
  <c r="Y1079" i="2"/>
  <c r="Y598" i="2"/>
  <c r="Y1082" i="2"/>
  <c r="Y1076" i="2"/>
  <c r="Y589" i="2"/>
  <c r="Y605" i="2"/>
  <c r="Y1095" i="2"/>
  <c r="Y108" i="2"/>
  <c r="AD108" i="2"/>
  <c r="AA108" i="2"/>
  <c r="AB108" i="2"/>
  <c r="AC108" i="2"/>
  <c r="AD102" i="2"/>
  <c r="AA102" i="2"/>
  <c r="AB102" i="2"/>
  <c r="AC102" i="2"/>
  <c r="AD594" i="2"/>
  <c r="AA594" i="2"/>
  <c r="AB594" i="2"/>
  <c r="AC594" i="2"/>
  <c r="AD593" i="2"/>
  <c r="AA593" i="2"/>
  <c r="AB593" i="2"/>
  <c r="AC593" i="2"/>
  <c r="AA1079" i="2"/>
  <c r="AB1079" i="2"/>
  <c r="AC1079" i="2"/>
  <c r="AD1079" i="2"/>
  <c r="AD598" i="2"/>
  <c r="AA598" i="2"/>
  <c r="AB598" i="2"/>
  <c r="AC598" i="2"/>
  <c r="AD589" i="2"/>
  <c r="AA589" i="2"/>
  <c r="AB589" i="2"/>
  <c r="AC589" i="2"/>
  <c r="AA1095" i="2"/>
  <c r="AB1095" i="2"/>
  <c r="AC1095" i="2"/>
  <c r="AD1095" i="2"/>
  <c r="AD104" i="2"/>
  <c r="AA104" i="2"/>
  <c r="AB104" i="2"/>
  <c r="AC104" i="2"/>
  <c r="AD592" i="2"/>
  <c r="AA592" i="2"/>
  <c r="AB592" i="2"/>
  <c r="AC592" i="2"/>
  <c r="AA1083" i="2"/>
  <c r="AB1083" i="2"/>
  <c r="AC1083" i="2"/>
  <c r="AD1083" i="2"/>
  <c r="AD103" i="2"/>
  <c r="AA103" i="2"/>
  <c r="AB103" i="2"/>
  <c r="AC103" i="2"/>
  <c r="AA1084" i="2"/>
  <c r="AB1084" i="2"/>
  <c r="AC1084" i="2"/>
  <c r="AD1084" i="2"/>
  <c r="AA1088" i="2"/>
  <c r="AB1088" i="2"/>
  <c r="AC1088" i="2"/>
  <c r="AD1088" i="2"/>
  <c r="AA1087" i="2"/>
  <c r="AB1087" i="2"/>
  <c r="AC1087" i="2"/>
  <c r="AD1087" i="2"/>
  <c r="AA1080" i="2"/>
  <c r="AB1080" i="2"/>
  <c r="AC1080" i="2"/>
  <c r="AD1080" i="2"/>
  <c r="AD107" i="2"/>
  <c r="AA107" i="2"/>
  <c r="AB107" i="2"/>
  <c r="AC107" i="2"/>
  <c r="AD597" i="2"/>
  <c r="AA597" i="2"/>
  <c r="AB597" i="2"/>
  <c r="AC597" i="2"/>
  <c r="AD99" i="2"/>
  <c r="AA99" i="2"/>
  <c r="AB99" i="2"/>
  <c r="AC99" i="2"/>
  <c r="AD605" i="2"/>
  <c r="AA605" i="2"/>
  <c r="AB605" i="2"/>
  <c r="AC605" i="2"/>
  <c r="AD115" i="2"/>
  <c r="AA115" i="2"/>
  <c r="AB115" i="2"/>
  <c r="AC115" i="2"/>
  <c r="AA1082" i="2"/>
  <c r="AB1082" i="2"/>
  <c r="AC1082" i="2"/>
  <c r="AD1082" i="2"/>
  <c r="AA1076" i="2"/>
  <c r="AB1076" i="2"/>
  <c r="AC1076" i="2"/>
  <c r="AD1076" i="2"/>
  <c r="AD591" i="2"/>
  <c r="AA591" i="2"/>
  <c r="AB591" i="2"/>
  <c r="AC591" i="2"/>
  <c r="AA1081" i="2"/>
  <c r="AB1081" i="2"/>
  <c r="AC1081" i="2"/>
  <c r="AD1081" i="2"/>
  <c r="AD101" i="2"/>
  <c r="AA101" i="2"/>
  <c r="AC101" i="2"/>
  <c r="AB101" i="2"/>
  <c r="AD590" i="2"/>
  <c r="AA590" i="2"/>
  <c r="AB590" i="2"/>
  <c r="AC590" i="2"/>
  <c r="AD96" i="2"/>
  <c r="AA96" i="2"/>
  <c r="AB96" i="2"/>
  <c r="AC96" i="2"/>
  <c r="AD100" i="2"/>
  <c r="AA100" i="2"/>
  <c r="AB100" i="2"/>
  <c r="AC100" i="2"/>
  <c r="AD586" i="2"/>
  <c r="AA586" i="2"/>
  <c r="AB586" i="2"/>
  <c r="AC586" i="2"/>
  <c r="I367" i="2"/>
  <c r="H367" i="2"/>
  <c r="I360" i="2"/>
  <c r="H360" i="2"/>
  <c r="G1332" i="2"/>
  <c r="I832" i="2"/>
  <c r="H832" i="2"/>
  <c r="Z420" i="2"/>
  <c r="AE400" i="2"/>
  <c r="Z400" i="2"/>
  <c r="AE391" i="2"/>
  <c r="Z391" i="2"/>
  <c r="G1335" i="2"/>
  <c r="I835" i="2"/>
  <c r="H835" i="2"/>
  <c r="G1327" i="2"/>
  <c r="I827" i="2"/>
  <c r="H827" i="2"/>
  <c r="AE390" i="2"/>
  <c r="Z390" i="2"/>
  <c r="AE360" i="2"/>
  <c r="Z360" i="2"/>
  <c r="Z408" i="2"/>
  <c r="AE363" i="2"/>
  <c r="Z363" i="2"/>
  <c r="AE371" i="2"/>
  <c r="Z371" i="2"/>
  <c r="AE403" i="2"/>
  <c r="Z403" i="2"/>
  <c r="X110" i="2"/>
  <c r="V110" i="2"/>
  <c r="U110" i="2"/>
  <c r="W110" i="2"/>
  <c r="G1344" i="2"/>
  <c r="I844" i="2"/>
  <c r="H844" i="2"/>
  <c r="G1314" i="2"/>
  <c r="I814" i="2"/>
  <c r="H814" i="2"/>
  <c r="G1331" i="2"/>
  <c r="I831" i="2"/>
  <c r="H831" i="2"/>
  <c r="I368" i="2"/>
  <c r="H368" i="2"/>
  <c r="AE377" i="2"/>
  <c r="Z377" i="2"/>
  <c r="Z401" i="2"/>
  <c r="AE401" i="2"/>
  <c r="AE355" i="2"/>
  <c r="Z355" i="2"/>
  <c r="AE396" i="2"/>
  <c r="Z396" i="2"/>
  <c r="AE372" i="2"/>
  <c r="Z372" i="2"/>
  <c r="X596" i="2"/>
  <c r="V596" i="2"/>
  <c r="U596" i="2"/>
  <c r="W596" i="2"/>
  <c r="G1308" i="2"/>
  <c r="AE1308" i="2" s="1"/>
  <c r="I808" i="2"/>
  <c r="H808" i="2"/>
  <c r="AE1264" i="2"/>
  <c r="Z1264" i="2"/>
  <c r="AE1256" i="2"/>
  <c r="Z1256" i="2"/>
  <c r="I1256" i="2"/>
  <c r="H1256" i="2"/>
  <c r="I1299" i="2"/>
  <c r="H1299" i="2"/>
  <c r="AE1273" i="2"/>
  <c r="Z1273" i="2"/>
  <c r="I1272" i="2"/>
  <c r="H1272" i="2"/>
  <c r="I356" i="2"/>
  <c r="H356" i="2"/>
  <c r="I355" i="2"/>
  <c r="H355" i="2"/>
  <c r="I400" i="2"/>
  <c r="H400" i="2"/>
  <c r="G1325" i="2"/>
  <c r="I825" i="2"/>
  <c r="H825" i="2"/>
  <c r="I389" i="2"/>
  <c r="H389" i="2"/>
  <c r="A1097" i="2"/>
  <c r="X1097" i="2"/>
  <c r="V1097" i="2"/>
  <c r="U1097" i="2"/>
  <c r="W1097" i="2"/>
  <c r="G1317" i="2"/>
  <c r="I817" i="2"/>
  <c r="H817" i="2"/>
  <c r="G1310" i="2"/>
  <c r="I810" i="2"/>
  <c r="H810" i="2"/>
  <c r="I380" i="2"/>
  <c r="H380" i="2"/>
  <c r="I382" i="2"/>
  <c r="H382" i="2"/>
  <c r="E1370" i="2"/>
  <c r="Z870" i="2"/>
  <c r="E1350" i="2"/>
  <c r="Z850" i="2"/>
  <c r="AE850" i="2"/>
  <c r="E1341" i="2"/>
  <c r="AE841" i="2"/>
  <c r="Z841" i="2"/>
  <c r="A1098" i="2"/>
  <c r="X1098" i="2"/>
  <c r="W1098" i="2"/>
  <c r="V1098" i="2"/>
  <c r="U1098" i="2"/>
  <c r="E1344" i="2"/>
  <c r="AE844" i="2"/>
  <c r="Z844" i="2"/>
  <c r="E1334" i="2"/>
  <c r="Z834" i="2"/>
  <c r="AE834" i="2"/>
  <c r="I385" i="2"/>
  <c r="H385" i="2"/>
  <c r="I377" i="2"/>
  <c r="H377" i="2"/>
  <c r="E1340" i="2"/>
  <c r="AE840" i="2"/>
  <c r="Z840" i="2"/>
  <c r="E1310" i="2"/>
  <c r="AE810" i="2"/>
  <c r="Z810" i="2"/>
  <c r="E1358" i="2"/>
  <c r="Z858" i="2"/>
  <c r="X111" i="2"/>
  <c r="V111" i="2"/>
  <c r="U111" i="2"/>
  <c r="W111" i="2"/>
  <c r="E1313" i="2"/>
  <c r="AE813" i="2"/>
  <c r="Z813" i="2"/>
  <c r="E1321" i="2"/>
  <c r="AE821" i="2"/>
  <c r="Z821" i="2"/>
  <c r="E1353" i="2"/>
  <c r="AE853" i="2"/>
  <c r="Z853" i="2"/>
  <c r="E1306" i="2"/>
  <c r="AE806" i="2"/>
  <c r="Z806" i="2"/>
  <c r="A1086" i="2"/>
  <c r="X1086" i="2"/>
  <c r="U1086" i="2"/>
  <c r="W1086" i="2"/>
  <c r="V1086" i="2"/>
  <c r="I394" i="2"/>
  <c r="H394" i="2"/>
  <c r="I404" i="2"/>
  <c r="H404" i="2"/>
  <c r="G1326" i="2"/>
  <c r="I826" i="2"/>
  <c r="H826" i="2"/>
  <c r="I364" i="2"/>
  <c r="H364" i="2"/>
  <c r="I371" i="2"/>
  <c r="H371" i="2"/>
  <c r="I381" i="2"/>
  <c r="H381" i="2"/>
  <c r="I403" i="2"/>
  <c r="H403" i="2"/>
  <c r="I399" i="2"/>
  <c r="H399" i="2"/>
  <c r="G1318" i="2"/>
  <c r="I818" i="2"/>
  <c r="H818" i="2"/>
  <c r="G1309" i="2"/>
  <c r="AE1309" i="2" s="1"/>
  <c r="I809" i="2"/>
  <c r="H809" i="2"/>
  <c r="I374" i="2"/>
  <c r="H374" i="2"/>
  <c r="X113" i="2"/>
  <c r="V113" i="2"/>
  <c r="I398" i="2"/>
  <c r="H398" i="2"/>
  <c r="E1330" i="2"/>
  <c r="AE830" i="2"/>
  <c r="Z830" i="2"/>
  <c r="E1332" i="2"/>
  <c r="AE832" i="2"/>
  <c r="Z832" i="2"/>
  <c r="E1327" i="2"/>
  <c r="AE827" i="2"/>
  <c r="Z827" i="2"/>
  <c r="E1359" i="2"/>
  <c r="Z859" i="2"/>
  <c r="E1328" i="2"/>
  <c r="AE828" i="2"/>
  <c r="Z828" i="2"/>
  <c r="X1094" i="2"/>
  <c r="V1094" i="2"/>
  <c r="I370" i="2"/>
  <c r="H370" i="2"/>
  <c r="V1092" i="2"/>
  <c r="X1092" i="2"/>
  <c r="E1352" i="2"/>
  <c r="AE852" i="2"/>
  <c r="Z852" i="2"/>
  <c r="E1351" i="2"/>
  <c r="AE851" i="2"/>
  <c r="Z851" i="2"/>
  <c r="E1305" i="2"/>
  <c r="AE805" i="2"/>
  <c r="Z805" i="2"/>
  <c r="E1348" i="2"/>
  <c r="AE848" i="2"/>
  <c r="Z848" i="2"/>
  <c r="E1346" i="2"/>
  <c r="AE846" i="2"/>
  <c r="Z846" i="2"/>
  <c r="E1322" i="2"/>
  <c r="AE822" i="2"/>
  <c r="Z822" i="2"/>
  <c r="A1090" i="2"/>
  <c r="X1090" i="2"/>
  <c r="V1090" i="2"/>
  <c r="U1090" i="2"/>
  <c r="W1090" i="2"/>
  <c r="I378" i="2"/>
  <c r="H378" i="2"/>
  <c r="I358" i="2"/>
  <c r="H358" i="2"/>
  <c r="AE1297" i="2"/>
  <c r="Z1297" i="2"/>
  <c r="AE1265" i="2"/>
  <c r="Z1265" i="2"/>
  <c r="I1270" i="2"/>
  <c r="H1270" i="2"/>
  <c r="AE1261" i="2"/>
  <c r="Z1261" i="2"/>
  <c r="AE1298" i="2"/>
  <c r="Z1298" i="2"/>
  <c r="AE1272" i="2"/>
  <c r="Z1272" i="2"/>
  <c r="I1286" i="2"/>
  <c r="H1286" i="2"/>
  <c r="I1290" i="2"/>
  <c r="H1290" i="2"/>
  <c r="AE1291" i="2"/>
  <c r="Z1291" i="2"/>
  <c r="Z1308" i="2"/>
  <c r="AE1275" i="2"/>
  <c r="Z1275" i="2"/>
  <c r="I1294" i="2"/>
  <c r="H1294" i="2"/>
  <c r="I1255" i="2"/>
  <c r="H1255" i="2"/>
  <c r="H1307" i="2"/>
  <c r="AE1270" i="2"/>
  <c r="I1296" i="2"/>
  <c r="H1296" i="2"/>
  <c r="I1284" i="2"/>
  <c r="H1284" i="2"/>
  <c r="I1279" i="2"/>
  <c r="H1279" i="2"/>
  <c r="I1259" i="2"/>
  <c r="H1259" i="2"/>
  <c r="AE1292" i="2"/>
  <c r="Z1292" i="2"/>
  <c r="AE1290" i="2"/>
  <c r="Z1290" i="2"/>
  <c r="AE1260" i="2"/>
  <c r="Z1260" i="2"/>
  <c r="AE1263" i="2"/>
  <c r="Z1263" i="2"/>
  <c r="I1258" i="2"/>
  <c r="H1258" i="2"/>
  <c r="AE370" i="2"/>
  <c r="I1275" i="2"/>
  <c r="H1275" i="2"/>
  <c r="G1305" i="2"/>
  <c r="I805" i="2"/>
  <c r="H805" i="2"/>
  <c r="G1350" i="2"/>
  <c r="I850" i="2"/>
  <c r="H850" i="2"/>
  <c r="G1339" i="2"/>
  <c r="I839" i="2"/>
  <c r="H839" i="2"/>
  <c r="G1330" i="2"/>
  <c r="I830" i="2"/>
  <c r="H830" i="2"/>
  <c r="AE394" i="2"/>
  <c r="Z394" i="2"/>
  <c r="I376" i="2"/>
  <c r="H376" i="2"/>
  <c r="G1349" i="2"/>
  <c r="I849" i="2"/>
  <c r="H849" i="2"/>
  <c r="AE1280" i="2"/>
  <c r="Z1280" i="2"/>
  <c r="AE1277" i="2"/>
  <c r="Z1277" i="2"/>
  <c r="Z1316" i="2"/>
  <c r="AE1289" i="2"/>
  <c r="Z1289" i="2"/>
  <c r="AE808" i="2"/>
  <c r="I1292" i="2"/>
  <c r="H1292" i="2"/>
  <c r="I1303" i="2"/>
  <c r="H1303" i="2"/>
  <c r="AE1271" i="2"/>
  <c r="Z1271" i="2"/>
  <c r="I1288" i="2"/>
  <c r="H1288" i="2"/>
  <c r="G1322" i="2"/>
  <c r="I822" i="2"/>
  <c r="H822" i="2"/>
  <c r="G1337" i="2"/>
  <c r="I837" i="2"/>
  <c r="H837" i="2"/>
  <c r="G1342" i="2"/>
  <c r="I842" i="2"/>
  <c r="H842" i="2"/>
  <c r="G1361" i="2"/>
  <c r="H861" i="2"/>
  <c r="G1345" i="2"/>
  <c r="I845" i="2"/>
  <c r="H845" i="2"/>
  <c r="G1316" i="2"/>
  <c r="I816" i="2"/>
  <c r="H816" i="2"/>
  <c r="G1323" i="2"/>
  <c r="I823" i="2"/>
  <c r="H823" i="2"/>
  <c r="G1333" i="2"/>
  <c r="I833" i="2"/>
  <c r="H833" i="2"/>
  <c r="G1338" i="2"/>
  <c r="I838" i="2"/>
  <c r="H838" i="2"/>
  <c r="AE419" i="2"/>
  <c r="Z419" i="2"/>
  <c r="AE364" i="2"/>
  <c r="Z364" i="2"/>
  <c r="AE392" i="2"/>
  <c r="Z392" i="2"/>
  <c r="AE373" i="2"/>
  <c r="Z373" i="2"/>
  <c r="AE367" i="2"/>
  <c r="Z367" i="2"/>
  <c r="AE393" i="2"/>
  <c r="Z393" i="2"/>
  <c r="X114" i="2"/>
  <c r="V114" i="2"/>
  <c r="G1312" i="2"/>
  <c r="AE1312" i="2" s="1"/>
  <c r="I812" i="2"/>
  <c r="H812" i="2"/>
  <c r="X112" i="2"/>
  <c r="V112" i="2"/>
  <c r="AE368" i="2"/>
  <c r="Z368" i="2"/>
  <c r="AE404" i="2"/>
  <c r="Z404" i="2"/>
  <c r="AE395" i="2"/>
  <c r="Z395" i="2"/>
  <c r="Z412" i="2"/>
  <c r="Z385" i="2"/>
  <c r="AE385" i="2"/>
  <c r="AE375" i="2"/>
  <c r="Z375" i="2"/>
  <c r="AE388" i="2"/>
  <c r="Z388" i="2"/>
  <c r="AE376" i="2"/>
  <c r="Z376" i="2"/>
  <c r="X600" i="2"/>
  <c r="V600" i="2"/>
  <c r="W600" i="2"/>
  <c r="U600" i="2"/>
  <c r="G1343" i="2"/>
  <c r="I843" i="2"/>
  <c r="H843" i="2"/>
  <c r="G1340" i="2"/>
  <c r="I840" i="2"/>
  <c r="H840" i="2"/>
  <c r="G1346" i="2"/>
  <c r="I846" i="2"/>
  <c r="H846" i="2"/>
  <c r="G1334" i="2"/>
  <c r="I834" i="2"/>
  <c r="H834" i="2"/>
  <c r="G1369" i="2"/>
  <c r="I869" i="2"/>
  <c r="H869" i="2"/>
  <c r="G1329" i="2"/>
  <c r="I829" i="2"/>
  <c r="H829" i="2"/>
  <c r="G1347" i="2"/>
  <c r="I847" i="2"/>
  <c r="H847" i="2"/>
  <c r="G1341" i="2"/>
  <c r="I841" i="2"/>
  <c r="H841" i="2"/>
  <c r="G1313" i="2"/>
  <c r="I813" i="2"/>
  <c r="H813" i="2"/>
  <c r="G1365" i="2"/>
  <c r="H865" i="2"/>
  <c r="AE397" i="2"/>
  <c r="Z397" i="2"/>
  <c r="AE381" i="2"/>
  <c r="Z381" i="2"/>
  <c r="AE365" i="2"/>
  <c r="Z365" i="2"/>
  <c r="AE379" i="2"/>
  <c r="Z379" i="2"/>
  <c r="X608" i="2"/>
  <c r="V608" i="2"/>
  <c r="W608" i="2"/>
  <c r="U608" i="2"/>
  <c r="AE399" i="2"/>
  <c r="Z399" i="2"/>
  <c r="AE374" i="2"/>
  <c r="Z374" i="2"/>
  <c r="G1352" i="2"/>
  <c r="I852" i="2"/>
  <c r="H852" i="2"/>
  <c r="V125" i="2"/>
  <c r="X125" i="2"/>
  <c r="U125" i="2"/>
  <c r="W125" i="2"/>
  <c r="G1351" i="2"/>
  <c r="I851" i="2"/>
  <c r="H851" i="2"/>
  <c r="AE357" i="2"/>
  <c r="Z357" i="2"/>
  <c r="AE387" i="2"/>
  <c r="Z387" i="2"/>
  <c r="AE361" i="2"/>
  <c r="Z361" i="2"/>
  <c r="AE386" i="2"/>
  <c r="Z386" i="2"/>
  <c r="Z416" i="2"/>
  <c r="AE383" i="2"/>
  <c r="Z383" i="2"/>
  <c r="AE389" i="2"/>
  <c r="Z389" i="2"/>
  <c r="G1336" i="2"/>
  <c r="I836" i="2"/>
  <c r="H836" i="2"/>
  <c r="X106" i="2"/>
  <c r="V106" i="2"/>
  <c r="U106" i="2"/>
  <c r="W106" i="2"/>
  <c r="G1357" i="2"/>
  <c r="H857" i="2"/>
  <c r="AE1282" i="2"/>
  <c r="Z1282" i="2"/>
  <c r="AE1302" i="2"/>
  <c r="Z1302" i="2"/>
  <c r="AE1301" i="2"/>
  <c r="Z1301" i="2"/>
  <c r="AE1255" i="2"/>
  <c r="Z1255" i="2"/>
  <c r="AE1286" i="2"/>
  <c r="Z1286" i="2"/>
  <c r="AE1283" i="2"/>
  <c r="Z1283" i="2"/>
  <c r="I1278" i="2"/>
  <c r="H1278" i="2"/>
  <c r="I1298" i="2"/>
  <c r="H1298" i="2"/>
  <c r="AE1293" i="2"/>
  <c r="Z1293" i="2"/>
  <c r="I1285" i="2"/>
  <c r="H1285" i="2"/>
  <c r="I1277" i="2"/>
  <c r="H1277" i="2"/>
  <c r="AE1285" i="2"/>
  <c r="Z1285" i="2"/>
  <c r="I1283" i="2"/>
  <c r="H1283" i="2"/>
  <c r="I1304" i="2"/>
  <c r="H1304" i="2"/>
  <c r="I1276" i="2"/>
  <c r="H1276" i="2"/>
  <c r="I1271" i="2"/>
  <c r="H1271" i="2"/>
  <c r="I1268" i="2"/>
  <c r="H1268" i="2"/>
  <c r="I1274" i="2"/>
  <c r="H1274" i="2"/>
  <c r="AE1319" i="2"/>
  <c r="Z1319" i="2"/>
  <c r="I1262" i="2"/>
  <c r="H1262" i="2"/>
  <c r="AE1304" i="2"/>
  <c r="Z1304" i="2"/>
  <c r="I1293" i="2"/>
  <c r="H1293" i="2"/>
  <c r="I1289" i="2"/>
  <c r="H1289" i="2"/>
  <c r="AE1303" i="2"/>
  <c r="Z1303" i="2"/>
  <c r="AE1258" i="2"/>
  <c r="H1311" i="2"/>
  <c r="G1306" i="2"/>
  <c r="I806" i="2"/>
  <c r="H806" i="2"/>
  <c r="I375" i="2"/>
  <c r="H375" i="2"/>
  <c r="AE384" i="2"/>
  <c r="Z384" i="2"/>
  <c r="X604" i="2"/>
  <c r="V604" i="2"/>
  <c r="V602" i="2"/>
  <c r="X602" i="2"/>
  <c r="AE356" i="2"/>
  <c r="Z356" i="2"/>
  <c r="V109" i="2"/>
  <c r="X109" i="2"/>
  <c r="U109" i="2"/>
  <c r="W109" i="2"/>
  <c r="G1354" i="2"/>
  <c r="I854" i="2"/>
  <c r="H854" i="2"/>
  <c r="G1321" i="2"/>
  <c r="I821" i="2"/>
  <c r="H821" i="2"/>
  <c r="G1353" i="2"/>
  <c r="I853" i="2"/>
  <c r="H853" i="2"/>
  <c r="I359" i="2"/>
  <c r="H359" i="2"/>
  <c r="G1324" i="2"/>
  <c r="I824" i="2"/>
  <c r="H824" i="2"/>
  <c r="G1348" i="2"/>
  <c r="I848" i="2"/>
  <c r="H848" i="2"/>
  <c r="AE380" i="2"/>
  <c r="Z380" i="2"/>
  <c r="AE382" i="2"/>
  <c r="Z382" i="2"/>
  <c r="X118" i="2"/>
  <c r="V118" i="2"/>
  <c r="W118" i="2"/>
  <c r="U118" i="2"/>
  <c r="Z409" i="2"/>
  <c r="AE378" i="2"/>
  <c r="Z378" i="2"/>
  <c r="V117" i="2"/>
  <c r="X117" i="2"/>
  <c r="U117" i="2"/>
  <c r="W117" i="2"/>
  <c r="G1320" i="2"/>
  <c r="AE1320" i="2" s="1"/>
  <c r="I820" i="2"/>
  <c r="H820" i="2"/>
  <c r="AE402" i="2"/>
  <c r="Z402" i="2"/>
  <c r="AE398" i="2"/>
  <c r="Z398" i="2"/>
  <c r="G1328" i="2"/>
  <c r="I828" i="2"/>
  <c r="H828" i="2"/>
  <c r="Z1309" i="2"/>
  <c r="AE1278" i="2"/>
  <c r="Z1278" i="2"/>
  <c r="I1301" i="2"/>
  <c r="H1301" i="2"/>
  <c r="I1267" i="2"/>
  <c r="H1267" i="2"/>
  <c r="I1282" i="2"/>
  <c r="H1282" i="2"/>
  <c r="I1264" i="2"/>
  <c r="H1264" i="2"/>
  <c r="I1281" i="2"/>
  <c r="H1281" i="2"/>
  <c r="Z1312" i="2"/>
  <c r="AE1294" i="2"/>
  <c r="Z1294" i="2"/>
  <c r="AE1268" i="2"/>
  <c r="Z1268" i="2"/>
  <c r="I1280" i="2"/>
  <c r="H1280" i="2"/>
  <c r="I372" i="2"/>
  <c r="H372" i="2"/>
  <c r="I387" i="2"/>
  <c r="H387" i="2"/>
  <c r="I392" i="2"/>
  <c r="H392" i="2"/>
  <c r="H411" i="2"/>
  <c r="I395" i="2"/>
  <c r="H395" i="2"/>
  <c r="A1105" i="2"/>
  <c r="X1105" i="2"/>
  <c r="V1105" i="2"/>
  <c r="W1105" i="2"/>
  <c r="U1105" i="2"/>
  <c r="I366" i="2"/>
  <c r="H366" i="2"/>
  <c r="I373" i="2"/>
  <c r="H373" i="2"/>
  <c r="I383" i="2"/>
  <c r="H383" i="2"/>
  <c r="I388" i="2"/>
  <c r="H388" i="2"/>
  <c r="X1093" i="2"/>
  <c r="V1093" i="2"/>
  <c r="E1369" i="2"/>
  <c r="AE869" i="2"/>
  <c r="Z869" i="2"/>
  <c r="E1314" i="2"/>
  <c r="AE814" i="2"/>
  <c r="Z814" i="2"/>
  <c r="E1342" i="2"/>
  <c r="AE842" i="2"/>
  <c r="Z842" i="2"/>
  <c r="E1323" i="2"/>
  <c r="AE823" i="2"/>
  <c r="Z823" i="2"/>
  <c r="E1317" i="2"/>
  <c r="AE817" i="2"/>
  <c r="Z817" i="2"/>
  <c r="E1343" i="2"/>
  <c r="AE843" i="2"/>
  <c r="Z843" i="2"/>
  <c r="I362" i="2"/>
  <c r="H362" i="2"/>
  <c r="E1318" i="2"/>
  <c r="Z818" i="2"/>
  <c r="AE818" i="2"/>
  <c r="E1354" i="2"/>
  <c r="AE854" i="2"/>
  <c r="Z854" i="2"/>
  <c r="E1345" i="2"/>
  <c r="AE845" i="2"/>
  <c r="Z845" i="2"/>
  <c r="E1362" i="2"/>
  <c r="Z862" i="2"/>
  <c r="X601" i="2"/>
  <c r="U601" i="2"/>
  <c r="V601" i="2"/>
  <c r="W601" i="2"/>
  <c r="E1335" i="2"/>
  <c r="AE835" i="2"/>
  <c r="Z835" i="2"/>
  <c r="E1325" i="2"/>
  <c r="AE825" i="2"/>
  <c r="Z825" i="2"/>
  <c r="E1338" i="2"/>
  <c r="AE838" i="2"/>
  <c r="Z838" i="2"/>
  <c r="E1326" i="2"/>
  <c r="AE826" i="2"/>
  <c r="Z826" i="2"/>
  <c r="V599" i="2"/>
  <c r="X599" i="2"/>
  <c r="U599" i="2"/>
  <c r="W599" i="2"/>
  <c r="I393" i="2"/>
  <c r="H393" i="2"/>
  <c r="I390" i="2"/>
  <c r="H390" i="2"/>
  <c r="I396" i="2"/>
  <c r="H396" i="2"/>
  <c r="I384" i="2"/>
  <c r="H384" i="2"/>
  <c r="I419" i="2"/>
  <c r="H419" i="2"/>
  <c r="I379" i="2"/>
  <c r="H379" i="2"/>
  <c r="I397" i="2"/>
  <c r="H397" i="2"/>
  <c r="I391" i="2"/>
  <c r="H391" i="2"/>
  <c r="I363" i="2"/>
  <c r="H363" i="2"/>
  <c r="A1091" i="2"/>
  <c r="V1091" i="2"/>
  <c r="X1091" i="2"/>
  <c r="W1091" i="2"/>
  <c r="U1091" i="2"/>
  <c r="A1089" i="2"/>
  <c r="X1089" i="2"/>
  <c r="V1089" i="2"/>
  <c r="W1089" i="2"/>
  <c r="U1089" i="2"/>
  <c r="H415" i="2"/>
  <c r="V603" i="2"/>
  <c r="X603" i="2"/>
  <c r="E1347" i="2"/>
  <c r="AE847" i="2"/>
  <c r="Z847" i="2"/>
  <c r="E1331" i="2"/>
  <c r="AE831" i="2"/>
  <c r="Z831" i="2"/>
  <c r="E1315" i="2"/>
  <c r="I1315" i="2" s="1"/>
  <c r="AE815" i="2"/>
  <c r="Z815" i="2"/>
  <c r="E1329" i="2"/>
  <c r="AE829" i="2"/>
  <c r="Z829" i="2"/>
  <c r="E1349" i="2"/>
  <c r="AE849" i="2"/>
  <c r="Z849" i="2"/>
  <c r="E1324" i="2"/>
  <c r="AE824" i="2"/>
  <c r="Z824" i="2"/>
  <c r="I402" i="2"/>
  <c r="H402" i="2"/>
  <c r="V615" i="2"/>
  <c r="X615" i="2"/>
  <c r="U615" i="2"/>
  <c r="W615" i="2"/>
  <c r="V607" i="2"/>
  <c r="U607" i="2"/>
  <c r="X607" i="2"/>
  <c r="W607" i="2"/>
  <c r="I401" i="2"/>
  <c r="H401" i="2"/>
  <c r="E1307" i="2"/>
  <c r="AE807" i="2"/>
  <c r="Z807" i="2"/>
  <c r="E1337" i="2"/>
  <c r="AE837" i="2"/>
  <c r="Z837" i="2"/>
  <c r="E1311" i="2"/>
  <c r="I1311" i="2" s="1"/>
  <c r="AE811" i="2"/>
  <c r="Z811" i="2"/>
  <c r="E1336" i="2"/>
  <c r="AE836" i="2"/>
  <c r="Z836" i="2"/>
  <c r="E1366" i="2"/>
  <c r="Z866" i="2"/>
  <c r="E1333" i="2"/>
  <c r="AE833" i="2"/>
  <c r="Z833" i="2"/>
  <c r="E1339" i="2"/>
  <c r="AE839" i="2"/>
  <c r="Z839" i="2"/>
  <c r="I386" i="2"/>
  <c r="H386" i="2"/>
  <c r="H407" i="2"/>
  <c r="AE1281" i="2"/>
  <c r="Z1281" i="2"/>
  <c r="AE1279" i="2"/>
  <c r="Z1279" i="2"/>
  <c r="AE809" i="2"/>
  <c r="AE1299" i="2"/>
  <c r="Z1299" i="2"/>
  <c r="AE1274" i="2"/>
  <c r="Z1274" i="2"/>
  <c r="I1302" i="2"/>
  <c r="H1302" i="2"/>
  <c r="AE1257" i="2"/>
  <c r="Z1257" i="2"/>
  <c r="AE1287" i="2"/>
  <c r="Z1287" i="2"/>
  <c r="AE816" i="2"/>
  <c r="AE1296" i="2"/>
  <c r="Z1296" i="2"/>
  <c r="Z1320" i="2"/>
  <c r="AE1276" i="2"/>
  <c r="Z1276" i="2"/>
  <c r="I1295" i="2"/>
  <c r="H1295" i="2"/>
  <c r="I1260" i="2"/>
  <c r="H1260" i="2"/>
  <c r="I1319" i="2"/>
  <c r="H1319" i="2"/>
  <c r="I1297" i="2"/>
  <c r="H1297" i="2"/>
  <c r="I1291" i="2"/>
  <c r="H1291" i="2"/>
  <c r="I1263" i="2"/>
  <c r="H1263" i="2"/>
  <c r="H1315" i="2"/>
  <c r="AE1267" i="2"/>
  <c r="Z1267" i="2"/>
  <c r="AE812" i="2"/>
  <c r="AE1288" i="2"/>
  <c r="Z1288" i="2"/>
  <c r="I1300" i="2"/>
  <c r="H1300" i="2"/>
  <c r="I1266" i="2"/>
  <c r="H1266" i="2"/>
  <c r="I1261" i="2"/>
  <c r="AE1300" i="2"/>
  <c r="Z1300" i="2"/>
  <c r="AE1284" i="2"/>
  <c r="Z1284" i="2"/>
  <c r="AE1295" i="2"/>
  <c r="Z1295" i="2"/>
  <c r="I1273" i="2"/>
  <c r="H1273" i="2"/>
  <c r="I1287" i="2"/>
  <c r="H1287" i="2"/>
  <c r="U113" i="2"/>
  <c r="W113" i="2"/>
  <c r="A1094" i="2"/>
  <c r="W1094" i="2"/>
  <c r="U1094" i="2"/>
  <c r="A1092" i="2"/>
  <c r="W1092" i="2"/>
  <c r="U1092" i="2"/>
  <c r="U114" i="2"/>
  <c r="W114" i="2"/>
  <c r="U112" i="2"/>
  <c r="W112" i="2"/>
  <c r="A1093" i="2"/>
  <c r="W1093" i="2"/>
  <c r="U1093" i="2"/>
  <c r="U603" i="2"/>
  <c r="W603" i="2"/>
  <c r="W604" i="2"/>
  <c r="U604" i="2"/>
  <c r="W602" i="2"/>
  <c r="U602" i="2"/>
  <c r="G406" i="2"/>
  <c r="G856" i="2"/>
  <c r="G405" i="2"/>
  <c r="G855" i="2"/>
  <c r="G450" i="2"/>
  <c r="G900" i="2"/>
  <c r="G439" i="2"/>
  <c r="G889" i="2"/>
  <c r="G430" i="2"/>
  <c r="G880" i="2"/>
  <c r="G432" i="2"/>
  <c r="G882" i="2"/>
  <c r="G435" i="2"/>
  <c r="G885" i="2"/>
  <c r="G427" i="2"/>
  <c r="G877" i="2"/>
  <c r="E919" i="2"/>
  <c r="E469" i="2"/>
  <c r="E864" i="2"/>
  <c r="E414" i="2"/>
  <c r="E892" i="2"/>
  <c r="E442" i="2"/>
  <c r="E873" i="2"/>
  <c r="E423" i="2"/>
  <c r="E867" i="2"/>
  <c r="E417" i="2"/>
  <c r="E893" i="2"/>
  <c r="E443" i="2"/>
  <c r="S114" i="2"/>
  <c r="S614" i="2" s="1"/>
  <c r="S1114" i="2" s="1"/>
  <c r="A114" i="2"/>
  <c r="R614" i="2"/>
  <c r="R124" i="2"/>
  <c r="S112" i="2"/>
  <c r="S612" i="2" s="1"/>
  <c r="S1112" i="2" s="1"/>
  <c r="R612" i="2"/>
  <c r="A112" i="2"/>
  <c r="R122" i="2"/>
  <c r="E868" i="2"/>
  <c r="E418" i="2"/>
  <c r="E904" i="2"/>
  <c r="E454" i="2"/>
  <c r="E895" i="2"/>
  <c r="E445" i="2"/>
  <c r="E912" i="2"/>
  <c r="E462" i="2"/>
  <c r="E885" i="2"/>
  <c r="E435" i="2"/>
  <c r="E875" i="2"/>
  <c r="E425" i="2"/>
  <c r="E888" i="2"/>
  <c r="E438" i="2"/>
  <c r="E876" i="2"/>
  <c r="E426" i="2"/>
  <c r="R1100" i="2"/>
  <c r="A600" i="2"/>
  <c r="E897" i="2"/>
  <c r="E447" i="2"/>
  <c r="E881" i="2"/>
  <c r="E431" i="2"/>
  <c r="E865" i="2"/>
  <c r="I865" i="2" s="1"/>
  <c r="E415" i="2"/>
  <c r="E879" i="2"/>
  <c r="E429" i="2"/>
  <c r="R1108" i="2"/>
  <c r="A608" i="2"/>
  <c r="E899" i="2"/>
  <c r="E449" i="2"/>
  <c r="E874" i="2"/>
  <c r="E424" i="2"/>
  <c r="S125" i="2"/>
  <c r="S625" i="2" s="1"/>
  <c r="S1125" i="2" s="1"/>
  <c r="A125" i="2"/>
  <c r="R625" i="2"/>
  <c r="R135" i="2"/>
  <c r="E857" i="2"/>
  <c r="E407" i="2"/>
  <c r="I407" i="2" s="1"/>
  <c r="E887" i="2"/>
  <c r="E437" i="2"/>
  <c r="E861" i="2"/>
  <c r="I861" i="2" s="1"/>
  <c r="E411" i="2"/>
  <c r="I411" i="2" s="1"/>
  <c r="E886" i="2"/>
  <c r="E436" i="2"/>
  <c r="E916" i="2"/>
  <c r="E466" i="2"/>
  <c r="E883" i="2"/>
  <c r="E433" i="2"/>
  <c r="E889" i="2"/>
  <c r="E439" i="2"/>
  <c r="S106" i="2"/>
  <c r="S606" i="2" s="1"/>
  <c r="S1106" i="2" s="1"/>
  <c r="R606" i="2"/>
  <c r="A106" i="2"/>
  <c r="R116" i="2"/>
  <c r="G442" i="2"/>
  <c r="G892" i="2"/>
  <c r="G416" i="2"/>
  <c r="AE416" i="2" s="1"/>
  <c r="G866" i="2"/>
  <c r="G423" i="2"/>
  <c r="G873" i="2"/>
  <c r="G433" i="2"/>
  <c r="G883" i="2"/>
  <c r="G438" i="2"/>
  <c r="G888" i="2"/>
  <c r="G412" i="2"/>
  <c r="G862" i="2"/>
  <c r="AE862" i="2" s="1"/>
  <c r="R1101" i="2"/>
  <c r="A601" i="2"/>
  <c r="R1099" i="2"/>
  <c r="A599" i="2"/>
  <c r="G443" i="2"/>
  <c r="G893" i="2"/>
  <c r="G440" i="2"/>
  <c r="G890" i="2"/>
  <c r="G446" i="2"/>
  <c r="G896" i="2"/>
  <c r="G434" i="2"/>
  <c r="G884" i="2"/>
  <c r="G469" i="2"/>
  <c r="G919" i="2"/>
  <c r="G429" i="2"/>
  <c r="G879" i="2"/>
  <c r="G447" i="2"/>
  <c r="G897" i="2"/>
  <c r="G441" i="2"/>
  <c r="G891" i="2"/>
  <c r="G413" i="2"/>
  <c r="G863" i="2"/>
  <c r="G465" i="2"/>
  <c r="G915" i="2"/>
  <c r="R1103" i="2"/>
  <c r="A603" i="2"/>
  <c r="G452" i="2"/>
  <c r="G902" i="2"/>
  <c r="R1115" i="2"/>
  <c r="A615" i="2"/>
  <c r="R1107" i="2"/>
  <c r="A607" i="2"/>
  <c r="G451" i="2"/>
  <c r="G901" i="2"/>
  <c r="G436" i="2"/>
  <c r="G886" i="2"/>
  <c r="G457" i="2"/>
  <c r="G907" i="2"/>
  <c r="G422" i="2"/>
  <c r="G872" i="2"/>
  <c r="G437" i="2"/>
  <c r="G887" i="2"/>
  <c r="G461" i="2"/>
  <c r="G911" i="2"/>
  <c r="G445" i="2"/>
  <c r="G895" i="2"/>
  <c r="G425" i="2"/>
  <c r="G875" i="2"/>
  <c r="G417" i="2"/>
  <c r="G867" i="2"/>
  <c r="G410" i="2"/>
  <c r="G860" i="2"/>
  <c r="E920" i="2"/>
  <c r="E470" i="2"/>
  <c r="E900" i="2"/>
  <c r="E450" i="2"/>
  <c r="E891" i="2"/>
  <c r="E441" i="2"/>
  <c r="E894" i="2"/>
  <c r="E444" i="2"/>
  <c r="E884" i="2"/>
  <c r="E434" i="2"/>
  <c r="R1104" i="2"/>
  <c r="A604" i="2"/>
  <c r="R1102" i="2"/>
  <c r="A602" i="2"/>
  <c r="E890" i="2"/>
  <c r="E440" i="2"/>
  <c r="E860" i="2"/>
  <c r="E410" i="2"/>
  <c r="E908" i="2"/>
  <c r="E458" i="2"/>
  <c r="E863" i="2"/>
  <c r="E413" i="2"/>
  <c r="E871" i="2"/>
  <c r="E421" i="2"/>
  <c r="E903" i="2"/>
  <c r="E453" i="2"/>
  <c r="E856" i="2"/>
  <c r="E406" i="2"/>
  <c r="S110" i="2"/>
  <c r="S610" i="2" s="1"/>
  <c r="S1110" i="2" s="1"/>
  <c r="R610" i="2"/>
  <c r="A110" i="2"/>
  <c r="R120" i="2"/>
  <c r="R609" i="2"/>
  <c r="A109" i="2"/>
  <c r="R119" i="2"/>
  <c r="S109" i="2"/>
  <c r="S609" i="2" s="1"/>
  <c r="S1109" i="2" s="1"/>
  <c r="G426" i="2"/>
  <c r="G876" i="2"/>
  <c r="G418" i="2"/>
  <c r="G868" i="2"/>
  <c r="G409" i="2"/>
  <c r="G859" i="2"/>
  <c r="AE859" i="2" s="1"/>
  <c r="E880" i="2"/>
  <c r="E430" i="2"/>
  <c r="E882" i="2"/>
  <c r="E432" i="2"/>
  <c r="E877" i="2"/>
  <c r="E427" i="2"/>
  <c r="S118" i="2"/>
  <c r="S618" i="2" s="1"/>
  <c r="S1118" i="2" s="1"/>
  <c r="A118" i="2"/>
  <c r="R618" i="2"/>
  <c r="R128" i="2"/>
  <c r="E909" i="2"/>
  <c r="E459" i="2"/>
  <c r="E878" i="2"/>
  <c r="E428" i="2"/>
  <c r="R617" i="2"/>
  <c r="A117" i="2"/>
  <c r="R127" i="2"/>
  <c r="S117" i="2"/>
  <c r="S617" i="2" s="1"/>
  <c r="S1117" i="2" s="1"/>
  <c r="E902" i="2"/>
  <c r="E452" i="2"/>
  <c r="E901" i="2"/>
  <c r="E451" i="2"/>
  <c r="E855" i="2"/>
  <c r="E405" i="2"/>
  <c r="E898" i="2"/>
  <c r="E448" i="2"/>
  <c r="E896" i="2"/>
  <c r="E446" i="2"/>
  <c r="E872" i="2"/>
  <c r="E422" i="2"/>
  <c r="R1096" i="2"/>
  <c r="A596" i="2"/>
  <c r="R611" i="2"/>
  <c r="A111" i="2"/>
  <c r="R121" i="2"/>
  <c r="S111" i="2"/>
  <c r="S611" i="2" s="1"/>
  <c r="S1111" i="2" s="1"/>
  <c r="G444" i="2"/>
  <c r="G894" i="2"/>
  <c r="G454" i="2"/>
  <c r="G904" i="2"/>
  <c r="G414" i="2"/>
  <c r="G864" i="2"/>
  <c r="G421" i="2"/>
  <c r="G871" i="2"/>
  <c r="G431" i="2"/>
  <c r="G881" i="2"/>
  <c r="G453" i="2"/>
  <c r="G903" i="2"/>
  <c r="G449" i="2"/>
  <c r="G899" i="2"/>
  <c r="G424" i="2"/>
  <c r="G874" i="2"/>
  <c r="R613" i="2"/>
  <c r="A113" i="2"/>
  <c r="S113" i="2"/>
  <c r="S613" i="2" s="1"/>
  <c r="S1113" i="2" s="1"/>
  <c r="R123" i="2"/>
  <c r="G448" i="2"/>
  <c r="G898" i="2"/>
  <c r="G420" i="2"/>
  <c r="AE420" i="2" s="1"/>
  <c r="G870" i="2"/>
  <c r="AE870" i="2" s="1"/>
  <c r="G428" i="2"/>
  <c r="G878" i="2"/>
  <c r="G408" i="2"/>
  <c r="AE408" i="2" s="1"/>
  <c r="G858" i="2"/>
  <c r="Y118" i="2" l="1"/>
  <c r="Y615" i="2"/>
  <c r="Y117" i="2"/>
  <c r="Y125" i="2"/>
  <c r="Y1093" i="2"/>
  <c r="Y113" i="2"/>
  <c r="Y1092" i="2"/>
  <c r="Y604" i="2"/>
  <c r="Y106" i="2"/>
  <c r="Y602" i="2"/>
  <c r="Y114" i="2"/>
  <c r="Y1094" i="2"/>
  <c r="Y1091" i="2"/>
  <c r="Y599" i="2"/>
  <c r="Y1105" i="2"/>
  <c r="Y1098" i="2"/>
  <c r="Y1097" i="2"/>
  <c r="Y110" i="2"/>
  <c r="Y1086" i="2"/>
  <c r="Y111" i="2"/>
  <c r="Y596" i="2"/>
  <c r="Y603" i="2"/>
  <c r="Y601" i="2"/>
  <c r="Y608" i="2"/>
  <c r="Y112" i="2"/>
  <c r="Y607" i="2"/>
  <c r="Y600" i="2"/>
  <c r="Y1089" i="2"/>
  <c r="Y109" i="2"/>
  <c r="Y1090" i="2"/>
  <c r="AD601" i="2"/>
  <c r="AA601" i="2"/>
  <c r="AB601" i="2"/>
  <c r="AC601" i="2"/>
  <c r="AD608" i="2"/>
  <c r="AA608" i="2"/>
  <c r="AB608" i="2"/>
  <c r="AC608" i="2"/>
  <c r="AD596" i="2"/>
  <c r="AA596" i="2"/>
  <c r="AB596" i="2"/>
  <c r="AC596" i="2"/>
  <c r="AD604" i="2"/>
  <c r="AA604" i="2"/>
  <c r="AB604" i="2"/>
  <c r="AC604" i="2"/>
  <c r="AA1093" i="2"/>
  <c r="AB1093" i="2"/>
  <c r="AC1093" i="2"/>
  <c r="AD1093" i="2"/>
  <c r="AD112" i="2"/>
  <c r="AA112" i="2"/>
  <c r="AB112" i="2"/>
  <c r="AC112" i="2"/>
  <c r="AA1091" i="2"/>
  <c r="AB1091" i="2"/>
  <c r="AC1091" i="2"/>
  <c r="AD1091" i="2"/>
  <c r="AD599" i="2"/>
  <c r="AA599" i="2"/>
  <c r="AB599" i="2"/>
  <c r="AC599" i="2"/>
  <c r="AA1105" i="2"/>
  <c r="AB1105" i="2"/>
  <c r="AC1105" i="2"/>
  <c r="AD1105" i="2"/>
  <c r="AD106" i="2"/>
  <c r="AA106" i="2"/>
  <c r="AB106" i="2"/>
  <c r="AC106" i="2"/>
  <c r="AD118" i="2"/>
  <c r="AA118" i="2"/>
  <c r="AB118" i="2"/>
  <c r="AC118" i="2"/>
  <c r="AD111" i="2"/>
  <c r="AA111" i="2"/>
  <c r="AB111" i="2"/>
  <c r="AC111" i="2"/>
  <c r="AD602" i="2"/>
  <c r="AA602" i="2"/>
  <c r="AB602" i="2"/>
  <c r="AC602" i="2"/>
  <c r="AD114" i="2"/>
  <c r="AA114" i="2"/>
  <c r="AB114" i="2"/>
  <c r="AC114" i="2"/>
  <c r="AA1094" i="2"/>
  <c r="AB1094" i="2"/>
  <c r="AC1094" i="2"/>
  <c r="AD1094" i="2"/>
  <c r="AD113" i="2"/>
  <c r="AA113" i="2"/>
  <c r="AC113" i="2"/>
  <c r="AB113" i="2"/>
  <c r="AD607" i="2"/>
  <c r="AA607" i="2"/>
  <c r="AB607" i="2"/>
  <c r="AC607" i="2"/>
  <c r="AD600" i="2"/>
  <c r="AA600" i="2"/>
  <c r="AB600" i="2"/>
  <c r="AC600" i="2"/>
  <c r="AA1098" i="2"/>
  <c r="AB1098" i="2"/>
  <c r="AC1098" i="2"/>
  <c r="AD1098" i="2"/>
  <c r="AA1097" i="2"/>
  <c r="AB1097" i="2"/>
  <c r="AC1097" i="2"/>
  <c r="AD1097" i="2"/>
  <c r="AD110" i="2"/>
  <c r="AA110" i="2"/>
  <c r="AB110" i="2"/>
  <c r="AC110" i="2"/>
  <c r="AD615" i="2"/>
  <c r="AA615" i="2"/>
  <c r="AB615" i="2"/>
  <c r="AC615" i="2"/>
  <c r="AA1086" i="2"/>
  <c r="AB1086" i="2"/>
  <c r="AC1086" i="2"/>
  <c r="AD1086" i="2"/>
  <c r="AD603" i="2"/>
  <c r="AA603" i="2"/>
  <c r="AB603" i="2"/>
  <c r="AC603" i="2"/>
  <c r="AA1092" i="2"/>
  <c r="AB1092" i="2"/>
  <c r="AC1092" i="2"/>
  <c r="AD1092" i="2"/>
  <c r="AA1089" i="2"/>
  <c r="AB1089" i="2"/>
  <c r="AC1089" i="2"/>
  <c r="AD1089" i="2"/>
  <c r="AD117" i="2"/>
  <c r="AA117" i="2"/>
  <c r="AC117" i="2"/>
  <c r="AB117" i="2"/>
  <c r="AD109" i="2"/>
  <c r="AA109" i="2"/>
  <c r="AC109" i="2"/>
  <c r="AB109" i="2"/>
  <c r="AD125" i="2"/>
  <c r="AA125" i="2"/>
  <c r="AC125" i="2"/>
  <c r="AB125" i="2"/>
  <c r="AA1090" i="2"/>
  <c r="AB1090" i="2"/>
  <c r="AC1090" i="2"/>
  <c r="AD1090" i="2"/>
  <c r="X613" i="2"/>
  <c r="V613" i="2"/>
  <c r="I431" i="2"/>
  <c r="H431" i="2"/>
  <c r="I444" i="2"/>
  <c r="H444" i="2"/>
  <c r="E1398" i="2"/>
  <c r="Z898" i="2"/>
  <c r="AE898" i="2"/>
  <c r="X127" i="2"/>
  <c r="V127" i="2"/>
  <c r="U127" i="2"/>
  <c r="W127" i="2"/>
  <c r="E1377" i="2"/>
  <c r="AE877" i="2"/>
  <c r="Z877" i="2"/>
  <c r="I418" i="2"/>
  <c r="H418" i="2"/>
  <c r="E1371" i="2"/>
  <c r="AE871" i="2"/>
  <c r="Z871" i="2"/>
  <c r="G961" i="2"/>
  <c r="H461" i="2"/>
  <c r="E1381" i="2"/>
  <c r="AE881" i="2"/>
  <c r="Z881" i="2"/>
  <c r="E1385" i="2"/>
  <c r="AE885" i="2"/>
  <c r="Z885" i="2"/>
  <c r="E1419" i="2"/>
  <c r="AE919" i="2"/>
  <c r="Z919" i="2"/>
  <c r="I450" i="2"/>
  <c r="H450" i="2"/>
  <c r="I406" i="2"/>
  <c r="H406" i="2"/>
  <c r="AE1325" i="2"/>
  <c r="Z1325" i="2"/>
  <c r="AE1343" i="2"/>
  <c r="Z1343" i="2"/>
  <c r="AE1314" i="2"/>
  <c r="Z1314" i="2"/>
  <c r="I1306" i="2"/>
  <c r="H1306" i="2"/>
  <c r="I1316" i="2"/>
  <c r="H1316" i="2"/>
  <c r="I1337" i="2"/>
  <c r="H1337" i="2"/>
  <c r="AE1334" i="2"/>
  <c r="Z1334" i="2"/>
  <c r="I1344" i="2"/>
  <c r="H1344" i="2"/>
  <c r="G1358" i="2"/>
  <c r="AE1358" i="2" s="1"/>
  <c r="I858" i="2"/>
  <c r="H858" i="2"/>
  <c r="G1370" i="2"/>
  <c r="I870" i="2"/>
  <c r="H870" i="2"/>
  <c r="X123" i="2"/>
  <c r="V123" i="2"/>
  <c r="G1374" i="2"/>
  <c r="H874" i="2"/>
  <c r="I874" i="2"/>
  <c r="G1403" i="2"/>
  <c r="I903" i="2"/>
  <c r="H903" i="2"/>
  <c r="G1371" i="2"/>
  <c r="I871" i="2"/>
  <c r="H871" i="2"/>
  <c r="G1404" i="2"/>
  <c r="I904" i="2"/>
  <c r="H904" i="2"/>
  <c r="AE446" i="2"/>
  <c r="Z446" i="2"/>
  <c r="AE405" i="2"/>
  <c r="Z405" i="2"/>
  <c r="AE452" i="2"/>
  <c r="Z452" i="2"/>
  <c r="E959" i="2"/>
  <c r="Z459" i="2"/>
  <c r="AE432" i="2"/>
  <c r="Z432" i="2"/>
  <c r="G1359" i="2"/>
  <c r="I859" i="2"/>
  <c r="H859" i="2"/>
  <c r="G1376" i="2"/>
  <c r="I876" i="2"/>
  <c r="H876" i="2"/>
  <c r="V610" i="2"/>
  <c r="X610" i="2"/>
  <c r="U610" i="2"/>
  <c r="W610" i="2"/>
  <c r="AE453" i="2"/>
  <c r="Z453" i="2"/>
  <c r="AE413" i="2"/>
  <c r="Z413" i="2"/>
  <c r="AE410" i="2"/>
  <c r="Z410" i="2"/>
  <c r="AE434" i="2"/>
  <c r="Z434" i="2"/>
  <c r="AE441" i="2"/>
  <c r="Z441" i="2"/>
  <c r="E970" i="2"/>
  <c r="Z470" i="2"/>
  <c r="G1367" i="2"/>
  <c r="I867" i="2"/>
  <c r="H867" i="2"/>
  <c r="G1395" i="2"/>
  <c r="I895" i="2"/>
  <c r="H895" i="2"/>
  <c r="G1387" i="2"/>
  <c r="I887" i="2"/>
  <c r="H887" i="2"/>
  <c r="G1407" i="2"/>
  <c r="H907" i="2"/>
  <c r="G1401" i="2"/>
  <c r="I901" i="2"/>
  <c r="H901" i="2"/>
  <c r="G1363" i="2"/>
  <c r="I863" i="2"/>
  <c r="H863" i="2"/>
  <c r="G1397" i="2"/>
  <c r="I897" i="2"/>
  <c r="H897" i="2"/>
  <c r="G1419" i="2"/>
  <c r="I919" i="2"/>
  <c r="H919" i="2"/>
  <c r="G1396" i="2"/>
  <c r="I896" i="2"/>
  <c r="H896" i="2"/>
  <c r="G1393" i="2"/>
  <c r="I893" i="2"/>
  <c r="H893" i="2"/>
  <c r="G1388" i="2"/>
  <c r="I888" i="2"/>
  <c r="H888" i="2"/>
  <c r="G1373" i="2"/>
  <c r="I873" i="2"/>
  <c r="H873" i="2"/>
  <c r="G1392" i="2"/>
  <c r="I892" i="2"/>
  <c r="H892" i="2"/>
  <c r="V606" i="2"/>
  <c r="X606" i="2"/>
  <c r="U606" i="2"/>
  <c r="W606" i="2"/>
  <c r="Z433" i="2"/>
  <c r="AE433" i="2"/>
  <c r="AE436" i="2"/>
  <c r="Z436" i="2"/>
  <c r="AE437" i="2"/>
  <c r="Z437" i="2"/>
  <c r="X135" i="2"/>
  <c r="V135" i="2"/>
  <c r="U135" i="2"/>
  <c r="W135" i="2"/>
  <c r="AE424" i="2"/>
  <c r="Z424" i="2"/>
  <c r="AE415" i="2"/>
  <c r="Z415" i="2"/>
  <c r="AE447" i="2"/>
  <c r="Z447" i="2"/>
  <c r="AE426" i="2"/>
  <c r="Z426" i="2"/>
  <c r="AE425" i="2"/>
  <c r="Z425" i="2"/>
  <c r="E962" i="2"/>
  <c r="Z462" i="2"/>
  <c r="AE454" i="2"/>
  <c r="Z454" i="2"/>
  <c r="X122" i="2"/>
  <c r="V122" i="2"/>
  <c r="X124" i="2"/>
  <c r="V124" i="2"/>
  <c r="AE443" i="2"/>
  <c r="Z443" i="2"/>
  <c r="AE423" i="2"/>
  <c r="Z423" i="2"/>
  <c r="AE414" i="2"/>
  <c r="Z414" i="2"/>
  <c r="G1377" i="2"/>
  <c r="I877" i="2"/>
  <c r="H877" i="2"/>
  <c r="G1382" i="2"/>
  <c r="I882" i="2"/>
  <c r="H882" i="2"/>
  <c r="G1389" i="2"/>
  <c r="I889" i="2"/>
  <c r="H889" i="2"/>
  <c r="G1355" i="2"/>
  <c r="I855" i="2"/>
  <c r="H855" i="2"/>
  <c r="Z1366" i="2"/>
  <c r="AE1307" i="2"/>
  <c r="Z1307" i="2"/>
  <c r="Z1315" i="2"/>
  <c r="AE1315" i="2"/>
  <c r="AE1338" i="2"/>
  <c r="Z1338" i="2"/>
  <c r="AE1345" i="2"/>
  <c r="Z1345" i="2"/>
  <c r="AE1342" i="2"/>
  <c r="Z1342" i="2"/>
  <c r="I1348" i="2"/>
  <c r="H1348" i="2"/>
  <c r="I1353" i="2"/>
  <c r="H1353" i="2"/>
  <c r="I1313" i="2"/>
  <c r="H1313" i="2"/>
  <c r="I1369" i="2"/>
  <c r="H1369" i="2"/>
  <c r="I1343" i="2"/>
  <c r="H1343" i="2"/>
  <c r="I1323" i="2"/>
  <c r="H1323" i="2"/>
  <c r="I1342" i="2"/>
  <c r="H1342" i="2"/>
  <c r="AE1316" i="2"/>
  <c r="I1350" i="2"/>
  <c r="H1350" i="2"/>
  <c r="I1307" i="2"/>
  <c r="AE1346" i="2"/>
  <c r="Z1346" i="2"/>
  <c r="AE1352" i="2"/>
  <c r="Z1352" i="2"/>
  <c r="Z1359" i="2"/>
  <c r="AE1321" i="2"/>
  <c r="Z1321" i="2"/>
  <c r="AE1340" i="2"/>
  <c r="Z1340" i="2"/>
  <c r="Z1370" i="2"/>
  <c r="I1325" i="2"/>
  <c r="H1325" i="2"/>
  <c r="I1314" i="2"/>
  <c r="H1314" i="2"/>
  <c r="I448" i="2"/>
  <c r="H448" i="2"/>
  <c r="E1372" i="2"/>
  <c r="AE872" i="2"/>
  <c r="Z872" i="2"/>
  <c r="E1390" i="2"/>
  <c r="AE890" i="2"/>
  <c r="Z890" i="2"/>
  <c r="E1394" i="2"/>
  <c r="AE894" i="2"/>
  <c r="Z894" i="2"/>
  <c r="I410" i="2"/>
  <c r="H410" i="2"/>
  <c r="I422" i="2"/>
  <c r="H422" i="2"/>
  <c r="A1107" i="2"/>
  <c r="V1107" i="2"/>
  <c r="X1107" i="2"/>
  <c r="W1107" i="2"/>
  <c r="U1107" i="2"/>
  <c r="I452" i="2"/>
  <c r="H452" i="2"/>
  <c r="I441" i="2"/>
  <c r="H441" i="2"/>
  <c r="I434" i="2"/>
  <c r="H434" i="2"/>
  <c r="A1099" i="2"/>
  <c r="V1099" i="2"/>
  <c r="X1099" i="2"/>
  <c r="U1099" i="2"/>
  <c r="W1099" i="2"/>
  <c r="I433" i="2"/>
  <c r="H433" i="2"/>
  <c r="E1389" i="2"/>
  <c r="AE889" i="2"/>
  <c r="Z889" i="2"/>
  <c r="E1357" i="2"/>
  <c r="I1357" i="2" s="1"/>
  <c r="AE857" i="2"/>
  <c r="Z857" i="2"/>
  <c r="E1379" i="2"/>
  <c r="AE879" i="2"/>
  <c r="Z879" i="2"/>
  <c r="A1100" i="2"/>
  <c r="V1100" i="2"/>
  <c r="W1100" i="2"/>
  <c r="X1100" i="2"/>
  <c r="U1100" i="2"/>
  <c r="E1395" i="2"/>
  <c r="AE895" i="2"/>
  <c r="Z895" i="2"/>
  <c r="E1368" i="2"/>
  <c r="AE868" i="2"/>
  <c r="Z868" i="2"/>
  <c r="E1367" i="2"/>
  <c r="AE867" i="2"/>
  <c r="Z867" i="2"/>
  <c r="I435" i="2"/>
  <c r="H435" i="2"/>
  <c r="AE1336" i="2"/>
  <c r="Z1336" i="2"/>
  <c r="I1324" i="2"/>
  <c r="H1324" i="2"/>
  <c r="H1357" i="2"/>
  <c r="I1351" i="2"/>
  <c r="H1351" i="2"/>
  <c r="I1349" i="2"/>
  <c r="H1349" i="2"/>
  <c r="I1305" i="2"/>
  <c r="H1305" i="2"/>
  <c r="AE1327" i="2"/>
  <c r="Z1327" i="2"/>
  <c r="AE1313" i="2"/>
  <c r="Z1313" i="2"/>
  <c r="I1310" i="2"/>
  <c r="H1310" i="2"/>
  <c r="I408" i="2"/>
  <c r="H408" i="2"/>
  <c r="I420" i="2"/>
  <c r="H420" i="2"/>
  <c r="I424" i="2"/>
  <c r="H424" i="2"/>
  <c r="I453" i="2"/>
  <c r="H453" i="2"/>
  <c r="I421" i="2"/>
  <c r="H421" i="2"/>
  <c r="I454" i="2"/>
  <c r="H454" i="2"/>
  <c r="V121" i="2"/>
  <c r="X121" i="2"/>
  <c r="U121" i="2"/>
  <c r="W121" i="2"/>
  <c r="A1096" i="2"/>
  <c r="V1096" i="2"/>
  <c r="W1096" i="2"/>
  <c r="X1096" i="2"/>
  <c r="U1096" i="2"/>
  <c r="E1396" i="2"/>
  <c r="AE896" i="2"/>
  <c r="Z896" i="2"/>
  <c r="E1355" i="2"/>
  <c r="AE855" i="2"/>
  <c r="Z855" i="2"/>
  <c r="E1402" i="2"/>
  <c r="AE902" i="2"/>
  <c r="Z902" i="2"/>
  <c r="X617" i="2"/>
  <c r="U617" i="2"/>
  <c r="V617" i="2"/>
  <c r="W617" i="2"/>
  <c r="E1409" i="2"/>
  <c r="Z909" i="2"/>
  <c r="E1382" i="2"/>
  <c r="Z882" i="2"/>
  <c r="AE882" i="2"/>
  <c r="I409" i="2"/>
  <c r="H409" i="2"/>
  <c r="I426" i="2"/>
  <c r="H426" i="2"/>
  <c r="X609" i="2"/>
  <c r="V609" i="2"/>
  <c r="U609" i="2"/>
  <c r="W609" i="2"/>
  <c r="E1403" i="2"/>
  <c r="AE903" i="2"/>
  <c r="Z903" i="2"/>
  <c r="E1363" i="2"/>
  <c r="AE863" i="2"/>
  <c r="Z863" i="2"/>
  <c r="E1360" i="2"/>
  <c r="AE860" i="2"/>
  <c r="Z860" i="2"/>
  <c r="X1102" i="2"/>
  <c r="V1102" i="2"/>
  <c r="E1384" i="2"/>
  <c r="AE884" i="2"/>
  <c r="Z884" i="2"/>
  <c r="E1391" i="2"/>
  <c r="AE891" i="2"/>
  <c r="Z891" i="2"/>
  <c r="E1420" i="2"/>
  <c r="Z920" i="2"/>
  <c r="I417" i="2"/>
  <c r="H417" i="2"/>
  <c r="I445" i="2"/>
  <c r="H445" i="2"/>
  <c r="I437" i="2"/>
  <c r="H437" i="2"/>
  <c r="G957" i="2"/>
  <c r="H457" i="2"/>
  <c r="I451" i="2"/>
  <c r="H451" i="2"/>
  <c r="A1115" i="2"/>
  <c r="V1115" i="2"/>
  <c r="X1115" i="2"/>
  <c r="U1115" i="2"/>
  <c r="W1115" i="2"/>
  <c r="V1103" i="2"/>
  <c r="X1103" i="2"/>
  <c r="I413" i="2"/>
  <c r="H413" i="2"/>
  <c r="I447" i="2"/>
  <c r="H447" i="2"/>
  <c r="G969" i="2"/>
  <c r="I469" i="2"/>
  <c r="H469" i="2"/>
  <c r="I446" i="2"/>
  <c r="H446" i="2"/>
  <c r="I443" i="2"/>
  <c r="H443" i="2"/>
  <c r="A1101" i="2"/>
  <c r="X1101" i="2"/>
  <c r="V1101" i="2"/>
  <c r="U1101" i="2"/>
  <c r="W1101" i="2"/>
  <c r="I438" i="2"/>
  <c r="H438" i="2"/>
  <c r="I423" i="2"/>
  <c r="H423" i="2"/>
  <c r="I442" i="2"/>
  <c r="H442" i="2"/>
  <c r="E1383" i="2"/>
  <c r="AE883" i="2"/>
  <c r="Z883" i="2"/>
  <c r="E1386" i="2"/>
  <c r="AE886" i="2"/>
  <c r="Z886" i="2"/>
  <c r="E1387" i="2"/>
  <c r="AE887" i="2"/>
  <c r="Z887" i="2"/>
  <c r="X625" i="2"/>
  <c r="V625" i="2"/>
  <c r="U625" i="2"/>
  <c r="W625" i="2"/>
  <c r="E1374" i="2"/>
  <c r="AE874" i="2"/>
  <c r="Z874" i="2"/>
  <c r="A1108" i="2"/>
  <c r="V1108" i="2"/>
  <c r="X1108" i="2"/>
  <c r="U1108" i="2"/>
  <c r="W1108" i="2"/>
  <c r="E1365" i="2"/>
  <c r="I1365" i="2" s="1"/>
  <c r="AE865" i="2"/>
  <c r="Z865" i="2"/>
  <c r="E1397" i="2"/>
  <c r="AE897" i="2"/>
  <c r="Z897" i="2"/>
  <c r="E1376" i="2"/>
  <c r="AE876" i="2"/>
  <c r="Z876" i="2"/>
  <c r="E1375" i="2"/>
  <c r="AE875" i="2"/>
  <c r="Z875" i="2"/>
  <c r="E1412" i="2"/>
  <c r="Z912" i="2"/>
  <c r="E1404" i="2"/>
  <c r="AE904" i="2"/>
  <c r="Z904" i="2"/>
  <c r="V614" i="2"/>
  <c r="X614" i="2"/>
  <c r="E1393" i="2"/>
  <c r="AE893" i="2"/>
  <c r="Z893" i="2"/>
  <c r="E1373" i="2"/>
  <c r="AE873" i="2"/>
  <c r="Z873" i="2"/>
  <c r="E1364" i="2"/>
  <c r="AE864" i="2"/>
  <c r="Z864" i="2"/>
  <c r="I427" i="2"/>
  <c r="H427" i="2"/>
  <c r="I432" i="2"/>
  <c r="H432" i="2"/>
  <c r="I439" i="2"/>
  <c r="H439" i="2"/>
  <c r="I405" i="2"/>
  <c r="H405" i="2"/>
  <c r="AE1333" i="2"/>
  <c r="Z1333" i="2"/>
  <c r="AE1337" i="2"/>
  <c r="Z1337" i="2"/>
  <c r="AE1329" i="2"/>
  <c r="Z1329" i="2"/>
  <c r="AE1326" i="2"/>
  <c r="Z1326" i="2"/>
  <c r="Z1362" i="2"/>
  <c r="AE1323" i="2"/>
  <c r="Z1323" i="2"/>
  <c r="I1320" i="2"/>
  <c r="H1320" i="2"/>
  <c r="AE409" i="2"/>
  <c r="H1365" i="2"/>
  <c r="I1329" i="2"/>
  <c r="H1329" i="2"/>
  <c r="I1340" i="2"/>
  <c r="H1340" i="2"/>
  <c r="I1312" i="2"/>
  <c r="H1312" i="2"/>
  <c r="I1333" i="2"/>
  <c r="H1333" i="2"/>
  <c r="H1361" i="2"/>
  <c r="I1339" i="2"/>
  <c r="H1339" i="2"/>
  <c r="AE1322" i="2"/>
  <c r="Z1322" i="2"/>
  <c r="AE1351" i="2"/>
  <c r="Z1351" i="2"/>
  <c r="AE1328" i="2"/>
  <c r="Z1328" i="2"/>
  <c r="AE1330" i="2"/>
  <c r="Z1330" i="2"/>
  <c r="I1318" i="2"/>
  <c r="H1318" i="2"/>
  <c r="AE1353" i="2"/>
  <c r="Z1353" i="2"/>
  <c r="AE858" i="2"/>
  <c r="AE1310" i="2"/>
  <c r="Z1310" i="2"/>
  <c r="AE1350" i="2"/>
  <c r="Z1350" i="2"/>
  <c r="I1331" i="2"/>
  <c r="H1331" i="2"/>
  <c r="I1335" i="2"/>
  <c r="H1335" i="2"/>
  <c r="I428" i="2"/>
  <c r="H428" i="2"/>
  <c r="I449" i="2"/>
  <c r="H449" i="2"/>
  <c r="I414" i="2"/>
  <c r="H414" i="2"/>
  <c r="V611" i="2"/>
  <c r="X611" i="2"/>
  <c r="U611" i="2"/>
  <c r="W611" i="2"/>
  <c r="E1401" i="2"/>
  <c r="AE901" i="2"/>
  <c r="Z901" i="2"/>
  <c r="E1378" i="2"/>
  <c r="AE878" i="2"/>
  <c r="Z878" i="2"/>
  <c r="V618" i="2"/>
  <c r="X618" i="2"/>
  <c r="W618" i="2"/>
  <c r="U618" i="2"/>
  <c r="E1380" i="2"/>
  <c r="AE880" i="2"/>
  <c r="Z880" i="2"/>
  <c r="X119" i="2"/>
  <c r="V119" i="2"/>
  <c r="U119" i="2"/>
  <c r="W119" i="2"/>
  <c r="E1356" i="2"/>
  <c r="AE856" i="2"/>
  <c r="Z856" i="2"/>
  <c r="E1408" i="2"/>
  <c r="Z908" i="2"/>
  <c r="V1104" i="2"/>
  <c r="X1104" i="2"/>
  <c r="E1400" i="2"/>
  <c r="AE900" i="2"/>
  <c r="Z900" i="2"/>
  <c r="I425" i="2"/>
  <c r="H425" i="2"/>
  <c r="I436" i="2"/>
  <c r="H436" i="2"/>
  <c r="G965" i="2"/>
  <c r="H465" i="2"/>
  <c r="I429" i="2"/>
  <c r="H429" i="2"/>
  <c r="I440" i="2"/>
  <c r="H440" i="2"/>
  <c r="I412" i="2"/>
  <c r="H412" i="2"/>
  <c r="I416" i="2"/>
  <c r="H416" i="2"/>
  <c r="E1416" i="2"/>
  <c r="Z916" i="2"/>
  <c r="E1361" i="2"/>
  <c r="AE861" i="2"/>
  <c r="Z861" i="2"/>
  <c r="E1399" i="2"/>
  <c r="AE899" i="2"/>
  <c r="Z899" i="2"/>
  <c r="E1388" i="2"/>
  <c r="AE888" i="2"/>
  <c r="Z888" i="2"/>
  <c r="E1392" i="2"/>
  <c r="AE892" i="2"/>
  <c r="Z892" i="2"/>
  <c r="I430" i="2"/>
  <c r="H430" i="2"/>
  <c r="AE1324" i="2"/>
  <c r="Z1324" i="2"/>
  <c r="AE1331" i="2"/>
  <c r="Z1331" i="2"/>
  <c r="AE1354" i="2"/>
  <c r="Z1354" i="2"/>
  <c r="I1321" i="2"/>
  <c r="H1321" i="2"/>
  <c r="I1341" i="2"/>
  <c r="H1341" i="2"/>
  <c r="I1334" i="2"/>
  <c r="H1334" i="2"/>
  <c r="AE1348" i="2"/>
  <c r="Z1348" i="2"/>
  <c r="G1378" i="2"/>
  <c r="I878" i="2"/>
  <c r="H878" i="2"/>
  <c r="G1398" i="2"/>
  <c r="I898" i="2"/>
  <c r="H898" i="2"/>
  <c r="G1399" i="2"/>
  <c r="I899" i="2"/>
  <c r="H899" i="2"/>
  <c r="G1381" i="2"/>
  <c r="I881" i="2"/>
  <c r="H881" i="2"/>
  <c r="G1364" i="2"/>
  <c r="I864" i="2"/>
  <c r="H864" i="2"/>
  <c r="G1394" i="2"/>
  <c r="I894" i="2"/>
  <c r="H894" i="2"/>
  <c r="AE422" i="2"/>
  <c r="Z422" i="2"/>
  <c r="AE448" i="2"/>
  <c r="Z448" i="2"/>
  <c r="AE451" i="2"/>
  <c r="Z451" i="2"/>
  <c r="AE428" i="2"/>
  <c r="Z428" i="2"/>
  <c r="X128" i="2"/>
  <c r="V128" i="2"/>
  <c r="W128" i="2"/>
  <c r="U128" i="2"/>
  <c r="AE427" i="2"/>
  <c r="Z427" i="2"/>
  <c r="AE430" i="2"/>
  <c r="Z430" i="2"/>
  <c r="G1368" i="2"/>
  <c r="I868" i="2"/>
  <c r="H868" i="2"/>
  <c r="X120" i="2"/>
  <c r="W120" i="2"/>
  <c r="V120" i="2"/>
  <c r="U120" i="2"/>
  <c r="AE406" i="2"/>
  <c r="Z406" i="2"/>
  <c r="AE421" i="2"/>
  <c r="Z421" i="2"/>
  <c r="E958" i="2"/>
  <c r="Z458" i="2"/>
  <c r="AE440" i="2"/>
  <c r="Z440" i="2"/>
  <c r="AE444" i="2"/>
  <c r="Z444" i="2"/>
  <c r="AE450" i="2"/>
  <c r="Z450" i="2"/>
  <c r="G1360" i="2"/>
  <c r="I860" i="2"/>
  <c r="H860" i="2"/>
  <c r="G1375" i="2"/>
  <c r="I875" i="2"/>
  <c r="H875" i="2"/>
  <c r="G1411" i="2"/>
  <c r="H911" i="2"/>
  <c r="G1372" i="2"/>
  <c r="I872" i="2"/>
  <c r="H872" i="2"/>
  <c r="G1386" i="2"/>
  <c r="I886" i="2"/>
  <c r="H886" i="2"/>
  <c r="G1402" i="2"/>
  <c r="I902" i="2"/>
  <c r="H902" i="2"/>
  <c r="G1415" i="2"/>
  <c r="H915" i="2"/>
  <c r="G1391" i="2"/>
  <c r="I891" i="2"/>
  <c r="H891" i="2"/>
  <c r="G1379" i="2"/>
  <c r="I879" i="2"/>
  <c r="H879" i="2"/>
  <c r="G1384" i="2"/>
  <c r="I884" i="2"/>
  <c r="H884" i="2"/>
  <c r="G1390" i="2"/>
  <c r="I890" i="2"/>
  <c r="H890" i="2"/>
  <c r="G1362" i="2"/>
  <c r="I862" i="2"/>
  <c r="H862" i="2"/>
  <c r="G1383" i="2"/>
  <c r="I883" i="2"/>
  <c r="H883" i="2"/>
  <c r="G1366" i="2"/>
  <c r="I866" i="2"/>
  <c r="H866" i="2"/>
  <c r="X116" i="2"/>
  <c r="V116" i="2"/>
  <c r="U116" i="2"/>
  <c r="W116" i="2"/>
  <c r="AE439" i="2"/>
  <c r="Z439" i="2"/>
  <c r="E966" i="2"/>
  <c r="Z466" i="2"/>
  <c r="AE411" i="2"/>
  <c r="Z411" i="2"/>
  <c r="AE407" i="2"/>
  <c r="Z407" i="2"/>
  <c r="Z449" i="2"/>
  <c r="AE449" i="2"/>
  <c r="AE429" i="2"/>
  <c r="Z429" i="2"/>
  <c r="AE431" i="2"/>
  <c r="Z431" i="2"/>
  <c r="AE438" i="2"/>
  <c r="Z438" i="2"/>
  <c r="AE435" i="2"/>
  <c r="Z435" i="2"/>
  <c r="AE445" i="2"/>
  <c r="Z445" i="2"/>
  <c r="AE418" i="2"/>
  <c r="Z418" i="2"/>
  <c r="X612" i="2"/>
  <c r="V612" i="2"/>
  <c r="Z417" i="2"/>
  <c r="AE417" i="2"/>
  <c r="AE442" i="2"/>
  <c r="Z442" i="2"/>
  <c r="E969" i="2"/>
  <c r="AE469" i="2"/>
  <c r="Z469" i="2"/>
  <c r="G1385" i="2"/>
  <c r="I885" i="2"/>
  <c r="H885" i="2"/>
  <c r="G1380" i="2"/>
  <c r="I880" i="2"/>
  <c r="H880" i="2"/>
  <c r="G1400" i="2"/>
  <c r="I900" i="2"/>
  <c r="H900" i="2"/>
  <c r="G1356" i="2"/>
  <c r="I856" i="2"/>
  <c r="H856" i="2"/>
  <c r="AE1339" i="2"/>
  <c r="Z1339" i="2"/>
  <c r="AE866" i="2"/>
  <c r="AE1311" i="2"/>
  <c r="Z1311" i="2"/>
  <c r="AE1349" i="2"/>
  <c r="Z1349" i="2"/>
  <c r="AE1347" i="2"/>
  <c r="Z1347" i="2"/>
  <c r="I415" i="2"/>
  <c r="AE1335" i="2"/>
  <c r="Z1335" i="2"/>
  <c r="AE1318" i="2"/>
  <c r="Z1318" i="2"/>
  <c r="AE1317" i="2"/>
  <c r="Z1317" i="2"/>
  <c r="AE1369" i="2"/>
  <c r="Z1369" i="2"/>
  <c r="I1328" i="2"/>
  <c r="H1328" i="2"/>
  <c r="I1354" i="2"/>
  <c r="H1354" i="2"/>
  <c r="I857" i="2"/>
  <c r="I1336" i="2"/>
  <c r="H1336" i="2"/>
  <c r="I1352" i="2"/>
  <c r="H1352" i="2"/>
  <c r="I1347" i="2"/>
  <c r="H1347" i="2"/>
  <c r="I1346" i="2"/>
  <c r="H1346" i="2"/>
  <c r="AE412" i="2"/>
  <c r="I1338" i="2"/>
  <c r="H1338" i="2"/>
  <c r="I1345" i="2"/>
  <c r="H1345" i="2"/>
  <c r="I1322" i="2"/>
  <c r="H1322" i="2"/>
  <c r="I1330" i="2"/>
  <c r="H1330" i="2"/>
  <c r="AE1305" i="2"/>
  <c r="Z1305" i="2"/>
  <c r="AE1332" i="2"/>
  <c r="Z1332" i="2"/>
  <c r="I1309" i="2"/>
  <c r="H1309" i="2"/>
  <c r="I1326" i="2"/>
  <c r="H1326" i="2"/>
  <c r="AE1306" i="2"/>
  <c r="Z1306" i="2"/>
  <c r="Z1358" i="2"/>
  <c r="AE1344" i="2"/>
  <c r="Z1344" i="2"/>
  <c r="AE1341" i="2"/>
  <c r="Z1341" i="2"/>
  <c r="I1317" i="2"/>
  <c r="H1317" i="2"/>
  <c r="I1308" i="2"/>
  <c r="H1308" i="2"/>
  <c r="I1327" i="2"/>
  <c r="H1327" i="2"/>
  <c r="I1332" i="2"/>
  <c r="H1332" i="2"/>
  <c r="W613" i="2"/>
  <c r="U613" i="2"/>
  <c r="A1104" i="2"/>
  <c r="W1104" i="2"/>
  <c r="U1104" i="2"/>
  <c r="U123" i="2"/>
  <c r="W123" i="2"/>
  <c r="U122" i="2"/>
  <c r="W122" i="2"/>
  <c r="U124" i="2"/>
  <c r="W124" i="2"/>
  <c r="A1102" i="2"/>
  <c r="U1102" i="2"/>
  <c r="W1102" i="2"/>
  <c r="A1103" i="2"/>
  <c r="U1103" i="2"/>
  <c r="W1103" i="2"/>
  <c r="U614" i="2"/>
  <c r="W614" i="2"/>
  <c r="U612" i="2"/>
  <c r="W612" i="2"/>
  <c r="S123" i="2"/>
  <c r="S623" i="2" s="1"/>
  <c r="S1123" i="2" s="1"/>
  <c r="R623" i="2"/>
  <c r="R133" i="2"/>
  <c r="A123" i="2"/>
  <c r="E946" i="2"/>
  <c r="E496" i="2"/>
  <c r="E905" i="2"/>
  <c r="E455" i="2"/>
  <c r="E952" i="2"/>
  <c r="E502" i="2"/>
  <c r="E932" i="2"/>
  <c r="E482" i="2"/>
  <c r="E953" i="2"/>
  <c r="E503" i="2"/>
  <c r="E913" i="2"/>
  <c r="E463" i="2"/>
  <c r="E910" i="2"/>
  <c r="E460" i="2"/>
  <c r="E934" i="2"/>
  <c r="E484" i="2"/>
  <c r="E941" i="2"/>
  <c r="E491" i="2"/>
  <c r="R1106" i="2"/>
  <c r="A606" i="2"/>
  <c r="E933" i="2"/>
  <c r="E483" i="2"/>
  <c r="E936" i="2"/>
  <c r="E486" i="2"/>
  <c r="E937" i="2"/>
  <c r="E487" i="2"/>
  <c r="S135" i="2"/>
  <c r="S635" i="2" s="1"/>
  <c r="S1135" i="2" s="1"/>
  <c r="R145" i="2"/>
  <c r="A135" i="2"/>
  <c r="R635" i="2"/>
  <c r="E924" i="2"/>
  <c r="E474" i="2"/>
  <c r="E915" i="2"/>
  <c r="I915" i="2" s="1"/>
  <c r="E465" i="2"/>
  <c r="I465" i="2" s="1"/>
  <c r="E947" i="2"/>
  <c r="E497" i="2"/>
  <c r="E926" i="2"/>
  <c r="E476" i="2"/>
  <c r="E925" i="2"/>
  <c r="E475" i="2"/>
  <c r="E954" i="2"/>
  <c r="E504" i="2"/>
  <c r="S122" i="2"/>
  <c r="S622" i="2" s="1"/>
  <c r="S1122" i="2" s="1"/>
  <c r="A122" i="2"/>
  <c r="R622" i="2"/>
  <c r="R132" i="2"/>
  <c r="S124" i="2"/>
  <c r="S624" i="2" s="1"/>
  <c r="S1124" i="2" s="1"/>
  <c r="R624" i="2"/>
  <c r="A124" i="2"/>
  <c r="R134" i="2"/>
  <c r="E943" i="2"/>
  <c r="E493" i="2"/>
  <c r="E923" i="2"/>
  <c r="E473" i="2"/>
  <c r="E914" i="2"/>
  <c r="E464" i="2"/>
  <c r="R1117" i="2"/>
  <c r="A617" i="2"/>
  <c r="G459" i="2"/>
  <c r="AE459" i="2" s="1"/>
  <c r="G909" i="2"/>
  <c r="G476" i="2"/>
  <c r="G926" i="2"/>
  <c r="R1109" i="2"/>
  <c r="A609" i="2"/>
  <c r="G467" i="2"/>
  <c r="G917" i="2"/>
  <c r="G945" i="2"/>
  <c r="G495" i="2"/>
  <c r="G487" i="2"/>
  <c r="G937" i="2"/>
  <c r="G951" i="2"/>
  <c r="G501" i="2"/>
  <c r="G463" i="2"/>
  <c r="G913" i="2"/>
  <c r="G497" i="2"/>
  <c r="G947" i="2"/>
  <c r="G946" i="2"/>
  <c r="G496" i="2"/>
  <c r="G943" i="2"/>
  <c r="G493" i="2"/>
  <c r="G488" i="2"/>
  <c r="G938" i="2"/>
  <c r="G473" i="2"/>
  <c r="G923" i="2"/>
  <c r="G942" i="2"/>
  <c r="G492" i="2"/>
  <c r="R1125" i="2"/>
  <c r="A625" i="2"/>
  <c r="R1114" i="2"/>
  <c r="A614" i="2"/>
  <c r="G477" i="2"/>
  <c r="G927" i="2"/>
  <c r="G482" i="2"/>
  <c r="G932" i="2"/>
  <c r="G489" i="2"/>
  <c r="G939" i="2"/>
  <c r="G455" i="2"/>
  <c r="G905" i="2"/>
  <c r="R1110" i="2"/>
  <c r="A610" i="2"/>
  <c r="G470" i="2"/>
  <c r="G920" i="2"/>
  <c r="AE920" i="2" s="1"/>
  <c r="G474" i="2"/>
  <c r="G924" i="2"/>
  <c r="E922" i="2"/>
  <c r="E472" i="2"/>
  <c r="E948" i="2"/>
  <c r="E498" i="2"/>
  <c r="E951" i="2"/>
  <c r="E501" i="2"/>
  <c r="E928" i="2"/>
  <c r="E478" i="2"/>
  <c r="S128" i="2"/>
  <c r="S628" i="2" s="1"/>
  <c r="S1128" i="2" s="1"/>
  <c r="R628" i="2"/>
  <c r="A128" i="2"/>
  <c r="R138" i="2"/>
  <c r="E927" i="2"/>
  <c r="E477" i="2"/>
  <c r="E930" i="2"/>
  <c r="E480" i="2"/>
  <c r="S120" i="2"/>
  <c r="S620" i="2" s="1"/>
  <c r="S1120" i="2" s="1"/>
  <c r="R620" i="2"/>
  <c r="A120" i="2"/>
  <c r="R130" i="2"/>
  <c r="E906" i="2"/>
  <c r="E456" i="2"/>
  <c r="E921" i="2"/>
  <c r="E471" i="2"/>
  <c r="E940" i="2"/>
  <c r="E490" i="2"/>
  <c r="E944" i="2"/>
  <c r="E494" i="2"/>
  <c r="E950" i="2"/>
  <c r="E500" i="2"/>
  <c r="S116" i="2"/>
  <c r="S616" i="2" s="1"/>
  <c r="S1116" i="2" s="1"/>
  <c r="R616" i="2"/>
  <c r="A116" i="2"/>
  <c r="R126" i="2"/>
  <c r="E939" i="2"/>
  <c r="E489" i="2"/>
  <c r="E911" i="2"/>
  <c r="I911" i="2" s="1"/>
  <c r="E461" i="2"/>
  <c r="I461" i="2" s="1"/>
  <c r="E907" i="2"/>
  <c r="E457" i="2"/>
  <c r="E949" i="2"/>
  <c r="E499" i="2"/>
  <c r="E929" i="2"/>
  <c r="E479" i="2"/>
  <c r="E931" i="2"/>
  <c r="E481" i="2"/>
  <c r="E938" i="2"/>
  <c r="E488" i="2"/>
  <c r="E935" i="2"/>
  <c r="E485" i="2"/>
  <c r="E945" i="2"/>
  <c r="E495" i="2"/>
  <c r="E918" i="2"/>
  <c r="E468" i="2"/>
  <c r="R1112" i="2"/>
  <c r="A612" i="2"/>
  <c r="E917" i="2"/>
  <c r="E467" i="2"/>
  <c r="E942" i="2"/>
  <c r="E492" i="2"/>
  <c r="G458" i="2"/>
  <c r="AE458" i="2" s="1"/>
  <c r="G908" i="2"/>
  <c r="AE908" i="2" s="1"/>
  <c r="G953" i="2"/>
  <c r="G503" i="2"/>
  <c r="G471" i="2"/>
  <c r="G921" i="2"/>
  <c r="G954" i="2"/>
  <c r="G504" i="2"/>
  <c r="A121" i="2"/>
  <c r="R621" i="2"/>
  <c r="S121" i="2"/>
  <c r="S621" i="2" s="1"/>
  <c r="S1121" i="2" s="1"/>
  <c r="R131" i="2"/>
  <c r="G478" i="2"/>
  <c r="G928" i="2"/>
  <c r="G498" i="2"/>
  <c r="G948" i="2"/>
  <c r="R1113" i="2"/>
  <c r="A613" i="2"/>
  <c r="G949" i="2"/>
  <c r="G499" i="2"/>
  <c r="G481" i="2"/>
  <c r="G931" i="2"/>
  <c r="G464" i="2"/>
  <c r="G914" i="2"/>
  <c r="G494" i="2"/>
  <c r="G944" i="2"/>
  <c r="R1111" i="2"/>
  <c r="A611" i="2"/>
  <c r="S127" i="2"/>
  <c r="S627" i="2" s="1"/>
  <c r="S1127" i="2" s="1"/>
  <c r="A127" i="2"/>
  <c r="R627" i="2"/>
  <c r="R137" i="2"/>
  <c r="R1118" i="2"/>
  <c r="A618" i="2"/>
  <c r="G468" i="2"/>
  <c r="G918" i="2"/>
  <c r="R619" i="2"/>
  <c r="R129" i="2"/>
  <c r="A119" i="2"/>
  <c r="S119" i="2"/>
  <c r="S619" i="2" s="1"/>
  <c r="S1119" i="2" s="1"/>
  <c r="G460" i="2"/>
  <c r="G910" i="2"/>
  <c r="G475" i="2"/>
  <c r="G925" i="2"/>
  <c r="G472" i="2"/>
  <c r="G922" i="2"/>
  <c r="G486" i="2"/>
  <c r="G936" i="2"/>
  <c r="G952" i="2"/>
  <c r="G502" i="2"/>
  <c r="G941" i="2"/>
  <c r="G491" i="2"/>
  <c r="G479" i="2"/>
  <c r="G929" i="2"/>
  <c r="G484" i="2"/>
  <c r="G934" i="2"/>
  <c r="G490" i="2"/>
  <c r="G940" i="2"/>
  <c r="G462" i="2"/>
  <c r="G912" i="2"/>
  <c r="G483" i="2"/>
  <c r="G933" i="2"/>
  <c r="G466" i="2"/>
  <c r="AE466" i="2" s="1"/>
  <c r="G916" i="2"/>
  <c r="G485" i="2"/>
  <c r="G935" i="2"/>
  <c r="G480" i="2"/>
  <c r="G930" i="2"/>
  <c r="G950" i="2"/>
  <c r="G500" i="2"/>
  <c r="G456" i="2"/>
  <c r="G906" i="2"/>
  <c r="Y116" i="2" l="1"/>
  <c r="Y127" i="2"/>
  <c r="Y122" i="2"/>
  <c r="Y128" i="2"/>
  <c r="Y1115" i="2"/>
  <c r="Y617" i="2"/>
  <c r="Y618" i="2"/>
  <c r="Y625" i="2"/>
  <c r="Y124" i="2"/>
  <c r="Y123" i="2"/>
  <c r="Y120" i="2"/>
  <c r="Y119" i="2"/>
  <c r="Y121" i="2"/>
  <c r="Y612" i="2"/>
  <c r="Y1103" i="2"/>
  <c r="Y1108" i="2"/>
  <c r="Y1096" i="2"/>
  <c r="Y1107" i="2"/>
  <c r="Y135" i="2"/>
  <c r="Y610" i="2"/>
  <c r="Y1102" i="2"/>
  <c r="Y1104" i="2"/>
  <c r="Y611" i="2"/>
  <c r="Y1101" i="2"/>
  <c r="Y609" i="2"/>
  <c r="Y1100" i="2"/>
  <c r="Y614" i="2"/>
  <c r="Y613" i="2"/>
  <c r="Y1099" i="2"/>
  <c r="Y606" i="2"/>
  <c r="AA1103" i="2"/>
  <c r="AB1103" i="2"/>
  <c r="AC1103" i="2"/>
  <c r="AD1103" i="2"/>
  <c r="AD120" i="2"/>
  <c r="AA120" i="2"/>
  <c r="AB120" i="2"/>
  <c r="AC120" i="2"/>
  <c r="AD119" i="2"/>
  <c r="AA119" i="2"/>
  <c r="AB119" i="2"/>
  <c r="AC119" i="2"/>
  <c r="AA1102" i="2"/>
  <c r="AB1102" i="2"/>
  <c r="AC1102" i="2"/>
  <c r="AD1102" i="2"/>
  <c r="AA1104" i="2"/>
  <c r="AB1104" i="2"/>
  <c r="AC1104" i="2"/>
  <c r="AD1104" i="2"/>
  <c r="AD128" i="2"/>
  <c r="AA128" i="2"/>
  <c r="AB128" i="2"/>
  <c r="AC128" i="2"/>
  <c r="AA1115" i="2"/>
  <c r="AB1115" i="2"/>
  <c r="AC1115" i="2"/>
  <c r="AD1115" i="2"/>
  <c r="AD617" i="2"/>
  <c r="AA617" i="2"/>
  <c r="AB617" i="2"/>
  <c r="AC617" i="2"/>
  <c r="AA1100" i="2"/>
  <c r="AB1100" i="2"/>
  <c r="AC1100" i="2"/>
  <c r="AD1100" i="2"/>
  <c r="AD612" i="2"/>
  <c r="AA612" i="2"/>
  <c r="AB612" i="2"/>
  <c r="AC612" i="2"/>
  <c r="AD122" i="2"/>
  <c r="AA122" i="2"/>
  <c r="AB122" i="2"/>
  <c r="AC122" i="2"/>
  <c r="AD606" i="2"/>
  <c r="AA606" i="2"/>
  <c r="AB606" i="2"/>
  <c r="AC606" i="2"/>
  <c r="AD116" i="2"/>
  <c r="AA116" i="2"/>
  <c r="AB116" i="2"/>
  <c r="AC116" i="2"/>
  <c r="AD611" i="2"/>
  <c r="AA611" i="2"/>
  <c r="AB611" i="2"/>
  <c r="AC611" i="2"/>
  <c r="AA1101" i="2"/>
  <c r="AB1101" i="2"/>
  <c r="AC1101" i="2"/>
  <c r="AD1101" i="2"/>
  <c r="AD609" i="2"/>
  <c r="AA609" i="2"/>
  <c r="AB609" i="2"/>
  <c r="AC609" i="2"/>
  <c r="AD127" i="2"/>
  <c r="AA127" i="2"/>
  <c r="AB127" i="2"/>
  <c r="AC127" i="2"/>
  <c r="AD121" i="2"/>
  <c r="AA121" i="2"/>
  <c r="AC121" i="2"/>
  <c r="AB121" i="2"/>
  <c r="AA1099" i="2"/>
  <c r="AB1099" i="2"/>
  <c r="AC1099" i="2"/>
  <c r="AD1099" i="2"/>
  <c r="AD614" i="2"/>
  <c r="AA614" i="2"/>
  <c r="AB614" i="2"/>
  <c r="AC614" i="2"/>
  <c r="AD124" i="2"/>
  <c r="AA124" i="2"/>
  <c r="AB124" i="2"/>
  <c r="AC124" i="2"/>
  <c r="AD123" i="2"/>
  <c r="AA123" i="2"/>
  <c r="AB123" i="2"/>
  <c r="AC123" i="2"/>
  <c r="AD613" i="2"/>
  <c r="AA613" i="2"/>
  <c r="AB613" i="2"/>
  <c r="AC613" i="2"/>
  <c r="AD618" i="2"/>
  <c r="AA618" i="2"/>
  <c r="AB618" i="2"/>
  <c r="AC618" i="2"/>
  <c r="AA1108" i="2"/>
  <c r="AB1108" i="2"/>
  <c r="AC1108" i="2"/>
  <c r="AD1108" i="2"/>
  <c r="AD625" i="2"/>
  <c r="AA625" i="2"/>
  <c r="AB625" i="2"/>
  <c r="AC625" i="2"/>
  <c r="AA1096" i="2"/>
  <c r="AB1096" i="2"/>
  <c r="AC1096" i="2"/>
  <c r="AD1096" i="2"/>
  <c r="AA1107" i="2"/>
  <c r="AB1107" i="2"/>
  <c r="AC1107" i="2"/>
  <c r="AD1107" i="2"/>
  <c r="AD135" i="2"/>
  <c r="AA135" i="2"/>
  <c r="AB135" i="2"/>
  <c r="AC135" i="2"/>
  <c r="AD610" i="2"/>
  <c r="AA610" i="2"/>
  <c r="AB610" i="2"/>
  <c r="AC610" i="2"/>
  <c r="G1430" i="2"/>
  <c r="I930" i="2"/>
  <c r="H930" i="2"/>
  <c r="E988" i="2"/>
  <c r="AE488" i="2"/>
  <c r="Z488" i="2"/>
  <c r="E957" i="2"/>
  <c r="AE457" i="2"/>
  <c r="Z457" i="2"/>
  <c r="E989" i="2"/>
  <c r="AE489" i="2"/>
  <c r="Z489" i="2"/>
  <c r="E994" i="2"/>
  <c r="AE494" i="2"/>
  <c r="Z494" i="2"/>
  <c r="X130" i="2"/>
  <c r="V130" i="2"/>
  <c r="U130" i="2"/>
  <c r="W130" i="2"/>
  <c r="E980" i="2"/>
  <c r="AE480" i="2"/>
  <c r="Z480" i="2"/>
  <c r="X138" i="2"/>
  <c r="V138" i="2"/>
  <c r="W138" i="2"/>
  <c r="U138" i="2"/>
  <c r="E978" i="2"/>
  <c r="AE478" i="2"/>
  <c r="Z478" i="2"/>
  <c r="E998" i="2"/>
  <c r="AE498" i="2"/>
  <c r="Z498" i="2"/>
  <c r="G1424" i="2"/>
  <c r="I924" i="2"/>
  <c r="H924" i="2"/>
  <c r="E964" i="2"/>
  <c r="AE464" i="2"/>
  <c r="Z464" i="2"/>
  <c r="X624" i="2"/>
  <c r="V624" i="2"/>
  <c r="E997" i="2"/>
  <c r="Z497" i="2"/>
  <c r="AE497" i="2"/>
  <c r="I1391" i="2"/>
  <c r="H1391" i="2"/>
  <c r="I1398" i="2"/>
  <c r="H1398" i="2"/>
  <c r="AE1375" i="2"/>
  <c r="Z1375" i="2"/>
  <c r="AE1387" i="2"/>
  <c r="Z1387" i="2"/>
  <c r="G1469" i="2"/>
  <c r="I969" i="2"/>
  <c r="H969" i="2"/>
  <c r="AE1368" i="2"/>
  <c r="Z1368" i="2"/>
  <c r="AE1372" i="2"/>
  <c r="Z1372" i="2"/>
  <c r="I1419" i="2"/>
  <c r="H1419" i="2"/>
  <c r="I1359" i="2"/>
  <c r="H1359" i="2"/>
  <c r="I1403" i="2"/>
  <c r="H1403" i="2"/>
  <c r="AE1385" i="2"/>
  <c r="Z1385" i="2"/>
  <c r="G956" i="2"/>
  <c r="I456" i="2"/>
  <c r="H456" i="2"/>
  <c r="G980" i="2"/>
  <c r="I480" i="2"/>
  <c r="H480" i="2"/>
  <c r="G966" i="2"/>
  <c r="AE966" i="2" s="1"/>
  <c r="I466" i="2"/>
  <c r="H466" i="2"/>
  <c r="G962" i="2"/>
  <c r="I462" i="2"/>
  <c r="H462" i="2"/>
  <c r="G984" i="2"/>
  <c r="I484" i="2"/>
  <c r="H484" i="2"/>
  <c r="G1441" i="2"/>
  <c r="I941" i="2"/>
  <c r="H941" i="2"/>
  <c r="G986" i="2"/>
  <c r="I486" i="2"/>
  <c r="H486" i="2"/>
  <c r="G975" i="2"/>
  <c r="I475" i="2"/>
  <c r="H475" i="2"/>
  <c r="G968" i="2"/>
  <c r="I468" i="2"/>
  <c r="H468" i="2"/>
  <c r="V627" i="2"/>
  <c r="X627" i="2"/>
  <c r="U627" i="2"/>
  <c r="W627" i="2"/>
  <c r="A1111" i="2"/>
  <c r="V1111" i="2"/>
  <c r="X1111" i="2"/>
  <c r="W1111" i="2"/>
  <c r="U1111" i="2"/>
  <c r="G964" i="2"/>
  <c r="I464" i="2"/>
  <c r="H464" i="2"/>
  <c r="G1449" i="2"/>
  <c r="I949" i="2"/>
  <c r="H949" i="2"/>
  <c r="G998" i="2"/>
  <c r="I498" i="2"/>
  <c r="H498" i="2"/>
  <c r="G1454" i="2"/>
  <c r="I954" i="2"/>
  <c r="H954" i="2"/>
  <c r="G1453" i="2"/>
  <c r="I953" i="2"/>
  <c r="H953" i="2"/>
  <c r="E1442" i="2"/>
  <c r="AE942" i="2"/>
  <c r="Z942" i="2"/>
  <c r="V1112" i="2"/>
  <c r="X1112" i="2"/>
  <c r="E1445" i="2"/>
  <c r="AE945" i="2"/>
  <c r="Z945" i="2"/>
  <c r="E1438" i="2"/>
  <c r="AE938" i="2"/>
  <c r="Z938" i="2"/>
  <c r="E1429" i="2"/>
  <c r="AE929" i="2"/>
  <c r="Z929" i="2"/>
  <c r="E1407" i="2"/>
  <c r="AE907" i="2"/>
  <c r="Z907" i="2"/>
  <c r="E1439" i="2"/>
  <c r="AE939" i="2"/>
  <c r="Z939" i="2"/>
  <c r="E1444" i="2"/>
  <c r="AE944" i="2"/>
  <c r="Z944" i="2"/>
  <c r="E1421" i="2"/>
  <c r="AE921" i="2"/>
  <c r="Z921" i="2"/>
  <c r="E1430" i="2"/>
  <c r="Z930" i="2"/>
  <c r="AE930" i="2"/>
  <c r="E1428" i="2"/>
  <c r="AE928" i="2"/>
  <c r="Z928" i="2"/>
  <c r="E1448" i="2"/>
  <c r="AE948" i="2"/>
  <c r="Z948" i="2"/>
  <c r="G974" i="2"/>
  <c r="I474" i="2"/>
  <c r="H474" i="2"/>
  <c r="A1110" i="2"/>
  <c r="X1110" i="2"/>
  <c r="V1110" i="2"/>
  <c r="U1110" i="2"/>
  <c r="W1110" i="2"/>
  <c r="G989" i="2"/>
  <c r="I489" i="2"/>
  <c r="H489" i="2"/>
  <c r="G977" i="2"/>
  <c r="I477" i="2"/>
  <c r="H477" i="2"/>
  <c r="A1125" i="2"/>
  <c r="X1125" i="2"/>
  <c r="V1125" i="2"/>
  <c r="W1125" i="2"/>
  <c r="U1125" i="2"/>
  <c r="G973" i="2"/>
  <c r="I473" i="2"/>
  <c r="H473" i="2"/>
  <c r="G1443" i="2"/>
  <c r="I943" i="2"/>
  <c r="H943" i="2"/>
  <c r="G997" i="2"/>
  <c r="I497" i="2"/>
  <c r="H497" i="2"/>
  <c r="G1451" i="2"/>
  <c r="I951" i="2"/>
  <c r="H951" i="2"/>
  <c r="G1445" i="2"/>
  <c r="I945" i="2"/>
  <c r="H945" i="2"/>
  <c r="A1109" i="2"/>
  <c r="X1109" i="2"/>
  <c r="V1109" i="2"/>
  <c r="W1109" i="2"/>
  <c r="U1109" i="2"/>
  <c r="G959" i="2"/>
  <c r="I459" i="2"/>
  <c r="H459" i="2"/>
  <c r="E1414" i="2"/>
  <c r="Z914" i="2"/>
  <c r="AE914" i="2"/>
  <c r="E1443" i="2"/>
  <c r="AE943" i="2"/>
  <c r="Z943" i="2"/>
  <c r="E1425" i="2"/>
  <c r="AE925" i="2"/>
  <c r="Z925" i="2"/>
  <c r="E1447" i="2"/>
  <c r="AE947" i="2"/>
  <c r="Z947" i="2"/>
  <c r="E1424" i="2"/>
  <c r="AE924" i="2"/>
  <c r="Z924" i="2"/>
  <c r="E1436" i="2"/>
  <c r="AE936" i="2"/>
  <c r="Z936" i="2"/>
  <c r="A1106" i="2"/>
  <c r="X1106" i="2"/>
  <c r="V1106" i="2"/>
  <c r="U1106" i="2"/>
  <c r="W1106" i="2"/>
  <c r="E1434" i="2"/>
  <c r="AE934" i="2"/>
  <c r="Z934" i="2"/>
  <c r="E1413" i="2"/>
  <c r="AE913" i="2"/>
  <c r="Z913" i="2"/>
  <c r="E1432" i="2"/>
  <c r="AE932" i="2"/>
  <c r="Z932" i="2"/>
  <c r="E1405" i="2"/>
  <c r="AE905" i="2"/>
  <c r="Z905" i="2"/>
  <c r="V133" i="2"/>
  <c r="X133" i="2"/>
  <c r="I1400" i="2"/>
  <c r="H1400" i="2"/>
  <c r="E1466" i="2"/>
  <c r="Z966" i="2"/>
  <c r="I1383" i="2"/>
  <c r="H1383" i="2"/>
  <c r="I1379" i="2"/>
  <c r="H1379" i="2"/>
  <c r="I1386" i="2"/>
  <c r="H1386" i="2"/>
  <c r="I1360" i="2"/>
  <c r="H1360" i="2"/>
  <c r="I1368" i="2"/>
  <c r="H1368" i="2"/>
  <c r="I1399" i="2"/>
  <c r="H1399" i="2"/>
  <c r="AE1399" i="2"/>
  <c r="Z1399" i="2"/>
  <c r="AE1400" i="2"/>
  <c r="Z1400" i="2"/>
  <c r="AE1356" i="2"/>
  <c r="Z1356" i="2"/>
  <c r="AE1393" i="2"/>
  <c r="Z1393" i="2"/>
  <c r="Z1412" i="2"/>
  <c r="AE1365" i="2"/>
  <c r="Z1365" i="2"/>
  <c r="AE1374" i="2"/>
  <c r="Z1374" i="2"/>
  <c r="Z1420" i="2"/>
  <c r="AE1382" i="2"/>
  <c r="Z1382" i="2"/>
  <c r="AE1396" i="2"/>
  <c r="Z1396" i="2"/>
  <c r="AE1367" i="2"/>
  <c r="Z1367" i="2"/>
  <c r="AE1389" i="2"/>
  <c r="Z1389" i="2"/>
  <c r="AE1390" i="2"/>
  <c r="Z1390" i="2"/>
  <c r="AE1359" i="2"/>
  <c r="I1389" i="2"/>
  <c r="H1389" i="2"/>
  <c r="AE462" i="2"/>
  <c r="I1392" i="2"/>
  <c r="H1392" i="2"/>
  <c r="I1396" i="2"/>
  <c r="H1396" i="2"/>
  <c r="I1401" i="2"/>
  <c r="H1401" i="2"/>
  <c r="I1367" i="2"/>
  <c r="H1367" i="2"/>
  <c r="I1376" i="2"/>
  <c r="H1376" i="2"/>
  <c r="E1459" i="2"/>
  <c r="AE959" i="2"/>
  <c r="Z959" i="2"/>
  <c r="I1371" i="2"/>
  <c r="H1371" i="2"/>
  <c r="AE1419" i="2"/>
  <c r="Z1419" i="2"/>
  <c r="AE1371" i="2"/>
  <c r="Z1371" i="2"/>
  <c r="AE1398" i="2"/>
  <c r="Z1398" i="2"/>
  <c r="G1406" i="2"/>
  <c r="I906" i="2"/>
  <c r="H906" i="2"/>
  <c r="G1416" i="2"/>
  <c r="AE1416" i="2" s="1"/>
  <c r="I916" i="2"/>
  <c r="H916" i="2"/>
  <c r="G1434" i="2"/>
  <c r="I934" i="2"/>
  <c r="H934" i="2"/>
  <c r="G991" i="2"/>
  <c r="I491" i="2"/>
  <c r="H491" i="2"/>
  <c r="G1436" i="2"/>
  <c r="I936" i="2"/>
  <c r="H936" i="2"/>
  <c r="G1425" i="2"/>
  <c r="I925" i="2"/>
  <c r="H925" i="2"/>
  <c r="G1418" i="2"/>
  <c r="I918" i="2"/>
  <c r="H918" i="2"/>
  <c r="V137" i="2"/>
  <c r="X137" i="2"/>
  <c r="U137" i="2"/>
  <c r="W137" i="2"/>
  <c r="G1414" i="2"/>
  <c r="I914" i="2"/>
  <c r="H914" i="2"/>
  <c r="G999" i="2"/>
  <c r="I499" i="2"/>
  <c r="H499" i="2"/>
  <c r="X131" i="2"/>
  <c r="V131" i="2"/>
  <c r="U131" i="2"/>
  <c r="W131" i="2"/>
  <c r="E992" i="2"/>
  <c r="AE492" i="2"/>
  <c r="Z492" i="2"/>
  <c r="E979" i="2"/>
  <c r="AE479" i="2"/>
  <c r="Z479" i="2"/>
  <c r="E971" i="2"/>
  <c r="AE471" i="2"/>
  <c r="Z471" i="2"/>
  <c r="G993" i="2"/>
  <c r="I493" i="2"/>
  <c r="H493" i="2"/>
  <c r="G1447" i="2"/>
  <c r="I947" i="2"/>
  <c r="H947" i="2"/>
  <c r="G995" i="2"/>
  <c r="I495" i="2"/>
  <c r="H495" i="2"/>
  <c r="G1409" i="2"/>
  <c r="AE1409" i="2" s="1"/>
  <c r="I909" i="2"/>
  <c r="H909" i="2"/>
  <c r="E993" i="2"/>
  <c r="AE493" i="2"/>
  <c r="Z493" i="2"/>
  <c r="E963" i="2"/>
  <c r="AE463" i="2"/>
  <c r="Z463" i="2"/>
  <c r="E955" i="2"/>
  <c r="AE455" i="2"/>
  <c r="Z455" i="2"/>
  <c r="I1380" i="2"/>
  <c r="H1380" i="2"/>
  <c r="I1362" i="2"/>
  <c r="H1362" i="2"/>
  <c r="H1372" i="2"/>
  <c r="I1372" i="2"/>
  <c r="AE1391" i="2"/>
  <c r="Z1391" i="2"/>
  <c r="AE1360" i="2"/>
  <c r="Z1360" i="2"/>
  <c r="Z1409" i="2"/>
  <c r="I1370" i="2"/>
  <c r="H1370" i="2"/>
  <c r="G1440" i="2"/>
  <c r="I940" i="2"/>
  <c r="H940" i="2"/>
  <c r="X621" i="2"/>
  <c r="U621" i="2"/>
  <c r="V621" i="2"/>
  <c r="W621" i="2"/>
  <c r="G1408" i="2"/>
  <c r="AE1408" i="2" s="1"/>
  <c r="I908" i="2"/>
  <c r="H908" i="2"/>
  <c r="E967" i="2"/>
  <c r="AE467" i="2"/>
  <c r="Z467" i="2"/>
  <c r="E968" i="2"/>
  <c r="AE468" i="2"/>
  <c r="Z468" i="2"/>
  <c r="E981" i="2"/>
  <c r="Z481" i="2"/>
  <c r="AE481" i="2"/>
  <c r="E999" i="2"/>
  <c r="AE499" i="2"/>
  <c r="Z499" i="2"/>
  <c r="E961" i="2"/>
  <c r="I961" i="2" s="1"/>
  <c r="AE461" i="2"/>
  <c r="Z461" i="2"/>
  <c r="X126" i="2"/>
  <c r="V126" i="2"/>
  <c r="U126" i="2"/>
  <c r="W126" i="2"/>
  <c r="E1000" i="2"/>
  <c r="AE500" i="2"/>
  <c r="Z500" i="2"/>
  <c r="E990" i="2"/>
  <c r="AE490" i="2"/>
  <c r="Z490" i="2"/>
  <c r="E956" i="2"/>
  <c r="AE456" i="2"/>
  <c r="Z456" i="2"/>
  <c r="X620" i="2"/>
  <c r="V620" i="2"/>
  <c r="U620" i="2"/>
  <c r="W620" i="2"/>
  <c r="E977" i="2"/>
  <c r="AE477" i="2"/>
  <c r="Z477" i="2"/>
  <c r="X628" i="2"/>
  <c r="V628" i="2"/>
  <c r="W628" i="2"/>
  <c r="U628" i="2"/>
  <c r="E1001" i="2"/>
  <c r="AE501" i="2"/>
  <c r="Z501" i="2"/>
  <c r="E972" i="2"/>
  <c r="AE472" i="2"/>
  <c r="Z472" i="2"/>
  <c r="G1420" i="2"/>
  <c r="AE1420" i="2" s="1"/>
  <c r="I920" i="2"/>
  <c r="H920" i="2"/>
  <c r="G1405" i="2"/>
  <c r="I905" i="2"/>
  <c r="H905" i="2"/>
  <c r="G1432" i="2"/>
  <c r="I932" i="2"/>
  <c r="H932" i="2"/>
  <c r="G992" i="2"/>
  <c r="I492" i="2"/>
  <c r="H492" i="2"/>
  <c r="G1438" i="2"/>
  <c r="I938" i="2"/>
  <c r="H938" i="2"/>
  <c r="G996" i="2"/>
  <c r="I496" i="2"/>
  <c r="H496" i="2"/>
  <c r="G1413" i="2"/>
  <c r="I913" i="2"/>
  <c r="H913" i="2"/>
  <c r="G1437" i="2"/>
  <c r="I937" i="2"/>
  <c r="H937" i="2"/>
  <c r="G1417" i="2"/>
  <c r="I917" i="2"/>
  <c r="H917" i="2"/>
  <c r="G1426" i="2"/>
  <c r="I926" i="2"/>
  <c r="H926" i="2"/>
  <c r="E973" i="2"/>
  <c r="AE473" i="2"/>
  <c r="Z473" i="2"/>
  <c r="X134" i="2"/>
  <c r="V134" i="2"/>
  <c r="X132" i="2"/>
  <c r="V132" i="2"/>
  <c r="E1004" i="2"/>
  <c r="AE504" i="2"/>
  <c r="Z504" i="2"/>
  <c r="E976" i="2"/>
  <c r="AE476" i="2"/>
  <c r="Z476" i="2"/>
  <c r="E965" i="2"/>
  <c r="I965" i="2" s="1"/>
  <c r="Z465" i="2"/>
  <c r="AE465" i="2"/>
  <c r="V635" i="2"/>
  <c r="U635" i="2"/>
  <c r="W635" i="2"/>
  <c r="X635" i="2"/>
  <c r="E987" i="2"/>
  <c r="AE487" i="2"/>
  <c r="Z487" i="2"/>
  <c r="E983" i="2"/>
  <c r="AE483" i="2"/>
  <c r="Z483" i="2"/>
  <c r="E991" i="2"/>
  <c r="AE491" i="2"/>
  <c r="Z491" i="2"/>
  <c r="E960" i="2"/>
  <c r="AE460" i="2"/>
  <c r="Z460" i="2"/>
  <c r="E1003" i="2"/>
  <c r="AE503" i="2"/>
  <c r="Z503" i="2"/>
  <c r="E1002" i="2"/>
  <c r="AE502" i="2"/>
  <c r="Z502" i="2"/>
  <c r="E996" i="2"/>
  <c r="AE496" i="2"/>
  <c r="Z496" i="2"/>
  <c r="V623" i="2"/>
  <c r="X623" i="2"/>
  <c r="I1356" i="2"/>
  <c r="H1356" i="2"/>
  <c r="E1469" i="2"/>
  <c r="AE969" i="2"/>
  <c r="Z969" i="2"/>
  <c r="I1366" i="2"/>
  <c r="H1366" i="2"/>
  <c r="I1384" i="2"/>
  <c r="H1384" i="2"/>
  <c r="I1402" i="2"/>
  <c r="H1402" i="2"/>
  <c r="I1375" i="2"/>
  <c r="H1375" i="2"/>
  <c r="E1458" i="2"/>
  <c r="Z958" i="2"/>
  <c r="I1381" i="2"/>
  <c r="H1381" i="2"/>
  <c r="AE1388" i="2"/>
  <c r="Z1388" i="2"/>
  <c r="AE916" i="2"/>
  <c r="G1465" i="2"/>
  <c r="H965" i="2"/>
  <c r="Z1408" i="2"/>
  <c r="AE1401" i="2"/>
  <c r="Z1401" i="2"/>
  <c r="AE1373" i="2"/>
  <c r="Z1373" i="2"/>
  <c r="AE1404" i="2"/>
  <c r="Z1404" i="2"/>
  <c r="AE1397" i="2"/>
  <c r="Z1397" i="2"/>
  <c r="AE1383" i="2"/>
  <c r="Z1383" i="2"/>
  <c r="AE1403" i="2"/>
  <c r="Z1403" i="2"/>
  <c r="AE1355" i="2"/>
  <c r="Z1355" i="2"/>
  <c r="AE1357" i="2"/>
  <c r="Z1357" i="2"/>
  <c r="AE1394" i="2"/>
  <c r="Z1394" i="2"/>
  <c r="AE1370" i="2"/>
  <c r="I1355" i="2"/>
  <c r="H1355" i="2"/>
  <c r="E1462" i="2"/>
  <c r="Z962" i="2"/>
  <c r="AE962" i="2"/>
  <c r="I1393" i="2"/>
  <c r="H1393" i="2"/>
  <c r="I1363" i="2"/>
  <c r="H1363" i="2"/>
  <c r="I1395" i="2"/>
  <c r="H1395" i="2"/>
  <c r="I1404" i="2"/>
  <c r="H1404" i="2"/>
  <c r="G1461" i="2"/>
  <c r="H961" i="2"/>
  <c r="AE1377" i="2"/>
  <c r="Z1377" i="2"/>
  <c r="G1412" i="2"/>
  <c r="AE1412" i="2" s="1"/>
  <c r="I912" i="2"/>
  <c r="H912" i="2"/>
  <c r="G1448" i="2"/>
  <c r="I948" i="2"/>
  <c r="H948" i="2"/>
  <c r="G1004" i="2"/>
  <c r="I504" i="2"/>
  <c r="H504" i="2"/>
  <c r="G1003" i="2"/>
  <c r="I503" i="2"/>
  <c r="H503" i="2"/>
  <c r="E995" i="2"/>
  <c r="AE495" i="2"/>
  <c r="Z495" i="2"/>
  <c r="X616" i="2"/>
  <c r="V616" i="2"/>
  <c r="W616" i="2"/>
  <c r="U616" i="2"/>
  <c r="G1439" i="2"/>
  <c r="I939" i="2"/>
  <c r="H939" i="2"/>
  <c r="G1427" i="2"/>
  <c r="I927" i="2"/>
  <c r="H927" i="2"/>
  <c r="G1423" i="2"/>
  <c r="I923" i="2"/>
  <c r="H923" i="2"/>
  <c r="G1001" i="2"/>
  <c r="I501" i="2"/>
  <c r="H501" i="2"/>
  <c r="E975" i="2"/>
  <c r="AE475" i="2"/>
  <c r="Z475" i="2"/>
  <c r="E974" i="2"/>
  <c r="AE474" i="2"/>
  <c r="Z474" i="2"/>
  <c r="X145" i="2"/>
  <c r="V145" i="2"/>
  <c r="U145" i="2"/>
  <c r="W145" i="2"/>
  <c r="E986" i="2"/>
  <c r="AE486" i="2"/>
  <c r="Z486" i="2"/>
  <c r="E984" i="2"/>
  <c r="AE484" i="2"/>
  <c r="Z484" i="2"/>
  <c r="E982" i="2"/>
  <c r="AE482" i="2"/>
  <c r="Z482" i="2"/>
  <c r="I1394" i="2"/>
  <c r="H1394" i="2"/>
  <c r="AE1361" i="2"/>
  <c r="Z1361" i="2"/>
  <c r="AE1380" i="2"/>
  <c r="Z1380" i="2"/>
  <c r="AE1362" i="2"/>
  <c r="AE912" i="2"/>
  <c r="G1457" i="2"/>
  <c r="H957" i="2"/>
  <c r="I1382" i="2"/>
  <c r="H1382" i="2"/>
  <c r="I1373" i="2"/>
  <c r="H1373" i="2"/>
  <c r="I1407" i="2"/>
  <c r="H1407" i="2"/>
  <c r="E1470" i="2"/>
  <c r="Z970" i="2"/>
  <c r="G1000" i="2"/>
  <c r="I500" i="2"/>
  <c r="H500" i="2"/>
  <c r="G1435" i="2"/>
  <c r="I935" i="2"/>
  <c r="H935" i="2"/>
  <c r="G1433" i="2"/>
  <c r="I933" i="2"/>
  <c r="H933" i="2"/>
  <c r="G1429" i="2"/>
  <c r="I929" i="2"/>
  <c r="H929" i="2"/>
  <c r="G1002" i="2"/>
  <c r="I502" i="2"/>
  <c r="H502" i="2"/>
  <c r="G1422" i="2"/>
  <c r="I922" i="2"/>
  <c r="H922" i="2"/>
  <c r="G1410" i="2"/>
  <c r="I910" i="2"/>
  <c r="H910" i="2"/>
  <c r="X129" i="2"/>
  <c r="V129" i="2"/>
  <c r="W129" i="2"/>
  <c r="U129" i="2"/>
  <c r="G1444" i="2"/>
  <c r="I944" i="2"/>
  <c r="H944" i="2"/>
  <c r="G1431" i="2"/>
  <c r="I931" i="2"/>
  <c r="H931" i="2"/>
  <c r="G1428" i="2"/>
  <c r="I928" i="2"/>
  <c r="H928" i="2"/>
  <c r="G1421" i="2"/>
  <c r="I921" i="2"/>
  <c r="H921" i="2"/>
  <c r="E985" i="2"/>
  <c r="AE485" i="2"/>
  <c r="Z485" i="2"/>
  <c r="G1450" i="2"/>
  <c r="I950" i="2"/>
  <c r="H950" i="2"/>
  <c r="G985" i="2"/>
  <c r="I485" i="2"/>
  <c r="H485" i="2"/>
  <c r="G983" i="2"/>
  <c r="I483" i="2"/>
  <c r="H483" i="2"/>
  <c r="G990" i="2"/>
  <c r="I490" i="2"/>
  <c r="H490" i="2"/>
  <c r="G979" i="2"/>
  <c r="I479" i="2"/>
  <c r="H479" i="2"/>
  <c r="G1452" i="2"/>
  <c r="I952" i="2"/>
  <c r="H952" i="2"/>
  <c r="G972" i="2"/>
  <c r="I472" i="2"/>
  <c r="H472" i="2"/>
  <c r="G960" i="2"/>
  <c r="I460" i="2"/>
  <c r="H460" i="2"/>
  <c r="V619" i="2"/>
  <c r="W619" i="2"/>
  <c r="X619" i="2"/>
  <c r="U619" i="2"/>
  <c r="Y619" i="2" s="1"/>
  <c r="A1118" i="2"/>
  <c r="X1118" i="2"/>
  <c r="W1118" i="2"/>
  <c r="U1118" i="2"/>
  <c r="Y1118" i="2" s="1"/>
  <c r="V1118" i="2"/>
  <c r="G994" i="2"/>
  <c r="I494" i="2"/>
  <c r="H494" i="2"/>
  <c r="G981" i="2"/>
  <c r="I481" i="2"/>
  <c r="H481" i="2"/>
  <c r="X1113" i="2"/>
  <c r="V1113" i="2"/>
  <c r="G978" i="2"/>
  <c r="I478" i="2"/>
  <c r="H478" i="2"/>
  <c r="G971" i="2"/>
  <c r="I471" i="2"/>
  <c r="H471" i="2"/>
  <c r="G958" i="2"/>
  <c r="I458" i="2"/>
  <c r="H458" i="2"/>
  <c r="E1417" i="2"/>
  <c r="AE917" i="2"/>
  <c r="Z917" i="2"/>
  <c r="E1418" i="2"/>
  <c r="AE918" i="2"/>
  <c r="Z918" i="2"/>
  <c r="E1435" i="2"/>
  <c r="AE935" i="2"/>
  <c r="Z935" i="2"/>
  <c r="E1431" i="2"/>
  <c r="AE931" i="2"/>
  <c r="Z931" i="2"/>
  <c r="E1449" i="2"/>
  <c r="AE949" i="2"/>
  <c r="Z949" i="2"/>
  <c r="E1411" i="2"/>
  <c r="I1411" i="2" s="1"/>
  <c r="AE911" i="2"/>
  <c r="Z911" i="2"/>
  <c r="E1450" i="2"/>
  <c r="AE950" i="2"/>
  <c r="Z950" i="2"/>
  <c r="E1440" i="2"/>
  <c r="AE940" i="2"/>
  <c r="Z940" i="2"/>
  <c r="E1406" i="2"/>
  <c r="AE906" i="2"/>
  <c r="Z906" i="2"/>
  <c r="E1427" i="2"/>
  <c r="AE927" i="2"/>
  <c r="Z927" i="2"/>
  <c r="E1451" i="2"/>
  <c r="AE951" i="2"/>
  <c r="Z951" i="2"/>
  <c r="E1422" i="2"/>
  <c r="AE922" i="2"/>
  <c r="Z922" i="2"/>
  <c r="G970" i="2"/>
  <c r="I470" i="2"/>
  <c r="H470" i="2"/>
  <c r="G955" i="2"/>
  <c r="I455" i="2"/>
  <c r="H455" i="2"/>
  <c r="G982" i="2"/>
  <c r="I482" i="2"/>
  <c r="H482" i="2"/>
  <c r="X1114" i="2"/>
  <c r="V1114" i="2"/>
  <c r="G1442" i="2"/>
  <c r="I942" i="2"/>
  <c r="H942" i="2"/>
  <c r="G988" i="2"/>
  <c r="I488" i="2"/>
  <c r="H488" i="2"/>
  <c r="G1446" i="2"/>
  <c r="I946" i="2"/>
  <c r="H946" i="2"/>
  <c r="G963" i="2"/>
  <c r="I463" i="2"/>
  <c r="H463" i="2"/>
  <c r="G987" i="2"/>
  <c r="I487" i="2"/>
  <c r="H487" i="2"/>
  <c r="G967" i="2"/>
  <c r="I467" i="2"/>
  <c r="H467" i="2"/>
  <c r="G976" i="2"/>
  <c r="I476" i="2"/>
  <c r="H476" i="2"/>
  <c r="A1117" i="2"/>
  <c r="X1117" i="2"/>
  <c r="V1117" i="2"/>
  <c r="U1117" i="2"/>
  <c r="W1117" i="2"/>
  <c r="E1423" i="2"/>
  <c r="AE923" i="2"/>
  <c r="Z923" i="2"/>
  <c r="V622" i="2"/>
  <c r="X622" i="2"/>
  <c r="E1454" i="2"/>
  <c r="AE954" i="2"/>
  <c r="Z954" i="2"/>
  <c r="E1426" i="2"/>
  <c r="AE926" i="2"/>
  <c r="Z926" i="2"/>
  <c r="E1415" i="2"/>
  <c r="AE915" i="2"/>
  <c r="Z915" i="2"/>
  <c r="E1437" i="2"/>
  <c r="AE937" i="2"/>
  <c r="Z937" i="2"/>
  <c r="E1433" i="2"/>
  <c r="AE933" i="2"/>
  <c r="Z933" i="2"/>
  <c r="E1441" i="2"/>
  <c r="AE941" i="2"/>
  <c r="Z941" i="2"/>
  <c r="E1410" i="2"/>
  <c r="AE910" i="2"/>
  <c r="Z910" i="2"/>
  <c r="E1453" i="2"/>
  <c r="AE953" i="2"/>
  <c r="Z953" i="2"/>
  <c r="E1452" i="2"/>
  <c r="AE952" i="2"/>
  <c r="Z952" i="2"/>
  <c r="E1446" i="2"/>
  <c r="Z946" i="2"/>
  <c r="AE946" i="2"/>
  <c r="I1385" i="2"/>
  <c r="H1385" i="2"/>
  <c r="I1390" i="2"/>
  <c r="H1390" i="2"/>
  <c r="I1415" i="2"/>
  <c r="H1415" i="2"/>
  <c r="H1411" i="2"/>
  <c r="I1364" i="2"/>
  <c r="H1364" i="2"/>
  <c r="I1378" i="2"/>
  <c r="H1378" i="2"/>
  <c r="AE1392" i="2"/>
  <c r="Z1392" i="2"/>
  <c r="Z1416" i="2"/>
  <c r="AE1378" i="2"/>
  <c r="Z1378" i="2"/>
  <c r="I1361" i="2"/>
  <c r="AE1364" i="2"/>
  <c r="Z1364" i="2"/>
  <c r="AE1376" i="2"/>
  <c r="Z1376" i="2"/>
  <c r="AE1386" i="2"/>
  <c r="Z1386" i="2"/>
  <c r="I457" i="2"/>
  <c r="AE1384" i="2"/>
  <c r="Z1384" i="2"/>
  <c r="AE1363" i="2"/>
  <c r="Z1363" i="2"/>
  <c r="AE909" i="2"/>
  <c r="AE1402" i="2"/>
  <c r="Z1402" i="2"/>
  <c r="AE1395" i="2"/>
  <c r="Z1395" i="2"/>
  <c r="Z1379" i="2"/>
  <c r="AE1379" i="2"/>
  <c r="AE1366" i="2"/>
  <c r="I1377" i="2"/>
  <c r="H1377" i="2"/>
  <c r="I1388" i="2"/>
  <c r="H1388" i="2"/>
  <c r="I1397" i="2"/>
  <c r="H1397" i="2"/>
  <c r="I907" i="2"/>
  <c r="I1387" i="2"/>
  <c r="H1387" i="2"/>
  <c r="AE470" i="2"/>
  <c r="I1374" i="2"/>
  <c r="H1374" i="2"/>
  <c r="I1358" i="2"/>
  <c r="H1358" i="2"/>
  <c r="AE1381" i="2"/>
  <c r="Z1381" i="2"/>
  <c r="A1113" i="2"/>
  <c r="W1113" i="2"/>
  <c r="U1113" i="2"/>
  <c r="A1114" i="2"/>
  <c r="U1114" i="2"/>
  <c r="W1114" i="2"/>
  <c r="W622" i="2"/>
  <c r="U622" i="2"/>
  <c r="W624" i="2"/>
  <c r="U624" i="2"/>
  <c r="Y624" i="2" s="1"/>
  <c r="A1112" i="2"/>
  <c r="U1112" i="2"/>
  <c r="W1112" i="2"/>
  <c r="U133" i="2"/>
  <c r="Y133" i="2" s="1"/>
  <c r="W133" i="2"/>
  <c r="U134" i="2"/>
  <c r="W134" i="2"/>
  <c r="U132" i="2"/>
  <c r="Y132" i="2" s="1"/>
  <c r="W132" i="2"/>
  <c r="U623" i="2"/>
  <c r="W623" i="2"/>
  <c r="S137" i="2"/>
  <c r="S637" i="2" s="1"/>
  <c r="S1137" i="2" s="1"/>
  <c r="A137" i="2"/>
  <c r="R637" i="2"/>
  <c r="R147" i="2"/>
  <c r="R1116" i="2"/>
  <c r="A616" i="2"/>
  <c r="S130" i="2"/>
  <c r="S630" i="2" s="1"/>
  <c r="S1130" i="2" s="1"/>
  <c r="R630" i="2"/>
  <c r="A130" i="2"/>
  <c r="R140" i="2"/>
  <c r="R638" i="2"/>
  <c r="A138" i="2"/>
  <c r="S138" i="2"/>
  <c r="S638" i="2" s="1"/>
  <c r="S1138" i="2" s="1"/>
  <c r="R148" i="2"/>
  <c r="R1124" i="2"/>
  <c r="A624" i="2"/>
  <c r="S145" i="2"/>
  <c r="S645" i="2" s="1"/>
  <c r="S1145" i="2" s="1"/>
  <c r="R645" i="2"/>
  <c r="A145" i="2"/>
  <c r="R155" i="2"/>
  <c r="R1127" i="2"/>
  <c r="A627" i="2"/>
  <c r="S133" i="2"/>
  <c r="S633" i="2" s="1"/>
  <c r="S1133" i="2" s="1"/>
  <c r="A133" i="2"/>
  <c r="R633" i="2"/>
  <c r="R143" i="2"/>
  <c r="S131" i="2"/>
  <c r="S631" i="2" s="1"/>
  <c r="S1131" i="2" s="1"/>
  <c r="A131" i="2"/>
  <c r="R631" i="2"/>
  <c r="R141" i="2"/>
  <c r="S129" i="2"/>
  <c r="S629" i="2" s="1"/>
  <c r="S1129" i="2" s="1"/>
  <c r="A129" i="2"/>
  <c r="R139" i="2"/>
  <c r="R629" i="2"/>
  <c r="R1121" i="2"/>
  <c r="A621" i="2"/>
  <c r="S126" i="2"/>
  <c r="S626" i="2" s="1"/>
  <c r="S1126" i="2" s="1"/>
  <c r="R136" i="2"/>
  <c r="R626" i="2"/>
  <c r="A126" i="2"/>
  <c r="R1120" i="2"/>
  <c r="A620" i="2"/>
  <c r="R1128" i="2"/>
  <c r="A628" i="2"/>
  <c r="R634" i="2"/>
  <c r="A134" i="2"/>
  <c r="S134" i="2"/>
  <c r="S634" i="2" s="1"/>
  <c r="S1134" i="2" s="1"/>
  <c r="R144" i="2"/>
  <c r="S132" i="2"/>
  <c r="S632" i="2" s="1"/>
  <c r="S1132" i="2" s="1"/>
  <c r="R632" i="2"/>
  <c r="A132" i="2"/>
  <c r="R142" i="2"/>
  <c r="R1135" i="2"/>
  <c r="A635" i="2"/>
  <c r="R1123" i="2"/>
  <c r="A623" i="2"/>
  <c r="R1119" i="2"/>
  <c r="A619" i="2"/>
  <c r="R1122" i="2"/>
  <c r="A622" i="2"/>
  <c r="Y126" i="2" l="1"/>
  <c r="Y131" i="2"/>
  <c r="Y623" i="2"/>
  <c r="Y134" i="2"/>
  <c r="Y622" i="2"/>
  <c r="Y1117" i="2"/>
  <c r="Y627" i="2"/>
  <c r="Y616" i="2"/>
  <c r="Y129" i="2"/>
  <c r="Y628" i="2"/>
  <c r="Y620" i="2"/>
  <c r="Y621" i="2"/>
  <c r="Y1125" i="2"/>
  <c r="Y130" i="2"/>
  <c r="Y1113" i="2"/>
  <c r="Y1112" i="2"/>
  <c r="Y1109" i="2"/>
  <c r="Y1110" i="2"/>
  <c r="Y1114" i="2"/>
  <c r="Y137" i="2"/>
  <c r="Y1106" i="2"/>
  <c r="Y635" i="2"/>
  <c r="Y1111" i="2"/>
  <c r="Y138" i="2"/>
  <c r="Y145" i="2"/>
  <c r="AD619" i="2"/>
  <c r="AA619" i="2"/>
  <c r="AB619" i="2"/>
  <c r="AC619" i="2"/>
  <c r="AD132" i="2"/>
  <c r="AA132" i="2"/>
  <c r="AB132" i="2"/>
  <c r="AC132" i="2"/>
  <c r="AD133" i="2"/>
  <c r="AA133" i="2"/>
  <c r="AC133" i="2"/>
  <c r="AB133" i="2"/>
  <c r="AD624" i="2"/>
  <c r="AA624" i="2"/>
  <c r="AB624" i="2"/>
  <c r="AC624" i="2"/>
  <c r="AD129" i="2"/>
  <c r="AA129" i="2"/>
  <c r="AC129" i="2"/>
  <c r="AB129" i="2"/>
  <c r="AD635" i="2"/>
  <c r="AA635" i="2"/>
  <c r="AB635" i="2"/>
  <c r="AC635" i="2"/>
  <c r="AD131" i="2"/>
  <c r="AA131" i="2"/>
  <c r="AB131" i="2"/>
  <c r="AC131" i="2"/>
  <c r="AA1111" i="2"/>
  <c r="AB1111" i="2"/>
  <c r="AC1111" i="2"/>
  <c r="AD1111" i="2"/>
  <c r="AD138" i="2"/>
  <c r="AA138" i="2"/>
  <c r="AB138" i="2"/>
  <c r="AC138" i="2"/>
  <c r="AD130" i="2"/>
  <c r="AA130" i="2"/>
  <c r="AB130" i="2"/>
  <c r="AC130" i="2"/>
  <c r="AA1118" i="2"/>
  <c r="AB1118" i="2"/>
  <c r="AC1118" i="2"/>
  <c r="AD1118" i="2"/>
  <c r="AD623" i="2"/>
  <c r="AA623" i="2"/>
  <c r="AB623" i="2"/>
  <c r="AC623" i="2"/>
  <c r="AD134" i="2"/>
  <c r="AA134" i="2"/>
  <c r="AB134" i="2"/>
  <c r="AC134" i="2"/>
  <c r="AA1112" i="2"/>
  <c r="AB1112" i="2"/>
  <c r="AC1112" i="2"/>
  <c r="AD1112" i="2"/>
  <c r="AD622" i="2"/>
  <c r="AA622" i="2"/>
  <c r="AB622" i="2"/>
  <c r="AC622" i="2"/>
  <c r="AD616" i="2"/>
  <c r="AA616" i="2"/>
  <c r="AB616" i="2"/>
  <c r="AC616" i="2"/>
  <c r="AD628" i="2"/>
  <c r="AA628" i="2"/>
  <c r="AB628" i="2"/>
  <c r="AC628" i="2"/>
  <c r="AD620" i="2"/>
  <c r="AA620" i="2"/>
  <c r="AB620" i="2"/>
  <c r="AC620" i="2"/>
  <c r="AD621" i="2"/>
  <c r="AA621" i="2"/>
  <c r="AB621" i="2"/>
  <c r="AC621" i="2"/>
  <c r="AD137" i="2"/>
  <c r="AA137" i="2"/>
  <c r="AC137" i="2"/>
  <c r="AB137" i="2"/>
  <c r="AA1106" i="2"/>
  <c r="AB1106" i="2"/>
  <c r="AC1106" i="2"/>
  <c r="AD1106" i="2"/>
  <c r="AD627" i="2"/>
  <c r="AA627" i="2"/>
  <c r="AB627" i="2"/>
  <c r="AC627" i="2"/>
  <c r="AA1114" i="2"/>
  <c r="AB1114" i="2"/>
  <c r="AC1114" i="2"/>
  <c r="AD1114" i="2"/>
  <c r="AD145" i="2"/>
  <c r="AA145" i="2"/>
  <c r="AC145" i="2"/>
  <c r="AB145" i="2"/>
  <c r="AA1113" i="2"/>
  <c r="AB1113" i="2"/>
  <c r="AC1113" i="2"/>
  <c r="AD1113" i="2"/>
  <c r="AA1117" i="2"/>
  <c r="AB1117" i="2"/>
  <c r="AC1117" i="2"/>
  <c r="AD1117" i="2"/>
  <c r="AD126" i="2"/>
  <c r="AA126" i="2"/>
  <c r="AB126" i="2"/>
  <c r="AC126" i="2"/>
  <c r="AA1109" i="2"/>
  <c r="AB1109" i="2"/>
  <c r="AC1109" i="2"/>
  <c r="AD1109" i="2"/>
  <c r="AA1125" i="2"/>
  <c r="AB1125" i="2"/>
  <c r="AC1125" i="2"/>
  <c r="AD1125" i="2"/>
  <c r="AA1110" i="2"/>
  <c r="AB1110" i="2"/>
  <c r="AC1110" i="2"/>
  <c r="AD1110" i="2"/>
  <c r="A1120" i="2"/>
  <c r="V1120" i="2"/>
  <c r="W1120" i="2"/>
  <c r="U1120" i="2"/>
  <c r="X1120" i="2"/>
  <c r="X139" i="2"/>
  <c r="V139" i="2"/>
  <c r="U139" i="2"/>
  <c r="W139" i="2"/>
  <c r="X633" i="2"/>
  <c r="V633" i="2"/>
  <c r="AE1410" i="2"/>
  <c r="Z1410" i="2"/>
  <c r="G1470" i="2"/>
  <c r="AE1470" i="2" s="1"/>
  <c r="I970" i="2"/>
  <c r="H970" i="2"/>
  <c r="AE1406" i="2"/>
  <c r="Z1406" i="2"/>
  <c r="G1472" i="2"/>
  <c r="I972" i="2"/>
  <c r="H972" i="2"/>
  <c r="I1410" i="2"/>
  <c r="H1410" i="2"/>
  <c r="E1503" i="2"/>
  <c r="AE1003" i="2"/>
  <c r="Z1003" i="2"/>
  <c r="E1487" i="2"/>
  <c r="AE987" i="2"/>
  <c r="Z987" i="2"/>
  <c r="E1473" i="2"/>
  <c r="AE973" i="2"/>
  <c r="Z973" i="2"/>
  <c r="I1413" i="2"/>
  <c r="H1413" i="2"/>
  <c r="E1501" i="2"/>
  <c r="AE1001" i="2"/>
  <c r="Z1001" i="2"/>
  <c r="E1468" i="2"/>
  <c r="AE968" i="2"/>
  <c r="Z968" i="2"/>
  <c r="E1455" i="2"/>
  <c r="AE955" i="2"/>
  <c r="Z955" i="2"/>
  <c r="G1495" i="2"/>
  <c r="I995" i="2"/>
  <c r="H995" i="2"/>
  <c r="I1418" i="2"/>
  <c r="H1418" i="2"/>
  <c r="I1434" i="2"/>
  <c r="H1434" i="2"/>
  <c r="Z1466" i="2"/>
  <c r="AE1434" i="2"/>
  <c r="Z1434" i="2"/>
  <c r="AE1443" i="2"/>
  <c r="Z1443" i="2"/>
  <c r="G1497" i="2"/>
  <c r="I997" i="2"/>
  <c r="H997" i="2"/>
  <c r="I1449" i="2"/>
  <c r="H1449" i="2"/>
  <c r="E1457" i="2"/>
  <c r="AE957" i="2"/>
  <c r="Z957" i="2"/>
  <c r="X142" i="2"/>
  <c r="V142" i="2"/>
  <c r="X144" i="2"/>
  <c r="V144" i="2"/>
  <c r="X1122" i="2"/>
  <c r="V1122" i="2"/>
  <c r="V1123" i="2"/>
  <c r="X1123" i="2"/>
  <c r="V626" i="2"/>
  <c r="X626" i="2"/>
  <c r="U626" i="2"/>
  <c r="W626" i="2"/>
  <c r="V638" i="2"/>
  <c r="X638" i="2"/>
  <c r="W638" i="2"/>
  <c r="U638" i="2"/>
  <c r="X632" i="2"/>
  <c r="V632" i="2"/>
  <c r="X136" i="2"/>
  <c r="V136" i="2"/>
  <c r="U136" i="2"/>
  <c r="W136" i="2"/>
  <c r="X629" i="2"/>
  <c r="V629" i="2"/>
  <c r="U629" i="2"/>
  <c r="W629" i="2"/>
  <c r="V141" i="2"/>
  <c r="U141" i="2"/>
  <c r="X141" i="2"/>
  <c r="W141" i="2"/>
  <c r="X143" i="2"/>
  <c r="V143" i="2"/>
  <c r="X645" i="2"/>
  <c r="U645" i="2"/>
  <c r="V645" i="2"/>
  <c r="W645" i="2"/>
  <c r="X148" i="2"/>
  <c r="V148" i="2"/>
  <c r="W148" i="2"/>
  <c r="U148" i="2"/>
  <c r="X140" i="2"/>
  <c r="W140" i="2"/>
  <c r="V140" i="2"/>
  <c r="U140" i="2"/>
  <c r="AE1446" i="2"/>
  <c r="Z1446" i="2"/>
  <c r="AE1441" i="2"/>
  <c r="Z1441" i="2"/>
  <c r="Z1426" i="2"/>
  <c r="AE1426" i="2"/>
  <c r="AE1423" i="2"/>
  <c r="Z1423" i="2"/>
  <c r="G1476" i="2"/>
  <c r="I976" i="2"/>
  <c r="H976" i="2"/>
  <c r="I1446" i="2"/>
  <c r="H1446" i="2"/>
  <c r="Z1422" i="2"/>
  <c r="AE1422" i="2"/>
  <c r="AE1440" i="2"/>
  <c r="Z1440" i="2"/>
  <c r="AE1431" i="2"/>
  <c r="Z1431" i="2"/>
  <c r="G1458" i="2"/>
  <c r="I958" i="2"/>
  <c r="H958" i="2"/>
  <c r="I1452" i="2"/>
  <c r="H1452" i="2"/>
  <c r="G1485" i="2"/>
  <c r="I985" i="2"/>
  <c r="H985" i="2"/>
  <c r="I1428" i="2"/>
  <c r="H1428" i="2"/>
  <c r="I1422" i="2"/>
  <c r="H1422" i="2"/>
  <c r="I1435" i="2"/>
  <c r="H1435" i="2"/>
  <c r="I1457" i="2"/>
  <c r="H1457" i="2"/>
  <c r="E1482" i="2"/>
  <c r="AE982" i="2"/>
  <c r="Z982" i="2"/>
  <c r="E1475" i="2"/>
  <c r="AE975" i="2"/>
  <c r="Z975" i="2"/>
  <c r="I1439" i="2"/>
  <c r="H1439" i="2"/>
  <c r="I1448" i="2"/>
  <c r="H1448" i="2"/>
  <c r="H1461" i="2"/>
  <c r="Z1462" i="2"/>
  <c r="H1465" i="2"/>
  <c r="AE958" i="2"/>
  <c r="AE1469" i="2"/>
  <c r="Z1469" i="2"/>
  <c r="E1460" i="2"/>
  <c r="AE960" i="2"/>
  <c r="Z960" i="2"/>
  <c r="E1465" i="2"/>
  <c r="I1465" i="2" s="1"/>
  <c r="AE965" i="2"/>
  <c r="Z965" i="2"/>
  <c r="I1426" i="2"/>
  <c r="H1426" i="2"/>
  <c r="G1496" i="2"/>
  <c r="I996" i="2"/>
  <c r="H996" i="2"/>
  <c r="I1405" i="2"/>
  <c r="H1405" i="2"/>
  <c r="E1477" i="2"/>
  <c r="AE977" i="2"/>
  <c r="Z977" i="2"/>
  <c r="E1461" i="2"/>
  <c r="AE961" i="2"/>
  <c r="Z961" i="2"/>
  <c r="E1467" i="2"/>
  <c r="AE967" i="2"/>
  <c r="Z967" i="2"/>
  <c r="E1463" i="2"/>
  <c r="AE963" i="2"/>
  <c r="Z963" i="2"/>
  <c r="I1447" i="2"/>
  <c r="H1447" i="2"/>
  <c r="E1492" i="2"/>
  <c r="AE992" i="2"/>
  <c r="Z992" i="2"/>
  <c r="I1425" i="2"/>
  <c r="H1425" i="2"/>
  <c r="I1416" i="2"/>
  <c r="H1416" i="2"/>
  <c r="AE1405" i="2"/>
  <c r="Z1405" i="2"/>
  <c r="AE1424" i="2"/>
  <c r="Z1424" i="2"/>
  <c r="AE1414" i="2"/>
  <c r="Z1414" i="2"/>
  <c r="I1443" i="2"/>
  <c r="H1443" i="2"/>
  <c r="AE1428" i="2"/>
  <c r="Z1428" i="2"/>
  <c r="AE1439" i="2"/>
  <c r="Z1439" i="2"/>
  <c r="AE1445" i="2"/>
  <c r="Z1445" i="2"/>
  <c r="I1453" i="2"/>
  <c r="H1453" i="2"/>
  <c r="G1464" i="2"/>
  <c r="I964" i="2"/>
  <c r="H964" i="2"/>
  <c r="G1468" i="2"/>
  <c r="I968" i="2"/>
  <c r="H968" i="2"/>
  <c r="G1484" i="2"/>
  <c r="I984" i="2"/>
  <c r="H984" i="2"/>
  <c r="G1456" i="2"/>
  <c r="I956" i="2"/>
  <c r="H956" i="2"/>
  <c r="I1469" i="2"/>
  <c r="H1469" i="2"/>
  <c r="E1464" i="2"/>
  <c r="AE964" i="2"/>
  <c r="Z964" i="2"/>
  <c r="E1480" i="2"/>
  <c r="AE980" i="2"/>
  <c r="Z980" i="2"/>
  <c r="E1488" i="2"/>
  <c r="AE988" i="2"/>
  <c r="Z988" i="2"/>
  <c r="A1119" i="2"/>
  <c r="V1119" i="2"/>
  <c r="X1119" i="2"/>
  <c r="U1119" i="2"/>
  <c r="W1119" i="2"/>
  <c r="A1135" i="2"/>
  <c r="V1135" i="2"/>
  <c r="X1135" i="2"/>
  <c r="U1135" i="2"/>
  <c r="W1135" i="2"/>
  <c r="V631" i="2"/>
  <c r="X631" i="2"/>
  <c r="U631" i="2"/>
  <c r="W631" i="2"/>
  <c r="A1127" i="2"/>
  <c r="V1127" i="2"/>
  <c r="X1127" i="2"/>
  <c r="W1127" i="2"/>
  <c r="U1127" i="2"/>
  <c r="AE1449" i="2"/>
  <c r="Z1449" i="2"/>
  <c r="AE1417" i="2"/>
  <c r="Z1417" i="2"/>
  <c r="G1483" i="2"/>
  <c r="I983" i="2"/>
  <c r="H983" i="2"/>
  <c r="I1421" i="2"/>
  <c r="H1421" i="2"/>
  <c r="I1433" i="2"/>
  <c r="H1433" i="2"/>
  <c r="I1427" i="2"/>
  <c r="H1427" i="2"/>
  <c r="G1504" i="2"/>
  <c r="I1004" i="2"/>
  <c r="H1004" i="2"/>
  <c r="E1479" i="2"/>
  <c r="AE979" i="2"/>
  <c r="Z979" i="2"/>
  <c r="AE1436" i="2"/>
  <c r="Z1436" i="2"/>
  <c r="AE1448" i="2"/>
  <c r="Z1448" i="2"/>
  <c r="AE1444" i="2"/>
  <c r="Z1444" i="2"/>
  <c r="I1441" i="2"/>
  <c r="H1441" i="2"/>
  <c r="X155" i="2"/>
  <c r="V155" i="2"/>
  <c r="U155" i="2"/>
  <c r="W155" i="2"/>
  <c r="V630" i="2"/>
  <c r="X630" i="2"/>
  <c r="U630" i="2"/>
  <c r="W630" i="2"/>
  <c r="X147" i="2"/>
  <c r="V147" i="2"/>
  <c r="U147" i="2"/>
  <c r="W147" i="2"/>
  <c r="AE1453" i="2"/>
  <c r="Z1453" i="2"/>
  <c r="AE1437" i="2"/>
  <c r="Z1437" i="2"/>
  <c r="G1487" i="2"/>
  <c r="I987" i="2"/>
  <c r="H987" i="2"/>
  <c r="I1442" i="2"/>
  <c r="H1442" i="2"/>
  <c r="G1455" i="2"/>
  <c r="I955" i="2"/>
  <c r="H955" i="2"/>
  <c r="AE1427" i="2"/>
  <c r="Z1427" i="2"/>
  <c r="AE1411" i="2"/>
  <c r="Z1411" i="2"/>
  <c r="AE1418" i="2"/>
  <c r="Z1418" i="2"/>
  <c r="G1478" i="2"/>
  <c r="I978" i="2"/>
  <c r="H978" i="2"/>
  <c r="G1494" i="2"/>
  <c r="I994" i="2"/>
  <c r="H994" i="2"/>
  <c r="G1460" i="2"/>
  <c r="I960" i="2"/>
  <c r="H960" i="2"/>
  <c r="G1490" i="2"/>
  <c r="I990" i="2"/>
  <c r="H990" i="2"/>
  <c r="E1485" i="2"/>
  <c r="AE985" i="2"/>
  <c r="Z985" i="2"/>
  <c r="I1444" i="2"/>
  <c r="H1444" i="2"/>
  <c r="I1429" i="2"/>
  <c r="H1429" i="2"/>
  <c r="Z1470" i="2"/>
  <c r="E1486" i="2"/>
  <c r="AE986" i="2"/>
  <c r="Z986" i="2"/>
  <c r="I1423" i="2"/>
  <c r="H1423" i="2"/>
  <c r="G1503" i="2"/>
  <c r="I1003" i="2"/>
  <c r="H1003" i="2"/>
  <c r="E1502" i="2"/>
  <c r="AE1002" i="2"/>
  <c r="Z1002" i="2"/>
  <c r="E1483" i="2"/>
  <c r="AE983" i="2"/>
  <c r="Z983" i="2"/>
  <c r="E1504" i="2"/>
  <c r="AE1004" i="2"/>
  <c r="Z1004" i="2"/>
  <c r="I1437" i="2"/>
  <c r="H1437" i="2"/>
  <c r="G1492" i="2"/>
  <c r="I992" i="2"/>
  <c r="H992" i="2"/>
  <c r="E1472" i="2"/>
  <c r="AE972" i="2"/>
  <c r="Z972" i="2"/>
  <c r="E1490" i="2"/>
  <c r="AE990" i="2"/>
  <c r="Z990" i="2"/>
  <c r="E1481" i="2"/>
  <c r="AE981" i="2"/>
  <c r="Z981" i="2"/>
  <c r="I1440" i="2"/>
  <c r="H1440" i="2"/>
  <c r="I1409" i="2"/>
  <c r="H1409" i="2"/>
  <c r="E1471" i="2"/>
  <c r="AE971" i="2"/>
  <c r="Z971" i="2"/>
  <c r="I1414" i="2"/>
  <c r="H1414" i="2"/>
  <c r="G1491" i="2"/>
  <c r="I991" i="2"/>
  <c r="H991" i="2"/>
  <c r="Z1459" i="2"/>
  <c r="AE1413" i="2"/>
  <c r="Z1413" i="2"/>
  <c r="AE1425" i="2"/>
  <c r="Z1425" i="2"/>
  <c r="I1451" i="2"/>
  <c r="H1451" i="2"/>
  <c r="G1489" i="2"/>
  <c r="I989" i="2"/>
  <c r="H989" i="2"/>
  <c r="G1474" i="2"/>
  <c r="I974" i="2"/>
  <c r="H974" i="2"/>
  <c r="AE1421" i="2"/>
  <c r="Z1421" i="2"/>
  <c r="AE1429" i="2"/>
  <c r="Z1429" i="2"/>
  <c r="G1498" i="2"/>
  <c r="I998" i="2"/>
  <c r="H998" i="2"/>
  <c r="G1486" i="2"/>
  <c r="I986" i="2"/>
  <c r="H986" i="2"/>
  <c r="G1466" i="2"/>
  <c r="AE1466" i="2" s="1"/>
  <c r="I966" i="2"/>
  <c r="H966" i="2"/>
  <c r="E1498" i="2"/>
  <c r="AE998" i="2"/>
  <c r="Z998" i="2"/>
  <c r="E1489" i="2"/>
  <c r="AE989" i="2"/>
  <c r="Z989" i="2"/>
  <c r="V634" i="2"/>
  <c r="X634" i="2"/>
  <c r="A1116" i="2"/>
  <c r="V1116" i="2"/>
  <c r="W1116" i="2"/>
  <c r="X1116" i="2"/>
  <c r="U1116" i="2"/>
  <c r="AE1415" i="2"/>
  <c r="Z1415" i="2"/>
  <c r="G1463" i="2"/>
  <c r="I963" i="2"/>
  <c r="H963" i="2"/>
  <c r="AE970" i="2"/>
  <c r="E1474" i="2"/>
  <c r="AE974" i="2"/>
  <c r="Z974" i="2"/>
  <c r="Z1458" i="2"/>
  <c r="AE1458" i="2"/>
  <c r="I1432" i="2"/>
  <c r="H1432" i="2"/>
  <c r="E1500" i="2"/>
  <c r="AE1000" i="2"/>
  <c r="Z1000" i="2"/>
  <c r="Z1438" i="2"/>
  <c r="AE1438" i="2"/>
  <c r="Z1442" i="2"/>
  <c r="AE1442" i="2"/>
  <c r="G1480" i="2"/>
  <c r="I980" i="2"/>
  <c r="H980" i="2"/>
  <c r="E1478" i="2"/>
  <c r="Z978" i="2"/>
  <c r="AE978" i="2"/>
  <c r="A1128" i="2"/>
  <c r="V1128" i="2"/>
  <c r="X1128" i="2"/>
  <c r="U1128" i="2"/>
  <c r="W1128" i="2"/>
  <c r="A1121" i="2"/>
  <c r="X1121" i="2"/>
  <c r="V1121" i="2"/>
  <c r="U1121" i="2"/>
  <c r="W1121" i="2"/>
  <c r="V1124" i="2"/>
  <c r="X1124" i="2"/>
  <c r="X637" i="2"/>
  <c r="U637" i="2"/>
  <c r="W637" i="2"/>
  <c r="V637" i="2"/>
  <c r="AE1452" i="2"/>
  <c r="Z1452" i="2"/>
  <c r="AE1433" i="2"/>
  <c r="Z1433" i="2"/>
  <c r="Z1454" i="2"/>
  <c r="AE1454" i="2"/>
  <c r="G1467" i="2"/>
  <c r="I967" i="2"/>
  <c r="H967" i="2"/>
  <c r="G1488" i="2"/>
  <c r="I988" i="2"/>
  <c r="H988" i="2"/>
  <c r="G1482" i="2"/>
  <c r="I982" i="2"/>
  <c r="H982" i="2"/>
  <c r="AE1451" i="2"/>
  <c r="Z1451" i="2"/>
  <c r="AE1450" i="2"/>
  <c r="Z1450" i="2"/>
  <c r="AE1435" i="2"/>
  <c r="Z1435" i="2"/>
  <c r="G1471" i="2"/>
  <c r="I971" i="2"/>
  <c r="H971" i="2"/>
  <c r="G1481" i="2"/>
  <c r="I981" i="2"/>
  <c r="H981" i="2"/>
  <c r="G1479" i="2"/>
  <c r="I979" i="2"/>
  <c r="H979" i="2"/>
  <c r="I1450" i="2"/>
  <c r="H1450" i="2"/>
  <c r="I1431" i="2"/>
  <c r="H1431" i="2"/>
  <c r="G1502" i="2"/>
  <c r="I1002" i="2"/>
  <c r="H1002" i="2"/>
  <c r="G1500" i="2"/>
  <c r="I1000" i="2"/>
  <c r="H1000" i="2"/>
  <c r="I957" i="2"/>
  <c r="E1484" i="2"/>
  <c r="AE984" i="2"/>
  <c r="Z984" i="2"/>
  <c r="G1501" i="2"/>
  <c r="I1001" i="2"/>
  <c r="H1001" i="2"/>
  <c r="E1495" i="2"/>
  <c r="AE995" i="2"/>
  <c r="Z995" i="2"/>
  <c r="I1412" i="2"/>
  <c r="H1412" i="2"/>
  <c r="E1496" i="2"/>
  <c r="AE996" i="2"/>
  <c r="Z996" i="2"/>
  <c r="E1491" i="2"/>
  <c r="AE991" i="2"/>
  <c r="Z991" i="2"/>
  <c r="E1476" i="2"/>
  <c r="AE976" i="2"/>
  <c r="Z976" i="2"/>
  <c r="I1417" i="2"/>
  <c r="H1417" i="2"/>
  <c r="I1438" i="2"/>
  <c r="H1438" i="2"/>
  <c r="I1420" i="2"/>
  <c r="H1420" i="2"/>
  <c r="E1456" i="2"/>
  <c r="AE956" i="2"/>
  <c r="Z956" i="2"/>
  <c r="E1499" i="2"/>
  <c r="AE999" i="2"/>
  <c r="Z999" i="2"/>
  <c r="I1408" i="2"/>
  <c r="H1408" i="2"/>
  <c r="E1493" i="2"/>
  <c r="AE993" i="2"/>
  <c r="Z993" i="2"/>
  <c r="G1493" i="2"/>
  <c r="I993" i="2"/>
  <c r="H993" i="2"/>
  <c r="G1499" i="2"/>
  <c r="I999" i="2"/>
  <c r="H999" i="2"/>
  <c r="I1436" i="2"/>
  <c r="H1436" i="2"/>
  <c r="I1406" i="2"/>
  <c r="H1406" i="2"/>
  <c r="AE1432" i="2"/>
  <c r="Z1432" i="2"/>
  <c r="AE1447" i="2"/>
  <c r="Z1447" i="2"/>
  <c r="G1459" i="2"/>
  <c r="I959" i="2"/>
  <c r="H959" i="2"/>
  <c r="I1445" i="2"/>
  <c r="H1445" i="2"/>
  <c r="G1473" i="2"/>
  <c r="I973" i="2"/>
  <c r="H973" i="2"/>
  <c r="G1477" i="2"/>
  <c r="I977" i="2"/>
  <c r="H977" i="2"/>
  <c r="AE1430" i="2"/>
  <c r="Z1430" i="2"/>
  <c r="AE1407" i="2"/>
  <c r="Z1407" i="2"/>
  <c r="I1454" i="2"/>
  <c r="H1454" i="2"/>
  <c r="G1475" i="2"/>
  <c r="I975" i="2"/>
  <c r="H975" i="2"/>
  <c r="G1462" i="2"/>
  <c r="AE1462" i="2" s="1"/>
  <c r="I962" i="2"/>
  <c r="H962" i="2"/>
  <c r="E1497" i="2"/>
  <c r="AE997" i="2"/>
  <c r="Z997" i="2"/>
  <c r="I1424" i="2"/>
  <c r="H1424" i="2"/>
  <c r="E1494" i="2"/>
  <c r="Z994" i="2"/>
  <c r="AE994" i="2"/>
  <c r="I1430" i="2"/>
  <c r="H1430" i="2"/>
  <c r="A1122" i="2"/>
  <c r="W1122" i="2"/>
  <c r="U1122" i="2"/>
  <c r="U634" i="2"/>
  <c r="W634" i="2"/>
  <c r="W633" i="2"/>
  <c r="U633" i="2"/>
  <c r="U142" i="2"/>
  <c r="W142" i="2"/>
  <c r="U144" i="2"/>
  <c r="W144" i="2"/>
  <c r="A1124" i="2"/>
  <c r="W1124" i="2"/>
  <c r="U1124" i="2"/>
  <c r="A1123" i="2"/>
  <c r="U1123" i="2"/>
  <c r="W1123" i="2"/>
  <c r="U632" i="2"/>
  <c r="Y632" i="2" s="1"/>
  <c r="W632" i="2"/>
  <c r="U143" i="2"/>
  <c r="W143" i="2"/>
  <c r="R648" i="2"/>
  <c r="A148" i="2"/>
  <c r="S148" i="2"/>
  <c r="S648" i="2" s="1"/>
  <c r="S1148" i="2" s="1"/>
  <c r="R158" i="2"/>
  <c r="S140" i="2"/>
  <c r="S640" i="2" s="1"/>
  <c r="S1140" i="2" s="1"/>
  <c r="R640" i="2"/>
  <c r="A140" i="2"/>
  <c r="R150" i="2"/>
  <c r="S139" i="2"/>
  <c r="S639" i="2" s="1"/>
  <c r="S1139" i="2" s="1"/>
  <c r="A139" i="2"/>
  <c r="R639" i="2"/>
  <c r="R149" i="2"/>
  <c r="R1131" i="2"/>
  <c r="A631" i="2"/>
  <c r="R1133" i="2"/>
  <c r="A633" i="2"/>
  <c r="R642" i="2"/>
  <c r="A142" i="2"/>
  <c r="R152" i="2"/>
  <c r="S142" i="2"/>
  <c r="S642" i="2" s="1"/>
  <c r="S1142" i="2" s="1"/>
  <c r="R644" i="2"/>
  <c r="A144" i="2"/>
  <c r="S144" i="2"/>
  <c r="S644" i="2" s="1"/>
  <c r="S1144" i="2" s="1"/>
  <c r="R154" i="2"/>
  <c r="S155" i="2"/>
  <c r="S655" i="2" s="1"/>
  <c r="S1155" i="2" s="1"/>
  <c r="R655" i="2"/>
  <c r="A155" i="2"/>
  <c r="R165" i="2"/>
  <c r="R1130" i="2"/>
  <c r="A630" i="2"/>
  <c r="S147" i="2"/>
  <c r="S647" i="2" s="1"/>
  <c r="S1147" i="2" s="1"/>
  <c r="R647" i="2"/>
  <c r="A147" i="2"/>
  <c r="R157" i="2"/>
  <c r="R1132" i="2"/>
  <c r="A632" i="2"/>
  <c r="S136" i="2"/>
  <c r="S636" i="2" s="1"/>
  <c r="S1136" i="2" s="1"/>
  <c r="R636" i="2"/>
  <c r="A136" i="2"/>
  <c r="R146" i="2"/>
  <c r="R1129" i="2"/>
  <c r="A629" i="2"/>
  <c r="S141" i="2"/>
  <c r="S641" i="2" s="1"/>
  <c r="S1141" i="2" s="1"/>
  <c r="A141" i="2"/>
  <c r="R641" i="2"/>
  <c r="R151" i="2"/>
  <c r="S143" i="2"/>
  <c r="S643" i="2" s="1"/>
  <c r="S1143" i="2" s="1"/>
  <c r="R153" i="2"/>
  <c r="A143" i="2"/>
  <c r="R643" i="2"/>
  <c r="R1145" i="2"/>
  <c r="A645" i="2"/>
  <c r="R1134" i="2"/>
  <c r="A634" i="2"/>
  <c r="R1126" i="2"/>
  <c r="A626" i="2"/>
  <c r="R1138" i="2"/>
  <c r="A638" i="2"/>
  <c r="R1137" i="2"/>
  <c r="A637" i="2"/>
  <c r="Y1124" i="2" l="1"/>
  <c r="Y1127" i="2"/>
  <c r="Y626" i="2"/>
  <c r="Y1116" i="2"/>
  <c r="Y1123" i="2"/>
  <c r="Y634" i="2"/>
  <c r="Y1121" i="2"/>
  <c r="Y630" i="2"/>
  <c r="Y631" i="2"/>
  <c r="Y629" i="2"/>
  <c r="Y1120" i="2"/>
  <c r="Y633" i="2"/>
  <c r="Y1122" i="2"/>
  <c r="Y1128" i="2"/>
  <c r="Y1119" i="2"/>
  <c r="Y143" i="2"/>
  <c r="Y142" i="2"/>
  <c r="Y645" i="2"/>
  <c r="Y1135" i="2"/>
  <c r="Y136" i="2"/>
  <c r="Y139" i="2"/>
  <c r="Y155" i="2"/>
  <c r="Y144" i="2"/>
  <c r="Y140" i="2"/>
  <c r="Y148" i="2"/>
  <c r="Y141" i="2"/>
  <c r="Y638" i="2"/>
  <c r="Y147" i="2"/>
  <c r="Y637" i="2"/>
  <c r="AD637" i="2"/>
  <c r="AA637" i="2"/>
  <c r="AB637" i="2"/>
  <c r="AC637" i="2"/>
  <c r="AA1116" i="2"/>
  <c r="AB1116" i="2"/>
  <c r="AC1116" i="2"/>
  <c r="AD1116" i="2"/>
  <c r="AA1127" i="2"/>
  <c r="AB1127" i="2"/>
  <c r="AC1127" i="2"/>
  <c r="AD1127" i="2"/>
  <c r="AD626" i="2"/>
  <c r="AA626" i="2"/>
  <c r="AB626" i="2"/>
  <c r="AC626" i="2"/>
  <c r="AD143" i="2"/>
  <c r="AA143" i="2"/>
  <c r="AB143" i="2"/>
  <c r="AC143" i="2"/>
  <c r="AA1123" i="2"/>
  <c r="AB1123" i="2"/>
  <c r="AC1123" i="2"/>
  <c r="AD1123" i="2"/>
  <c r="AD142" i="2"/>
  <c r="AA142" i="2"/>
  <c r="AB142" i="2"/>
  <c r="AC142" i="2"/>
  <c r="AA1121" i="2"/>
  <c r="AB1121" i="2"/>
  <c r="AC1121" i="2"/>
  <c r="AD1121" i="2"/>
  <c r="AD633" i="2"/>
  <c r="AA633" i="2"/>
  <c r="AB633" i="2"/>
  <c r="AC633" i="2"/>
  <c r="AA1122" i="2"/>
  <c r="AB1122" i="2"/>
  <c r="AC1122" i="2"/>
  <c r="AD1122" i="2"/>
  <c r="AA1128" i="2"/>
  <c r="AB1128" i="2"/>
  <c r="AC1128" i="2"/>
  <c r="AD1128" i="2"/>
  <c r="AD147" i="2"/>
  <c r="AA147" i="2"/>
  <c r="AB147" i="2"/>
  <c r="AC147" i="2"/>
  <c r="AD630" i="2"/>
  <c r="AA630" i="2"/>
  <c r="AB630" i="2"/>
  <c r="AC630" i="2"/>
  <c r="AB155" i="2"/>
  <c r="AC155" i="2"/>
  <c r="AA155" i="2"/>
  <c r="AD155" i="2"/>
  <c r="AD631" i="2"/>
  <c r="AA631" i="2"/>
  <c r="AB631" i="2"/>
  <c r="AC631" i="2"/>
  <c r="AA1135" i="2"/>
  <c r="AB1135" i="2"/>
  <c r="AC1135" i="2"/>
  <c r="AD1135" i="2"/>
  <c r="AD629" i="2"/>
  <c r="AA629" i="2"/>
  <c r="AB629" i="2"/>
  <c r="AC629" i="2"/>
  <c r="AD136" i="2"/>
  <c r="AA136" i="2"/>
  <c r="AB136" i="2"/>
  <c r="AC136" i="2"/>
  <c r="AD139" i="2"/>
  <c r="AA139" i="2"/>
  <c r="AB139" i="2"/>
  <c r="AC139" i="2"/>
  <c r="AA1120" i="2"/>
  <c r="AB1120" i="2"/>
  <c r="AC1120" i="2"/>
  <c r="AD1120" i="2"/>
  <c r="AD634" i="2"/>
  <c r="AA634" i="2"/>
  <c r="AB634" i="2"/>
  <c r="AC634" i="2"/>
  <c r="AA645" i="2"/>
  <c r="AD645" i="2"/>
  <c r="AB645" i="2"/>
  <c r="AC645" i="2"/>
  <c r="AD632" i="2"/>
  <c r="AA632" i="2"/>
  <c r="AB632" i="2"/>
  <c r="AC632" i="2"/>
  <c r="AA1124" i="2"/>
  <c r="AB1124" i="2"/>
  <c r="AC1124" i="2"/>
  <c r="AD1124" i="2"/>
  <c r="AD144" i="2"/>
  <c r="AA144" i="2"/>
  <c r="AB144" i="2"/>
  <c r="AC144" i="2"/>
  <c r="AA1119" i="2"/>
  <c r="AB1119" i="2"/>
  <c r="AC1119" i="2"/>
  <c r="AD1119" i="2"/>
  <c r="AD140" i="2"/>
  <c r="AA140" i="2"/>
  <c r="AB140" i="2"/>
  <c r="AC140" i="2"/>
  <c r="AD148" i="2"/>
  <c r="AA148" i="2"/>
  <c r="AB148" i="2"/>
  <c r="AC148" i="2"/>
  <c r="AD141" i="2"/>
  <c r="AA141" i="2"/>
  <c r="AC141" i="2"/>
  <c r="AB141" i="2"/>
  <c r="AD638" i="2"/>
  <c r="AA638" i="2"/>
  <c r="AB638" i="2"/>
  <c r="AC638" i="2"/>
  <c r="AE1484" i="2"/>
  <c r="Z1484" i="2"/>
  <c r="I1500" i="2"/>
  <c r="H1500" i="2"/>
  <c r="I1483" i="2"/>
  <c r="H1483" i="2"/>
  <c r="AE1464" i="2"/>
  <c r="Z1464" i="2"/>
  <c r="I1484" i="2"/>
  <c r="H1484" i="2"/>
  <c r="AE1492" i="2"/>
  <c r="Z1492" i="2"/>
  <c r="AE1461" i="2"/>
  <c r="Z1461" i="2"/>
  <c r="AE1501" i="2"/>
  <c r="Z1501" i="2"/>
  <c r="AE1487" i="2"/>
  <c r="Z1487" i="2"/>
  <c r="A1137" i="2"/>
  <c r="X1137" i="2"/>
  <c r="V1137" i="2"/>
  <c r="U1137" i="2"/>
  <c r="W1137" i="2"/>
  <c r="A1126" i="2"/>
  <c r="X1126" i="2"/>
  <c r="V1126" i="2"/>
  <c r="U1126" i="2"/>
  <c r="W1126" i="2"/>
  <c r="A1145" i="2"/>
  <c r="X1145" i="2"/>
  <c r="V1145" i="2"/>
  <c r="W1145" i="2"/>
  <c r="U1145" i="2"/>
  <c r="V1132" i="2"/>
  <c r="X1132" i="2"/>
  <c r="X152" i="2"/>
  <c r="V152" i="2"/>
  <c r="X1133" i="2"/>
  <c r="V1133" i="2"/>
  <c r="V639" i="2"/>
  <c r="W639" i="2"/>
  <c r="X639" i="2"/>
  <c r="U639" i="2"/>
  <c r="I1475" i="2"/>
  <c r="H1475" i="2"/>
  <c r="I1473" i="2"/>
  <c r="H1473" i="2"/>
  <c r="AE1493" i="2"/>
  <c r="Z1493" i="2"/>
  <c r="AE1496" i="2"/>
  <c r="Z1496" i="2"/>
  <c r="I1501" i="2"/>
  <c r="H1501" i="2"/>
  <c r="I1471" i="2"/>
  <c r="H1471" i="2"/>
  <c r="I1488" i="2"/>
  <c r="H1488" i="2"/>
  <c r="AE1478" i="2"/>
  <c r="Z1478" i="2"/>
  <c r="I1486" i="2"/>
  <c r="H1486" i="2"/>
  <c r="I1498" i="2"/>
  <c r="H1498" i="2"/>
  <c r="Z1490" i="2"/>
  <c r="AE1490" i="2"/>
  <c r="I1492" i="2"/>
  <c r="H1492" i="2"/>
  <c r="AE1483" i="2"/>
  <c r="Z1483" i="2"/>
  <c r="AE1485" i="2"/>
  <c r="Z1485" i="2"/>
  <c r="I1478" i="2"/>
  <c r="H1478" i="2"/>
  <c r="AE1480" i="2"/>
  <c r="Z1480" i="2"/>
  <c r="I1456" i="2"/>
  <c r="H1456" i="2"/>
  <c r="AE1463" i="2"/>
  <c r="Z1463" i="2"/>
  <c r="AE1467" i="2"/>
  <c r="Z1467" i="2"/>
  <c r="AE1465" i="2"/>
  <c r="Z1465" i="2"/>
  <c r="AE1460" i="2"/>
  <c r="Z1460" i="2"/>
  <c r="AE1475" i="2"/>
  <c r="Z1475" i="2"/>
  <c r="AE1482" i="2"/>
  <c r="Z1482" i="2"/>
  <c r="AE1457" i="2"/>
  <c r="Z1457" i="2"/>
  <c r="AE1468" i="2"/>
  <c r="Z1468" i="2"/>
  <c r="AE1473" i="2"/>
  <c r="Z1473" i="2"/>
  <c r="I1472" i="2"/>
  <c r="H1472" i="2"/>
  <c r="X146" i="2"/>
  <c r="V146" i="2"/>
  <c r="U146" i="2"/>
  <c r="W146" i="2"/>
  <c r="V647" i="2"/>
  <c r="U647" i="2"/>
  <c r="X647" i="2"/>
  <c r="W647" i="2"/>
  <c r="V165" i="2"/>
  <c r="X165" i="2"/>
  <c r="U165" i="2"/>
  <c r="W165" i="2"/>
  <c r="X154" i="2"/>
  <c r="V154" i="2"/>
  <c r="V149" i="2"/>
  <c r="X149" i="2"/>
  <c r="U149" i="2"/>
  <c r="W149" i="2"/>
  <c r="I1467" i="2"/>
  <c r="H1467" i="2"/>
  <c r="AE1479" i="2"/>
  <c r="Z1479" i="2"/>
  <c r="I1496" i="2"/>
  <c r="H1496" i="2"/>
  <c r="X636" i="2"/>
  <c r="V636" i="2"/>
  <c r="U636" i="2"/>
  <c r="W636" i="2"/>
  <c r="V157" i="2"/>
  <c r="X157" i="2"/>
  <c r="U157" i="2"/>
  <c r="W157" i="2"/>
  <c r="AE1494" i="2"/>
  <c r="Z1494" i="2"/>
  <c r="I1462" i="2"/>
  <c r="H1462" i="2"/>
  <c r="I1477" i="2"/>
  <c r="H1477" i="2"/>
  <c r="I1459" i="2"/>
  <c r="H1459" i="2"/>
  <c r="I1493" i="2"/>
  <c r="H1493" i="2"/>
  <c r="AE1499" i="2"/>
  <c r="Z1499" i="2"/>
  <c r="AE1456" i="2"/>
  <c r="Z1456" i="2"/>
  <c r="AE1491" i="2"/>
  <c r="Z1491" i="2"/>
  <c r="AE1495" i="2"/>
  <c r="Z1495" i="2"/>
  <c r="I1481" i="2"/>
  <c r="H1481" i="2"/>
  <c r="I1482" i="2"/>
  <c r="H1482" i="2"/>
  <c r="Z1474" i="2"/>
  <c r="AE1474" i="2"/>
  <c r="I1463" i="2"/>
  <c r="H1463" i="2"/>
  <c r="AE1489" i="2"/>
  <c r="Z1489" i="2"/>
  <c r="I1466" i="2"/>
  <c r="H1466" i="2"/>
  <c r="I1491" i="2"/>
  <c r="H1491" i="2"/>
  <c r="AE1481" i="2"/>
  <c r="Z1481" i="2"/>
  <c r="AE1472" i="2"/>
  <c r="Z1472" i="2"/>
  <c r="AE1504" i="2"/>
  <c r="Z1504" i="2"/>
  <c r="I1494" i="2"/>
  <c r="H1494" i="2"/>
  <c r="I1455" i="2"/>
  <c r="H1455" i="2"/>
  <c r="AE1488" i="2"/>
  <c r="Z1488" i="2"/>
  <c r="I1464" i="2"/>
  <c r="H1464" i="2"/>
  <c r="I1461" i="2"/>
  <c r="I1476" i="2"/>
  <c r="H1476" i="2"/>
  <c r="I1497" i="2"/>
  <c r="H1497" i="2"/>
  <c r="AE1455" i="2"/>
  <c r="Z1455" i="2"/>
  <c r="I1470" i="2"/>
  <c r="H1470" i="2"/>
  <c r="V153" i="2"/>
  <c r="X153" i="2"/>
  <c r="X150" i="2"/>
  <c r="V150" i="2"/>
  <c r="U150" i="2"/>
  <c r="W150" i="2"/>
  <c r="X158" i="2"/>
  <c r="V158" i="2"/>
  <c r="W158" i="2"/>
  <c r="U158" i="2"/>
  <c r="I1480" i="2"/>
  <c r="H1480" i="2"/>
  <c r="I1474" i="2"/>
  <c r="H1474" i="2"/>
  <c r="Z1502" i="2"/>
  <c r="AE1502" i="2"/>
  <c r="Z1486" i="2"/>
  <c r="AE1486" i="2"/>
  <c r="I1490" i="2"/>
  <c r="H1490" i="2"/>
  <c r="I1485" i="2"/>
  <c r="H1485" i="2"/>
  <c r="V643" i="2"/>
  <c r="X643" i="2"/>
  <c r="X151" i="2"/>
  <c r="V151" i="2"/>
  <c r="U151" i="2"/>
  <c r="W151" i="2"/>
  <c r="V655" i="2"/>
  <c r="W655" i="2"/>
  <c r="U655" i="2"/>
  <c r="X655" i="2"/>
  <c r="X640" i="2"/>
  <c r="V640" i="2"/>
  <c r="U640" i="2"/>
  <c r="W640" i="2"/>
  <c r="A1138" i="2"/>
  <c r="X1138" i="2"/>
  <c r="V1138" i="2"/>
  <c r="W1138" i="2"/>
  <c r="U1138" i="2"/>
  <c r="X1134" i="2"/>
  <c r="V1134" i="2"/>
  <c r="X641" i="2"/>
  <c r="V641" i="2"/>
  <c r="U641" i="2"/>
  <c r="W641" i="2"/>
  <c r="A1129" i="2"/>
  <c r="X1129" i="2"/>
  <c r="V1129" i="2"/>
  <c r="W1129" i="2"/>
  <c r="U1129" i="2"/>
  <c r="A1130" i="2"/>
  <c r="X1130" i="2"/>
  <c r="U1130" i="2"/>
  <c r="V1130" i="2"/>
  <c r="W1130" i="2"/>
  <c r="X644" i="2"/>
  <c r="V644" i="2"/>
  <c r="V642" i="2"/>
  <c r="X642" i="2"/>
  <c r="A1131" i="2"/>
  <c r="V1131" i="2"/>
  <c r="X1131" i="2"/>
  <c r="W1131" i="2"/>
  <c r="U1131" i="2"/>
  <c r="X648" i="2"/>
  <c r="V648" i="2"/>
  <c r="W648" i="2"/>
  <c r="U648" i="2"/>
  <c r="AE1497" i="2"/>
  <c r="Z1497" i="2"/>
  <c r="I1499" i="2"/>
  <c r="H1499" i="2"/>
  <c r="AE1476" i="2"/>
  <c r="Z1476" i="2"/>
  <c r="I1502" i="2"/>
  <c r="H1502" i="2"/>
  <c r="I1479" i="2"/>
  <c r="H1479" i="2"/>
  <c r="AE1500" i="2"/>
  <c r="Z1500" i="2"/>
  <c r="AE1498" i="2"/>
  <c r="Z1498" i="2"/>
  <c r="I1489" i="2"/>
  <c r="H1489" i="2"/>
  <c r="AE1459" i="2"/>
  <c r="AE1471" i="2"/>
  <c r="Z1471" i="2"/>
  <c r="I1503" i="2"/>
  <c r="H1503" i="2"/>
  <c r="I1460" i="2"/>
  <c r="H1460" i="2"/>
  <c r="I1487" i="2"/>
  <c r="H1487" i="2"/>
  <c r="I1504" i="2"/>
  <c r="H1504" i="2"/>
  <c r="I1468" i="2"/>
  <c r="H1468" i="2"/>
  <c r="AE1477" i="2"/>
  <c r="Z1477" i="2"/>
  <c r="I1458" i="2"/>
  <c r="H1458" i="2"/>
  <c r="I1495" i="2"/>
  <c r="H1495" i="2"/>
  <c r="AE1503" i="2"/>
  <c r="Z1503" i="2"/>
  <c r="W644" i="2"/>
  <c r="U644" i="2"/>
  <c r="U153" i="2"/>
  <c r="W153" i="2"/>
  <c r="U154" i="2"/>
  <c r="W154" i="2"/>
  <c r="A1134" i="2"/>
  <c r="U1134" i="2"/>
  <c r="W1134" i="2"/>
  <c r="W642" i="2"/>
  <c r="U642" i="2"/>
  <c r="A1132" i="2"/>
  <c r="U1132" i="2"/>
  <c r="W1132" i="2"/>
  <c r="U152" i="2"/>
  <c r="W152" i="2"/>
  <c r="A1133" i="2"/>
  <c r="W1133" i="2"/>
  <c r="U1133" i="2"/>
  <c r="U643" i="2"/>
  <c r="W643" i="2"/>
  <c r="R1136" i="2"/>
  <c r="A636" i="2"/>
  <c r="S157" i="2"/>
  <c r="S657" i="2" s="1"/>
  <c r="S1157" i="2" s="1"/>
  <c r="A157" i="2"/>
  <c r="R657" i="2"/>
  <c r="R167" i="2"/>
  <c r="R1144" i="2"/>
  <c r="A644" i="2"/>
  <c r="R1142" i="2"/>
  <c r="A642" i="2"/>
  <c r="R1148" i="2"/>
  <c r="A648" i="2"/>
  <c r="S153" i="2"/>
  <c r="S653" i="2" s="1"/>
  <c r="S1153" i="2" s="1"/>
  <c r="A153" i="2"/>
  <c r="R653" i="2"/>
  <c r="R163" i="2"/>
  <c r="A146" i="2"/>
  <c r="R646" i="2"/>
  <c r="S146" i="2"/>
  <c r="S646" i="2" s="1"/>
  <c r="S1146" i="2" s="1"/>
  <c r="R156" i="2"/>
  <c r="R1147" i="2"/>
  <c r="A647" i="2"/>
  <c r="S165" i="2"/>
  <c r="S665" i="2" s="1"/>
  <c r="S1165" i="2" s="1"/>
  <c r="A165" i="2"/>
  <c r="R665" i="2"/>
  <c r="R175" i="2"/>
  <c r="A154" i="2"/>
  <c r="R654" i="2"/>
  <c r="S154" i="2"/>
  <c r="S654" i="2" s="1"/>
  <c r="S1154" i="2" s="1"/>
  <c r="R164" i="2"/>
  <c r="S149" i="2"/>
  <c r="S649" i="2" s="1"/>
  <c r="S1149" i="2" s="1"/>
  <c r="A149" i="2"/>
  <c r="R649" i="2"/>
  <c r="R159" i="2"/>
  <c r="A150" i="2"/>
  <c r="R650" i="2"/>
  <c r="R160" i="2"/>
  <c r="S150" i="2"/>
  <c r="S650" i="2" s="1"/>
  <c r="S1150" i="2" s="1"/>
  <c r="A158" i="2"/>
  <c r="R658" i="2"/>
  <c r="S158" i="2"/>
  <c r="S658" i="2" s="1"/>
  <c r="S1158" i="2" s="1"/>
  <c r="R168" i="2"/>
  <c r="R1143" i="2"/>
  <c r="A643" i="2"/>
  <c r="S151" i="2"/>
  <c r="S651" i="2" s="1"/>
  <c r="S1151" i="2" s="1"/>
  <c r="R161" i="2"/>
  <c r="R651" i="2"/>
  <c r="A151" i="2"/>
  <c r="R1155" i="2"/>
  <c r="A655" i="2"/>
  <c r="R1140" i="2"/>
  <c r="A640" i="2"/>
  <c r="R1141" i="2"/>
  <c r="A641" i="2"/>
  <c r="R652" i="2"/>
  <c r="A152" i="2"/>
  <c r="S152" i="2"/>
  <c r="S652" i="2" s="1"/>
  <c r="S1152" i="2" s="1"/>
  <c r="R162" i="2"/>
  <c r="R1139" i="2"/>
  <c r="A639" i="2"/>
  <c r="Y1134" i="2" l="1"/>
  <c r="Y1130" i="2"/>
  <c r="Y1126" i="2"/>
  <c r="Y1133" i="2"/>
  <c r="Y1131" i="2"/>
  <c r="Y1132" i="2"/>
  <c r="Y1129" i="2"/>
  <c r="Y152" i="2"/>
  <c r="Y642" i="2"/>
  <c r="Y153" i="2"/>
  <c r="Y648" i="2"/>
  <c r="Y641" i="2"/>
  <c r="Y158" i="2"/>
  <c r="Y149" i="2"/>
  <c r="Y1137" i="2"/>
  <c r="Y1138" i="2"/>
  <c r="Y1145" i="2"/>
  <c r="Y154" i="2"/>
  <c r="Y157" i="2"/>
  <c r="Y636" i="2"/>
  <c r="Y165" i="2"/>
  <c r="Y146" i="2"/>
  <c r="Y644" i="2"/>
  <c r="Y150" i="2"/>
  <c r="Y643" i="2"/>
  <c r="Y640" i="2"/>
  <c r="Y655" i="2"/>
  <c r="Y151" i="2"/>
  <c r="Y647" i="2"/>
  <c r="Y639" i="2"/>
  <c r="AD643" i="2"/>
  <c r="AA643" i="2"/>
  <c r="AB643" i="2"/>
  <c r="AC643" i="2"/>
  <c r="AA1134" i="2"/>
  <c r="AB1134" i="2"/>
  <c r="AC1134" i="2"/>
  <c r="AD1134" i="2"/>
  <c r="AA1130" i="2"/>
  <c r="AB1130" i="2"/>
  <c r="AC1130" i="2"/>
  <c r="AD1130" i="2"/>
  <c r="AD640" i="2"/>
  <c r="AA640" i="2"/>
  <c r="AB640" i="2"/>
  <c r="AC640" i="2"/>
  <c r="AD655" i="2"/>
  <c r="AA655" i="2"/>
  <c r="AB655" i="2"/>
  <c r="AC655" i="2"/>
  <c r="AD151" i="2"/>
  <c r="AA151" i="2"/>
  <c r="AB151" i="2"/>
  <c r="AC151" i="2"/>
  <c r="AD647" i="2"/>
  <c r="AA647" i="2"/>
  <c r="AB647" i="2"/>
  <c r="AC647" i="2"/>
  <c r="AD639" i="2"/>
  <c r="AA639" i="2"/>
  <c r="AB639" i="2"/>
  <c r="AC639" i="2"/>
  <c r="AA1126" i="2"/>
  <c r="AB1126" i="2"/>
  <c r="AC1126" i="2"/>
  <c r="AD1126" i="2"/>
  <c r="AA1133" i="2"/>
  <c r="AB1133" i="2"/>
  <c r="AC1133" i="2"/>
  <c r="AD1133" i="2"/>
  <c r="AD152" i="2"/>
  <c r="AA152" i="2"/>
  <c r="AB152" i="2"/>
  <c r="AC152" i="2"/>
  <c r="AD642" i="2"/>
  <c r="AA642" i="2"/>
  <c r="AB642" i="2"/>
  <c r="AC642" i="2"/>
  <c r="AD153" i="2"/>
  <c r="AA153" i="2"/>
  <c r="AC153" i="2"/>
  <c r="AB153" i="2"/>
  <c r="AD648" i="2"/>
  <c r="AA648" i="2"/>
  <c r="AB648" i="2"/>
  <c r="AC648" i="2"/>
  <c r="AA1131" i="2"/>
  <c r="AB1131" i="2"/>
  <c r="AC1131" i="2"/>
  <c r="AD1131" i="2"/>
  <c r="AD641" i="2"/>
  <c r="AA641" i="2"/>
  <c r="AB641" i="2"/>
  <c r="AC641" i="2"/>
  <c r="AB158" i="2"/>
  <c r="AC158" i="2"/>
  <c r="AD158" i="2"/>
  <c r="AA158" i="2"/>
  <c r="AD149" i="2"/>
  <c r="AA149" i="2"/>
  <c r="AC149" i="2"/>
  <c r="AB149" i="2"/>
  <c r="AA1137" i="2"/>
  <c r="AB1137" i="2"/>
  <c r="AC1137" i="2"/>
  <c r="AD1137" i="2"/>
  <c r="AD644" i="2"/>
  <c r="AA644" i="2"/>
  <c r="AB644" i="2"/>
  <c r="AC644" i="2"/>
  <c r="AA1138" i="2"/>
  <c r="AB1138" i="2"/>
  <c r="AC1138" i="2"/>
  <c r="AD1138" i="2"/>
  <c r="AD150" i="2"/>
  <c r="AA150" i="2"/>
  <c r="AB150" i="2"/>
  <c r="AC150" i="2"/>
  <c r="AA1145" i="2"/>
  <c r="AB1145" i="2"/>
  <c r="AC1145" i="2"/>
  <c r="AD1145" i="2"/>
  <c r="AA1132" i="2"/>
  <c r="AB1132" i="2"/>
  <c r="AC1132" i="2"/>
  <c r="AD1132" i="2"/>
  <c r="AA154" i="2"/>
  <c r="AB154" i="2"/>
  <c r="AC154" i="2"/>
  <c r="AD154" i="2"/>
  <c r="AA1129" i="2"/>
  <c r="AB1129" i="2"/>
  <c r="AC1129" i="2"/>
  <c r="AD1129" i="2"/>
  <c r="AB157" i="2"/>
  <c r="AC157" i="2"/>
  <c r="AA157" i="2"/>
  <c r="AD157" i="2"/>
  <c r="AD636" i="2"/>
  <c r="AA636" i="2"/>
  <c r="AB636" i="2"/>
  <c r="AC636" i="2"/>
  <c r="AB165" i="2"/>
  <c r="AC165" i="2"/>
  <c r="AA165" i="2"/>
  <c r="AD165" i="2"/>
  <c r="AD146" i="2"/>
  <c r="AA146" i="2"/>
  <c r="AB146" i="2"/>
  <c r="AC146" i="2"/>
  <c r="X159" i="2"/>
  <c r="V159" i="2"/>
  <c r="W159" i="2"/>
  <c r="U159" i="2"/>
  <c r="X164" i="2"/>
  <c r="V164" i="2"/>
  <c r="X175" i="2"/>
  <c r="V175" i="2"/>
  <c r="U175" i="2"/>
  <c r="W175" i="2"/>
  <c r="A1141" i="2"/>
  <c r="X1141" i="2"/>
  <c r="V1141" i="2"/>
  <c r="U1141" i="2"/>
  <c r="W1141" i="2"/>
  <c r="A1155" i="2"/>
  <c r="V1155" i="2"/>
  <c r="X1155" i="2"/>
  <c r="U1155" i="2"/>
  <c r="W1155" i="2"/>
  <c r="X160" i="2"/>
  <c r="V160" i="2"/>
  <c r="U160" i="2"/>
  <c r="W160" i="2"/>
  <c r="X649" i="2"/>
  <c r="V649" i="2"/>
  <c r="U649" i="2"/>
  <c r="W649" i="2"/>
  <c r="X665" i="2"/>
  <c r="V665" i="2"/>
  <c r="U665" i="2"/>
  <c r="W665" i="2"/>
  <c r="A1147" i="2"/>
  <c r="V1147" i="2"/>
  <c r="X1147" i="2"/>
  <c r="W1147" i="2"/>
  <c r="U1147" i="2"/>
  <c r="X1142" i="2"/>
  <c r="V1142" i="2"/>
  <c r="X657" i="2"/>
  <c r="V657" i="2"/>
  <c r="U657" i="2"/>
  <c r="W657" i="2"/>
  <c r="A1136" i="2"/>
  <c r="V1136" i="2"/>
  <c r="W1136" i="2"/>
  <c r="X1136" i="2"/>
  <c r="U1136" i="2"/>
  <c r="X168" i="2"/>
  <c r="V168" i="2"/>
  <c r="W168" i="2"/>
  <c r="U168" i="2"/>
  <c r="X167" i="2"/>
  <c r="V167" i="2"/>
  <c r="U167" i="2"/>
  <c r="W167" i="2"/>
  <c r="V658" i="2"/>
  <c r="X658" i="2"/>
  <c r="W658" i="2"/>
  <c r="U658" i="2"/>
  <c r="V650" i="2"/>
  <c r="X650" i="2"/>
  <c r="U650" i="2"/>
  <c r="W650" i="2"/>
  <c r="V654" i="2"/>
  <c r="X654" i="2"/>
  <c r="X162" i="2"/>
  <c r="V162" i="2"/>
  <c r="X161" i="2"/>
  <c r="V161" i="2"/>
  <c r="U161" i="2"/>
  <c r="W161" i="2"/>
  <c r="V646" i="2"/>
  <c r="X646" i="2"/>
  <c r="U646" i="2"/>
  <c r="W646" i="2"/>
  <c r="X156" i="2"/>
  <c r="W156" i="2"/>
  <c r="V156" i="2"/>
  <c r="U156" i="2"/>
  <c r="X163" i="2"/>
  <c r="V163" i="2"/>
  <c r="A1139" i="2"/>
  <c r="V1139" i="2"/>
  <c r="X1139" i="2"/>
  <c r="U1139" i="2"/>
  <c r="W1139" i="2"/>
  <c r="X652" i="2"/>
  <c r="V652" i="2"/>
  <c r="A1140" i="2"/>
  <c r="V1140" i="2"/>
  <c r="X1140" i="2"/>
  <c r="W1140" i="2"/>
  <c r="U1140" i="2"/>
  <c r="V651" i="2"/>
  <c r="X651" i="2"/>
  <c r="U651" i="2"/>
  <c r="W651" i="2"/>
  <c r="V1143" i="2"/>
  <c r="X1143" i="2"/>
  <c r="X653" i="2"/>
  <c r="V653" i="2"/>
  <c r="A1148" i="2"/>
  <c r="V1148" i="2"/>
  <c r="U1148" i="2"/>
  <c r="X1148" i="2"/>
  <c r="W1148" i="2"/>
  <c r="V1144" i="2"/>
  <c r="X1144" i="2"/>
  <c r="U654" i="2"/>
  <c r="W654" i="2"/>
  <c r="U163" i="2"/>
  <c r="W163" i="2"/>
  <c r="A1142" i="2"/>
  <c r="W1142" i="2"/>
  <c r="U1142" i="2"/>
  <c r="U652" i="2"/>
  <c r="W652" i="2"/>
  <c r="A1143" i="2"/>
  <c r="U1143" i="2"/>
  <c r="W1143" i="2"/>
  <c r="W653" i="2"/>
  <c r="U653" i="2"/>
  <c r="A1144" i="2"/>
  <c r="W1144" i="2"/>
  <c r="U1144" i="2"/>
  <c r="U162" i="2"/>
  <c r="W162" i="2"/>
  <c r="U164" i="2"/>
  <c r="W164" i="2"/>
  <c r="R662" i="2"/>
  <c r="A162" i="2"/>
  <c r="S162" i="2"/>
  <c r="S662" i="2" s="1"/>
  <c r="S1162" i="2" s="1"/>
  <c r="R172" i="2"/>
  <c r="S161" i="2"/>
  <c r="S661" i="2" s="1"/>
  <c r="S1161" i="2" s="1"/>
  <c r="A161" i="2"/>
  <c r="R661" i="2"/>
  <c r="R171" i="2"/>
  <c r="S159" i="2"/>
  <c r="S659" i="2" s="1"/>
  <c r="S1159" i="2" s="1"/>
  <c r="R169" i="2"/>
  <c r="R659" i="2"/>
  <c r="A159" i="2"/>
  <c r="R664" i="2"/>
  <c r="A164" i="2"/>
  <c r="S164" i="2"/>
  <c r="S664" i="2" s="1"/>
  <c r="S1164" i="2" s="1"/>
  <c r="R174" i="2"/>
  <c r="S175" i="2"/>
  <c r="S675" i="2" s="1"/>
  <c r="S1175" i="2" s="1"/>
  <c r="R185" i="2"/>
  <c r="R675" i="2"/>
  <c r="A175" i="2"/>
  <c r="R1158" i="2"/>
  <c r="A658" i="2"/>
  <c r="R1150" i="2"/>
  <c r="A650" i="2"/>
  <c r="R1154" i="2"/>
  <c r="A654" i="2"/>
  <c r="R656" i="2"/>
  <c r="A156" i="2"/>
  <c r="S156" i="2"/>
  <c r="S656" i="2" s="1"/>
  <c r="S1156" i="2" s="1"/>
  <c r="R166" i="2"/>
  <c r="S163" i="2"/>
  <c r="S663" i="2" s="1"/>
  <c r="S1163" i="2" s="1"/>
  <c r="R663" i="2"/>
  <c r="A163" i="2"/>
  <c r="R173" i="2"/>
  <c r="R668" i="2"/>
  <c r="A168" i="2"/>
  <c r="R178" i="2"/>
  <c r="S168" i="2"/>
  <c r="S668" i="2" s="1"/>
  <c r="S1168" i="2" s="1"/>
  <c r="R1146" i="2"/>
  <c r="A646" i="2"/>
  <c r="S167" i="2"/>
  <c r="S667" i="2" s="1"/>
  <c r="S1167" i="2" s="1"/>
  <c r="R177" i="2"/>
  <c r="R667" i="2"/>
  <c r="A167" i="2"/>
  <c r="R660" i="2"/>
  <c r="A160" i="2"/>
  <c r="S160" i="2"/>
  <c r="S660" i="2" s="1"/>
  <c r="S1160" i="2" s="1"/>
  <c r="R170" i="2"/>
  <c r="R1149" i="2"/>
  <c r="A649" i="2"/>
  <c r="R1165" i="2"/>
  <c r="A665" i="2"/>
  <c r="R1157" i="2"/>
  <c r="A657" i="2"/>
  <c r="R1152" i="2"/>
  <c r="A652" i="2"/>
  <c r="R1151" i="2"/>
  <c r="A651" i="2"/>
  <c r="R1153" i="2"/>
  <c r="A653" i="2"/>
  <c r="Y175" i="2" l="1"/>
  <c r="Y163" i="2"/>
  <c r="Y1143" i="2"/>
  <c r="Y162" i="2"/>
  <c r="Y1144" i="2"/>
  <c r="Y654" i="2"/>
  <c r="Y1140" i="2"/>
  <c r="Y1139" i="2"/>
  <c r="Y657" i="2"/>
  <c r="Y1141" i="2"/>
  <c r="Y1142" i="2"/>
  <c r="Y156" i="2"/>
  <c r="Y658" i="2"/>
  <c r="Y168" i="2"/>
  <c r="Y1136" i="2"/>
  <c r="Y159" i="2"/>
  <c r="Y653" i="2"/>
  <c r="Y646" i="2"/>
  <c r="Y161" i="2"/>
  <c r="Y650" i="2"/>
  <c r="Y167" i="2"/>
  <c r="Y665" i="2"/>
  <c r="Y649" i="2"/>
  <c r="Y160" i="2"/>
  <c r="Y1155" i="2"/>
  <c r="Y164" i="2"/>
  <c r="Y652" i="2"/>
  <c r="Y1148" i="2"/>
  <c r="Y651" i="2"/>
  <c r="Y1147" i="2"/>
  <c r="AB164" i="2"/>
  <c r="AC164" i="2"/>
  <c r="AD164" i="2"/>
  <c r="AA164" i="2"/>
  <c r="AD652" i="2"/>
  <c r="AA652" i="2"/>
  <c r="AB652" i="2"/>
  <c r="AC652" i="2"/>
  <c r="AA1147" i="2"/>
  <c r="AB1147" i="2"/>
  <c r="AC1147" i="2"/>
  <c r="AD1147" i="2"/>
  <c r="AB162" i="2"/>
  <c r="AC162" i="2"/>
  <c r="AD162" i="2"/>
  <c r="AA162" i="2"/>
  <c r="AD653" i="2"/>
  <c r="AA653" i="2"/>
  <c r="AB653" i="2"/>
  <c r="AC653" i="2"/>
  <c r="AD646" i="2"/>
  <c r="AA646" i="2"/>
  <c r="AB646" i="2"/>
  <c r="AC646" i="2"/>
  <c r="AB161" i="2"/>
  <c r="AC161" i="2"/>
  <c r="AA161" i="2"/>
  <c r="AD161" i="2"/>
  <c r="AD650" i="2"/>
  <c r="AA650" i="2"/>
  <c r="AB650" i="2"/>
  <c r="AC650" i="2"/>
  <c r="AB167" i="2"/>
  <c r="AC167" i="2"/>
  <c r="AA167" i="2"/>
  <c r="AD167" i="2"/>
  <c r="AD665" i="2"/>
  <c r="AA665" i="2"/>
  <c r="AB665" i="2"/>
  <c r="AC665" i="2"/>
  <c r="AB160" i="2"/>
  <c r="AC160" i="2"/>
  <c r="AD160" i="2"/>
  <c r="AA160" i="2"/>
  <c r="AA1155" i="2"/>
  <c r="AB1155" i="2"/>
  <c r="AC1155" i="2"/>
  <c r="AD1155" i="2"/>
  <c r="AA1144" i="2"/>
  <c r="AB1144" i="2"/>
  <c r="AC1144" i="2"/>
  <c r="AD1144" i="2"/>
  <c r="AD654" i="2"/>
  <c r="AA654" i="2"/>
  <c r="AB654" i="2"/>
  <c r="AC654" i="2"/>
  <c r="AA1140" i="2"/>
  <c r="AB1140" i="2"/>
  <c r="AC1140" i="2"/>
  <c r="AD1140" i="2"/>
  <c r="AA1139" i="2"/>
  <c r="AB1139" i="2"/>
  <c r="AC1139" i="2"/>
  <c r="AD1139" i="2"/>
  <c r="AD657" i="2"/>
  <c r="AA657" i="2"/>
  <c r="AB657" i="2"/>
  <c r="AC657" i="2"/>
  <c r="AA1141" i="2"/>
  <c r="AB1141" i="2"/>
  <c r="AC1141" i="2"/>
  <c r="AD1141" i="2"/>
  <c r="AA1148" i="2"/>
  <c r="AB1148" i="2"/>
  <c r="AC1148" i="2"/>
  <c r="AD1148" i="2"/>
  <c r="AA1143" i="2"/>
  <c r="AB1143" i="2"/>
  <c r="AC1143" i="2"/>
  <c r="AD1143" i="2"/>
  <c r="AA1142" i="2"/>
  <c r="AB1142" i="2"/>
  <c r="AC1142" i="2"/>
  <c r="AD1142" i="2"/>
  <c r="AB163" i="2"/>
  <c r="AC163" i="2"/>
  <c r="AA163" i="2"/>
  <c r="AD163" i="2"/>
  <c r="AB156" i="2"/>
  <c r="AC156" i="2"/>
  <c r="AD156" i="2"/>
  <c r="AA156" i="2"/>
  <c r="AD658" i="2"/>
  <c r="AA658" i="2"/>
  <c r="AB658" i="2"/>
  <c r="AC658" i="2"/>
  <c r="AB168" i="2"/>
  <c r="AC168" i="2"/>
  <c r="AD168" i="2"/>
  <c r="AA168" i="2"/>
  <c r="AA1136" i="2"/>
  <c r="AB1136" i="2"/>
  <c r="AC1136" i="2"/>
  <c r="AD1136" i="2"/>
  <c r="AB159" i="2"/>
  <c r="AC159" i="2"/>
  <c r="AA159" i="2"/>
  <c r="AD159" i="2"/>
  <c r="AD651" i="2"/>
  <c r="AA651" i="2"/>
  <c r="AB651" i="2"/>
  <c r="AC651" i="2"/>
  <c r="AB175" i="2"/>
  <c r="AC175" i="2"/>
  <c r="AA175" i="2"/>
  <c r="AD175" i="2"/>
  <c r="AD649" i="2"/>
  <c r="AA649" i="2"/>
  <c r="AB649" i="2"/>
  <c r="AC649" i="2"/>
  <c r="X1154" i="2"/>
  <c r="V1154" i="2"/>
  <c r="V662" i="2"/>
  <c r="X662" i="2"/>
  <c r="X170" i="2"/>
  <c r="V170" i="2"/>
  <c r="W170" i="2"/>
  <c r="U170" i="2"/>
  <c r="V663" i="2"/>
  <c r="X663" i="2"/>
  <c r="X174" i="2"/>
  <c r="V174" i="2"/>
  <c r="X171" i="2"/>
  <c r="V171" i="2"/>
  <c r="U171" i="2"/>
  <c r="W171" i="2"/>
  <c r="X172" i="2"/>
  <c r="V172" i="2"/>
  <c r="A1158" i="2"/>
  <c r="X1158" i="2"/>
  <c r="W1158" i="2"/>
  <c r="V1158" i="2"/>
  <c r="U1158" i="2"/>
  <c r="X1153" i="2"/>
  <c r="V1153" i="2"/>
  <c r="V1152" i="2"/>
  <c r="X1152" i="2"/>
  <c r="A1165" i="2"/>
  <c r="X1165" i="2"/>
  <c r="V1165" i="2"/>
  <c r="W1165" i="2"/>
  <c r="U1165" i="2"/>
  <c r="V667" i="2"/>
  <c r="X667" i="2"/>
  <c r="U667" i="2"/>
  <c r="W667" i="2"/>
  <c r="A1146" i="2"/>
  <c r="X1146" i="2"/>
  <c r="U1146" i="2"/>
  <c r="V1146" i="2"/>
  <c r="W1146" i="2"/>
  <c r="X668" i="2"/>
  <c r="V668" i="2"/>
  <c r="W668" i="2"/>
  <c r="U668" i="2"/>
  <c r="X656" i="2"/>
  <c r="V656" i="2"/>
  <c r="U656" i="2"/>
  <c r="W656" i="2"/>
  <c r="A1150" i="2"/>
  <c r="X1150" i="2"/>
  <c r="U1150" i="2"/>
  <c r="W1150" i="2"/>
  <c r="V1150" i="2"/>
  <c r="V675" i="2"/>
  <c r="X675" i="2"/>
  <c r="U675" i="2"/>
  <c r="Y675" i="2" s="1"/>
  <c r="W675" i="2"/>
  <c r="V659" i="2"/>
  <c r="X659" i="2"/>
  <c r="U659" i="2"/>
  <c r="W659" i="2"/>
  <c r="X661" i="2"/>
  <c r="V661" i="2"/>
  <c r="U661" i="2"/>
  <c r="W661" i="2"/>
  <c r="A1151" i="2"/>
  <c r="V1151" i="2"/>
  <c r="X1151" i="2"/>
  <c r="W1151" i="2"/>
  <c r="U1151" i="2"/>
  <c r="A1157" i="2"/>
  <c r="X1157" i="2"/>
  <c r="V1157" i="2"/>
  <c r="U1157" i="2"/>
  <c r="W1157" i="2"/>
  <c r="A1149" i="2"/>
  <c r="X1149" i="2"/>
  <c r="V1149" i="2"/>
  <c r="W1149" i="2"/>
  <c r="U1149" i="2"/>
  <c r="X660" i="2"/>
  <c r="V660" i="2"/>
  <c r="W660" i="2"/>
  <c r="U660" i="2"/>
  <c r="X178" i="2"/>
  <c r="V178" i="2"/>
  <c r="U178" i="2"/>
  <c r="W178" i="2"/>
  <c r="X664" i="2"/>
  <c r="V664" i="2"/>
  <c r="X177" i="2"/>
  <c r="V177" i="2"/>
  <c r="U177" i="2"/>
  <c r="W177" i="2"/>
  <c r="V173" i="2"/>
  <c r="X173" i="2"/>
  <c r="X166" i="2"/>
  <c r="V166" i="2"/>
  <c r="U166" i="2"/>
  <c r="W166" i="2"/>
  <c r="V185" i="2"/>
  <c r="X185" i="2"/>
  <c r="U185" i="2"/>
  <c r="W185" i="2"/>
  <c r="V169" i="2"/>
  <c r="X169" i="2"/>
  <c r="U169" i="2"/>
  <c r="W169" i="2"/>
  <c r="U663" i="2"/>
  <c r="W663" i="2"/>
  <c r="U174" i="2"/>
  <c r="W174" i="2"/>
  <c r="U172" i="2"/>
  <c r="W172" i="2"/>
  <c r="A1154" i="2"/>
  <c r="U1154" i="2"/>
  <c r="W1154" i="2"/>
  <c r="W664" i="2"/>
  <c r="U664" i="2"/>
  <c r="W662" i="2"/>
  <c r="U662" i="2"/>
  <c r="A1153" i="2"/>
  <c r="W1153" i="2"/>
  <c r="U1153" i="2"/>
  <c r="A1152" i="2"/>
  <c r="U1152" i="2"/>
  <c r="W1152" i="2"/>
  <c r="U173" i="2"/>
  <c r="W173" i="2"/>
  <c r="S177" i="2"/>
  <c r="S677" i="2" s="1"/>
  <c r="S1177" i="2" s="1"/>
  <c r="A177" i="2"/>
  <c r="R677" i="2"/>
  <c r="R187" i="2"/>
  <c r="S173" i="2"/>
  <c r="S673" i="2" s="1"/>
  <c r="S1173" i="2" s="1"/>
  <c r="A173" i="2"/>
  <c r="R673" i="2"/>
  <c r="R183" i="2"/>
  <c r="R666" i="2"/>
  <c r="A166" i="2"/>
  <c r="S166" i="2"/>
  <c r="S666" i="2" s="1"/>
  <c r="S1166" i="2" s="1"/>
  <c r="R176" i="2"/>
  <c r="S185" i="2"/>
  <c r="S685" i="2" s="1"/>
  <c r="S1185" i="2" s="1"/>
  <c r="A185" i="2"/>
  <c r="R685" i="2"/>
  <c r="R195" i="2"/>
  <c r="S169" i="2"/>
  <c r="S669" i="2" s="1"/>
  <c r="S1169" i="2" s="1"/>
  <c r="A169" i="2"/>
  <c r="R669" i="2"/>
  <c r="R179" i="2"/>
  <c r="R1164" i="2"/>
  <c r="A664" i="2"/>
  <c r="R1162" i="2"/>
  <c r="A662" i="2"/>
  <c r="R670" i="2"/>
  <c r="A170" i="2"/>
  <c r="S170" i="2"/>
  <c r="S670" i="2" s="1"/>
  <c r="S1170" i="2" s="1"/>
  <c r="R180" i="2"/>
  <c r="R1163" i="2"/>
  <c r="A663" i="2"/>
  <c r="R674" i="2"/>
  <c r="A174" i="2"/>
  <c r="R184" i="2"/>
  <c r="S174" i="2"/>
  <c r="S674" i="2" s="1"/>
  <c r="S1174" i="2" s="1"/>
  <c r="S171" i="2"/>
  <c r="S671" i="2" s="1"/>
  <c r="S1171" i="2" s="1"/>
  <c r="R671" i="2"/>
  <c r="A171" i="2"/>
  <c r="R181" i="2"/>
  <c r="R672" i="2"/>
  <c r="A172" i="2"/>
  <c r="S172" i="2"/>
  <c r="S672" i="2" s="1"/>
  <c r="S1172" i="2" s="1"/>
  <c r="R182" i="2"/>
  <c r="R1160" i="2"/>
  <c r="A660" i="2"/>
  <c r="R678" i="2"/>
  <c r="A178" i="2"/>
  <c r="R188" i="2"/>
  <c r="S178" i="2"/>
  <c r="S678" i="2" s="1"/>
  <c r="S1178" i="2" s="1"/>
  <c r="R1167" i="2"/>
  <c r="A667" i="2"/>
  <c r="R1168" i="2"/>
  <c r="A668" i="2"/>
  <c r="R1156" i="2"/>
  <c r="A656" i="2"/>
  <c r="R1175" i="2"/>
  <c r="A675" i="2"/>
  <c r="R1159" i="2"/>
  <c r="A659" i="2"/>
  <c r="R1161" i="2"/>
  <c r="A661" i="2"/>
  <c r="Y177" i="2" l="1"/>
  <c r="Y178" i="2"/>
  <c r="Y185" i="2"/>
  <c r="Y1153" i="2"/>
  <c r="Y663" i="2"/>
  <c r="Y173" i="2"/>
  <c r="Y1154" i="2"/>
  <c r="Y660" i="2"/>
  <c r="Y1149" i="2"/>
  <c r="Y661" i="2"/>
  <c r="Y659" i="2"/>
  <c r="Y668" i="2"/>
  <c r="Y172" i="2"/>
  <c r="Y664" i="2"/>
  <c r="Y1152" i="2"/>
  <c r="Y1157" i="2"/>
  <c r="Y1151" i="2"/>
  <c r="Y1146" i="2"/>
  <c r="Y667" i="2"/>
  <c r="Y1158" i="2"/>
  <c r="Y171" i="2"/>
  <c r="Y662" i="2"/>
  <c r="Y174" i="2"/>
  <c r="Y169" i="2"/>
  <c r="Y166" i="2"/>
  <c r="Y1150" i="2"/>
  <c r="Y656" i="2"/>
  <c r="Y1165" i="2"/>
  <c r="Y170" i="2"/>
  <c r="AB173" i="2"/>
  <c r="AC173" i="2"/>
  <c r="AA173" i="2"/>
  <c r="AD173" i="2"/>
  <c r="AA1154" i="2"/>
  <c r="AB1154" i="2"/>
  <c r="AC1154" i="2"/>
  <c r="AD1154" i="2"/>
  <c r="AD660" i="2"/>
  <c r="AA660" i="2"/>
  <c r="AB660" i="2"/>
  <c r="AC660" i="2"/>
  <c r="AD659" i="2"/>
  <c r="AA659" i="2"/>
  <c r="AB659" i="2"/>
  <c r="AC659" i="2"/>
  <c r="AD662" i="2"/>
  <c r="AA662" i="2"/>
  <c r="AB662" i="2"/>
  <c r="AC662" i="2"/>
  <c r="AB172" i="2"/>
  <c r="AC172" i="2"/>
  <c r="AD172" i="2"/>
  <c r="AA172" i="2"/>
  <c r="AD663" i="2"/>
  <c r="AA663" i="2"/>
  <c r="AB663" i="2"/>
  <c r="AC663" i="2"/>
  <c r="AB177" i="2"/>
  <c r="AC177" i="2"/>
  <c r="AA177" i="2"/>
  <c r="AD177" i="2"/>
  <c r="AA1149" i="2"/>
  <c r="AB1149" i="2"/>
  <c r="AC1149" i="2"/>
  <c r="AD1149" i="2"/>
  <c r="AD675" i="2"/>
  <c r="AA675" i="2"/>
  <c r="AB675" i="2"/>
  <c r="AC675" i="2"/>
  <c r="AD664" i="2"/>
  <c r="AA664" i="2"/>
  <c r="AB664" i="2"/>
  <c r="AC664" i="2"/>
  <c r="AB174" i="2"/>
  <c r="AC174" i="2"/>
  <c r="AD174" i="2"/>
  <c r="AA174" i="2"/>
  <c r="AB169" i="2"/>
  <c r="AC169" i="2"/>
  <c r="AA169" i="2"/>
  <c r="AD169" i="2"/>
  <c r="AB185" i="2"/>
  <c r="AC185" i="2"/>
  <c r="AA185" i="2"/>
  <c r="AD185" i="2"/>
  <c r="AB166" i="2"/>
  <c r="AC166" i="2"/>
  <c r="AD166" i="2"/>
  <c r="AA166" i="2"/>
  <c r="AB178" i="2"/>
  <c r="AC178" i="2"/>
  <c r="AD178" i="2"/>
  <c r="AA178" i="2"/>
  <c r="AA1150" i="2"/>
  <c r="AB1150" i="2"/>
  <c r="AC1150" i="2"/>
  <c r="AD1150" i="2"/>
  <c r="AD656" i="2"/>
  <c r="AA656" i="2"/>
  <c r="AB656" i="2"/>
  <c r="AC656" i="2"/>
  <c r="AA1165" i="2"/>
  <c r="AB1165" i="2"/>
  <c r="AC1165" i="2"/>
  <c r="AD1165" i="2"/>
  <c r="AB170" i="2"/>
  <c r="AC170" i="2"/>
  <c r="AD170" i="2"/>
  <c r="AA170" i="2"/>
  <c r="AA1153" i="2"/>
  <c r="AB1153" i="2"/>
  <c r="AC1153" i="2"/>
  <c r="AD1153" i="2"/>
  <c r="AD661" i="2"/>
  <c r="AA661" i="2"/>
  <c r="AB661" i="2"/>
  <c r="AC661" i="2"/>
  <c r="AD668" i="2"/>
  <c r="AA668" i="2"/>
  <c r="AB668" i="2"/>
  <c r="AC668" i="2"/>
  <c r="AA1152" i="2"/>
  <c r="AB1152" i="2"/>
  <c r="AC1152" i="2"/>
  <c r="AD1152" i="2"/>
  <c r="AA1157" i="2"/>
  <c r="AB1157" i="2"/>
  <c r="AC1157" i="2"/>
  <c r="AD1157" i="2"/>
  <c r="AA1151" i="2"/>
  <c r="AB1151" i="2"/>
  <c r="AC1151" i="2"/>
  <c r="AD1151" i="2"/>
  <c r="AA1146" i="2"/>
  <c r="AB1146" i="2"/>
  <c r="AC1146" i="2"/>
  <c r="AD1146" i="2"/>
  <c r="AD667" i="2"/>
  <c r="AA667" i="2"/>
  <c r="AB667" i="2"/>
  <c r="AC667" i="2"/>
  <c r="AA1158" i="2"/>
  <c r="AB1158" i="2"/>
  <c r="AC1158" i="2"/>
  <c r="AD1158" i="2"/>
  <c r="AB171" i="2"/>
  <c r="AC171" i="2"/>
  <c r="AA171" i="2"/>
  <c r="AD171" i="2"/>
  <c r="A1161" i="2"/>
  <c r="X1161" i="2"/>
  <c r="V1161" i="2"/>
  <c r="U1161" i="2"/>
  <c r="W1161" i="2"/>
  <c r="A1175" i="2"/>
  <c r="V1175" i="2"/>
  <c r="X1175" i="2"/>
  <c r="U1175" i="2"/>
  <c r="W1175" i="2"/>
  <c r="A1168" i="2"/>
  <c r="V1168" i="2"/>
  <c r="U1168" i="2"/>
  <c r="W1168" i="2"/>
  <c r="X1168" i="2"/>
  <c r="X188" i="2"/>
  <c r="W188" i="2"/>
  <c r="V188" i="2"/>
  <c r="U188" i="2"/>
  <c r="A1160" i="2"/>
  <c r="V1160" i="2"/>
  <c r="W1160" i="2"/>
  <c r="X1160" i="2"/>
  <c r="U1160" i="2"/>
  <c r="X672" i="2"/>
  <c r="V672" i="2"/>
  <c r="V674" i="2"/>
  <c r="X674" i="2"/>
  <c r="X1162" i="2"/>
  <c r="V1162" i="2"/>
  <c r="X669" i="2"/>
  <c r="U669" i="2"/>
  <c r="W669" i="2"/>
  <c r="V669" i="2"/>
  <c r="X685" i="2"/>
  <c r="U685" i="2"/>
  <c r="W685" i="2"/>
  <c r="V685" i="2"/>
  <c r="X673" i="2"/>
  <c r="V673" i="2"/>
  <c r="X677" i="2"/>
  <c r="V677" i="2"/>
  <c r="U677" i="2"/>
  <c r="W677" i="2"/>
  <c r="V671" i="2"/>
  <c r="U671" i="2"/>
  <c r="X671" i="2"/>
  <c r="W671" i="2"/>
  <c r="X180" i="2"/>
  <c r="V180" i="2"/>
  <c r="U180" i="2"/>
  <c r="W180" i="2"/>
  <c r="X179" i="2"/>
  <c r="V179" i="2"/>
  <c r="W179" i="2"/>
  <c r="U179" i="2"/>
  <c r="X176" i="2"/>
  <c r="V176" i="2"/>
  <c r="U176" i="2"/>
  <c r="W176" i="2"/>
  <c r="X183" i="2"/>
  <c r="V183" i="2"/>
  <c r="X187" i="2"/>
  <c r="V187" i="2"/>
  <c r="U187" i="2"/>
  <c r="W187" i="2"/>
  <c r="X195" i="2"/>
  <c r="V195" i="2"/>
  <c r="W195" i="2"/>
  <c r="U195" i="2"/>
  <c r="X182" i="2"/>
  <c r="V182" i="2"/>
  <c r="V181" i="2"/>
  <c r="X181" i="2"/>
  <c r="U181" i="2"/>
  <c r="W181" i="2"/>
  <c r="A1159" i="2"/>
  <c r="V1159" i="2"/>
  <c r="X1159" i="2"/>
  <c r="U1159" i="2"/>
  <c r="W1159" i="2"/>
  <c r="A1156" i="2"/>
  <c r="V1156" i="2"/>
  <c r="X1156" i="2"/>
  <c r="W1156" i="2"/>
  <c r="U1156" i="2"/>
  <c r="A1167" i="2"/>
  <c r="V1167" i="2"/>
  <c r="X1167" i="2"/>
  <c r="W1167" i="2"/>
  <c r="U1167" i="2"/>
  <c r="V678" i="2"/>
  <c r="X678" i="2"/>
  <c r="W678" i="2"/>
  <c r="U678" i="2"/>
  <c r="X184" i="2"/>
  <c r="V184" i="2"/>
  <c r="V1163" i="2"/>
  <c r="X1163" i="2"/>
  <c r="V670" i="2"/>
  <c r="X670" i="2"/>
  <c r="U670" i="2"/>
  <c r="W670" i="2"/>
  <c r="V1164" i="2"/>
  <c r="X1164" i="2"/>
  <c r="V666" i="2"/>
  <c r="X666" i="2"/>
  <c r="U666" i="2"/>
  <c r="W666" i="2"/>
  <c r="A1164" i="2"/>
  <c r="W1164" i="2"/>
  <c r="U1164" i="2"/>
  <c r="U183" i="2"/>
  <c r="W183" i="2"/>
  <c r="U184" i="2"/>
  <c r="W184" i="2"/>
  <c r="U672" i="2"/>
  <c r="W672" i="2"/>
  <c r="U674" i="2"/>
  <c r="W674" i="2"/>
  <c r="A1162" i="2"/>
  <c r="W1162" i="2"/>
  <c r="U1162" i="2"/>
  <c r="W673" i="2"/>
  <c r="U673" i="2"/>
  <c r="A1163" i="2"/>
  <c r="U1163" i="2"/>
  <c r="W1163" i="2"/>
  <c r="U182" i="2"/>
  <c r="W182" i="2"/>
  <c r="R1178" i="2"/>
  <c r="A678" i="2"/>
  <c r="R1170" i="2"/>
  <c r="A670" i="2"/>
  <c r="R1166" i="2"/>
  <c r="A666" i="2"/>
  <c r="R1171" i="2"/>
  <c r="A671" i="2"/>
  <c r="R680" i="2"/>
  <c r="A180" i="2"/>
  <c r="R190" i="2"/>
  <c r="S180" i="2"/>
  <c r="S680" i="2" s="1"/>
  <c r="S1180" i="2" s="1"/>
  <c r="S179" i="2"/>
  <c r="S679" i="2" s="1"/>
  <c r="S1179" i="2" s="1"/>
  <c r="R679" i="2"/>
  <c r="A179" i="2"/>
  <c r="R189" i="2"/>
  <c r="S195" i="2"/>
  <c r="S695" i="2" s="1"/>
  <c r="S1195" i="2" s="1"/>
  <c r="R695" i="2"/>
  <c r="A195" i="2"/>
  <c r="R205" i="2"/>
  <c r="R676" i="2"/>
  <c r="A176" i="2"/>
  <c r="S176" i="2"/>
  <c r="S676" i="2" s="1"/>
  <c r="S1176" i="2" s="1"/>
  <c r="R186" i="2"/>
  <c r="S183" i="2"/>
  <c r="S683" i="2" s="1"/>
  <c r="S1183" i="2" s="1"/>
  <c r="R193" i="2"/>
  <c r="R683" i="2"/>
  <c r="A183" i="2"/>
  <c r="S187" i="2"/>
  <c r="S687" i="2" s="1"/>
  <c r="S1187" i="2" s="1"/>
  <c r="R687" i="2"/>
  <c r="A187" i="2"/>
  <c r="R197" i="2"/>
  <c r="R688" i="2"/>
  <c r="A188" i="2"/>
  <c r="S188" i="2"/>
  <c r="S688" i="2" s="1"/>
  <c r="S1188" i="2" s="1"/>
  <c r="R198" i="2"/>
  <c r="R1172" i="2"/>
  <c r="A672" i="2"/>
  <c r="R1174" i="2"/>
  <c r="A674" i="2"/>
  <c r="R1169" i="2"/>
  <c r="A669" i="2"/>
  <c r="R1185" i="2"/>
  <c r="A685" i="2"/>
  <c r="R1173" i="2"/>
  <c r="A673" i="2"/>
  <c r="R1177" i="2"/>
  <c r="A677" i="2"/>
  <c r="R684" i="2"/>
  <c r="A184" i="2"/>
  <c r="S184" i="2"/>
  <c r="S684" i="2" s="1"/>
  <c r="S1184" i="2" s="1"/>
  <c r="R194" i="2"/>
  <c r="R682" i="2"/>
  <c r="A182" i="2"/>
  <c r="R192" i="2"/>
  <c r="S182" i="2"/>
  <c r="S682" i="2" s="1"/>
  <c r="S1182" i="2" s="1"/>
  <c r="S181" i="2"/>
  <c r="S681" i="2" s="1"/>
  <c r="S1181" i="2" s="1"/>
  <c r="A181" i="2"/>
  <c r="R681" i="2"/>
  <c r="R191" i="2"/>
  <c r="Y187" i="2" l="1"/>
  <c r="Y1175" i="2"/>
  <c r="Y179" i="2"/>
  <c r="Y685" i="2"/>
  <c r="Y184" i="2"/>
  <c r="Y678" i="2"/>
  <c r="Y181" i="2"/>
  <c r="Y176" i="2"/>
  <c r="Y180" i="2"/>
  <c r="Y677" i="2"/>
  <c r="Y188" i="2"/>
  <c r="Y182" i="2"/>
  <c r="Y183" i="2"/>
  <c r="Y674" i="2"/>
  <c r="Y1163" i="2"/>
  <c r="Y1162" i="2"/>
  <c r="Y1167" i="2"/>
  <c r="Y672" i="2"/>
  <c r="Y670" i="2"/>
  <c r="Y1156" i="2"/>
  <c r="Y195" i="2"/>
  <c r="Y671" i="2"/>
  <c r="Y673" i="2"/>
  <c r="Y1168" i="2"/>
  <c r="Y1164" i="2"/>
  <c r="Y666" i="2"/>
  <c r="Y1159" i="2"/>
  <c r="Y669" i="2"/>
  <c r="Y1160" i="2"/>
  <c r="Y1161" i="2"/>
  <c r="AB182" i="2"/>
  <c r="AC182" i="2"/>
  <c r="AD182" i="2"/>
  <c r="AA182" i="2"/>
  <c r="AB183" i="2"/>
  <c r="AC183" i="2"/>
  <c r="AA183" i="2"/>
  <c r="AD183" i="2"/>
  <c r="AA1175" i="2"/>
  <c r="AB1175" i="2"/>
  <c r="AC1175" i="2"/>
  <c r="AD1175" i="2"/>
  <c r="AD670" i="2"/>
  <c r="AA670" i="2"/>
  <c r="AB670" i="2"/>
  <c r="AC670" i="2"/>
  <c r="AA1156" i="2"/>
  <c r="AB1156" i="2"/>
  <c r="AC1156" i="2"/>
  <c r="AD1156" i="2"/>
  <c r="AB195" i="2"/>
  <c r="AC195" i="2"/>
  <c r="AA195" i="2"/>
  <c r="AD195" i="2"/>
  <c r="AD671" i="2"/>
  <c r="AA671" i="2"/>
  <c r="AB671" i="2"/>
  <c r="AC671" i="2"/>
  <c r="AA1168" i="2"/>
  <c r="AB1168" i="2"/>
  <c r="AC1168" i="2"/>
  <c r="AD1168" i="2"/>
  <c r="AA1164" i="2"/>
  <c r="AB1164" i="2"/>
  <c r="AC1164" i="2"/>
  <c r="AD1164" i="2"/>
  <c r="AD666" i="2"/>
  <c r="AA666" i="2"/>
  <c r="AB666" i="2"/>
  <c r="AC666" i="2"/>
  <c r="AA1159" i="2"/>
  <c r="AB1159" i="2"/>
  <c r="AC1159" i="2"/>
  <c r="AD1159" i="2"/>
  <c r="AB179" i="2"/>
  <c r="AC179" i="2"/>
  <c r="AA179" i="2"/>
  <c r="AD179" i="2"/>
  <c r="AD685" i="2"/>
  <c r="AA685" i="2"/>
  <c r="AB685" i="2"/>
  <c r="AC685" i="2"/>
  <c r="AD669" i="2"/>
  <c r="AA669" i="2"/>
  <c r="AB669" i="2"/>
  <c r="AC669" i="2"/>
  <c r="AA1160" i="2"/>
  <c r="AB1160" i="2"/>
  <c r="AC1160" i="2"/>
  <c r="AD1160" i="2"/>
  <c r="AA1161" i="2"/>
  <c r="AB1161" i="2"/>
  <c r="AC1161" i="2"/>
  <c r="AD1161" i="2"/>
  <c r="AD673" i="2"/>
  <c r="AA673" i="2"/>
  <c r="AB673" i="2"/>
  <c r="AC673" i="2"/>
  <c r="AD672" i="2"/>
  <c r="AA672" i="2"/>
  <c r="AB672" i="2"/>
  <c r="AC672" i="2"/>
  <c r="AB187" i="2"/>
  <c r="AC187" i="2"/>
  <c r="AA187" i="2"/>
  <c r="AD187" i="2"/>
  <c r="AA1163" i="2"/>
  <c r="AB1163" i="2"/>
  <c r="AC1163" i="2"/>
  <c r="AD1163" i="2"/>
  <c r="AA1162" i="2"/>
  <c r="AB1162" i="2"/>
  <c r="AC1162" i="2"/>
  <c r="AD1162" i="2"/>
  <c r="AD674" i="2"/>
  <c r="AA674" i="2"/>
  <c r="AB674" i="2"/>
  <c r="AC674" i="2"/>
  <c r="AB184" i="2"/>
  <c r="AC184" i="2"/>
  <c r="AD184" i="2"/>
  <c r="AA184" i="2"/>
  <c r="AD678" i="2"/>
  <c r="AA678" i="2"/>
  <c r="AB678" i="2"/>
  <c r="AC678" i="2"/>
  <c r="AA1167" i="2"/>
  <c r="AB1167" i="2"/>
  <c r="AC1167" i="2"/>
  <c r="AD1167" i="2"/>
  <c r="AB181" i="2"/>
  <c r="AC181" i="2"/>
  <c r="AA181" i="2"/>
  <c r="AD181" i="2"/>
  <c r="AB176" i="2"/>
  <c r="AC176" i="2"/>
  <c r="AD176" i="2"/>
  <c r="AA176" i="2"/>
  <c r="AB180" i="2"/>
  <c r="AC180" i="2"/>
  <c r="AD180" i="2"/>
  <c r="AA180" i="2"/>
  <c r="AD677" i="2"/>
  <c r="AA677" i="2"/>
  <c r="AB677" i="2"/>
  <c r="AC677" i="2"/>
  <c r="AB188" i="2"/>
  <c r="AC188" i="2"/>
  <c r="AD188" i="2"/>
  <c r="AA188" i="2"/>
  <c r="V682" i="2"/>
  <c r="X682" i="2"/>
  <c r="X1173" i="2"/>
  <c r="V1173" i="2"/>
  <c r="V1172" i="2"/>
  <c r="X1172" i="2"/>
  <c r="X676" i="2"/>
  <c r="V676" i="2"/>
  <c r="W676" i="2"/>
  <c r="U676" i="2"/>
  <c r="X680" i="2"/>
  <c r="V680" i="2"/>
  <c r="U680" i="2"/>
  <c r="Y680" i="2" s="1"/>
  <c r="W680" i="2"/>
  <c r="A1178" i="2"/>
  <c r="X1178" i="2"/>
  <c r="W1178" i="2"/>
  <c r="V1178" i="2"/>
  <c r="U1178" i="2"/>
  <c r="X191" i="2"/>
  <c r="V191" i="2"/>
  <c r="U191" i="2"/>
  <c r="W191" i="2"/>
  <c r="X194" i="2"/>
  <c r="V194" i="2"/>
  <c r="X198" i="2"/>
  <c r="V198" i="2"/>
  <c r="W198" i="2"/>
  <c r="U198" i="2"/>
  <c r="V197" i="2"/>
  <c r="X197" i="2"/>
  <c r="U197" i="2"/>
  <c r="W197" i="2"/>
  <c r="X186" i="2"/>
  <c r="V186" i="2"/>
  <c r="U186" i="2"/>
  <c r="W186" i="2"/>
  <c r="V205" i="2"/>
  <c r="U205" i="2"/>
  <c r="X205" i="2"/>
  <c r="W205" i="2"/>
  <c r="V189" i="2"/>
  <c r="X189" i="2"/>
  <c r="U189" i="2"/>
  <c r="W189" i="2"/>
  <c r="X684" i="2"/>
  <c r="V684" i="2"/>
  <c r="A1169" i="2"/>
  <c r="X1169" i="2"/>
  <c r="V1169" i="2"/>
  <c r="W1169" i="2"/>
  <c r="U1169" i="2"/>
  <c r="X688" i="2"/>
  <c r="V688" i="2"/>
  <c r="W688" i="2"/>
  <c r="U688" i="2"/>
  <c r="A1166" i="2"/>
  <c r="X1166" i="2"/>
  <c r="U1166" i="2"/>
  <c r="W1166" i="2"/>
  <c r="V1166" i="2"/>
  <c r="X681" i="2"/>
  <c r="V681" i="2"/>
  <c r="U681" i="2"/>
  <c r="W681" i="2"/>
  <c r="X192" i="2"/>
  <c r="V192" i="2"/>
  <c r="A1177" i="2"/>
  <c r="X1177" i="2"/>
  <c r="V1177" i="2"/>
  <c r="U1177" i="2"/>
  <c r="W1177" i="2"/>
  <c r="A1185" i="2"/>
  <c r="X1185" i="2"/>
  <c r="V1185" i="2"/>
  <c r="W1185" i="2"/>
  <c r="U1185" i="2"/>
  <c r="Y1185" i="2" s="1"/>
  <c r="X1174" i="2"/>
  <c r="V1174" i="2"/>
  <c r="V683" i="2"/>
  <c r="X683" i="2"/>
  <c r="X190" i="2"/>
  <c r="V190" i="2"/>
  <c r="U190" i="2"/>
  <c r="W190" i="2"/>
  <c r="A1171" i="2"/>
  <c r="V1171" i="2"/>
  <c r="X1171" i="2"/>
  <c r="W1171" i="2"/>
  <c r="U1171" i="2"/>
  <c r="A1170" i="2"/>
  <c r="X1170" i="2"/>
  <c r="V1170" i="2"/>
  <c r="U1170" i="2"/>
  <c r="W1170" i="2"/>
  <c r="V687" i="2"/>
  <c r="U687" i="2"/>
  <c r="Y687" i="2" s="1"/>
  <c r="X687" i="2"/>
  <c r="W687" i="2"/>
  <c r="X193" i="2"/>
  <c r="V193" i="2"/>
  <c r="V695" i="2"/>
  <c r="W695" i="2"/>
  <c r="X695" i="2"/>
  <c r="U695" i="2"/>
  <c r="V679" i="2"/>
  <c r="W679" i="2"/>
  <c r="X679" i="2"/>
  <c r="U679" i="2"/>
  <c r="Y679" i="2" s="1"/>
  <c r="A1173" i="2"/>
  <c r="W1173" i="2"/>
  <c r="U1173" i="2"/>
  <c r="U194" i="2"/>
  <c r="Y194" i="2" s="1"/>
  <c r="W194" i="2"/>
  <c r="W682" i="2"/>
  <c r="U682" i="2"/>
  <c r="U192" i="2"/>
  <c r="Y192" i="2" s="1"/>
  <c r="W192" i="2"/>
  <c r="A1174" i="2"/>
  <c r="U1174" i="2"/>
  <c r="W1174" i="2"/>
  <c r="U683" i="2"/>
  <c r="W683" i="2"/>
  <c r="W684" i="2"/>
  <c r="U684" i="2"/>
  <c r="Y684" i="2" s="1"/>
  <c r="A1172" i="2"/>
  <c r="U1172" i="2"/>
  <c r="W1172" i="2"/>
  <c r="U193" i="2"/>
  <c r="Y193" i="2" s="1"/>
  <c r="W193" i="2"/>
  <c r="R1182" i="2"/>
  <c r="A682" i="2"/>
  <c r="R1184" i="2"/>
  <c r="A684" i="2"/>
  <c r="R1176" i="2"/>
  <c r="A676" i="2"/>
  <c r="R698" i="2"/>
  <c r="A198" i="2"/>
  <c r="S198" i="2"/>
  <c r="S698" i="2" s="1"/>
  <c r="S1198" i="2" s="1"/>
  <c r="R208" i="2"/>
  <c r="S197" i="2"/>
  <c r="S697" i="2" s="1"/>
  <c r="S1197" i="2" s="1"/>
  <c r="A197" i="2"/>
  <c r="R697" i="2"/>
  <c r="R207" i="2"/>
  <c r="R686" i="2"/>
  <c r="A186" i="2"/>
  <c r="S186" i="2"/>
  <c r="S686" i="2" s="1"/>
  <c r="S1186" i="2" s="1"/>
  <c r="R196" i="2"/>
  <c r="S189" i="2"/>
  <c r="S689" i="2" s="1"/>
  <c r="S1189" i="2" s="1"/>
  <c r="A189" i="2"/>
  <c r="R689" i="2"/>
  <c r="R199" i="2"/>
  <c r="R1181" i="2"/>
  <c r="A681" i="2"/>
  <c r="R692" i="2"/>
  <c r="A192" i="2"/>
  <c r="S192" i="2"/>
  <c r="S692" i="2" s="1"/>
  <c r="S1192" i="2" s="1"/>
  <c r="R202" i="2"/>
  <c r="R1183" i="2"/>
  <c r="A683" i="2"/>
  <c r="R690" i="2"/>
  <c r="A190" i="2"/>
  <c r="S190" i="2"/>
  <c r="S690" i="2" s="1"/>
  <c r="S1190" i="2" s="1"/>
  <c r="R200" i="2"/>
  <c r="R1188" i="2"/>
  <c r="A688" i="2"/>
  <c r="R1180" i="2"/>
  <c r="A680" i="2"/>
  <c r="S191" i="2"/>
  <c r="S691" i="2" s="1"/>
  <c r="S1191" i="2" s="1"/>
  <c r="R201" i="2"/>
  <c r="R691" i="2"/>
  <c r="A191" i="2"/>
  <c r="R694" i="2"/>
  <c r="A194" i="2"/>
  <c r="S194" i="2"/>
  <c r="S694" i="2" s="1"/>
  <c r="S1194" i="2" s="1"/>
  <c r="R204" i="2"/>
  <c r="S205" i="2"/>
  <c r="S705" i="2" s="1"/>
  <c r="S1205" i="2" s="1"/>
  <c r="A205" i="2"/>
  <c r="R705" i="2"/>
  <c r="R215" i="2"/>
  <c r="R1187" i="2"/>
  <c r="A687" i="2"/>
  <c r="S193" i="2"/>
  <c r="S693" i="2" s="1"/>
  <c r="S1193" i="2" s="1"/>
  <c r="A193" i="2"/>
  <c r="R693" i="2"/>
  <c r="R203" i="2"/>
  <c r="R1195" i="2"/>
  <c r="A695" i="2"/>
  <c r="R1179" i="2"/>
  <c r="A679" i="2"/>
  <c r="Y683" i="2" l="1"/>
  <c r="Y191" i="2"/>
  <c r="Y676" i="2"/>
  <c r="Y682" i="2"/>
  <c r="Y190" i="2"/>
  <c r="Y681" i="2"/>
  <c r="Y688" i="2"/>
  <c r="Y189" i="2"/>
  <c r="Y186" i="2"/>
  <c r="Y1177" i="2"/>
  <c r="Y1178" i="2"/>
  <c r="Y1173" i="2"/>
  <c r="Y695" i="2"/>
  <c r="Y198" i="2"/>
  <c r="Y1172" i="2"/>
  <c r="Y1166" i="2"/>
  <c r="Y205" i="2"/>
  <c r="Y1170" i="2"/>
  <c r="Y1171" i="2"/>
  <c r="Y1174" i="2"/>
  <c r="Y1169" i="2"/>
  <c r="Y197" i="2"/>
  <c r="AD683" i="2"/>
  <c r="AA683" i="2"/>
  <c r="AB683" i="2"/>
  <c r="AC683" i="2"/>
  <c r="AA1170" i="2"/>
  <c r="AB1170" i="2"/>
  <c r="AC1170" i="2"/>
  <c r="AD1170" i="2"/>
  <c r="AA1171" i="2"/>
  <c r="AB1171" i="2"/>
  <c r="AC1171" i="2"/>
  <c r="AD1171" i="2"/>
  <c r="AB191" i="2"/>
  <c r="AC191" i="2"/>
  <c r="AA191" i="2"/>
  <c r="AD191" i="2"/>
  <c r="AD676" i="2"/>
  <c r="AA676" i="2"/>
  <c r="AB676" i="2"/>
  <c r="AC676" i="2"/>
  <c r="AB193" i="2"/>
  <c r="AC193" i="2"/>
  <c r="AA193" i="2"/>
  <c r="AD193" i="2"/>
  <c r="AD684" i="2"/>
  <c r="AA684" i="2"/>
  <c r="AB684" i="2"/>
  <c r="AC684" i="2"/>
  <c r="AB192" i="2"/>
  <c r="AC192" i="2"/>
  <c r="AD192" i="2"/>
  <c r="AA192" i="2"/>
  <c r="AB194" i="2"/>
  <c r="AC194" i="2"/>
  <c r="AD194" i="2"/>
  <c r="AA194" i="2"/>
  <c r="AD679" i="2"/>
  <c r="AA679" i="2"/>
  <c r="AB679" i="2"/>
  <c r="AC679" i="2"/>
  <c r="AD695" i="2"/>
  <c r="AA695" i="2"/>
  <c r="AB695" i="2"/>
  <c r="AC695" i="2"/>
  <c r="AD687" i="2"/>
  <c r="AA687" i="2"/>
  <c r="AB687" i="2"/>
  <c r="AC687" i="2"/>
  <c r="AA1185" i="2"/>
  <c r="AB1185" i="2"/>
  <c r="AC1185" i="2"/>
  <c r="AD1185" i="2"/>
  <c r="AA198" i="2"/>
  <c r="AB198" i="2"/>
  <c r="AD198" i="2"/>
  <c r="AC198" i="2"/>
  <c r="AD680" i="2"/>
  <c r="AA680" i="2"/>
  <c r="AB680" i="2"/>
  <c r="AC680" i="2"/>
  <c r="AA1174" i="2"/>
  <c r="AB1174" i="2"/>
  <c r="AC1174" i="2"/>
  <c r="AD1174" i="2"/>
  <c r="AD682" i="2"/>
  <c r="AA682" i="2"/>
  <c r="AB682" i="2"/>
  <c r="AC682" i="2"/>
  <c r="AA1173" i="2"/>
  <c r="AB1173" i="2"/>
  <c r="AC1173" i="2"/>
  <c r="AD1173" i="2"/>
  <c r="AB190" i="2"/>
  <c r="AC190" i="2"/>
  <c r="AD190" i="2"/>
  <c r="AA190" i="2"/>
  <c r="AD681" i="2"/>
  <c r="AA681" i="2"/>
  <c r="AB681" i="2"/>
  <c r="AC681" i="2"/>
  <c r="AD688" i="2"/>
  <c r="AA688" i="2"/>
  <c r="AB688" i="2"/>
  <c r="AC688" i="2"/>
  <c r="AA1169" i="2"/>
  <c r="AB1169" i="2"/>
  <c r="AC1169" i="2"/>
  <c r="AD1169" i="2"/>
  <c r="AB189" i="2"/>
  <c r="AC189" i="2"/>
  <c r="AA189" i="2"/>
  <c r="AD189" i="2"/>
  <c r="AB186" i="2"/>
  <c r="AC186" i="2"/>
  <c r="AD186" i="2"/>
  <c r="AA186" i="2"/>
  <c r="AB197" i="2"/>
  <c r="AA197" i="2"/>
  <c r="AD197" i="2"/>
  <c r="AC197" i="2"/>
  <c r="AA1172" i="2"/>
  <c r="AB1172" i="2"/>
  <c r="AC1172" i="2"/>
  <c r="AD1172" i="2"/>
  <c r="AA1177" i="2"/>
  <c r="AB1177" i="2"/>
  <c r="AC1177" i="2"/>
  <c r="AD1177" i="2"/>
  <c r="AA1166" i="2"/>
  <c r="AB1166" i="2"/>
  <c r="AC1166" i="2"/>
  <c r="AD1166" i="2"/>
  <c r="AA205" i="2"/>
  <c r="AB205" i="2"/>
  <c r="AD205" i="2"/>
  <c r="AC205" i="2"/>
  <c r="AA1178" i="2"/>
  <c r="AB1178" i="2"/>
  <c r="AC1178" i="2"/>
  <c r="AD1178" i="2"/>
  <c r="X693" i="2"/>
  <c r="V693" i="2"/>
  <c r="A1188" i="2"/>
  <c r="V1188" i="2"/>
  <c r="X1188" i="2"/>
  <c r="U1188" i="2"/>
  <c r="W1188" i="2"/>
  <c r="V690" i="2"/>
  <c r="X690" i="2"/>
  <c r="U690" i="2"/>
  <c r="W690" i="2"/>
  <c r="A1181" i="2"/>
  <c r="X1181" i="2"/>
  <c r="V1181" i="2"/>
  <c r="U1181" i="2"/>
  <c r="W1181" i="2"/>
  <c r="V686" i="2"/>
  <c r="X686" i="2"/>
  <c r="U686" i="2"/>
  <c r="W686" i="2"/>
  <c r="V698" i="2"/>
  <c r="X698" i="2"/>
  <c r="W698" i="2"/>
  <c r="U698" i="2"/>
  <c r="X215" i="2"/>
  <c r="V215" i="2"/>
  <c r="U215" i="2"/>
  <c r="W215" i="2"/>
  <c r="X204" i="2"/>
  <c r="V204" i="2"/>
  <c r="X200" i="2"/>
  <c r="W200" i="2"/>
  <c r="V200" i="2"/>
  <c r="U200" i="2"/>
  <c r="A1195" i="2"/>
  <c r="V1195" i="2"/>
  <c r="X1195" i="2"/>
  <c r="U1195" i="2"/>
  <c r="W1195" i="2"/>
  <c r="X705" i="2"/>
  <c r="V705" i="2"/>
  <c r="U705" i="2"/>
  <c r="W705" i="2"/>
  <c r="V691" i="2"/>
  <c r="X691" i="2"/>
  <c r="U691" i="2"/>
  <c r="W691" i="2"/>
  <c r="A1180" i="2"/>
  <c r="V1180" i="2"/>
  <c r="W1180" i="2"/>
  <c r="X1180" i="2"/>
  <c r="U1180" i="2"/>
  <c r="V1183" i="2"/>
  <c r="X1183" i="2"/>
  <c r="X692" i="2"/>
  <c r="V692" i="2"/>
  <c r="X689" i="2"/>
  <c r="V689" i="2"/>
  <c r="U689" i="2"/>
  <c r="W689" i="2"/>
  <c r="X697" i="2"/>
  <c r="V697" i="2"/>
  <c r="U697" i="2"/>
  <c r="W697" i="2"/>
  <c r="A1176" i="2"/>
  <c r="V1176" i="2"/>
  <c r="W1176" i="2"/>
  <c r="X1176" i="2"/>
  <c r="U1176" i="2"/>
  <c r="Y1176" i="2" s="1"/>
  <c r="X1182" i="2"/>
  <c r="V1182" i="2"/>
  <c r="X203" i="2"/>
  <c r="V203" i="2"/>
  <c r="V201" i="2"/>
  <c r="X201" i="2"/>
  <c r="U201" i="2"/>
  <c r="W201" i="2"/>
  <c r="X202" i="2"/>
  <c r="V202" i="2"/>
  <c r="A1179" i="2"/>
  <c r="V1179" i="2"/>
  <c r="X1179" i="2"/>
  <c r="U1179" i="2"/>
  <c r="W1179" i="2"/>
  <c r="A1187" i="2"/>
  <c r="V1187" i="2"/>
  <c r="X1187" i="2"/>
  <c r="W1187" i="2"/>
  <c r="U1187" i="2"/>
  <c r="Y1187" i="2" s="1"/>
  <c r="V694" i="2"/>
  <c r="X694" i="2"/>
  <c r="V1184" i="2"/>
  <c r="X1184" i="2"/>
  <c r="X199" i="2"/>
  <c r="V199" i="2"/>
  <c r="U199" i="2"/>
  <c r="W199" i="2"/>
  <c r="X196" i="2"/>
  <c r="V196" i="2"/>
  <c r="U196" i="2"/>
  <c r="W196" i="2"/>
  <c r="X207" i="2"/>
  <c r="V207" i="2"/>
  <c r="U207" i="2"/>
  <c r="W207" i="2"/>
  <c r="X208" i="2"/>
  <c r="V208" i="2"/>
  <c r="W208" i="2"/>
  <c r="U208" i="2"/>
  <c r="U203" i="2"/>
  <c r="W203" i="2"/>
  <c r="U202" i="2"/>
  <c r="W202" i="2"/>
  <c r="A1183" i="2"/>
  <c r="U1183" i="2"/>
  <c r="W1183" i="2"/>
  <c r="A1182" i="2"/>
  <c r="W1182" i="2"/>
  <c r="U1182" i="2"/>
  <c r="W693" i="2"/>
  <c r="U693" i="2"/>
  <c r="Y693" i="2" s="1"/>
  <c r="U694" i="2"/>
  <c r="W694" i="2"/>
  <c r="A1184" i="2"/>
  <c r="W1184" i="2"/>
  <c r="U1184" i="2"/>
  <c r="U692" i="2"/>
  <c r="W692" i="2"/>
  <c r="U204" i="2"/>
  <c r="W204" i="2"/>
  <c r="S203" i="2"/>
  <c r="S703" i="2" s="1"/>
  <c r="S1203" i="2" s="1"/>
  <c r="A203" i="2"/>
  <c r="R703" i="2"/>
  <c r="R213" i="2"/>
  <c r="R702" i="2"/>
  <c r="A202" i="2"/>
  <c r="S202" i="2"/>
  <c r="S702" i="2" s="1"/>
  <c r="S1202" i="2" s="1"/>
  <c r="R212" i="2"/>
  <c r="R1193" i="2"/>
  <c r="A693" i="2"/>
  <c r="R1194" i="2"/>
  <c r="A694" i="2"/>
  <c r="R1190" i="2"/>
  <c r="A690" i="2"/>
  <c r="R1186" i="2"/>
  <c r="A686" i="2"/>
  <c r="R1198" i="2"/>
  <c r="A698" i="2"/>
  <c r="R715" i="2"/>
  <c r="S215" i="2"/>
  <c r="S715" i="2" s="1"/>
  <c r="S1215" i="2" s="1"/>
  <c r="A215" i="2"/>
  <c r="R225" i="2"/>
  <c r="R704" i="2"/>
  <c r="A204" i="2"/>
  <c r="S204" i="2"/>
  <c r="S704" i="2" s="1"/>
  <c r="S1204" i="2" s="1"/>
  <c r="R214" i="2"/>
  <c r="R700" i="2"/>
  <c r="A200" i="2"/>
  <c r="S200" i="2"/>
  <c r="S700" i="2" s="1"/>
  <c r="S1200" i="2" s="1"/>
  <c r="R210" i="2"/>
  <c r="S199" i="2"/>
  <c r="S699" i="2" s="1"/>
  <c r="S1199" i="2" s="1"/>
  <c r="R699" i="2"/>
  <c r="A199" i="2"/>
  <c r="R209" i="2"/>
  <c r="R696" i="2"/>
  <c r="A196" i="2"/>
  <c r="S196" i="2"/>
  <c r="S696" i="2" s="1"/>
  <c r="S1196" i="2" s="1"/>
  <c r="R206" i="2"/>
  <c r="S207" i="2"/>
  <c r="S707" i="2" s="1"/>
  <c r="S1207" i="2" s="1"/>
  <c r="A207" i="2"/>
  <c r="R707" i="2"/>
  <c r="R217" i="2"/>
  <c r="R708" i="2"/>
  <c r="A208" i="2"/>
  <c r="R218" i="2"/>
  <c r="S208" i="2"/>
  <c r="S708" i="2" s="1"/>
  <c r="S1208" i="2" s="1"/>
  <c r="S201" i="2"/>
  <c r="S701" i="2" s="1"/>
  <c r="S1201" i="2" s="1"/>
  <c r="A201" i="2"/>
  <c r="R701" i="2"/>
  <c r="R211" i="2"/>
  <c r="R1205" i="2"/>
  <c r="A705" i="2"/>
  <c r="R1191" i="2"/>
  <c r="A691" i="2"/>
  <c r="R1192" i="2"/>
  <c r="A692" i="2"/>
  <c r="R1189" i="2"/>
  <c r="A689" i="2"/>
  <c r="R1197" i="2"/>
  <c r="A697" i="2"/>
  <c r="Y694" i="2" l="1"/>
  <c r="Y692" i="2"/>
  <c r="Y1184" i="2"/>
  <c r="Y691" i="2"/>
  <c r="Y690" i="2"/>
  <c r="Y1188" i="2"/>
  <c r="Y1180" i="2"/>
  <c r="Y1182" i="2"/>
  <c r="Y1183" i="2"/>
  <c r="Y1179" i="2"/>
  <c r="Y689" i="2"/>
  <c r="Y686" i="2"/>
  <c r="Y1181" i="2"/>
  <c r="Y203" i="2"/>
  <c r="Y705" i="2"/>
  <c r="Y1195" i="2"/>
  <c r="Y200" i="2"/>
  <c r="Y202" i="2"/>
  <c r="Y207" i="2"/>
  <c r="Y196" i="2"/>
  <c r="Y199" i="2"/>
  <c r="Y201" i="2"/>
  <c r="Y698" i="2"/>
  <c r="Y697" i="2"/>
  <c r="Y215" i="2"/>
  <c r="Y204" i="2"/>
  <c r="Y208" i="2"/>
  <c r="AA1184" i="2"/>
  <c r="AB1184" i="2"/>
  <c r="AC1184" i="2"/>
  <c r="AD1184" i="2"/>
  <c r="AD694" i="2"/>
  <c r="AA694" i="2"/>
  <c r="AB694" i="2"/>
  <c r="AC694" i="2"/>
  <c r="AA203" i="2"/>
  <c r="AB203" i="2"/>
  <c r="AD203" i="2"/>
  <c r="AC203" i="2"/>
  <c r="AD691" i="2"/>
  <c r="AA691" i="2"/>
  <c r="AB691" i="2"/>
  <c r="AC691" i="2"/>
  <c r="AD705" i="2"/>
  <c r="AA705" i="2"/>
  <c r="AB705" i="2"/>
  <c r="AC705" i="2"/>
  <c r="AA1195" i="2"/>
  <c r="AC1195" i="2"/>
  <c r="AB1195" i="2"/>
  <c r="AD1195" i="2"/>
  <c r="AA200" i="2"/>
  <c r="AB200" i="2"/>
  <c r="AD200" i="2"/>
  <c r="AC200" i="2"/>
  <c r="AD690" i="2"/>
  <c r="AA690" i="2"/>
  <c r="AB690" i="2"/>
  <c r="AC690" i="2"/>
  <c r="AA1188" i="2"/>
  <c r="AC1188" i="2"/>
  <c r="AB1188" i="2"/>
  <c r="AD1188" i="2"/>
  <c r="AA204" i="2"/>
  <c r="AB204" i="2"/>
  <c r="AD204" i="2"/>
  <c r="AC204" i="2"/>
  <c r="AD693" i="2"/>
  <c r="AA693" i="2"/>
  <c r="AB693" i="2"/>
  <c r="AC693" i="2"/>
  <c r="AA208" i="2"/>
  <c r="AB208" i="2"/>
  <c r="AD208" i="2"/>
  <c r="AC208" i="2"/>
  <c r="AA1187" i="2"/>
  <c r="AC1187" i="2"/>
  <c r="AB1187" i="2"/>
  <c r="AD1187" i="2"/>
  <c r="AA1176" i="2"/>
  <c r="AB1176" i="2"/>
  <c r="AC1176" i="2"/>
  <c r="AD1176" i="2"/>
  <c r="AA202" i="2"/>
  <c r="AB202" i="2"/>
  <c r="AD202" i="2"/>
  <c r="AC202" i="2"/>
  <c r="AA207" i="2"/>
  <c r="AB207" i="2"/>
  <c r="AD207" i="2"/>
  <c r="AC207" i="2"/>
  <c r="AB196" i="2"/>
  <c r="AC196" i="2"/>
  <c r="AD196" i="2"/>
  <c r="AA196" i="2"/>
  <c r="AA199" i="2"/>
  <c r="AB199" i="2"/>
  <c r="AD199" i="2"/>
  <c r="AC199" i="2"/>
  <c r="AA201" i="2"/>
  <c r="AB201" i="2"/>
  <c r="AD201" i="2"/>
  <c r="AC201" i="2"/>
  <c r="AA1180" i="2"/>
  <c r="AB1180" i="2"/>
  <c r="AC1180" i="2"/>
  <c r="AD1180" i="2"/>
  <c r="AD698" i="2"/>
  <c r="AA698" i="2"/>
  <c r="AB698" i="2"/>
  <c r="AC698" i="2"/>
  <c r="AD692" i="2"/>
  <c r="AA692" i="2"/>
  <c r="AB692" i="2"/>
  <c r="AC692" i="2"/>
  <c r="AA1182" i="2"/>
  <c r="AB1182" i="2"/>
  <c r="AC1182" i="2"/>
  <c r="AD1182" i="2"/>
  <c r="AA1183" i="2"/>
  <c r="AB1183" i="2"/>
  <c r="AC1183" i="2"/>
  <c r="AD1183" i="2"/>
  <c r="AA1179" i="2"/>
  <c r="AB1179" i="2"/>
  <c r="AC1179" i="2"/>
  <c r="AD1179" i="2"/>
  <c r="AD697" i="2"/>
  <c r="AA697" i="2"/>
  <c r="AB697" i="2"/>
  <c r="AC697" i="2"/>
  <c r="AD689" i="2"/>
  <c r="AA689" i="2"/>
  <c r="AB689" i="2"/>
  <c r="AC689" i="2"/>
  <c r="AA215" i="2"/>
  <c r="AB215" i="2"/>
  <c r="AD215" i="2"/>
  <c r="AC215" i="2"/>
  <c r="AD686" i="2"/>
  <c r="AA686" i="2"/>
  <c r="AB686" i="2"/>
  <c r="AC686" i="2"/>
  <c r="AA1181" i="2"/>
  <c r="AB1181" i="2"/>
  <c r="AC1181" i="2"/>
  <c r="AD1181" i="2"/>
  <c r="A1189" i="2"/>
  <c r="X1189" i="2"/>
  <c r="V1189" i="2"/>
  <c r="W1189" i="2"/>
  <c r="U1189" i="2"/>
  <c r="A1191" i="2"/>
  <c r="V1191" i="2"/>
  <c r="X1191" i="2"/>
  <c r="W1191" i="2"/>
  <c r="U1191" i="2"/>
  <c r="X701" i="2"/>
  <c r="U701" i="2"/>
  <c r="V701" i="2"/>
  <c r="W701" i="2"/>
  <c r="V707" i="2"/>
  <c r="X707" i="2"/>
  <c r="U707" i="2"/>
  <c r="W707" i="2"/>
  <c r="X1193" i="2"/>
  <c r="V1193" i="2"/>
  <c r="X212" i="2"/>
  <c r="V212" i="2"/>
  <c r="V213" i="2"/>
  <c r="X213" i="2"/>
  <c r="X218" i="2"/>
  <c r="V218" i="2"/>
  <c r="W218" i="2"/>
  <c r="U218" i="2"/>
  <c r="V699" i="2"/>
  <c r="U699" i="2"/>
  <c r="X699" i="2"/>
  <c r="W699" i="2"/>
  <c r="V1192" i="2"/>
  <c r="X1192" i="2"/>
  <c r="A1205" i="2"/>
  <c r="X1205" i="2"/>
  <c r="V1205" i="2"/>
  <c r="W1205" i="2"/>
  <c r="U1205" i="2"/>
  <c r="X696" i="2"/>
  <c r="V696" i="2"/>
  <c r="U696" i="2"/>
  <c r="W696" i="2"/>
  <c r="X700" i="2"/>
  <c r="V700" i="2"/>
  <c r="W700" i="2"/>
  <c r="U700" i="2"/>
  <c r="V715" i="2"/>
  <c r="X715" i="2"/>
  <c r="U715" i="2"/>
  <c r="W715" i="2"/>
  <c r="X1194" i="2"/>
  <c r="V1194" i="2"/>
  <c r="V703" i="2"/>
  <c r="X703" i="2"/>
  <c r="A1198" i="2"/>
  <c r="X1198" i="2"/>
  <c r="W1198" i="2"/>
  <c r="U1198" i="2"/>
  <c r="V1198" i="2"/>
  <c r="A1190" i="2"/>
  <c r="X1190" i="2"/>
  <c r="V1190" i="2"/>
  <c r="U1190" i="2"/>
  <c r="W1190" i="2"/>
  <c r="V702" i="2"/>
  <c r="X702" i="2"/>
  <c r="A1197" i="2"/>
  <c r="X1197" i="2"/>
  <c r="V1197" i="2"/>
  <c r="U1197" i="2"/>
  <c r="W1197" i="2"/>
  <c r="X708" i="2"/>
  <c r="V708" i="2"/>
  <c r="W708" i="2"/>
  <c r="U708" i="2"/>
  <c r="X704" i="2"/>
  <c r="V704" i="2"/>
  <c r="A1186" i="2"/>
  <c r="X1186" i="2"/>
  <c r="V1186" i="2"/>
  <c r="U1186" i="2"/>
  <c r="W1186" i="2"/>
  <c r="X211" i="2"/>
  <c r="V211" i="2"/>
  <c r="U211" i="2"/>
  <c r="W211" i="2"/>
  <c r="V217" i="2"/>
  <c r="X217" i="2"/>
  <c r="U217" i="2"/>
  <c r="W217" i="2"/>
  <c r="X206" i="2"/>
  <c r="V206" i="2"/>
  <c r="U206" i="2"/>
  <c r="W206" i="2"/>
  <c r="X209" i="2"/>
  <c r="V209" i="2"/>
  <c r="W209" i="2"/>
  <c r="U209" i="2"/>
  <c r="X210" i="2"/>
  <c r="V210" i="2"/>
  <c r="U210" i="2"/>
  <c r="W210" i="2"/>
  <c r="X214" i="2"/>
  <c r="V214" i="2"/>
  <c r="X225" i="2"/>
  <c r="V225" i="2"/>
  <c r="U225" i="2"/>
  <c r="W225" i="2"/>
  <c r="U212" i="2"/>
  <c r="W212" i="2"/>
  <c r="U213" i="2"/>
  <c r="W213" i="2"/>
  <c r="A1193" i="2"/>
  <c r="W1193" i="2"/>
  <c r="U1193" i="2"/>
  <c r="Y1193" i="2" s="1"/>
  <c r="W702" i="2"/>
  <c r="U702" i="2"/>
  <c r="A1194" i="2"/>
  <c r="U1194" i="2"/>
  <c r="Y1194" i="2" s="1"/>
  <c r="W1194" i="2"/>
  <c r="U703" i="2"/>
  <c r="W703" i="2"/>
  <c r="A1192" i="2"/>
  <c r="U1192" i="2"/>
  <c r="W1192" i="2"/>
  <c r="W704" i="2"/>
  <c r="U704" i="2"/>
  <c r="U214" i="2"/>
  <c r="W214" i="2"/>
  <c r="R1199" i="2"/>
  <c r="A699" i="2"/>
  <c r="R712" i="2"/>
  <c r="A212" i="2"/>
  <c r="R222" i="2"/>
  <c r="S212" i="2"/>
  <c r="S712" i="2" s="1"/>
  <c r="S1212" i="2" s="1"/>
  <c r="R713" i="2"/>
  <c r="A213" i="2"/>
  <c r="R223" i="2"/>
  <c r="S213" i="2"/>
  <c r="S713" i="2" s="1"/>
  <c r="S1213" i="2" s="1"/>
  <c r="R1208" i="2"/>
  <c r="A708" i="2"/>
  <c r="R1196" i="2"/>
  <c r="A696" i="2"/>
  <c r="R1200" i="2"/>
  <c r="A700" i="2"/>
  <c r="R1204" i="2"/>
  <c r="A704" i="2"/>
  <c r="R1215" i="2"/>
  <c r="A715" i="2"/>
  <c r="R1203" i="2"/>
  <c r="A703" i="2"/>
  <c r="R711" i="2"/>
  <c r="S211" i="2"/>
  <c r="S711" i="2" s="1"/>
  <c r="S1211" i="2" s="1"/>
  <c r="A211" i="2"/>
  <c r="R221" i="2"/>
  <c r="R717" i="2"/>
  <c r="A217" i="2"/>
  <c r="R227" i="2"/>
  <c r="S217" i="2"/>
  <c r="S717" i="2" s="1"/>
  <c r="S1217" i="2" s="1"/>
  <c r="R706" i="2"/>
  <c r="A206" i="2"/>
  <c r="S206" i="2"/>
  <c r="S706" i="2" s="1"/>
  <c r="S1206" i="2" s="1"/>
  <c r="R216" i="2"/>
  <c r="R709" i="2"/>
  <c r="A209" i="2"/>
  <c r="R219" i="2"/>
  <c r="S209" i="2"/>
  <c r="S709" i="2" s="1"/>
  <c r="S1209" i="2" s="1"/>
  <c r="A210" i="2"/>
  <c r="R710" i="2"/>
  <c r="S210" i="2"/>
  <c r="S710" i="2" s="1"/>
  <c r="S1210" i="2" s="1"/>
  <c r="R220" i="2"/>
  <c r="A214" i="2"/>
  <c r="R714" i="2"/>
  <c r="S214" i="2"/>
  <c r="S714" i="2" s="1"/>
  <c r="S1214" i="2" s="1"/>
  <c r="R224" i="2"/>
  <c r="R725" i="2"/>
  <c r="A225" i="2"/>
  <c r="R235" i="2"/>
  <c r="S225" i="2"/>
  <c r="S725" i="2" s="1"/>
  <c r="S1225" i="2" s="1"/>
  <c r="R1201" i="2"/>
  <c r="A701" i="2"/>
  <c r="A218" i="2"/>
  <c r="R718" i="2"/>
  <c r="R228" i="2"/>
  <c r="S218" i="2"/>
  <c r="S718" i="2" s="1"/>
  <c r="S1218" i="2" s="1"/>
  <c r="R1207" i="2"/>
  <c r="A707" i="2"/>
  <c r="R1202" i="2"/>
  <c r="A702" i="2"/>
  <c r="Y1186" i="2" l="1"/>
  <c r="Y1191" i="2"/>
  <c r="Y1192" i="2"/>
  <c r="Y1189" i="2"/>
  <c r="Y225" i="2"/>
  <c r="Y1190" i="2"/>
  <c r="Y213" i="2"/>
  <c r="Y704" i="2"/>
  <c r="Y708" i="2"/>
  <c r="Y218" i="2"/>
  <c r="Y701" i="2"/>
  <c r="Y212" i="2"/>
  <c r="Y703" i="2"/>
  <c r="Y214" i="2"/>
  <c r="Y702" i="2"/>
  <c r="Y210" i="2"/>
  <c r="Y206" i="2"/>
  <c r="Y217" i="2"/>
  <c r="Y211" i="2"/>
  <c r="Y715" i="2"/>
  <c r="Y696" i="2"/>
  <c r="Y699" i="2"/>
  <c r="Y707" i="2"/>
  <c r="Y209" i="2"/>
  <c r="Y1197" i="2"/>
  <c r="Y1198" i="2"/>
  <c r="Y700" i="2"/>
  <c r="Y1205" i="2"/>
  <c r="AD703" i="2"/>
  <c r="AA703" i="2"/>
  <c r="AB703" i="2"/>
  <c r="AC703" i="2"/>
  <c r="AD702" i="2"/>
  <c r="AA702" i="2"/>
  <c r="AB702" i="2"/>
  <c r="AC702" i="2"/>
  <c r="AA212" i="2"/>
  <c r="AB212" i="2"/>
  <c r="AD212" i="2"/>
  <c r="AC212" i="2"/>
  <c r="AA210" i="2"/>
  <c r="AB210" i="2"/>
  <c r="AD210" i="2"/>
  <c r="AC210" i="2"/>
  <c r="AA206" i="2"/>
  <c r="AB206" i="2"/>
  <c r="AD206" i="2"/>
  <c r="AC206" i="2"/>
  <c r="AA217" i="2"/>
  <c r="AB217" i="2"/>
  <c r="AD217" i="2"/>
  <c r="AC217" i="2"/>
  <c r="AA211" i="2"/>
  <c r="AB211" i="2"/>
  <c r="AD211" i="2"/>
  <c r="AC211" i="2"/>
  <c r="AA1186" i="2"/>
  <c r="AC1186" i="2"/>
  <c r="AB1186" i="2"/>
  <c r="AD1186" i="2"/>
  <c r="AD715" i="2"/>
  <c r="AA715" i="2"/>
  <c r="AB715" i="2"/>
  <c r="AC715" i="2"/>
  <c r="AD696" i="2"/>
  <c r="AA696" i="2"/>
  <c r="AB696" i="2"/>
  <c r="AC696" i="2"/>
  <c r="AD699" i="2"/>
  <c r="AA699" i="2"/>
  <c r="AB699" i="2"/>
  <c r="AC699" i="2"/>
  <c r="AA1191" i="2"/>
  <c r="AC1191" i="2"/>
  <c r="AB1191" i="2"/>
  <c r="AD1191" i="2"/>
  <c r="AD707" i="2"/>
  <c r="AA707" i="2"/>
  <c r="AB707" i="2"/>
  <c r="AC707" i="2"/>
  <c r="AA1189" i="2"/>
  <c r="AC1189" i="2"/>
  <c r="AB1189" i="2"/>
  <c r="AD1189" i="2"/>
  <c r="AA214" i="2"/>
  <c r="AB214" i="2"/>
  <c r="AD214" i="2"/>
  <c r="AC214" i="2"/>
  <c r="AA1193" i="2"/>
  <c r="AC1193" i="2"/>
  <c r="AB1193" i="2"/>
  <c r="AD1193" i="2"/>
  <c r="AA213" i="2"/>
  <c r="AB213" i="2"/>
  <c r="AD213" i="2"/>
  <c r="AC213" i="2"/>
  <c r="AA225" i="2"/>
  <c r="AB225" i="2"/>
  <c r="AD225" i="2"/>
  <c r="AC225" i="2"/>
  <c r="AD708" i="2"/>
  <c r="AA708" i="2"/>
  <c r="AB708" i="2"/>
  <c r="AC708" i="2"/>
  <c r="AA1190" i="2"/>
  <c r="AC1190" i="2"/>
  <c r="AB1190" i="2"/>
  <c r="AD1190" i="2"/>
  <c r="AA218" i="2"/>
  <c r="AB218" i="2"/>
  <c r="AD218" i="2"/>
  <c r="AC218" i="2"/>
  <c r="AD701" i="2"/>
  <c r="AA701" i="2"/>
  <c r="AB701" i="2"/>
  <c r="AC701" i="2"/>
  <c r="AA1192" i="2"/>
  <c r="AC1192" i="2"/>
  <c r="AB1192" i="2"/>
  <c r="AD1192" i="2"/>
  <c r="AD704" i="2"/>
  <c r="AA704" i="2"/>
  <c r="AB704" i="2"/>
  <c r="AC704" i="2"/>
  <c r="AA1194" i="2"/>
  <c r="AC1194" i="2"/>
  <c r="AB1194" i="2"/>
  <c r="AD1194" i="2"/>
  <c r="AA209" i="2"/>
  <c r="AB209" i="2"/>
  <c r="AD209" i="2"/>
  <c r="AC209" i="2"/>
  <c r="AA1197" i="2"/>
  <c r="AC1197" i="2"/>
  <c r="AB1197" i="2"/>
  <c r="AD1197" i="2"/>
  <c r="AA1198" i="2"/>
  <c r="AC1198" i="2"/>
  <c r="AB1198" i="2"/>
  <c r="AD1198" i="2"/>
  <c r="AD700" i="2"/>
  <c r="AA700" i="2"/>
  <c r="AB700" i="2"/>
  <c r="AC700" i="2"/>
  <c r="AD1205" i="2"/>
  <c r="AA1205" i="2"/>
  <c r="AB1205" i="2"/>
  <c r="AC1205" i="2"/>
  <c r="A1200" i="2"/>
  <c r="V1200" i="2"/>
  <c r="W1200" i="2"/>
  <c r="X1200" i="2"/>
  <c r="U1200" i="2"/>
  <c r="V710" i="2"/>
  <c r="X710" i="2"/>
  <c r="W710" i="2"/>
  <c r="U710" i="2"/>
  <c r="V706" i="2"/>
  <c r="X706" i="2"/>
  <c r="U706" i="2"/>
  <c r="W706" i="2"/>
  <c r="X717" i="2"/>
  <c r="U717" i="2"/>
  <c r="V717" i="2"/>
  <c r="W717" i="2"/>
  <c r="A1215" i="2"/>
  <c r="V1215" i="2"/>
  <c r="X1215" i="2"/>
  <c r="U1215" i="2"/>
  <c r="W1215" i="2"/>
  <c r="X713" i="2"/>
  <c r="V713" i="2"/>
  <c r="X712" i="2"/>
  <c r="V712" i="2"/>
  <c r="V718" i="2"/>
  <c r="X718" i="2"/>
  <c r="W718" i="2"/>
  <c r="U718" i="2"/>
  <c r="X224" i="2"/>
  <c r="V224" i="2"/>
  <c r="X220" i="2"/>
  <c r="W220" i="2"/>
  <c r="V220" i="2"/>
  <c r="U220" i="2"/>
  <c r="X216" i="2"/>
  <c r="V216" i="2"/>
  <c r="U216" i="2"/>
  <c r="W216" i="2"/>
  <c r="V221" i="2"/>
  <c r="X221" i="2"/>
  <c r="U221" i="2"/>
  <c r="W221" i="2"/>
  <c r="V714" i="2"/>
  <c r="X714" i="2"/>
  <c r="X1202" i="2"/>
  <c r="V1202" i="2"/>
  <c r="X228" i="2"/>
  <c r="V228" i="2"/>
  <c r="W228" i="2"/>
  <c r="U228" i="2"/>
  <c r="A1201" i="2"/>
  <c r="X1201" i="2"/>
  <c r="V1201" i="2"/>
  <c r="U1201" i="2"/>
  <c r="W1201" i="2"/>
  <c r="X725" i="2"/>
  <c r="V725" i="2"/>
  <c r="U725" i="2"/>
  <c r="W725" i="2"/>
  <c r="X709" i="2"/>
  <c r="V709" i="2"/>
  <c r="U709" i="2"/>
  <c r="W709" i="2"/>
  <c r="V711" i="2"/>
  <c r="X711" i="2"/>
  <c r="U711" i="2"/>
  <c r="W711" i="2"/>
  <c r="A1208" i="2"/>
  <c r="V1208" i="2"/>
  <c r="X1208" i="2"/>
  <c r="U1208" i="2"/>
  <c r="W1208" i="2"/>
  <c r="A1207" i="2"/>
  <c r="V1207" i="2"/>
  <c r="X1207" i="2"/>
  <c r="W1207" i="2"/>
  <c r="U1207" i="2"/>
  <c r="X235" i="2"/>
  <c r="V235" i="2"/>
  <c r="U235" i="2"/>
  <c r="W235" i="2"/>
  <c r="X219" i="2"/>
  <c r="V219" i="2"/>
  <c r="U219" i="2"/>
  <c r="W219" i="2"/>
  <c r="X227" i="2"/>
  <c r="V227" i="2"/>
  <c r="U227" i="2"/>
  <c r="W227" i="2"/>
  <c r="V1203" i="2"/>
  <c r="X1203" i="2"/>
  <c r="V1204" i="2"/>
  <c r="X1204" i="2"/>
  <c r="A1196" i="2"/>
  <c r="V1196" i="2"/>
  <c r="W1196" i="2"/>
  <c r="X1196" i="2"/>
  <c r="U1196" i="2"/>
  <c r="X223" i="2"/>
  <c r="V223" i="2"/>
  <c r="X222" i="2"/>
  <c r="V222" i="2"/>
  <c r="A1199" i="2"/>
  <c r="V1199" i="2"/>
  <c r="X1199" i="2"/>
  <c r="U1199" i="2"/>
  <c r="W1199" i="2"/>
  <c r="A1204" i="2"/>
  <c r="W1204" i="2"/>
  <c r="U1204" i="2"/>
  <c r="U223" i="2"/>
  <c r="W223" i="2"/>
  <c r="U222" i="2"/>
  <c r="Y222" i="2" s="1"/>
  <c r="W222" i="2"/>
  <c r="U714" i="2"/>
  <c r="W714" i="2"/>
  <c r="W713" i="2"/>
  <c r="U713" i="2"/>
  <c r="U712" i="2"/>
  <c r="W712" i="2"/>
  <c r="A1203" i="2"/>
  <c r="U1203" i="2"/>
  <c r="W1203" i="2"/>
  <c r="A1202" i="2"/>
  <c r="W1202" i="2"/>
  <c r="U1202" i="2"/>
  <c r="U224" i="2"/>
  <c r="W224" i="2"/>
  <c r="R1214" i="2"/>
  <c r="A714" i="2"/>
  <c r="R1210" i="2"/>
  <c r="A710" i="2"/>
  <c r="R728" i="2"/>
  <c r="A228" i="2"/>
  <c r="R238" i="2"/>
  <c r="S228" i="2"/>
  <c r="S728" i="2" s="1"/>
  <c r="S1228" i="2" s="1"/>
  <c r="R1225" i="2"/>
  <c r="A725" i="2"/>
  <c r="R1209" i="2"/>
  <c r="A709" i="2"/>
  <c r="R1206" i="2"/>
  <c r="A706" i="2"/>
  <c r="R1217" i="2"/>
  <c r="A717" i="2"/>
  <c r="R1211" i="2"/>
  <c r="A711" i="2"/>
  <c r="R1213" i="2"/>
  <c r="A713" i="2"/>
  <c r="R1212" i="2"/>
  <c r="A712" i="2"/>
  <c r="R1218" i="2"/>
  <c r="A718" i="2"/>
  <c r="R724" i="2"/>
  <c r="A224" i="2"/>
  <c r="R234" i="2"/>
  <c r="S224" i="2"/>
  <c r="S724" i="2" s="1"/>
  <c r="S1224" i="2" s="1"/>
  <c r="R720" i="2"/>
  <c r="A220" i="2"/>
  <c r="R230" i="2"/>
  <c r="S220" i="2"/>
  <c r="S720" i="2" s="1"/>
  <c r="S1220" i="2" s="1"/>
  <c r="R716" i="2"/>
  <c r="A216" i="2"/>
  <c r="R226" i="2"/>
  <c r="S216" i="2"/>
  <c r="S716" i="2" s="1"/>
  <c r="S1216" i="2" s="1"/>
  <c r="R721" i="2"/>
  <c r="A221" i="2"/>
  <c r="R231" i="2"/>
  <c r="S221" i="2"/>
  <c r="S721" i="2" s="1"/>
  <c r="S1221" i="2" s="1"/>
  <c r="R735" i="2"/>
  <c r="S235" i="2"/>
  <c r="S735" i="2" s="1"/>
  <c r="S1235" i="2" s="1"/>
  <c r="A235" i="2"/>
  <c r="R245" i="2"/>
  <c r="R719" i="2"/>
  <c r="S219" i="2"/>
  <c r="S719" i="2" s="1"/>
  <c r="S1219" i="2" s="1"/>
  <c r="A219" i="2"/>
  <c r="R229" i="2"/>
  <c r="R727" i="2"/>
  <c r="S227" i="2"/>
  <c r="S727" i="2" s="1"/>
  <c r="S1227" i="2" s="1"/>
  <c r="A227" i="2"/>
  <c r="R237" i="2"/>
  <c r="R723" i="2"/>
  <c r="S223" i="2"/>
  <c r="S723" i="2" s="1"/>
  <c r="S1223" i="2" s="1"/>
  <c r="A223" i="2"/>
  <c r="R233" i="2"/>
  <c r="A222" i="2"/>
  <c r="R722" i="2"/>
  <c r="R232" i="2"/>
  <c r="S222" i="2"/>
  <c r="S722" i="2" s="1"/>
  <c r="S1222" i="2" s="1"/>
  <c r="Y227" i="2" l="1"/>
  <c r="Y235" i="2"/>
  <c r="Y725" i="2"/>
  <c r="Y228" i="2"/>
  <c r="Y219" i="2"/>
  <c r="Y718" i="2"/>
  <c r="Y1207" i="2"/>
  <c r="Y221" i="2"/>
  <c r="Y216" i="2"/>
  <c r="Y717" i="2"/>
  <c r="Y224" i="2"/>
  <c r="Y712" i="2"/>
  <c r="Y714" i="2"/>
  <c r="Y223" i="2"/>
  <c r="Y1208" i="2"/>
  <c r="Y1215" i="2"/>
  <c r="Y710" i="2"/>
  <c r="Y1200" i="2"/>
  <c r="Y1202" i="2"/>
  <c r="Y1203" i="2"/>
  <c r="Y713" i="2"/>
  <c r="Y1204" i="2"/>
  <c r="Y1199" i="2"/>
  <c r="Y1196" i="2"/>
  <c r="Y711" i="2"/>
  <c r="Y709" i="2"/>
  <c r="Y1201" i="2"/>
  <c r="Y220" i="2"/>
  <c r="Y706" i="2"/>
  <c r="AA227" i="2"/>
  <c r="AB227" i="2"/>
  <c r="AD227" i="2"/>
  <c r="AC227" i="2"/>
  <c r="AA219" i="2"/>
  <c r="AB219" i="2"/>
  <c r="AD219" i="2"/>
  <c r="AC219" i="2"/>
  <c r="AA235" i="2"/>
  <c r="AB235" i="2"/>
  <c r="AD235" i="2"/>
  <c r="AC235" i="2"/>
  <c r="AD718" i="2"/>
  <c r="AA718" i="2"/>
  <c r="AB718" i="2"/>
  <c r="AC718" i="2"/>
  <c r="AD712" i="2"/>
  <c r="AA712" i="2"/>
  <c r="AB712" i="2"/>
  <c r="AC712" i="2"/>
  <c r="AD714" i="2"/>
  <c r="AA714" i="2"/>
  <c r="AB714" i="2"/>
  <c r="AC714" i="2"/>
  <c r="AA223" i="2"/>
  <c r="AB223" i="2"/>
  <c r="AD223" i="2"/>
  <c r="AC223" i="2"/>
  <c r="AD1208" i="2"/>
  <c r="AA1208" i="2"/>
  <c r="AB1208" i="2"/>
  <c r="AC1208" i="2"/>
  <c r="AD1215" i="2"/>
  <c r="AA1215" i="2"/>
  <c r="AB1215" i="2"/>
  <c r="AC1215" i="2"/>
  <c r="AD710" i="2"/>
  <c r="AA710" i="2"/>
  <c r="AB710" i="2"/>
  <c r="AC710" i="2"/>
  <c r="AD1200" i="2"/>
  <c r="AA1200" i="2"/>
  <c r="AB1200" i="2"/>
  <c r="AC1200" i="2"/>
  <c r="AD1202" i="2"/>
  <c r="AA1202" i="2"/>
  <c r="AB1202" i="2"/>
  <c r="AC1202" i="2"/>
  <c r="AD1203" i="2"/>
  <c r="AA1203" i="2"/>
  <c r="AB1203" i="2"/>
  <c r="AC1203" i="2"/>
  <c r="AD713" i="2"/>
  <c r="AA713" i="2"/>
  <c r="AB713" i="2"/>
  <c r="AC713" i="2"/>
  <c r="AD1204" i="2"/>
  <c r="AA1204" i="2"/>
  <c r="AB1204" i="2"/>
  <c r="AC1204" i="2"/>
  <c r="AA1199" i="2"/>
  <c r="AD1199" i="2"/>
  <c r="AB1199" i="2"/>
  <c r="AC1199" i="2"/>
  <c r="AA1196" i="2"/>
  <c r="AC1196" i="2"/>
  <c r="AB1196" i="2"/>
  <c r="AD1196" i="2"/>
  <c r="AD711" i="2"/>
  <c r="AA711" i="2"/>
  <c r="AB711" i="2"/>
  <c r="AC711" i="2"/>
  <c r="AD709" i="2"/>
  <c r="AA709" i="2"/>
  <c r="AB709" i="2"/>
  <c r="AC709" i="2"/>
  <c r="AD725" i="2"/>
  <c r="AA725" i="2"/>
  <c r="AB725" i="2"/>
  <c r="AC725" i="2"/>
  <c r="AD1201" i="2"/>
  <c r="AA1201" i="2"/>
  <c r="AB1201" i="2"/>
  <c r="AC1201" i="2"/>
  <c r="AA228" i="2"/>
  <c r="AB228" i="2"/>
  <c r="AD228" i="2"/>
  <c r="AC228" i="2"/>
  <c r="AA220" i="2"/>
  <c r="AB220" i="2"/>
  <c r="AD220" i="2"/>
  <c r="AC220" i="2"/>
  <c r="AD706" i="2"/>
  <c r="AA706" i="2"/>
  <c r="AB706" i="2"/>
  <c r="AC706" i="2"/>
  <c r="AA224" i="2"/>
  <c r="AB224" i="2"/>
  <c r="AD224" i="2"/>
  <c r="AC224" i="2"/>
  <c r="AA222" i="2"/>
  <c r="AB222" i="2"/>
  <c r="AD222" i="2"/>
  <c r="AC222" i="2"/>
  <c r="AD1207" i="2"/>
  <c r="AA1207" i="2"/>
  <c r="AB1207" i="2"/>
  <c r="AC1207" i="2"/>
  <c r="AA221" i="2"/>
  <c r="AB221" i="2"/>
  <c r="AD221" i="2"/>
  <c r="AC221" i="2"/>
  <c r="AA216" i="2"/>
  <c r="AB216" i="2"/>
  <c r="AD216" i="2"/>
  <c r="AC216" i="2"/>
  <c r="AD717" i="2"/>
  <c r="AA717" i="2"/>
  <c r="AB717" i="2"/>
  <c r="AC717" i="2"/>
  <c r="V233" i="2"/>
  <c r="X233" i="2"/>
  <c r="V237" i="2"/>
  <c r="X237" i="2"/>
  <c r="U237" i="2"/>
  <c r="W237" i="2"/>
  <c r="V229" i="2"/>
  <c r="X229" i="2"/>
  <c r="U229" i="2"/>
  <c r="W229" i="2"/>
  <c r="V245" i="2"/>
  <c r="X245" i="2"/>
  <c r="U245" i="2"/>
  <c r="W245" i="2"/>
  <c r="V727" i="2"/>
  <c r="X727" i="2"/>
  <c r="U727" i="2"/>
  <c r="W727" i="2"/>
  <c r="V735" i="2"/>
  <c r="U735" i="2"/>
  <c r="W735" i="2"/>
  <c r="X735" i="2"/>
  <c r="X716" i="2"/>
  <c r="V716" i="2"/>
  <c r="U716" i="2"/>
  <c r="W716" i="2"/>
  <c r="X724" i="2"/>
  <c r="V724" i="2"/>
  <c r="V1212" i="2"/>
  <c r="X1212" i="2"/>
  <c r="A1206" i="2"/>
  <c r="X1206" i="2"/>
  <c r="V1206" i="2"/>
  <c r="U1206" i="2"/>
  <c r="W1206" i="2"/>
  <c r="A1225" i="2"/>
  <c r="X1225" i="2"/>
  <c r="V1225" i="2"/>
  <c r="W1225" i="2"/>
  <c r="U1225" i="2"/>
  <c r="X728" i="2"/>
  <c r="V728" i="2"/>
  <c r="W728" i="2"/>
  <c r="U728" i="2"/>
  <c r="X1214" i="2"/>
  <c r="V1214" i="2"/>
  <c r="X232" i="2"/>
  <c r="V232" i="2"/>
  <c r="X231" i="2"/>
  <c r="V231" i="2"/>
  <c r="U231" i="2"/>
  <c r="W231" i="2"/>
  <c r="X226" i="2"/>
  <c r="V226" i="2"/>
  <c r="U226" i="2"/>
  <c r="W226" i="2"/>
  <c r="X230" i="2"/>
  <c r="V230" i="2"/>
  <c r="U230" i="2"/>
  <c r="W230" i="2"/>
  <c r="X234" i="2"/>
  <c r="V234" i="2"/>
  <c r="A1218" i="2"/>
  <c r="X1218" i="2"/>
  <c r="V1218" i="2"/>
  <c r="W1218" i="2"/>
  <c r="U1218" i="2"/>
  <c r="X1213" i="2"/>
  <c r="V1213" i="2"/>
  <c r="A1217" i="2"/>
  <c r="X1217" i="2"/>
  <c r="V1217" i="2"/>
  <c r="U1217" i="2"/>
  <c r="W1217" i="2"/>
  <c r="A1209" i="2"/>
  <c r="X1209" i="2"/>
  <c r="V1209" i="2"/>
  <c r="W1209" i="2"/>
  <c r="U1209" i="2"/>
  <c r="X238" i="2"/>
  <c r="V238" i="2"/>
  <c r="W238" i="2"/>
  <c r="U238" i="2"/>
  <c r="A1210" i="2"/>
  <c r="X1210" i="2"/>
  <c r="U1210" i="2"/>
  <c r="V1210" i="2"/>
  <c r="W1210" i="2"/>
  <c r="V723" i="2"/>
  <c r="X723" i="2"/>
  <c r="V719" i="2"/>
  <c r="U719" i="2"/>
  <c r="W719" i="2"/>
  <c r="X719" i="2"/>
  <c r="X721" i="2"/>
  <c r="V721" i="2"/>
  <c r="U721" i="2"/>
  <c r="W721" i="2"/>
  <c r="X720" i="2"/>
  <c r="V720" i="2"/>
  <c r="W720" i="2"/>
  <c r="U720" i="2"/>
  <c r="A1211" i="2"/>
  <c r="V1211" i="2"/>
  <c r="X1211" i="2"/>
  <c r="W1211" i="2"/>
  <c r="U1211" i="2"/>
  <c r="V722" i="2"/>
  <c r="X722" i="2"/>
  <c r="W724" i="2"/>
  <c r="U724" i="2"/>
  <c r="A1212" i="2"/>
  <c r="U1212" i="2"/>
  <c r="W1212" i="2"/>
  <c r="A1214" i="2"/>
  <c r="U1214" i="2"/>
  <c r="W1214" i="2"/>
  <c r="U233" i="2"/>
  <c r="Y233" i="2" s="1"/>
  <c r="W233" i="2"/>
  <c r="U723" i="2"/>
  <c r="W723" i="2"/>
  <c r="U232" i="2"/>
  <c r="Y232" i="2" s="1"/>
  <c r="W232" i="2"/>
  <c r="U234" i="2"/>
  <c r="W234" i="2"/>
  <c r="A1213" i="2"/>
  <c r="W1213" i="2"/>
  <c r="U1213" i="2"/>
  <c r="W722" i="2"/>
  <c r="U722" i="2"/>
  <c r="R733" i="2"/>
  <c r="A233" i="2"/>
  <c r="R243" i="2"/>
  <c r="S233" i="2"/>
  <c r="S733" i="2" s="1"/>
  <c r="S1233" i="2" s="1"/>
  <c r="R729" i="2"/>
  <c r="A229" i="2"/>
  <c r="R239" i="2"/>
  <c r="S229" i="2"/>
  <c r="S729" i="2" s="1"/>
  <c r="S1229" i="2" s="1"/>
  <c r="R745" i="2"/>
  <c r="A245" i="2"/>
  <c r="R255" i="2"/>
  <c r="S245" i="2"/>
  <c r="S745" i="2" s="1"/>
  <c r="S1245" i="2" s="1"/>
  <c r="R732" i="2"/>
  <c r="A232" i="2"/>
  <c r="R242" i="2"/>
  <c r="S232" i="2"/>
  <c r="S732" i="2" s="1"/>
  <c r="S1232" i="2" s="1"/>
  <c r="R731" i="2"/>
  <c r="S231" i="2"/>
  <c r="S731" i="2" s="1"/>
  <c r="S1231" i="2" s="1"/>
  <c r="A231" i="2"/>
  <c r="R241" i="2"/>
  <c r="A226" i="2"/>
  <c r="R726" i="2"/>
  <c r="R236" i="2"/>
  <c r="S226" i="2"/>
  <c r="S726" i="2" s="1"/>
  <c r="S1226" i="2" s="1"/>
  <c r="A230" i="2"/>
  <c r="R730" i="2"/>
  <c r="R240" i="2"/>
  <c r="S230" i="2"/>
  <c r="S730" i="2" s="1"/>
  <c r="S1230" i="2" s="1"/>
  <c r="A234" i="2"/>
  <c r="R734" i="2"/>
  <c r="R244" i="2"/>
  <c r="S234" i="2"/>
  <c r="S734" i="2" s="1"/>
  <c r="S1234" i="2" s="1"/>
  <c r="R738" i="2"/>
  <c r="A238" i="2"/>
  <c r="R248" i="2"/>
  <c r="S238" i="2"/>
  <c r="S738" i="2" s="1"/>
  <c r="S1238" i="2" s="1"/>
  <c r="R1222" i="2"/>
  <c r="A722" i="2"/>
  <c r="R737" i="2"/>
  <c r="A237" i="2"/>
  <c r="R247" i="2"/>
  <c r="S237" i="2"/>
  <c r="S737" i="2" s="1"/>
  <c r="S1237" i="2" s="1"/>
  <c r="R1223" i="2"/>
  <c r="A723" i="2"/>
  <c r="R1227" i="2"/>
  <c r="A727" i="2"/>
  <c r="R1219" i="2"/>
  <c r="A719" i="2"/>
  <c r="R1235" i="2"/>
  <c r="A735" i="2"/>
  <c r="R1221" i="2"/>
  <c r="A721" i="2"/>
  <c r="R1216" i="2"/>
  <c r="A716" i="2"/>
  <c r="R1220" i="2"/>
  <c r="A720" i="2"/>
  <c r="R1224" i="2"/>
  <c r="A724" i="2"/>
  <c r="R1228" i="2"/>
  <c r="A728" i="2"/>
  <c r="Y229" i="2" l="1"/>
  <c r="Y238" i="2"/>
  <c r="Y230" i="2"/>
  <c r="Y226" i="2"/>
  <c r="Y231" i="2"/>
  <c r="Y727" i="2"/>
  <c r="Y237" i="2"/>
  <c r="Y234" i="2"/>
  <c r="Y728" i="2"/>
  <c r="Y1225" i="2"/>
  <c r="Y735" i="2"/>
  <c r="Y1212" i="2"/>
  <c r="Y1213" i="2"/>
  <c r="Y721" i="2"/>
  <c r="Y1217" i="2"/>
  <c r="Y716" i="2"/>
  <c r="Y245" i="2"/>
  <c r="Y724" i="2"/>
  <c r="Y1211" i="2"/>
  <c r="Y1209" i="2"/>
  <c r="Y1218" i="2"/>
  <c r="Y722" i="2"/>
  <c r="Y720" i="2"/>
  <c r="Y1210" i="2"/>
  <c r="Y1206" i="2"/>
  <c r="Y723" i="2"/>
  <c r="Y1214" i="2"/>
  <c r="Y719" i="2"/>
  <c r="AD1212" i="2"/>
  <c r="AA1212" i="2"/>
  <c r="AB1212" i="2"/>
  <c r="AC1212" i="2"/>
  <c r="AD721" i="2"/>
  <c r="AA721" i="2"/>
  <c r="AB721" i="2"/>
  <c r="AC721" i="2"/>
  <c r="AD716" i="2"/>
  <c r="AA716" i="2"/>
  <c r="AB716" i="2"/>
  <c r="AC716" i="2"/>
  <c r="AD722" i="2"/>
  <c r="AA722" i="2"/>
  <c r="AB722" i="2"/>
  <c r="AC722" i="2"/>
  <c r="AA232" i="2"/>
  <c r="AB232" i="2"/>
  <c r="AD232" i="2"/>
  <c r="AC232" i="2"/>
  <c r="AA233" i="2"/>
  <c r="AB233" i="2"/>
  <c r="AD233" i="2"/>
  <c r="AC233" i="2"/>
  <c r="AD720" i="2"/>
  <c r="AA720" i="2"/>
  <c r="AB720" i="2"/>
  <c r="AC720" i="2"/>
  <c r="AD1210" i="2"/>
  <c r="AA1210" i="2"/>
  <c r="AB1210" i="2"/>
  <c r="AC1210" i="2"/>
  <c r="AD1206" i="2"/>
  <c r="AA1206" i="2"/>
  <c r="AB1206" i="2"/>
  <c r="AC1206" i="2"/>
  <c r="AD1217" i="2"/>
  <c r="AA1217" i="2"/>
  <c r="AB1217" i="2"/>
  <c r="AC1217" i="2"/>
  <c r="AD727" i="2"/>
  <c r="AA727" i="2"/>
  <c r="AB727" i="2"/>
  <c r="AC727" i="2"/>
  <c r="AA237" i="2"/>
  <c r="AB237" i="2"/>
  <c r="AD237" i="2"/>
  <c r="AC237" i="2"/>
  <c r="AA245" i="2"/>
  <c r="AB245" i="2"/>
  <c r="AD245" i="2"/>
  <c r="AC245" i="2"/>
  <c r="AD1213" i="2"/>
  <c r="AA1213" i="2"/>
  <c r="AB1213" i="2"/>
  <c r="AC1213" i="2"/>
  <c r="AD723" i="2"/>
  <c r="AA723" i="2"/>
  <c r="AB723" i="2"/>
  <c r="AC723" i="2"/>
  <c r="AD719" i="2"/>
  <c r="AA719" i="2"/>
  <c r="AB719" i="2"/>
  <c r="AC719" i="2"/>
  <c r="AD728" i="2"/>
  <c r="AA728" i="2"/>
  <c r="AB728" i="2"/>
  <c r="AC728" i="2"/>
  <c r="AD1225" i="2"/>
  <c r="AA1225" i="2"/>
  <c r="AB1225" i="2"/>
  <c r="AC1225" i="2"/>
  <c r="AD735" i="2"/>
  <c r="AA735" i="2"/>
  <c r="AB735" i="2"/>
  <c r="AC735" i="2"/>
  <c r="AA229" i="2"/>
  <c r="AB229" i="2"/>
  <c r="AD229" i="2"/>
  <c r="AC229" i="2"/>
  <c r="AA234" i="2"/>
  <c r="AB234" i="2"/>
  <c r="AD234" i="2"/>
  <c r="AC234" i="2"/>
  <c r="AD1214" i="2"/>
  <c r="AA1214" i="2"/>
  <c r="AB1214" i="2"/>
  <c r="AC1214" i="2"/>
  <c r="AD724" i="2"/>
  <c r="AA724" i="2"/>
  <c r="AB724" i="2"/>
  <c r="AC724" i="2"/>
  <c r="AD1211" i="2"/>
  <c r="AA1211" i="2"/>
  <c r="AB1211" i="2"/>
  <c r="AC1211" i="2"/>
  <c r="AA238" i="2"/>
  <c r="AB238" i="2"/>
  <c r="AD238" i="2"/>
  <c r="AC238" i="2"/>
  <c r="AD1209" i="2"/>
  <c r="AA1209" i="2"/>
  <c r="AB1209" i="2"/>
  <c r="AC1209" i="2"/>
  <c r="AD1218" i="2"/>
  <c r="AA1218" i="2"/>
  <c r="AB1218" i="2"/>
  <c r="AC1218" i="2"/>
  <c r="AA230" i="2"/>
  <c r="AB230" i="2"/>
  <c r="AD230" i="2"/>
  <c r="AC230" i="2"/>
  <c r="AA226" i="2"/>
  <c r="AB226" i="2"/>
  <c r="AD226" i="2"/>
  <c r="AC226" i="2"/>
  <c r="AA231" i="2"/>
  <c r="AB231" i="2"/>
  <c r="AD231" i="2"/>
  <c r="AC231" i="2"/>
  <c r="V1223" i="2"/>
  <c r="X1223" i="2"/>
  <c r="X248" i="2"/>
  <c r="V248" i="2"/>
  <c r="W248" i="2"/>
  <c r="U248" i="2"/>
  <c r="X236" i="2"/>
  <c r="W236" i="2"/>
  <c r="V236" i="2"/>
  <c r="U236" i="2"/>
  <c r="Y236" i="2" s="1"/>
  <c r="V1224" i="2"/>
  <c r="X1224" i="2"/>
  <c r="A1235" i="2"/>
  <c r="V1235" i="2"/>
  <c r="X1235" i="2"/>
  <c r="U1235" i="2"/>
  <c r="W1235" i="2"/>
  <c r="A1227" i="2"/>
  <c r="V1227" i="2"/>
  <c r="X1227" i="2"/>
  <c r="W1227" i="2"/>
  <c r="U1227" i="2"/>
  <c r="Y1227" i="2" s="1"/>
  <c r="X247" i="2"/>
  <c r="V247" i="2"/>
  <c r="U247" i="2"/>
  <c r="W247" i="2"/>
  <c r="X1222" i="2"/>
  <c r="V1222" i="2"/>
  <c r="V738" i="2"/>
  <c r="X738" i="2"/>
  <c r="W738" i="2"/>
  <c r="U738" i="2"/>
  <c r="V731" i="2"/>
  <c r="U731" i="2"/>
  <c r="Y731" i="2" s="1"/>
  <c r="X731" i="2"/>
  <c r="W731" i="2"/>
  <c r="X729" i="2"/>
  <c r="U729" i="2"/>
  <c r="Y729" i="2" s="1"/>
  <c r="V729" i="2"/>
  <c r="W729" i="2"/>
  <c r="A1228" i="2"/>
  <c r="V1228" i="2"/>
  <c r="U1228" i="2"/>
  <c r="X1228" i="2"/>
  <c r="W1228" i="2"/>
  <c r="A1220" i="2"/>
  <c r="V1220" i="2"/>
  <c r="X1220" i="2"/>
  <c r="W1220" i="2"/>
  <c r="U1220" i="2"/>
  <c r="A1221" i="2"/>
  <c r="X1221" i="2"/>
  <c r="V1221" i="2"/>
  <c r="U1221" i="2"/>
  <c r="W1221" i="2"/>
  <c r="A1219" i="2"/>
  <c r="V1219" i="2"/>
  <c r="X1219" i="2"/>
  <c r="U1219" i="2"/>
  <c r="W1219" i="2"/>
  <c r="X737" i="2"/>
  <c r="V737" i="2"/>
  <c r="U737" i="2"/>
  <c r="W737" i="2"/>
  <c r="X244" i="2"/>
  <c r="V244" i="2"/>
  <c r="X240" i="2"/>
  <c r="V240" i="2"/>
  <c r="U240" i="2"/>
  <c r="W240" i="2"/>
  <c r="X242" i="2"/>
  <c r="V242" i="2"/>
  <c r="X255" i="2"/>
  <c r="V255" i="2"/>
  <c r="U255" i="2"/>
  <c r="W255" i="2"/>
  <c r="X239" i="2"/>
  <c r="V239" i="2"/>
  <c r="W239" i="2"/>
  <c r="U239" i="2"/>
  <c r="X243" i="2"/>
  <c r="V243" i="2"/>
  <c r="A1216" i="2"/>
  <c r="V1216" i="2"/>
  <c r="W1216" i="2"/>
  <c r="X1216" i="2"/>
  <c r="U1216" i="2"/>
  <c r="X732" i="2"/>
  <c r="V732" i="2"/>
  <c r="X745" i="2"/>
  <c r="V745" i="2"/>
  <c r="U745" i="2"/>
  <c r="W745" i="2"/>
  <c r="X733" i="2"/>
  <c r="V733" i="2"/>
  <c r="X241" i="2"/>
  <c r="V241" i="2"/>
  <c r="U241" i="2"/>
  <c r="Y241" i="2" s="1"/>
  <c r="W241" i="2"/>
  <c r="V734" i="2"/>
  <c r="X734" i="2"/>
  <c r="V730" i="2"/>
  <c r="X730" i="2"/>
  <c r="W730" i="2"/>
  <c r="U730" i="2"/>
  <c r="V726" i="2"/>
  <c r="X726" i="2"/>
  <c r="U726" i="2"/>
  <c r="W726" i="2"/>
  <c r="A1224" i="2"/>
  <c r="W1224" i="2"/>
  <c r="U1224" i="2"/>
  <c r="A1222" i="2"/>
  <c r="W1222" i="2"/>
  <c r="U1222" i="2"/>
  <c r="U732" i="2"/>
  <c r="W732" i="2"/>
  <c r="W733" i="2"/>
  <c r="U733" i="2"/>
  <c r="A1223" i="2"/>
  <c r="U1223" i="2"/>
  <c r="W1223" i="2"/>
  <c r="U244" i="2"/>
  <c r="W244" i="2"/>
  <c r="U242" i="2"/>
  <c r="W242" i="2"/>
  <c r="U243" i="2"/>
  <c r="W243" i="2"/>
  <c r="U734" i="2"/>
  <c r="W734" i="2"/>
  <c r="R741" i="2"/>
  <c r="A241" i="2"/>
  <c r="R251" i="2"/>
  <c r="S241" i="2"/>
  <c r="S741" i="2" s="1"/>
  <c r="S1241" i="2" s="1"/>
  <c r="R742" i="2"/>
  <c r="A242" i="2"/>
  <c r="R252" i="2"/>
  <c r="S242" i="2"/>
  <c r="S742" i="2" s="1"/>
  <c r="S1242" i="2" s="1"/>
  <c r="R755" i="2"/>
  <c r="S255" i="2"/>
  <c r="S755" i="2" s="1"/>
  <c r="S1255" i="2" s="1"/>
  <c r="R265" i="2"/>
  <c r="A255" i="2"/>
  <c r="R743" i="2"/>
  <c r="S243" i="2"/>
  <c r="S743" i="2" s="1"/>
  <c r="S1243" i="2" s="1"/>
  <c r="A243" i="2"/>
  <c r="R253" i="2"/>
  <c r="R1234" i="2"/>
  <c r="A734" i="2"/>
  <c r="R1230" i="2"/>
  <c r="A730" i="2"/>
  <c r="R1226" i="2"/>
  <c r="A726" i="2"/>
  <c r="R1237" i="2"/>
  <c r="A737" i="2"/>
  <c r="R748" i="2"/>
  <c r="A248" i="2"/>
  <c r="R258" i="2"/>
  <c r="S248" i="2"/>
  <c r="S748" i="2" s="1"/>
  <c r="S1248" i="2" s="1"/>
  <c r="R744" i="2"/>
  <c r="A244" i="2"/>
  <c r="S244" i="2"/>
  <c r="S744" i="2" s="1"/>
  <c r="S1244" i="2" s="1"/>
  <c r="R254" i="2"/>
  <c r="R740" i="2"/>
  <c r="A240" i="2"/>
  <c r="S240" i="2"/>
  <c r="S740" i="2" s="1"/>
  <c r="S1240" i="2" s="1"/>
  <c r="R250" i="2"/>
  <c r="R736" i="2"/>
  <c r="A236" i="2"/>
  <c r="R246" i="2"/>
  <c r="S236" i="2"/>
  <c r="S736" i="2" s="1"/>
  <c r="S1236" i="2" s="1"/>
  <c r="R739" i="2"/>
  <c r="S239" i="2"/>
  <c r="S739" i="2" s="1"/>
  <c r="S1239" i="2" s="1"/>
  <c r="A239" i="2"/>
  <c r="R249" i="2"/>
  <c r="R747" i="2"/>
  <c r="S247" i="2"/>
  <c r="S747" i="2" s="1"/>
  <c r="S1247" i="2" s="1"/>
  <c r="R257" i="2"/>
  <c r="A247" i="2"/>
  <c r="R1238" i="2"/>
  <c r="A738" i="2"/>
  <c r="R1231" i="2"/>
  <c r="A731" i="2"/>
  <c r="R1232" i="2"/>
  <c r="A732" i="2"/>
  <c r="R1245" i="2"/>
  <c r="A745" i="2"/>
  <c r="R1229" i="2"/>
  <c r="A729" i="2"/>
  <c r="R1233" i="2"/>
  <c r="A733" i="2"/>
  <c r="Y732" i="2" l="1"/>
  <c r="Y726" i="2"/>
  <c r="Y239" i="2"/>
  <c r="Y738" i="2"/>
  <c r="Y1235" i="2"/>
  <c r="Y243" i="2"/>
  <c r="Y244" i="2"/>
  <c r="Y733" i="2"/>
  <c r="Y737" i="2"/>
  <c r="Y1228" i="2"/>
  <c r="Y734" i="2"/>
  <c r="Y242" i="2"/>
  <c r="Y730" i="2"/>
  <c r="Y240" i="2"/>
  <c r="Y1222" i="2"/>
  <c r="Y1216" i="2"/>
  <c r="Y255" i="2"/>
  <c r="Y1223" i="2"/>
  <c r="Y247" i="2"/>
  <c r="Y1224" i="2"/>
  <c r="Y745" i="2"/>
  <c r="Y1219" i="2"/>
  <c r="Y1221" i="2"/>
  <c r="Y1220" i="2"/>
  <c r="Y248" i="2"/>
  <c r="AA241" i="2"/>
  <c r="AB241" i="2"/>
  <c r="AD241" i="2"/>
  <c r="AC241" i="2"/>
  <c r="AD1221" i="2"/>
  <c r="AA1221" i="2"/>
  <c r="AB1221" i="2"/>
  <c r="AC1221" i="2"/>
  <c r="AD1220" i="2"/>
  <c r="AA1220" i="2"/>
  <c r="AB1220" i="2"/>
  <c r="AC1220" i="2"/>
  <c r="AD729" i="2"/>
  <c r="AA729" i="2"/>
  <c r="AB729" i="2"/>
  <c r="AC729" i="2"/>
  <c r="AD731" i="2"/>
  <c r="AA731" i="2"/>
  <c r="AB731" i="2"/>
  <c r="AC731" i="2"/>
  <c r="AD1227" i="2"/>
  <c r="AA1227" i="2"/>
  <c r="AB1227" i="2"/>
  <c r="AC1227" i="2"/>
  <c r="AA236" i="2"/>
  <c r="AB236" i="2"/>
  <c r="AD236" i="2"/>
  <c r="AC236" i="2"/>
  <c r="AA248" i="2"/>
  <c r="AB248" i="2"/>
  <c r="AD248" i="2"/>
  <c r="AC248" i="2"/>
  <c r="AD734" i="2"/>
  <c r="AA734" i="2"/>
  <c r="AB734" i="2"/>
  <c r="AC734" i="2"/>
  <c r="AA242" i="2"/>
  <c r="AB242" i="2"/>
  <c r="AD242" i="2"/>
  <c r="AC242" i="2"/>
  <c r="AD1223" i="2"/>
  <c r="AA1223" i="2"/>
  <c r="AB1223" i="2"/>
  <c r="AC1223" i="2"/>
  <c r="AD730" i="2"/>
  <c r="AA730" i="2"/>
  <c r="AB730" i="2"/>
  <c r="AC730" i="2"/>
  <c r="AA240" i="2"/>
  <c r="AB240" i="2"/>
  <c r="AD240" i="2"/>
  <c r="AC240" i="2"/>
  <c r="AA247" i="2"/>
  <c r="AB247" i="2"/>
  <c r="AD247" i="2"/>
  <c r="AC247" i="2"/>
  <c r="AD732" i="2"/>
  <c r="AA732" i="2"/>
  <c r="AB732" i="2"/>
  <c r="AC732" i="2"/>
  <c r="AD1224" i="2"/>
  <c r="AA1224" i="2"/>
  <c r="AB1224" i="2"/>
  <c r="AC1224" i="2"/>
  <c r="AD726" i="2"/>
  <c r="AA726" i="2"/>
  <c r="AB726" i="2"/>
  <c r="AC726" i="2"/>
  <c r="AD745" i="2"/>
  <c r="AA745" i="2"/>
  <c r="AB745" i="2"/>
  <c r="AC745" i="2"/>
  <c r="AA239" i="2"/>
  <c r="AB239" i="2"/>
  <c r="AD239" i="2"/>
  <c r="AC239" i="2"/>
  <c r="AD738" i="2"/>
  <c r="AA738" i="2"/>
  <c r="AB738" i="2"/>
  <c r="AC738" i="2"/>
  <c r="AD1235" i="2"/>
  <c r="AA1235" i="2"/>
  <c r="AB1235" i="2"/>
  <c r="AC1235" i="2"/>
  <c r="AA243" i="2"/>
  <c r="AB243" i="2"/>
  <c r="AD243" i="2"/>
  <c r="AC243" i="2"/>
  <c r="AA244" i="2"/>
  <c r="AB244" i="2"/>
  <c r="AD244" i="2"/>
  <c r="AC244" i="2"/>
  <c r="AD733" i="2"/>
  <c r="AA733" i="2"/>
  <c r="AB733" i="2"/>
  <c r="AC733" i="2"/>
  <c r="AD1222" i="2"/>
  <c r="AA1222" i="2"/>
  <c r="AB1222" i="2"/>
  <c r="AC1222" i="2"/>
  <c r="AD1216" i="2"/>
  <c r="AA1216" i="2"/>
  <c r="AB1216" i="2"/>
  <c r="AC1216" i="2"/>
  <c r="AA255" i="2"/>
  <c r="AB255" i="2"/>
  <c r="AD255" i="2"/>
  <c r="AC255" i="2"/>
  <c r="AD737" i="2"/>
  <c r="AA737" i="2"/>
  <c r="AB737" i="2"/>
  <c r="AC737" i="2"/>
  <c r="AD1219" i="2"/>
  <c r="AA1219" i="2"/>
  <c r="AB1219" i="2"/>
  <c r="AC1219" i="2"/>
  <c r="AD1228" i="2"/>
  <c r="AA1228" i="2"/>
  <c r="AB1228" i="2"/>
  <c r="AC1228" i="2"/>
  <c r="A1229" i="2"/>
  <c r="X1229" i="2"/>
  <c r="V1229" i="2"/>
  <c r="W1229" i="2"/>
  <c r="U1229" i="2"/>
  <c r="A1238" i="2"/>
  <c r="X1238" i="2"/>
  <c r="W1238" i="2"/>
  <c r="V1238" i="2"/>
  <c r="U1238" i="2"/>
  <c r="V739" i="2"/>
  <c r="X739" i="2"/>
  <c r="U739" i="2"/>
  <c r="W739" i="2"/>
  <c r="X740" i="2"/>
  <c r="V740" i="2"/>
  <c r="W740" i="2"/>
  <c r="U740" i="2"/>
  <c r="X748" i="2"/>
  <c r="V748" i="2"/>
  <c r="W748" i="2"/>
  <c r="U748" i="2"/>
  <c r="X1234" i="2"/>
  <c r="V1234" i="2"/>
  <c r="V755" i="2"/>
  <c r="X755" i="2"/>
  <c r="U755" i="2"/>
  <c r="W755" i="2"/>
  <c r="V742" i="2"/>
  <c r="X742" i="2"/>
  <c r="V249" i="2"/>
  <c r="X249" i="2"/>
  <c r="U249" i="2"/>
  <c r="W249" i="2"/>
  <c r="X250" i="2"/>
  <c r="V250" i="2"/>
  <c r="W250" i="2"/>
  <c r="U250" i="2"/>
  <c r="X254" i="2"/>
  <c r="V254" i="2"/>
  <c r="V253" i="2"/>
  <c r="X253" i="2"/>
  <c r="V1232" i="2"/>
  <c r="X1232" i="2"/>
  <c r="V747" i="2"/>
  <c r="X747" i="2"/>
  <c r="U747" i="2"/>
  <c r="W747" i="2"/>
  <c r="X736" i="2"/>
  <c r="V736" i="2"/>
  <c r="U736" i="2"/>
  <c r="W736" i="2"/>
  <c r="X744" i="2"/>
  <c r="V744" i="2"/>
  <c r="A1226" i="2"/>
  <c r="X1226" i="2"/>
  <c r="U1226" i="2"/>
  <c r="V1226" i="2"/>
  <c r="W1226" i="2"/>
  <c r="V743" i="2"/>
  <c r="X743" i="2"/>
  <c r="X741" i="2"/>
  <c r="V741" i="2"/>
  <c r="U741" i="2"/>
  <c r="W741" i="2"/>
  <c r="X1233" i="2"/>
  <c r="V1233" i="2"/>
  <c r="A1245" i="2"/>
  <c r="X1245" i="2"/>
  <c r="V1245" i="2"/>
  <c r="W1245" i="2"/>
  <c r="U1245" i="2"/>
  <c r="A1231" i="2"/>
  <c r="V1231" i="2"/>
  <c r="X1231" i="2"/>
  <c r="W1231" i="2"/>
  <c r="U1231" i="2"/>
  <c r="X257" i="2"/>
  <c r="V257" i="2"/>
  <c r="U257" i="2"/>
  <c r="W257" i="2"/>
  <c r="X246" i="2"/>
  <c r="V246" i="2"/>
  <c r="U246" i="2"/>
  <c r="W246" i="2"/>
  <c r="X258" i="2"/>
  <c r="V258" i="2"/>
  <c r="U258" i="2"/>
  <c r="W258" i="2"/>
  <c r="A1237" i="2"/>
  <c r="X1237" i="2"/>
  <c r="V1237" i="2"/>
  <c r="U1237" i="2"/>
  <c r="W1237" i="2"/>
  <c r="A1230" i="2"/>
  <c r="X1230" i="2"/>
  <c r="U1230" i="2"/>
  <c r="W1230" i="2"/>
  <c r="V1230" i="2"/>
  <c r="V265" i="2"/>
  <c r="X265" i="2"/>
  <c r="U265" i="2"/>
  <c r="W265" i="2"/>
  <c r="X252" i="2"/>
  <c r="V252" i="2"/>
  <c r="X251" i="2"/>
  <c r="V251" i="2"/>
  <c r="U251" i="2"/>
  <c r="W251" i="2"/>
  <c r="W742" i="2"/>
  <c r="U742" i="2"/>
  <c r="A1232" i="2"/>
  <c r="U1232" i="2"/>
  <c r="W1232" i="2"/>
  <c r="U743" i="2"/>
  <c r="W743" i="2"/>
  <c r="U254" i="2"/>
  <c r="W254" i="2"/>
  <c r="U253" i="2"/>
  <c r="W253" i="2"/>
  <c r="W744" i="2"/>
  <c r="U744" i="2"/>
  <c r="Y744" i="2" s="1"/>
  <c r="A1234" i="2"/>
  <c r="U1234" i="2"/>
  <c r="W1234" i="2"/>
  <c r="A1233" i="2"/>
  <c r="W1233" i="2"/>
  <c r="U1233" i="2"/>
  <c r="Y1233" i="2" s="1"/>
  <c r="U252" i="2"/>
  <c r="W252" i="2"/>
  <c r="R749" i="2"/>
  <c r="A249" i="2"/>
  <c r="R259" i="2"/>
  <c r="S249" i="2"/>
  <c r="S749" i="2" s="1"/>
  <c r="S1249" i="2" s="1"/>
  <c r="R746" i="2"/>
  <c r="A246" i="2"/>
  <c r="R256" i="2"/>
  <c r="S246" i="2"/>
  <c r="S746" i="2" s="1"/>
  <c r="S1246" i="2" s="1"/>
  <c r="R758" i="2"/>
  <c r="A258" i="2"/>
  <c r="S258" i="2"/>
  <c r="S758" i="2" s="1"/>
  <c r="S1258" i="2" s="1"/>
  <c r="R268" i="2"/>
  <c r="R765" i="2"/>
  <c r="A265" i="2"/>
  <c r="S265" i="2"/>
  <c r="S765" i="2" s="1"/>
  <c r="S1265" i="2" s="1"/>
  <c r="R275" i="2"/>
  <c r="R752" i="2"/>
  <c r="A252" i="2"/>
  <c r="S252" i="2"/>
  <c r="S752" i="2" s="1"/>
  <c r="S1252" i="2" s="1"/>
  <c r="R262" i="2"/>
  <c r="R750" i="2"/>
  <c r="A250" i="2"/>
  <c r="R260" i="2"/>
  <c r="S250" i="2"/>
  <c r="S750" i="2" s="1"/>
  <c r="S1250" i="2" s="1"/>
  <c r="R754" i="2"/>
  <c r="A254" i="2"/>
  <c r="S254" i="2"/>
  <c r="S754" i="2" s="1"/>
  <c r="S1254" i="2" s="1"/>
  <c r="R264" i="2"/>
  <c r="R753" i="2"/>
  <c r="A253" i="2"/>
  <c r="R263" i="2"/>
  <c r="S253" i="2"/>
  <c r="S753" i="2" s="1"/>
  <c r="S1253" i="2" s="1"/>
  <c r="R757" i="2"/>
  <c r="A257" i="2"/>
  <c r="S257" i="2"/>
  <c r="S757" i="2" s="1"/>
  <c r="S1257" i="2" s="1"/>
  <c r="R267" i="2"/>
  <c r="R751" i="2"/>
  <c r="S251" i="2"/>
  <c r="S751" i="2" s="1"/>
  <c r="S1251" i="2" s="1"/>
  <c r="A251" i="2"/>
  <c r="R261" i="2"/>
  <c r="R1247" i="2"/>
  <c r="A747" i="2"/>
  <c r="R1239" i="2"/>
  <c r="A739" i="2"/>
  <c r="R1236" i="2"/>
  <c r="A736" i="2"/>
  <c r="R1240" i="2"/>
  <c r="A740" i="2"/>
  <c r="R1244" i="2"/>
  <c r="A744" i="2"/>
  <c r="R1248" i="2"/>
  <c r="A748" i="2"/>
  <c r="R1243" i="2"/>
  <c r="A743" i="2"/>
  <c r="R1255" i="2"/>
  <c r="A755" i="2"/>
  <c r="R1242" i="2"/>
  <c r="A742" i="2"/>
  <c r="R1241" i="2"/>
  <c r="A741" i="2"/>
  <c r="Y742" i="2" l="1"/>
  <c r="Y1234" i="2"/>
  <c r="Y741" i="2"/>
  <c r="Y743" i="2"/>
  <c r="Y736" i="2"/>
  <c r="Y740" i="2"/>
  <c r="Y1238" i="2"/>
  <c r="Y1232" i="2"/>
  <c r="Y1230" i="2"/>
  <c r="Y1237" i="2"/>
  <c r="Y1231" i="2"/>
  <c r="Y1226" i="2"/>
  <c r="Y739" i="2"/>
  <c r="Y1229" i="2"/>
  <c r="Y253" i="2"/>
  <c r="Y252" i="2"/>
  <c r="Y254" i="2"/>
  <c r="Y747" i="2"/>
  <c r="Y755" i="2"/>
  <c r="Y249" i="2"/>
  <c r="Y251" i="2"/>
  <c r="Y258" i="2"/>
  <c r="Y246" i="2"/>
  <c r="Y257" i="2"/>
  <c r="Y1245" i="2"/>
  <c r="Y265" i="2"/>
  <c r="Y250" i="2"/>
  <c r="Y748" i="2"/>
  <c r="AD744" i="2"/>
  <c r="AA744" i="2"/>
  <c r="AB744" i="2"/>
  <c r="AC744" i="2"/>
  <c r="AA265" i="2"/>
  <c r="AB265" i="2"/>
  <c r="AD265" i="2"/>
  <c r="AC265" i="2"/>
  <c r="AA250" i="2"/>
  <c r="AB250" i="2"/>
  <c r="AD250" i="2"/>
  <c r="AC250" i="2"/>
  <c r="AD748" i="2"/>
  <c r="AA748" i="2"/>
  <c r="AB748" i="2"/>
  <c r="AC748" i="2"/>
  <c r="AD740" i="2"/>
  <c r="AA740" i="2"/>
  <c r="AB740" i="2"/>
  <c r="AC740" i="2"/>
  <c r="AD1238" i="2"/>
  <c r="AA1238" i="2"/>
  <c r="AB1238" i="2"/>
  <c r="AC1238" i="2"/>
  <c r="AA252" i="2"/>
  <c r="AB252" i="2"/>
  <c r="AD252" i="2"/>
  <c r="AC252" i="2"/>
  <c r="AA254" i="2"/>
  <c r="AB254" i="2"/>
  <c r="AD254" i="2"/>
  <c r="AC254" i="2"/>
  <c r="AD1232" i="2"/>
  <c r="AA1232" i="2"/>
  <c r="AB1232" i="2"/>
  <c r="AC1232" i="2"/>
  <c r="AD1230" i="2"/>
  <c r="AA1230" i="2"/>
  <c r="AB1230" i="2"/>
  <c r="AC1230" i="2"/>
  <c r="AD1237" i="2"/>
  <c r="AA1237" i="2"/>
  <c r="AB1237" i="2"/>
  <c r="AC1237" i="2"/>
  <c r="AD1231" i="2"/>
  <c r="AA1231" i="2"/>
  <c r="AB1231" i="2"/>
  <c r="AC1231" i="2"/>
  <c r="AD1226" i="2"/>
  <c r="AA1226" i="2"/>
  <c r="AB1226" i="2"/>
  <c r="AC1226" i="2"/>
  <c r="AA249" i="2"/>
  <c r="AB249" i="2"/>
  <c r="AD249" i="2"/>
  <c r="AC249" i="2"/>
  <c r="AD739" i="2"/>
  <c r="AA739" i="2"/>
  <c r="AB739" i="2"/>
  <c r="AC739" i="2"/>
  <c r="AD1229" i="2"/>
  <c r="AA1229" i="2"/>
  <c r="AB1229" i="2"/>
  <c r="AC1229" i="2"/>
  <c r="AD1234" i="2"/>
  <c r="AA1234" i="2"/>
  <c r="AB1234" i="2"/>
  <c r="AC1234" i="2"/>
  <c r="AA251" i="2"/>
  <c r="AB251" i="2"/>
  <c r="AD251" i="2"/>
  <c r="AC251" i="2"/>
  <c r="AA258" i="2"/>
  <c r="AB258" i="2"/>
  <c r="AD258" i="2"/>
  <c r="AC258" i="2"/>
  <c r="AA246" i="2"/>
  <c r="AB246" i="2"/>
  <c r="AD246" i="2"/>
  <c r="AC246" i="2"/>
  <c r="AA257" i="2"/>
  <c r="AB257" i="2"/>
  <c r="AD257" i="2"/>
  <c r="AC257" i="2"/>
  <c r="AD1245" i="2"/>
  <c r="AA1245" i="2"/>
  <c r="AB1245" i="2"/>
  <c r="AC1245" i="2"/>
  <c r="AD741" i="2"/>
  <c r="AA741" i="2"/>
  <c r="AB741" i="2"/>
  <c r="AC741" i="2"/>
  <c r="AD1233" i="2"/>
  <c r="AA1233" i="2"/>
  <c r="AB1233" i="2"/>
  <c r="AC1233" i="2"/>
  <c r="AA253" i="2"/>
  <c r="AB253" i="2"/>
  <c r="AD253" i="2"/>
  <c r="AC253" i="2"/>
  <c r="AD743" i="2"/>
  <c r="AA743" i="2"/>
  <c r="AB743" i="2"/>
  <c r="AC743" i="2"/>
  <c r="AD742" i="2"/>
  <c r="AA742" i="2"/>
  <c r="AB742" i="2"/>
  <c r="AC742" i="2"/>
  <c r="AD736" i="2"/>
  <c r="AA736" i="2"/>
  <c r="AB736" i="2"/>
  <c r="AC736" i="2"/>
  <c r="AD747" i="2"/>
  <c r="AA747" i="2"/>
  <c r="AB747" i="2"/>
  <c r="AC747" i="2"/>
  <c r="AD755" i="2"/>
  <c r="AA755" i="2"/>
  <c r="AB755" i="2"/>
  <c r="AC755" i="2"/>
  <c r="X1242" i="2"/>
  <c r="V1242" i="2"/>
  <c r="V1243" i="2"/>
  <c r="X1243" i="2"/>
  <c r="V1244" i="2"/>
  <c r="X1244" i="2"/>
  <c r="A1236" i="2"/>
  <c r="V1236" i="2"/>
  <c r="X1236" i="2"/>
  <c r="W1236" i="2"/>
  <c r="U1236" i="2"/>
  <c r="Y1236" i="2" s="1"/>
  <c r="A1247" i="2"/>
  <c r="V1247" i="2"/>
  <c r="X1247" i="2"/>
  <c r="W1247" i="2"/>
  <c r="U1247" i="2"/>
  <c r="V751" i="2"/>
  <c r="U751" i="2"/>
  <c r="X751" i="2"/>
  <c r="W751" i="2"/>
  <c r="X757" i="2"/>
  <c r="V757" i="2"/>
  <c r="U757" i="2"/>
  <c r="W757" i="2"/>
  <c r="X753" i="2"/>
  <c r="V753" i="2"/>
  <c r="V754" i="2"/>
  <c r="X754" i="2"/>
  <c r="V750" i="2"/>
  <c r="X750" i="2"/>
  <c r="W750" i="2"/>
  <c r="U750" i="2"/>
  <c r="X752" i="2"/>
  <c r="V752" i="2"/>
  <c r="X765" i="2"/>
  <c r="U765" i="2"/>
  <c r="V765" i="2"/>
  <c r="W765" i="2"/>
  <c r="V758" i="2"/>
  <c r="X758" i="2"/>
  <c r="W758" i="2"/>
  <c r="U758" i="2"/>
  <c r="V746" i="2"/>
  <c r="X746" i="2"/>
  <c r="U746" i="2"/>
  <c r="W746" i="2"/>
  <c r="X749" i="2"/>
  <c r="U749" i="2"/>
  <c r="W749" i="2"/>
  <c r="V749" i="2"/>
  <c r="V261" i="2"/>
  <c r="X261" i="2"/>
  <c r="U261" i="2"/>
  <c r="W261" i="2"/>
  <c r="X267" i="2"/>
  <c r="V267" i="2"/>
  <c r="U267" i="2"/>
  <c r="W267" i="2"/>
  <c r="X264" i="2"/>
  <c r="V264" i="2"/>
  <c r="X262" i="2"/>
  <c r="V262" i="2"/>
  <c r="X275" i="2"/>
  <c r="V275" i="2"/>
  <c r="W275" i="2"/>
  <c r="U275" i="2"/>
  <c r="X268" i="2"/>
  <c r="W268" i="2"/>
  <c r="V268" i="2"/>
  <c r="U268" i="2"/>
  <c r="A1241" i="2"/>
  <c r="X1241" i="2"/>
  <c r="V1241" i="2"/>
  <c r="U1241" i="2"/>
  <c r="W1241" i="2"/>
  <c r="A1255" i="2"/>
  <c r="V1255" i="2"/>
  <c r="X1255" i="2"/>
  <c r="U1255" i="2"/>
  <c r="W1255" i="2"/>
  <c r="A1248" i="2"/>
  <c r="V1248" i="2"/>
  <c r="U1248" i="2"/>
  <c r="W1248" i="2"/>
  <c r="X1248" i="2"/>
  <c r="A1240" i="2"/>
  <c r="V1240" i="2"/>
  <c r="W1240" i="2"/>
  <c r="X1240" i="2"/>
  <c r="U1240" i="2"/>
  <c r="A1239" i="2"/>
  <c r="V1239" i="2"/>
  <c r="X1239" i="2"/>
  <c r="U1239" i="2"/>
  <c r="W1239" i="2"/>
  <c r="X263" i="2"/>
  <c r="V263" i="2"/>
  <c r="X260" i="2"/>
  <c r="V260" i="2"/>
  <c r="U260" i="2"/>
  <c r="W260" i="2"/>
  <c r="X256" i="2"/>
  <c r="V256" i="2"/>
  <c r="U256" i="2"/>
  <c r="W256" i="2"/>
  <c r="X259" i="2"/>
  <c r="V259" i="2"/>
  <c r="W259" i="2"/>
  <c r="U259" i="2"/>
  <c r="A1243" i="2"/>
  <c r="U1243" i="2"/>
  <c r="Y1243" i="2" s="1"/>
  <c r="W1243" i="2"/>
  <c r="U264" i="2"/>
  <c r="W264" i="2"/>
  <c r="U262" i="2"/>
  <c r="W262" i="2"/>
  <c r="A1242" i="2"/>
  <c r="W1242" i="2"/>
  <c r="U1242" i="2"/>
  <c r="Y1242" i="2" s="1"/>
  <c r="A1244" i="2"/>
  <c r="W1244" i="2"/>
  <c r="U1244" i="2"/>
  <c r="Y1244" i="2" s="1"/>
  <c r="W753" i="2"/>
  <c r="U753" i="2"/>
  <c r="U754" i="2"/>
  <c r="W754" i="2"/>
  <c r="U752" i="2"/>
  <c r="W752" i="2"/>
  <c r="U263" i="2"/>
  <c r="W263" i="2"/>
  <c r="R761" i="2"/>
  <c r="A261" i="2"/>
  <c r="S261" i="2"/>
  <c r="S761" i="2" s="1"/>
  <c r="S1261" i="2" s="1"/>
  <c r="R271" i="2"/>
  <c r="R767" i="2"/>
  <c r="A267" i="2"/>
  <c r="S267" i="2"/>
  <c r="S767" i="2" s="1"/>
  <c r="S1267" i="2" s="1"/>
  <c r="R277" i="2"/>
  <c r="R775" i="2"/>
  <c r="A275" i="2"/>
  <c r="S275" i="2"/>
  <c r="S775" i="2" s="1"/>
  <c r="S1275" i="2" s="1"/>
  <c r="R285" i="2"/>
  <c r="R768" i="2"/>
  <c r="A268" i="2"/>
  <c r="R278" i="2"/>
  <c r="S268" i="2"/>
  <c r="S768" i="2" s="1"/>
  <c r="S1268" i="2" s="1"/>
  <c r="R763" i="2"/>
  <c r="S263" i="2"/>
  <c r="S763" i="2" s="1"/>
  <c r="S1263" i="2" s="1"/>
  <c r="A263" i="2"/>
  <c r="R273" i="2"/>
  <c r="R764" i="2"/>
  <c r="A264" i="2"/>
  <c r="S264" i="2"/>
  <c r="S764" i="2" s="1"/>
  <c r="S1264" i="2" s="1"/>
  <c r="R274" i="2"/>
  <c r="R762" i="2"/>
  <c r="A262" i="2"/>
  <c r="S262" i="2"/>
  <c r="S762" i="2" s="1"/>
  <c r="S1262" i="2" s="1"/>
  <c r="R272" i="2"/>
  <c r="R760" i="2"/>
  <c r="A260" i="2"/>
  <c r="S260" i="2"/>
  <c r="S760" i="2" s="1"/>
  <c r="S1260" i="2" s="1"/>
  <c r="R270" i="2"/>
  <c r="R756" i="2"/>
  <c r="A256" i="2"/>
  <c r="S256" i="2"/>
  <c r="S756" i="2" s="1"/>
  <c r="S1256" i="2" s="1"/>
  <c r="R266" i="2"/>
  <c r="R759" i="2"/>
  <c r="A259" i="2"/>
  <c r="S259" i="2"/>
  <c r="S759" i="2" s="1"/>
  <c r="S1259" i="2" s="1"/>
  <c r="R269" i="2"/>
  <c r="R1251" i="2"/>
  <c r="A751" i="2"/>
  <c r="R1257" i="2"/>
  <c r="A757" i="2"/>
  <c r="R1253" i="2"/>
  <c r="A753" i="2"/>
  <c r="R1254" i="2"/>
  <c r="A754" i="2"/>
  <c r="R1250" i="2"/>
  <c r="A750" i="2"/>
  <c r="R1252" i="2"/>
  <c r="A752" i="2"/>
  <c r="R1265" i="2"/>
  <c r="A765" i="2"/>
  <c r="R1258" i="2"/>
  <c r="A758" i="2"/>
  <c r="R1246" i="2"/>
  <c r="A746" i="2"/>
  <c r="R1249" i="2"/>
  <c r="A749" i="2"/>
  <c r="Y275" i="2" l="1"/>
  <c r="Y1239" i="2"/>
  <c r="Y1240" i="2"/>
  <c r="Y1241" i="2"/>
  <c r="Y752" i="2"/>
  <c r="Y262" i="2"/>
  <c r="Y1248" i="2"/>
  <c r="Y1255" i="2"/>
  <c r="Y757" i="2"/>
  <c r="Y753" i="2"/>
  <c r="Y256" i="2"/>
  <c r="Y260" i="2"/>
  <c r="Y749" i="2"/>
  <c r="Y765" i="2"/>
  <c r="Y750" i="2"/>
  <c r="Y1247" i="2"/>
  <c r="Y268" i="2"/>
  <c r="Y758" i="2"/>
  <c r="Y751" i="2"/>
  <c r="Y263" i="2"/>
  <c r="Y754" i="2"/>
  <c r="Y264" i="2"/>
  <c r="Y259" i="2"/>
  <c r="Y267" i="2"/>
  <c r="Y261" i="2"/>
  <c r="Y746" i="2"/>
  <c r="AD1244" i="2"/>
  <c r="AA1244" i="2"/>
  <c r="AB1244" i="2"/>
  <c r="AC1244" i="2"/>
  <c r="AD1239" i="2"/>
  <c r="AA1239" i="2"/>
  <c r="AB1239" i="2"/>
  <c r="AC1239" i="2"/>
  <c r="AA268" i="2"/>
  <c r="AB268" i="2"/>
  <c r="AD268" i="2"/>
  <c r="AC268" i="2"/>
  <c r="AD758" i="2"/>
  <c r="AA758" i="2"/>
  <c r="AB758" i="2"/>
  <c r="AC758" i="2"/>
  <c r="AD751" i="2"/>
  <c r="AA751" i="2"/>
  <c r="AB751" i="2"/>
  <c r="AC751" i="2"/>
  <c r="AA263" i="2"/>
  <c r="AB263" i="2"/>
  <c r="AD263" i="2"/>
  <c r="AC263" i="2"/>
  <c r="AD754" i="2"/>
  <c r="AA754" i="2"/>
  <c r="AB754" i="2"/>
  <c r="AC754" i="2"/>
  <c r="AA264" i="2"/>
  <c r="AB264" i="2"/>
  <c r="AD264" i="2"/>
  <c r="AC264" i="2"/>
  <c r="AA259" i="2"/>
  <c r="AB259" i="2"/>
  <c r="AD259" i="2"/>
  <c r="AC259" i="2"/>
  <c r="AA267" i="2"/>
  <c r="AB267" i="2"/>
  <c r="AD267" i="2"/>
  <c r="AC267" i="2"/>
  <c r="AA261" i="2"/>
  <c r="AB261" i="2"/>
  <c r="AD261" i="2"/>
  <c r="AC261" i="2"/>
  <c r="AD746" i="2"/>
  <c r="AA746" i="2"/>
  <c r="AB746" i="2"/>
  <c r="AC746" i="2"/>
  <c r="AA256" i="2"/>
  <c r="AB256" i="2"/>
  <c r="AD256" i="2"/>
  <c r="AC256" i="2"/>
  <c r="AA260" i="2"/>
  <c r="AB260" i="2"/>
  <c r="AD260" i="2"/>
  <c r="AC260" i="2"/>
  <c r="AD749" i="2"/>
  <c r="AA749" i="2"/>
  <c r="AB749" i="2"/>
  <c r="AC749" i="2"/>
  <c r="AD765" i="2"/>
  <c r="AA765" i="2"/>
  <c r="AB765" i="2"/>
  <c r="AC765" i="2"/>
  <c r="AD750" i="2"/>
  <c r="AA750" i="2"/>
  <c r="AB750" i="2"/>
  <c r="AC750" i="2"/>
  <c r="AD1247" i="2"/>
  <c r="AA1247" i="2"/>
  <c r="AB1247" i="2"/>
  <c r="AC1247" i="2"/>
  <c r="AD1240" i="2"/>
  <c r="AA1240" i="2"/>
  <c r="AB1240" i="2"/>
  <c r="AC1240" i="2"/>
  <c r="AD1241" i="2"/>
  <c r="AA1241" i="2"/>
  <c r="AB1241" i="2"/>
  <c r="AC1241" i="2"/>
  <c r="AA275" i="2"/>
  <c r="AB275" i="2"/>
  <c r="AD275" i="2"/>
  <c r="AC275" i="2"/>
  <c r="AD753" i="2"/>
  <c r="AA753" i="2"/>
  <c r="AB753" i="2"/>
  <c r="AC753" i="2"/>
  <c r="AD752" i="2"/>
  <c r="AA752" i="2"/>
  <c r="AB752" i="2"/>
  <c r="AC752" i="2"/>
  <c r="AD1242" i="2"/>
  <c r="AA1242" i="2"/>
  <c r="AB1242" i="2"/>
  <c r="AC1242" i="2"/>
  <c r="AA262" i="2"/>
  <c r="AB262" i="2"/>
  <c r="AD262" i="2"/>
  <c r="AC262" i="2"/>
  <c r="AD1243" i="2"/>
  <c r="AA1243" i="2"/>
  <c r="AB1243" i="2"/>
  <c r="AC1243" i="2"/>
  <c r="AD1248" i="2"/>
  <c r="AA1248" i="2"/>
  <c r="AB1248" i="2"/>
  <c r="AC1248" i="2"/>
  <c r="AD1255" i="2"/>
  <c r="AA1255" i="2"/>
  <c r="AB1255" i="2"/>
  <c r="AC1255" i="2"/>
  <c r="AD757" i="2"/>
  <c r="AA757" i="2"/>
  <c r="AB757" i="2"/>
  <c r="AC757" i="2"/>
  <c r="AD1236" i="2"/>
  <c r="AA1236" i="2"/>
  <c r="AB1236" i="2"/>
  <c r="AC1236" i="2"/>
  <c r="A1265" i="2"/>
  <c r="X1265" i="2"/>
  <c r="V1265" i="2"/>
  <c r="W1265" i="2"/>
  <c r="U1265" i="2"/>
  <c r="X1253" i="2"/>
  <c r="V1253" i="2"/>
  <c r="A1251" i="2"/>
  <c r="V1251" i="2"/>
  <c r="X1251" i="2"/>
  <c r="W1251" i="2"/>
  <c r="U1251" i="2"/>
  <c r="X756" i="2"/>
  <c r="V756" i="2"/>
  <c r="U756" i="2"/>
  <c r="W756" i="2"/>
  <c r="V762" i="2"/>
  <c r="X762" i="2"/>
  <c r="X764" i="2"/>
  <c r="V764" i="2"/>
  <c r="X768" i="2"/>
  <c r="V768" i="2"/>
  <c r="W768" i="2"/>
  <c r="U768" i="2"/>
  <c r="V767" i="2"/>
  <c r="U767" i="2"/>
  <c r="X767" i="2"/>
  <c r="W767" i="2"/>
  <c r="A1249" i="2"/>
  <c r="X1249" i="2"/>
  <c r="V1249" i="2"/>
  <c r="W1249" i="2"/>
  <c r="U1249" i="2"/>
  <c r="A1258" i="2"/>
  <c r="X1258" i="2"/>
  <c r="W1258" i="2"/>
  <c r="V1258" i="2"/>
  <c r="U1258" i="2"/>
  <c r="V1252" i="2"/>
  <c r="X1252" i="2"/>
  <c r="X1254" i="2"/>
  <c r="V1254" i="2"/>
  <c r="A1257" i="2"/>
  <c r="X1257" i="2"/>
  <c r="V1257" i="2"/>
  <c r="U1257" i="2"/>
  <c r="W1257" i="2"/>
  <c r="X278" i="2"/>
  <c r="V278" i="2"/>
  <c r="W278" i="2"/>
  <c r="U278" i="2"/>
  <c r="A1246" i="2"/>
  <c r="X1246" i="2"/>
  <c r="U1246" i="2"/>
  <c r="W1246" i="2"/>
  <c r="V1246" i="2"/>
  <c r="A1250" i="2"/>
  <c r="X1250" i="2"/>
  <c r="V1250" i="2"/>
  <c r="U1250" i="2"/>
  <c r="W1250" i="2"/>
  <c r="V759" i="2"/>
  <c r="X759" i="2"/>
  <c r="U759" i="2"/>
  <c r="W759" i="2"/>
  <c r="X760" i="2"/>
  <c r="V760" i="2"/>
  <c r="W760" i="2"/>
  <c r="U760" i="2"/>
  <c r="V763" i="2"/>
  <c r="X763" i="2"/>
  <c r="V775" i="2"/>
  <c r="X775" i="2"/>
  <c r="U775" i="2"/>
  <c r="W775" i="2"/>
  <c r="X761" i="2"/>
  <c r="U761" i="2"/>
  <c r="V761" i="2"/>
  <c r="W761" i="2"/>
  <c r="V269" i="2"/>
  <c r="U269" i="2"/>
  <c r="W269" i="2"/>
  <c r="X269" i="2"/>
  <c r="X266" i="2"/>
  <c r="V266" i="2"/>
  <c r="U266" i="2"/>
  <c r="W266" i="2"/>
  <c r="X270" i="2"/>
  <c r="V270" i="2"/>
  <c r="U270" i="2"/>
  <c r="W270" i="2"/>
  <c r="X272" i="2"/>
  <c r="V272" i="2"/>
  <c r="X274" i="2"/>
  <c r="V274" i="2"/>
  <c r="X273" i="2"/>
  <c r="V273" i="2"/>
  <c r="V285" i="2"/>
  <c r="X285" i="2"/>
  <c r="U285" i="2"/>
  <c r="W285" i="2"/>
  <c r="V277" i="2"/>
  <c r="X277" i="2"/>
  <c r="U277" i="2"/>
  <c r="W277" i="2"/>
  <c r="X271" i="2"/>
  <c r="V271" i="2"/>
  <c r="U271" i="2"/>
  <c r="W271" i="2"/>
  <c r="A1253" i="2"/>
  <c r="W1253" i="2"/>
  <c r="U1253" i="2"/>
  <c r="W762" i="2"/>
  <c r="U762" i="2"/>
  <c r="W764" i="2"/>
  <c r="U764" i="2"/>
  <c r="U763" i="2"/>
  <c r="W763" i="2"/>
  <c r="U272" i="2"/>
  <c r="W272" i="2"/>
  <c r="U274" i="2"/>
  <c r="W274" i="2"/>
  <c r="U273" i="2"/>
  <c r="W273" i="2"/>
  <c r="A1252" i="2"/>
  <c r="U1252" i="2"/>
  <c r="W1252" i="2"/>
  <c r="A1254" i="2"/>
  <c r="U1254" i="2"/>
  <c r="W1254" i="2"/>
  <c r="R1259" i="2"/>
  <c r="A759" i="2"/>
  <c r="R1256" i="2"/>
  <c r="A756" i="2"/>
  <c r="R1260" i="2"/>
  <c r="A760" i="2"/>
  <c r="R1262" i="2"/>
  <c r="A762" i="2"/>
  <c r="R1264" i="2"/>
  <c r="A764" i="2"/>
  <c r="R1263" i="2"/>
  <c r="A763" i="2"/>
  <c r="R1268" i="2"/>
  <c r="A768" i="2"/>
  <c r="R1275" i="2"/>
  <c r="A775" i="2"/>
  <c r="R1267" i="2"/>
  <c r="A767" i="2"/>
  <c r="R1261" i="2"/>
  <c r="A761" i="2"/>
  <c r="R769" i="2"/>
  <c r="A269" i="2"/>
  <c r="S269" i="2"/>
  <c r="S769" i="2" s="1"/>
  <c r="S1269" i="2" s="1"/>
  <c r="R279" i="2"/>
  <c r="R766" i="2"/>
  <c r="A266" i="2"/>
  <c r="S266" i="2"/>
  <c r="S766" i="2" s="1"/>
  <c r="S1266" i="2" s="1"/>
  <c r="R276" i="2"/>
  <c r="R770" i="2"/>
  <c r="A270" i="2"/>
  <c r="R280" i="2"/>
  <c r="S270" i="2"/>
  <c r="S770" i="2" s="1"/>
  <c r="S1270" i="2" s="1"/>
  <c r="R772" i="2"/>
  <c r="A272" i="2"/>
  <c r="R282" i="2"/>
  <c r="S272" i="2"/>
  <c r="S772" i="2" s="1"/>
  <c r="S1272" i="2" s="1"/>
  <c r="R774" i="2"/>
  <c r="A274" i="2"/>
  <c r="R284" i="2"/>
  <c r="S274" i="2"/>
  <c r="S774" i="2" s="1"/>
  <c r="S1274" i="2" s="1"/>
  <c r="R773" i="2"/>
  <c r="A273" i="2"/>
  <c r="S273" i="2"/>
  <c r="S773" i="2" s="1"/>
  <c r="S1273" i="2" s="1"/>
  <c r="R283" i="2"/>
  <c r="R785" i="2"/>
  <c r="A285" i="2"/>
  <c r="S285" i="2"/>
  <c r="S785" i="2" s="1"/>
  <c r="S1285" i="2" s="1"/>
  <c r="R295" i="2"/>
  <c r="R777" i="2"/>
  <c r="A277" i="2"/>
  <c r="S277" i="2"/>
  <c r="S777" i="2" s="1"/>
  <c r="S1277" i="2" s="1"/>
  <c r="R287" i="2"/>
  <c r="R771" i="2"/>
  <c r="S271" i="2"/>
  <c r="S771" i="2" s="1"/>
  <c r="S1271" i="2" s="1"/>
  <c r="A271" i="2"/>
  <c r="R281" i="2"/>
  <c r="R778" i="2"/>
  <c r="A278" i="2"/>
  <c r="R288" i="2"/>
  <c r="S278" i="2"/>
  <c r="S778" i="2" s="1"/>
  <c r="S1278" i="2" s="1"/>
  <c r="Y775" i="2" l="1"/>
  <c r="Y277" i="2"/>
  <c r="Y285" i="2"/>
  <c r="Y278" i="2"/>
  <c r="Y764" i="2"/>
  <c r="Y1253" i="2"/>
  <c r="Y1252" i="2"/>
  <c r="Y1254" i="2"/>
  <c r="Y274" i="2"/>
  <c r="Y763" i="2"/>
  <c r="Y269" i="2"/>
  <c r="Y761" i="2"/>
  <c r="Y760" i="2"/>
  <c r="Y1249" i="2"/>
  <c r="Y1265" i="2"/>
  <c r="Y273" i="2"/>
  <c r="Y272" i="2"/>
  <c r="Y756" i="2"/>
  <c r="Y762" i="2"/>
  <c r="Y270" i="2"/>
  <c r="Y266" i="2"/>
  <c r="Y1246" i="2"/>
  <c r="Y1257" i="2"/>
  <c r="Y1258" i="2"/>
  <c r="Y767" i="2"/>
  <c r="Y271" i="2"/>
  <c r="Y759" i="2"/>
  <c r="Y1250" i="2"/>
  <c r="Y768" i="2"/>
  <c r="Y1251" i="2"/>
  <c r="AA266" i="2"/>
  <c r="AB266" i="2"/>
  <c r="AD266" i="2"/>
  <c r="AC266" i="2"/>
  <c r="AD1258" i="2"/>
  <c r="AA1258" i="2"/>
  <c r="AB1258" i="2"/>
  <c r="AC1258" i="2"/>
  <c r="AD1254" i="2"/>
  <c r="AA1254" i="2"/>
  <c r="AB1254" i="2"/>
  <c r="AC1254" i="2"/>
  <c r="AA274" i="2"/>
  <c r="AB274" i="2"/>
  <c r="AD274" i="2"/>
  <c r="AC274" i="2"/>
  <c r="AD763" i="2"/>
  <c r="AA763" i="2"/>
  <c r="AB763" i="2"/>
  <c r="AC763" i="2"/>
  <c r="AA269" i="2"/>
  <c r="AB269" i="2"/>
  <c r="AD269" i="2"/>
  <c r="AC269" i="2"/>
  <c r="AD761" i="2"/>
  <c r="AA761" i="2"/>
  <c r="AB761" i="2"/>
  <c r="AC761" i="2"/>
  <c r="AD760" i="2"/>
  <c r="AA760" i="2"/>
  <c r="AB760" i="2"/>
  <c r="AC760" i="2"/>
  <c r="AD1249" i="2"/>
  <c r="AA1249" i="2"/>
  <c r="AB1249" i="2"/>
  <c r="AC1249" i="2"/>
  <c r="AD1265" i="2"/>
  <c r="AA1265" i="2"/>
  <c r="AB1265" i="2"/>
  <c r="AC1265" i="2"/>
  <c r="AD1246" i="2"/>
  <c r="AA1246" i="2"/>
  <c r="AB1246" i="2"/>
  <c r="AC1246" i="2"/>
  <c r="AD1257" i="2"/>
  <c r="AA1257" i="2"/>
  <c r="AB1257" i="2"/>
  <c r="AC1257" i="2"/>
  <c r="AD764" i="2"/>
  <c r="AA764" i="2"/>
  <c r="AB764" i="2"/>
  <c r="AC764" i="2"/>
  <c r="AD1253" i="2"/>
  <c r="AA1253" i="2"/>
  <c r="AB1253" i="2"/>
  <c r="AC1253" i="2"/>
  <c r="AA271" i="2"/>
  <c r="AB271" i="2"/>
  <c r="AD271" i="2"/>
  <c r="AC271" i="2"/>
  <c r="AA277" i="2"/>
  <c r="AB277" i="2"/>
  <c r="AD277" i="2"/>
  <c r="AC277" i="2"/>
  <c r="AA285" i="2"/>
  <c r="AB285" i="2"/>
  <c r="AD285" i="2"/>
  <c r="AC285" i="2"/>
  <c r="AD759" i="2"/>
  <c r="AA759" i="2"/>
  <c r="AB759" i="2"/>
  <c r="AC759" i="2"/>
  <c r="AD1250" i="2"/>
  <c r="AA1250" i="2"/>
  <c r="AB1250" i="2"/>
  <c r="AC1250" i="2"/>
  <c r="AD768" i="2"/>
  <c r="AA768" i="2"/>
  <c r="AB768" i="2"/>
  <c r="AC768" i="2"/>
  <c r="AD1251" i="2"/>
  <c r="AA1251" i="2"/>
  <c r="AB1251" i="2"/>
  <c r="AC1251" i="2"/>
  <c r="AD1252" i="2"/>
  <c r="AA1252" i="2"/>
  <c r="AB1252" i="2"/>
  <c r="AC1252" i="2"/>
  <c r="AD762" i="2"/>
  <c r="AA762" i="2"/>
  <c r="AB762" i="2"/>
  <c r="AC762" i="2"/>
  <c r="AA270" i="2"/>
  <c r="AB270" i="2"/>
  <c r="AD270" i="2"/>
  <c r="AC270" i="2"/>
  <c r="AD775" i="2"/>
  <c r="AA775" i="2"/>
  <c r="AB775" i="2"/>
  <c r="AC775" i="2"/>
  <c r="AD767" i="2"/>
  <c r="AA767" i="2"/>
  <c r="AB767" i="2"/>
  <c r="AC767" i="2"/>
  <c r="AA273" i="2"/>
  <c r="AB273" i="2"/>
  <c r="AD273" i="2"/>
  <c r="AC273" i="2"/>
  <c r="AA272" i="2"/>
  <c r="AB272" i="2"/>
  <c r="AD272" i="2"/>
  <c r="AC272" i="2"/>
  <c r="AA278" i="2"/>
  <c r="AB278" i="2"/>
  <c r="AD278" i="2"/>
  <c r="AC278" i="2"/>
  <c r="AD756" i="2"/>
  <c r="AA756" i="2"/>
  <c r="AB756" i="2"/>
  <c r="AC756" i="2"/>
  <c r="V778" i="2"/>
  <c r="X778" i="2"/>
  <c r="W778" i="2"/>
  <c r="U778" i="2"/>
  <c r="X777" i="2"/>
  <c r="V777" i="2"/>
  <c r="U777" i="2"/>
  <c r="W777" i="2"/>
  <c r="X773" i="2"/>
  <c r="V773" i="2"/>
  <c r="X772" i="2"/>
  <c r="V772" i="2"/>
  <c r="V766" i="2"/>
  <c r="X766" i="2"/>
  <c r="U766" i="2"/>
  <c r="W766" i="2"/>
  <c r="A1267" i="2"/>
  <c r="V1267" i="2"/>
  <c r="X1267" i="2"/>
  <c r="W1267" i="2"/>
  <c r="U1267" i="2"/>
  <c r="V1264" i="2"/>
  <c r="X1264" i="2"/>
  <c r="A1260" i="2"/>
  <c r="V1260" i="2"/>
  <c r="W1260" i="2"/>
  <c r="X1260" i="2"/>
  <c r="U1260" i="2"/>
  <c r="A1259" i="2"/>
  <c r="V1259" i="2"/>
  <c r="X1259" i="2"/>
  <c r="U1259" i="2"/>
  <c r="W1259" i="2"/>
  <c r="V281" i="2"/>
  <c r="X281" i="2"/>
  <c r="U281" i="2"/>
  <c r="W281" i="2"/>
  <c r="X287" i="2"/>
  <c r="V287" i="2"/>
  <c r="U287" i="2"/>
  <c r="W287" i="2"/>
  <c r="X295" i="2"/>
  <c r="V295" i="2"/>
  <c r="U295" i="2"/>
  <c r="W295" i="2"/>
  <c r="X283" i="2"/>
  <c r="V283" i="2"/>
  <c r="X276" i="2"/>
  <c r="V276" i="2"/>
  <c r="U276" i="2"/>
  <c r="W276" i="2"/>
  <c r="X279" i="2"/>
  <c r="V279" i="2"/>
  <c r="U279" i="2"/>
  <c r="W279" i="2"/>
  <c r="X288" i="2"/>
  <c r="V288" i="2"/>
  <c r="W288" i="2"/>
  <c r="U288" i="2"/>
  <c r="X284" i="2"/>
  <c r="V284" i="2"/>
  <c r="X282" i="2"/>
  <c r="V282" i="2"/>
  <c r="X280" i="2"/>
  <c r="W280" i="2"/>
  <c r="V280" i="2"/>
  <c r="U280" i="2"/>
  <c r="A1261" i="2"/>
  <c r="X1261" i="2"/>
  <c r="V1261" i="2"/>
  <c r="U1261" i="2"/>
  <c r="W1261" i="2"/>
  <c r="A1275" i="2"/>
  <c r="V1275" i="2"/>
  <c r="X1275" i="2"/>
  <c r="U1275" i="2"/>
  <c r="W1275" i="2"/>
  <c r="V1263" i="2"/>
  <c r="X1263" i="2"/>
  <c r="X1262" i="2"/>
  <c r="V1262" i="2"/>
  <c r="A1256" i="2"/>
  <c r="V1256" i="2"/>
  <c r="W1256" i="2"/>
  <c r="X1256" i="2"/>
  <c r="U1256" i="2"/>
  <c r="V771" i="2"/>
  <c r="X771" i="2"/>
  <c r="U771" i="2"/>
  <c r="W771" i="2"/>
  <c r="X785" i="2"/>
  <c r="V785" i="2"/>
  <c r="U785" i="2"/>
  <c r="Y785" i="2" s="1"/>
  <c r="W785" i="2"/>
  <c r="V774" i="2"/>
  <c r="X774" i="2"/>
  <c r="V770" i="2"/>
  <c r="X770" i="2"/>
  <c r="W770" i="2"/>
  <c r="U770" i="2"/>
  <c r="X769" i="2"/>
  <c r="V769" i="2"/>
  <c r="U769" i="2"/>
  <c r="W769" i="2"/>
  <c r="A1268" i="2"/>
  <c r="V1268" i="2"/>
  <c r="X1268" i="2"/>
  <c r="U1268" i="2"/>
  <c r="W1268" i="2"/>
  <c r="W773" i="2"/>
  <c r="U773" i="2"/>
  <c r="U774" i="2"/>
  <c r="W774" i="2"/>
  <c r="U772" i="2"/>
  <c r="W772" i="2"/>
  <c r="A1264" i="2"/>
  <c r="W1264" i="2"/>
  <c r="U1264" i="2"/>
  <c r="U284" i="2"/>
  <c r="W284" i="2"/>
  <c r="U282" i="2"/>
  <c r="Y282" i="2" s="1"/>
  <c r="W282" i="2"/>
  <c r="A1263" i="2"/>
  <c r="U1263" i="2"/>
  <c r="W1263" i="2"/>
  <c r="A1262" i="2"/>
  <c r="W1262" i="2"/>
  <c r="U1262" i="2"/>
  <c r="U283" i="2"/>
  <c r="Y283" i="2" s="1"/>
  <c r="W283" i="2"/>
  <c r="R788" i="2"/>
  <c r="A288" i="2"/>
  <c r="R298" i="2"/>
  <c r="S288" i="2"/>
  <c r="S788" i="2" s="1"/>
  <c r="S1288" i="2" s="1"/>
  <c r="R781" i="2"/>
  <c r="A281" i="2"/>
  <c r="S281" i="2"/>
  <c r="S781" i="2" s="1"/>
  <c r="S1281" i="2" s="1"/>
  <c r="R291" i="2"/>
  <c r="R787" i="2"/>
  <c r="A287" i="2"/>
  <c r="S287" i="2"/>
  <c r="S787" i="2" s="1"/>
  <c r="S1287" i="2" s="1"/>
  <c r="R297" i="2"/>
  <c r="R795" i="2"/>
  <c r="A295" i="2"/>
  <c r="S295" i="2"/>
  <c r="S795" i="2" s="1"/>
  <c r="S1295" i="2" s="1"/>
  <c r="R305" i="2"/>
  <c r="R783" i="2"/>
  <c r="A283" i="2"/>
  <c r="S283" i="2"/>
  <c r="S783" i="2" s="1"/>
  <c r="S1283" i="2" s="1"/>
  <c r="R293" i="2"/>
  <c r="R776" i="2"/>
  <c r="A276" i="2"/>
  <c r="S276" i="2"/>
  <c r="S776" i="2" s="1"/>
  <c r="S1276" i="2" s="1"/>
  <c r="R286" i="2"/>
  <c r="R779" i="2"/>
  <c r="A279" i="2"/>
  <c r="S279" i="2"/>
  <c r="S779" i="2" s="1"/>
  <c r="S1279" i="2" s="1"/>
  <c r="R289" i="2"/>
  <c r="R784" i="2"/>
  <c r="A284" i="2"/>
  <c r="R294" i="2"/>
  <c r="S284" i="2"/>
  <c r="S784" i="2" s="1"/>
  <c r="S1284" i="2" s="1"/>
  <c r="R782" i="2"/>
  <c r="A282" i="2"/>
  <c r="R292" i="2"/>
  <c r="S282" i="2"/>
  <c r="S782" i="2" s="1"/>
  <c r="S1282" i="2" s="1"/>
  <c r="R780" i="2"/>
  <c r="A280" i="2"/>
  <c r="R290" i="2"/>
  <c r="S280" i="2"/>
  <c r="S780" i="2" s="1"/>
  <c r="S1280" i="2" s="1"/>
  <c r="R1278" i="2"/>
  <c r="A778" i="2"/>
  <c r="R1271" i="2"/>
  <c r="A771" i="2"/>
  <c r="R1277" i="2"/>
  <c r="A777" i="2"/>
  <c r="R1285" i="2"/>
  <c r="A785" i="2"/>
  <c r="R1273" i="2"/>
  <c r="A773" i="2"/>
  <c r="R1274" i="2"/>
  <c r="A774" i="2"/>
  <c r="R1272" i="2"/>
  <c r="A772" i="2"/>
  <c r="R1270" i="2"/>
  <c r="A770" i="2"/>
  <c r="R1266" i="2"/>
  <c r="A766" i="2"/>
  <c r="R1269" i="2"/>
  <c r="A769" i="2"/>
  <c r="Y284" i="2" l="1"/>
  <c r="Y280" i="2"/>
  <c r="Y288" i="2"/>
  <c r="Y777" i="2"/>
  <c r="Y279" i="2"/>
  <c r="Y276" i="2"/>
  <c r="Y1275" i="2"/>
  <c r="Y287" i="2"/>
  <c r="Y281" i="2"/>
  <c r="Y778" i="2"/>
  <c r="Y1264" i="2"/>
  <c r="Y1262" i="2"/>
  <c r="Y1263" i="2"/>
  <c r="Y774" i="2"/>
  <c r="Y773" i="2"/>
  <c r="Y1268" i="2"/>
  <c r="Y770" i="2"/>
  <c r="Y295" i="2"/>
  <c r="Y1259" i="2"/>
  <c r="Y1260" i="2"/>
  <c r="Y771" i="2"/>
  <c r="Y1267" i="2"/>
  <c r="Y769" i="2"/>
  <c r="Y1261" i="2"/>
  <c r="Y766" i="2"/>
  <c r="Y772" i="2"/>
  <c r="Y1256" i="2"/>
  <c r="AD1264" i="2"/>
  <c r="AA1264" i="2"/>
  <c r="AB1264" i="2"/>
  <c r="AC1264" i="2"/>
  <c r="AD772" i="2"/>
  <c r="AA772" i="2"/>
  <c r="AB772" i="2"/>
  <c r="AC772" i="2"/>
  <c r="AD1256" i="2"/>
  <c r="AA1256" i="2"/>
  <c r="AB1256" i="2"/>
  <c r="AC1256" i="2"/>
  <c r="AA279" i="2"/>
  <c r="AB279" i="2"/>
  <c r="AD279" i="2"/>
  <c r="AC279" i="2"/>
  <c r="AA276" i="2"/>
  <c r="AB276" i="2"/>
  <c r="AD276" i="2"/>
  <c r="AC276" i="2"/>
  <c r="AA283" i="2"/>
  <c r="AB283" i="2"/>
  <c r="AD283" i="2"/>
  <c r="AC283" i="2"/>
  <c r="AA282" i="2"/>
  <c r="AB282" i="2"/>
  <c r="AD282" i="2"/>
  <c r="AC282" i="2"/>
  <c r="AD785" i="2"/>
  <c r="AA785" i="2"/>
  <c r="AB785" i="2"/>
  <c r="AC785" i="2"/>
  <c r="AD771" i="2"/>
  <c r="AA771" i="2"/>
  <c r="AB771" i="2"/>
  <c r="AC771" i="2"/>
  <c r="AD1267" i="2"/>
  <c r="AA1267" i="2"/>
  <c r="AB1267" i="2"/>
  <c r="AC1267" i="2"/>
  <c r="AD1262" i="2"/>
  <c r="AA1262" i="2"/>
  <c r="AB1262" i="2"/>
  <c r="AC1262" i="2"/>
  <c r="AD1263" i="2"/>
  <c r="AA1263" i="2"/>
  <c r="AB1263" i="2"/>
  <c r="AC1263" i="2"/>
  <c r="AD774" i="2"/>
  <c r="AA774" i="2"/>
  <c r="AB774" i="2"/>
  <c r="AC774" i="2"/>
  <c r="AD1268" i="2"/>
  <c r="AA1268" i="2"/>
  <c r="AB1268" i="2"/>
  <c r="AC1268" i="2"/>
  <c r="AD770" i="2"/>
  <c r="AA770" i="2"/>
  <c r="AB770" i="2"/>
  <c r="AC770" i="2"/>
  <c r="AD1275" i="2"/>
  <c r="AA1275" i="2"/>
  <c r="AB1275" i="2"/>
  <c r="AC1275" i="2"/>
  <c r="AA295" i="2"/>
  <c r="AB295" i="2"/>
  <c r="AD295" i="2"/>
  <c r="AC295" i="2"/>
  <c r="AA287" i="2"/>
  <c r="AB287" i="2"/>
  <c r="AD287" i="2"/>
  <c r="AC287" i="2"/>
  <c r="AA281" i="2"/>
  <c r="AB281" i="2"/>
  <c r="AD281" i="2"/>
  <c r="AC281" i="2"/>
  <c r="AD1259" i="2"/>
  <c r="AA1259" i="2"/>
  <c r="AB1259" i="2"/>
  <c r="AC1259" i="2"/>
  <c r="AD1260" i="2"/>
  <c r="AA1260" i="2"/>
  <c r="AB1260" i="2"/>
  <c r="AC1260" i="2"/>
  <c r="AD778" i="2"/>
  <c r="AA778" i="2"/>
  <c r="AB778" i="2"/>
  <c r="AC778" i="2"/>
  <c r="AA284" i="2"/>
  <c r="AB284" i="2"/>
  <c r="AD284" i="2"/>
  <c r="AC284" i="2"/>
  <c r="AD773" i="2"/>
  <c r="AA773" i="2"/>
  <c r="AB773" i="2"/>
  <c r="AC773" i="2"/>
  <c r="AD769" i="2"/>
  <c r="AA769" i="2"/>
  <c r="AB769" i="2"/>
  <c r="AC769" i="2"/>
  <c r="AD1261" i="2"/>
  <c r="AA1261" i="2"/>
  <c r="AB1261" i="2"/>
  <c r="AC1261" i="2"/>
  <c r="AA280" i="2"/>
  <c r="AB280" i="2"/>
  <c r="AD280" i="2"/>
  <c r="AC280" i="2"/>
  <c r="AA288" i="2"/>
  <c r="AB288" i="2"/>
  <c r="AD288" i="2"/>
  <c r="AC288" i="2"/>
  <c r="AD766" i="2"/>
  <c r="AA766" i="2"/>
  <c r="AB766" i="2"/>
  <c r="AC766" i="2"/>
  <c r="AD777" i="2"/>
  <c r="AA777" i="2"/>
  <c r="AB777" i="2"/>
  <c r="AC777" i="2"/>
  <c r="V1272" i="2"/>
  <c r="X1272" i="2"/>
  <c r="X1273" i="2"/>
  <c r="V1273" i="2"/>
  <c r="A1278" i="2"/>
  <c r="X1278" i="2"/>
  <c r="W1278" i="2"/>
  <c r="V1278" i="2"/>
  <c r="U1278" i="2"/>
  <c r="X780" i="2"/>
  <c r="V780" i="2"/>
  <c r="W780" i="2"/>
  <c r="U780" i="2"/>
  <c r="V779" i="2"/>
  <c r="U779" i="2"/>
  <c r="X779" i="2"/>
  <c r="W779" i="2"/>
  <c r="V795" i="2"/>
  <c r="X795" i="2"/>
  <c r="U795" i="2"/>
  <c r="W795" i="2"/>
  <c r="X286" i="2"/>
  <c r="V286" i="2"/>
  <c r="U286" i="2"/>
  <c r="W286" i="2"/>
  <c r="V297" i="2"/>
  <c r="X297" i="2"/>
  <c r="U297" i="2"/>
  <c r="W297" i="2"/>
  <c r="A1266" i="2"/>
  <c r="X1266" i="2"/>
  <c r="V1266" i="2"/>
  <c r="U1266" i="2"/>
  <c r="W1266" i="2"/>
  <c r="A1277" i="2"/>
  <c r="X1277" i="2"/>
  <c r="V1277" i="2"/>
  <c r="U1277" i="2"/>
  <c r="W1277" i="2"/>
  <c r="V782" i="2"/>
  <c r="X782" i="2"/>
  <c r="X784" i="2"/>
  <c r="V784" i="2"/>
  <c r="X776" i="2"/>
  <c r="V776" i="2"/>
  <c r="U776" i="2"/>
  <c r="W776" i="2"/>
  <c r="V783" i="2"/>
  <c r="X783" i="2"/>
  <c r="V787" i="2"/>
  <c r="X787" i="2"/>
  <c r="U787" i="2"/>
  <c r="W787" i="2"/>
  <c r="X781" i="2"/>
  <c r="U781" i="2"/>
  <c r="V781" i="2"/>
  <c r="W781" i="2"/>
  <c r="X788" i="2"/>
  <c r="V788" i="2"/>
  <c r="W788" i="2"/>
  <c r="U788" i="2"/>
  <c r="X289" i="2"/>
  <c r="V289" i="2"/>
  <c r="U289" i="2"/>
  <c r="W289" i="2"/>
  <c r="V293" i="2"/>
  <c r="X293" i="2"/>
  <c r="X305" i="2"/>
  <c r="V305" i="2"/>
  <c r="U305" i="2"/>
  <c r="W305" i="2"/>
  <c r="X291" i="2"/>
  <c r="V291" i="2"/>
  <c r="U291" i="2"/>
  <c r="W291" i="2"/>
  <c r="A1269" i="2"/>
  <c r="X1269" i="2"/>
  <c r="V1269" i="2"/>
  <c r="W1269" i="2"/>
  <c r="U1269" i="2"/>
  <c r="A1270" i="2"/>
  <c r="X1270" i="2"/>
  <c r="V1270" i="2"/>
  <c r="U1270" i="2"/>
  <c r="W1270" i="2"/>
  <c r="X1274" i="2"/>
  <c r="V1274" i="2"/>
  <c r="A1285" i="2"/>
  <c r="X1285" i="2"/>
  <c r="V1285" i="2"/>
  <c r="W1285" i="2"/>
  <c r="U1285" i="2"/>
  <c r="A1271" i="2"/>
  <c r="V1271" i="2"/>
  <c r="X1271" i="2"/>
  <c r="W1271" i="2"/>
  <c r="U1271" i="2"/>
  <c r="X290" i="2"/>
  <c r="V290" i="2"/>
  <c r="U290" i="2"/>
  <c r="W290" i="2"/>
  <c r="X292" i="2"/>
  <c r="V292" i="2"/>
  <c r="X294" i="2"/>
  <c r="V294" i="2"/>
  <c r="X298" i="2"/>
  <c r="V298" i="2"/>
  <c r="W298" i="2"/>
  <c r="U298" i="2"/>
  <c r="A1272" i="2"/>
  <c r="U1272" i="2"/>
  <c r="W1272" i="2"/>
  <c r="A1273" i="2"/>
  <c r="W1273" i="2"/>
  <c r="U1273" i="2"/>
  <c r="W782" i="2"/>
  <c r="U782" i="2"/>
  <c r="Y782" i="2" s="1"/>
  <c r="W784" i="2"/>
  <c r="U784" i="2"/>
  <c r="U783" i="2"/>
  <c r="W783" i="2"/>
  <c r="U293" i="2"/>
  <c r="Y293" i="2" s="1"/>
  <c r="W293" i="2"/>
  <c r="A1274" i="2"/>
  <c r="U1274" i="2"/>
  <c r="W1274" i="2"/>
  <c r="U292" i="2"/>
  <c r="W292" i="2"/>
  <c r="U294" i="2"/>
  <c r="W294" i="2"/>
  <c r="R794" i="2"/>
  <c r="A294" i="2"/>
  <c r="R304" i="2"/>
  <c r="S294" i="2"/>
  <c r="S794" i="2" s="1"/>
  <c r="S1294" i="2" s="1"/>
  <c r="R798" i="2"/>
  <c r="A298" i="2"/>
  <c r="R308" i="2"/>
  <c r="S298" i="2"/>
  <c r="S798" i="2" s="1"/>
  <c r="S1298" i="2" s="1"/>
  <c r="R789" i="2"/>
  <c r="A289" i="2"/>
  <c r="S289" i="2"/>
  <c r="S789" i="2" s="1"/>
  <c r="S1289" i="2" s="1"/>
  <c r="R299" i="2"/>
  <c r="R786" i="2"/>
  <c r="A286" i="2"/>
  <c r="R296" i="2"/>
  <c r="S286" i="2"/>
  <c r="S786" i="2" s="1"/>
  <c r="S1286" i="2" s="1"/>
  <c r="R793" i="2"/>
  <c r="A293" i="2"/>
  <c r="S293" i="2"/>
  <c r="S793" i="2" s="1"/>
  <c r="S1293" i="2" s="1"/>
  <c r="R303" i="2"/>
  <c r="R805" i="2"/>
  <c r="A305" i="2"/>
  <c r="S305" i="2"/>
  <c r="S805" i="2" s="1"/>
  <c r="S1305" i="2" s="1"/>
  <c r="R315" i="2"/>
  <c r="R797" i="2"/>
  <c r="A297" i="2"/>
  <c r="S297" i="2"/>
  <c r="S797" i="2" s="1"/>
  <c r="S1297" i="2" s="1"/>
  <c r="R307" i="2"/>
  <c r="R791" i="2"/>
  <c r="A291" i="2"/>
  <c r="S291" i="2"/>
  <c r="S791" i="2" s="1"/>
  <c r="S1291" i="2" s="1"/>
  <c r="R301" i="2"/>
  <c r="R790" i="2"/>
  <c r="A290" i="2"/>
  <c r="R300" i="2"/>
  <c r="S290" i="2"/>
  <c r="S790" i="2" s="1"/>
  <c r="S1290" i="2" s="1"/>
  <c r="R792" i="2"/>
  <c r="A292" i="2"/>
  <c r="R302" i="2"/>
  <c r="S292" i="2"/>
  <c r="S792" i="2" s="1"/>
  <c r="S1292" i="2" s="1"/>
  <c r="R1280" i="2"/>
  <c r="A780" i="2"/>
  <c r="R1282" i="2"/>
  <c r="A782" i="2"/>
  <c r="R1284" i="2"/>
  <c r="A784" i="2"/>
  <c r="R1279" i="2"/>
  <c r="A779" i="2"/>
  <c r="R1276" i="2"/>
  <c r="A776" i="2"/>
  <c r="R1283" i="2"/>
  <c r="A783" i="2"/>
  <c r="R1295" i="2"/>
  <c r="A795" i="2"/>
  <c r="R1287" i="2"/>
  <c r="A787" i="2"/>
  <c r="R1281" i="2"/>
  <c r="A781" i="2"/>
  <c r="R1288" i="2"/>
  <c r="A788" i="2"/>
  <c r="Y291" i="2" l="1"/>
  <c r="Y776" i="2"/>
  <c r="Y1277" i="2"/>
  <c r="Y294" i="2"/>
  <c r="Y788" i="2"/>
  <c r="Y780" i="2"/>
  <c r="Y1278" i="2"/>
  <c r="Y783" i="2"/>
  <c r="Y290" i="2"/>
  <c r="Y1285" i="2"/>
  <c r="Y289" i="2"/>
  <c r="Y787" i="2"/>
  <c r="Y286" i="2"/>
  <c r="Y292" i="2"/>
  <c r="Y784" i="2"/>
  <c r="Y781" i="2"/>
  <c r="Y779" i="2"/>
  <c r="Y1270" i="2"/>
  <c r="Y1269" i="2"/>
  <c r="Y297" i="2"/>
  <c r="Y795" i="2"/>
  <c r="Y1274" i="2"/>
  <c r="Y1273" i="2"/>
  <c r="Y1272" i="2"/>
  <c r="Y305" i="2"/>
  <c r="Y298" i="2"/>
  <c r="Y1271" i="2"/>
  <c r="Y1266" i="2"/>
  <c r="AD1274" i="2"/>
  <c r="AA1274" i="2"/>
  <c r="AB1274" i="2"/>
  <c r="AC1274" i="2"/>
  <c r="AD782" i="2"/>
  <c r="AA782" i="2"/>
  <c r="AB782" i="2"/>
  <c r="AC782" i="2"/>
  <c r="AA298" i="2"/>
  <c r="AB298" i="2"/>
  <c r="AD298" i="2"/>
  <c r="AC298" i="2"/>
  <c r="AD1271" i="2"/>
  <c r="AA1271" i="2"/>
  <c r="AB1271" i="2"/>
  <c r="AC1271" i="2"/>
  <c r="AD788" i="2"/>
  <c r="AA788" i="2"/>
  <c r="AB788" i="2"/>
  <c r="AC788" i="2"/>
  <c r="AD1266" i="2"/>
  <c r="AA1266" i="2"/>
  <c r="AB1266" i="2"/>
  <c r="AC1266" i="2"/>
  <c r="AA293" i="2"/>
  <c r="AB293" i="2"/>
  <c r="AD293" i="2"/>
  <c r="AC293" i="2"/>
  <c r="AA291" i="2"/>
  <c r="AB291" i="2"/>
  <c r="AD291" i="2"/>
  <c r="AC291" i="2"/>
  <c r="AA305" i="2"/>
  <c r="AB305" i="2"/>
  <c r="AD305" i="2"/>
  <c r="AC305" i="2"/>
  <c r="AD776" i="2"/>
  <c r="AA776" i="2"/>
  <c r="AB776" i="2"/>
  <c r="AC776" i="2"/>
  <c r="AD1277" i="2"/>
  <c r="AA1277" i="2"/>
  <c r="AB1277" i="2"/>
  <c r="AC1277" i="2"/>
  <c r="AA294" i="2"/>
  <c r="AB294" i="2"/>
  <c r="AD294" i="2"/>
  <c r="AC294" i="2"/>
  <c r="AD780" i="2"/>
  <c r="AA780" i="2"/>
  <c r="AB780" i="2"/>
  <c r="AC780" i="2"/>
  <c r="AD783" i="2"/>
  <c r="AA783" i="2"/>
  <c r="AB783" i="2"/>
  <c r="AC783" i="2"/>
  <c r="AA290" i="2"/>
  <c r="AB290" i="2"/>
  <c r="AD290" i="2"/>
  <c r="AC290" i="2"/>
  <c r="AD1285" i="2"/>
  <c r="AA1285" i="2"/>
  <c r="AB1285" i="2"/>
  <c r="AC1285" i="2"/>
  <c r="AD1270" i="2"/>
  <c r="AA1270" i="2"/>
  <c r="AB1270" i="2"/>
  <c r="AC1270" i="2"/>
  <c r="AD1269" i="2"/>
  <c r="AA1269" i="2"/>
  <c r="AB1269" i="2"/>
  <c r="AC1269" i="2"/>
  <c r="AA289" i="2"/>
  <c r="AB289" i="2"/>
  <c r="AD289" i="2"/>
  <c r="AC289" i="2"/>
  <c r="AD787" i="2"/>
  <c r="AA787" i="2"/>
  <c r="AB787" i="2"/>
  <c r="AC787" i="2"/>
  <c r="AA297" i="2"/>
  <c r="AB297" i="2"/>
  <c r="AD297" i="2"/>
  <c r="AC297" i="2"/>
  <c r="AA286" i="2"/>
  <c r="AB286" i="2"/>
  <c r="AD286" i="2"/>
  <c r="AC286" i="2"/>
  <c r="AD795" i="2"/>
  <c r="AA795" i="2"/>
  <c r="AB795" i="2"/>
  <c r="AC795" i="2"/>
  <c r="AD1278" i="2"/>
  <c r="AA1278" i="2"/>
  <c r="AB1278" i="2"/>
  <c r="AC1278" i="2"/>
  <c r="AA292" i="2"/>
  <c r="AB292" i="2"/>
  <c r="AD292" i="2"/>
  <c r="AC292" i="2"/>
  <c r="AD784" i="2"/>
  <c r="AA784" i="2"/>
  <c r="AB784" i="2"/>
  <c r="AC784" i="2"/>
  <c r="AD1273" i="2"/>
  <c r="AA1273" i="2"/>
  <c r="AB1273" i="2"/>
  <c r="AC1273" i="2"/>
  <c r="AD1272" i="2"/>
  <c r="AA1272" i="2"/>
  <c r="AB1272" i="2"/>
  <c r="AC1272" i="2"/>
  <c r="AD781" i="2"/>
  <c r="AA781" i="2"/>
  <c r="AB781" i="2"/>
  <c r="AC781" i="2"/>
  <c r="AD779" i="2"/>
  <c r="AA779" i="2"/>
  <c r="AB779" i="2"/>
  <c r="AC779" i="2"/>
  <c r="V301" i="2"/>
  <c r="X301" i="2"/>
  <c r="U301" i="2"/>
  <c r="W301" i="2"/>
  <c r="X315" i="2"/>
  <c r="V315" i="2"/>
  <c r="U315" i="2"/>
  <c r="W315" i="2"/>
  <c r="X299" i="2"/>
  <c r="V299" i="2"/>
  <c r="W299" i="2"/>
  <c r="U299" i="2"/>
  <c r="A1288" i="2"/>
  <c r="V1288" i="2"/>
  <c r="X1288" i="2"/>
  <c r="U1288" i="2"/>
  <c r="W1288" i="2"/>
  <c r="A1279" i="2"/>
  <c r="V1279" i="2"/>
  <c r="X1279" i="2"/>
  <c r="U1279" i="2"/>
  <c r="Y1279" i="2" s="1"/>
  <c r="W1279" i="2"/>
  <c r="X302" i="2"/>
  <c r="V302" i="2"/>
  <c r="X300" i="2"/>
  <c r="U300" i="2"/>
  <c r="W300" i="2"/>
  <c r="V300" i="2"/>
  <c r="X296" i="2"/>
  <c r="W296" i="2"/>
  <c r="V296" i="2"/>
  <c r="U296" i="2"/>
  <c r="X307" i="2"/>
  <c r="V307" i="2"/>
  <c r="U307" i="2"/>
  <c r="W307" i="2"/>
  <c r="X303" i="2"/>
  <c r="V303" i="2"/>
  <c r="A1287" i="2"/>
  <c r="V1287" i="2"/>
  <c r="X1287" i="2"/>
  <c r="W1287" i="2"/>
  <c r="U1287" i="2"/>
  <c r="V1283" i="2"/>
  <c r="X1283" i="2"/>
  <c r="X1282" i="2"/>
  <c r="V1282" i="2"/>
  <c r="X308" i="2"/>
  <c r="V308" i="2"/>
  <c r="W308" i="2"/>
  <c r="U308" i="2"/>
  <c r="X304" i="2"/>
  <c r="V304" i="2"/>
  <c r="A1281" i="2"/>
  <c r="X1281" i="2"/>
  <c r="V1281" i="2"/>
  <c r="U1281" i="2"/>
  <c r="Y1281" i="2" s="1"/>
  <c r="W1281" i="2"/>
  <c r="A1295" i="2"/>
  <c r="V1295" i="2"/>
  <c r="X1295" i="2"/>
  <c r="U1295" i="2"/>
  <c r="W1295" i="2"/>
  <c r="A1276" i="2"/>
  <c r="V1276" i="2"/>
  <c r="W1276" i="2"/>
  <c r="X1276" i="2"/>
  <c r="U1276" i="2"/>
  <c r="V1284" i="2"/>
  <c r="X1284" i="2"/>
  <c r="A1280" i="2"/>
  <c r="V1280" i="2"/>
  <c r="W1280" i="2"/>
  <c r="X1280" i="2"/>
  <c r="U1280" i="2"/>
  <c r="X792" i="2"/>
  <c r="V792" i="2"/>
  <c r="V790" i="2"/>
  <c r="X790" i="2"/>
  <c r="W790" i="2"/>
  <c r="U790" i="2"/>
  <c r="Y790" i="2" s="1"/>
  <c r="V791" i="2"/>
  <c r="X791" i="2"/>
  <c r="U791" i="2"/>
  <c r="W791" i="2"/>
  <c r="X797" i="2"/>
  <c r="U797" i="2"/>
  <c r="V797" i="2"/>
  <c r="W797" i="2"/>
  <c r="X805" i="2"/>
  <c r="V805" i="2"/>
  <c r="U805" i="2"/>
  <c r="W805" i="2"/>
  <c r="X793" i="2"/>
  <c r="V793" i="2"/>
  <c r="V786" i="2"/>
  <c r="X786" i="2"/>
  <c r="U786" i="2"/>
  <c r="W786" i="2"/>
  <c r="X789" i="2"/>
  <c r="V789" i="2"/>
  <c r="U789" i="2"/>
  <c r="W789" i="2"/>
  <c r="V798" i="2"/>
  <c r="X798" i="2"/>
  <c r="W798" i="2"/>
  <c r="U798" i="2"/>
  <c r="V794" i="2"/>
  <c r="X794" i="2"/>
  <c r="A1284" i="2"/>
  <c r="W1284" i="2"/>
  <c r="U1284" i="2"/>
  <c r="U792" i="2"/>
  <c r="Y792" i="2" s="1"/>
  <c r="W792" i="2"/>
  <c r="W793" i="2"/>
  <c r="U793" i="2"/>
  <c r="U794" i="2"/>
  <c r="Y794" i="2" s="1"/>
  <c r="W794" i="2"/>
  <c r="U303" i="2"/>
  <c r="W303" i="2"/>
  <c r="A1283" i="2"/>
  <c r="U1283" i="2"/>
  <c r="W1283" i="2"/>
  <c r="A1282" i="2"/>
  <c r="W1282" i="2"/>
  <c r="U1282" i="2"/>
  <c r="U302" i="2"/>
  <c r="W302" i="2"/>
  <c r="U304" i="2"/>
  <c r="W304" i="2"/>
  <c r="R1292" i="2"/>
  <c r="A792" i="2"/>
  <c r="R1290" i="2"/>
  <c r="A790" i="2"/>
  <c r="R1291" i="2"/>
  <c r="A791" i="2"/>
  <c r="R1297" i="2"/>
  <c r="A797" i="2"/>
  <c r="R1305" i="2"/>
  <c r="A805" i="2"/>
  <c r="R1293" i="2"/>
  <c r="A793" i="2"/>
  <c r="R1286" i="2"/>
  <c r="A786" i="2"/>
  <c r="R1289" i="2"/>
  <c r="A789" i="2"/>
  <c r="R1298" i="2"/>
  <c r="A798" i="2"/>
  <c r="R1294" i="2"/>
  <c r="A794" i="2"/>
  <c r="R801" i="2"/>
  <c r="A301" i="2"/>
  <c r="R311" i="2"/>
  <c r="S301" i="2"/>
  <c r="S801" i="2" s="1"/>
  <c r="S1301" i="2" s="1"/>
  <c r="R807" i="2"/>
  <c r="A307" i="2"/>
  <c r="S307" i="2"/>
  <c r="S807" i="2" s="1"/>
  <c r="S1307" i="2" s="1"/>
  <c r="R317" i="2"/>
  <c r="R815" i="2"/>
  <c r="A315" i="2"/>
  <c r="S315" i="2"/>
  <c r="S815" i="2" s="1"/>
  <c r="S1315" i="2" s="1"/>
  <c r="R325" i="2"/>
  <c r="R803" i="2"/>
  <c r="A303" i="2"/>
  <c r="R313" i="2"/>
  <c r="S303" i="2"/>
  <c r="S803" i="2" s="1"/>
  <c r="S1303" i="2" s="1"/>
  <c r="R799" i="2"/>
  <c r="A299" i="2"/>
  <c r="S299" i="2"/>
  <c r="S799" i="2" s="1"/>
  <c r="S1299" i="2" s="1"/>
  <c r="R309" i="2"/>
  <c r="R802" i="2"/>
  <c r="A302" i="2"/>
  <c r="R312" i="2"/>
  <c r="S302" i="2"/>
  <c r="S802" i="2" s="1"/>
  <c r="S1302" i="2" s="1"/>
  <c r="R800" i="2"/>
  <c r="A300" i="2"/>
  <c r="R310" i="2"/>
  <c r="S300" i="2"/>
  <c r="S800" i="2" s="1"/>
  <c r="S1300" i="2" s="1"/>
  <c r="R796" i="2"/>
  <c r="A296" i="2"/>
  <c r="R306" i="2"/>
  <c r="S296" i="2"/>
  <c r="S796" i="2" s="1"/>
  <c r="S1296" i="2" s="1"/>
  <c r="R808" i="2"/>
  <c r="A308" i="2"/>
  <c r="R318" i="2"/>
  <c r="S308" i="2"/>
  <c r="S808" i="2" s="1"/>
  <c r="S1308" i="2" s="1"/>
  <c r="R804" i="2"/>
  <c r="A304" i="2"/>
  <c r="R314" i="2"/>
  <c r="S304" i="2"/>
  <c r="S804" i="2" s="1"/>
  <c r="S1304" i="2" s="1"/>
  <c r="Y1280" i="2" l="1"/>
  <c r="Y1287" i="2"/>
  <c r="Y1282" i="2"/>
  <c r="Y1283" i="2"/>
  <c r="Y789" i="2"/>
  <c r="Y786" i="2"/>
  <c r="Y793" i="2"/>
  <c r="Y1284" i="2"/>
  <c r="Y791" i="2"/>
  <c r="Y1276" i="2"/>
  <c r="Y1288" i="2"/>
  <c r="Y302" i="2"/>
  <c r="Y303" i="2"/>
  <c r="Y798" i="2"/>
  <c r="Y797" i="2"/>
  <c r="Y308" i="2"/>
  <c r="Y307" i="2"/>
  <c r="Y315" i="2"/>
  <c r="Y301" i="2"/>
  <c r="Y300" i="2"/>
  <c r="Y1295" i="2"/>
  <c r="Y304" i="2"/>
  <c r="Y805" i="2"/>
  <c r="Y296" i="2"/>
  <c r="Y299" i="2"/>
  <c r="AD1282" i="2"/>
  <c r="AA1282" i="2"/>
  <c r="AB1282" i="2"/>
  <c r="AC1282" i="2"/>
  <c r="AD1283" i="2"/>
  <c r="AA1283" i="2"/>
  <c r="AB1283" i="2"/>
  <c r="AC1283" i="2"/>
  <c r="AD789" i="2"/>
  <c r="AA789" i="2"/>
  <c r="AB789" i="2"/>
  <c r="AC789" i="2"/>
  <c r="AD786" i="2"/>
  <c r="AA786" i="2"/>
  <c r="AB786" i="2"/>
  <c r="AC786" i="2"/>
  <c r="AD1295" i="2"/>
  <c r="AA1295" i="2"/>
  <c r="AB1295" i="2"/>
  <c r="AC1295" i="2"/>
  <c r="AA300" i="2"/>
  <c r="AB300" i="2"/>
  <c r="AD300" i="2"/>
  <c r="AC300" i="2"/>
  <c r="AA304" i="2"/>
  <c r="AB304" i="2"/>
  <c r="AD304" i="2"/>
  <c r="AC304" i="2"/>
  <c r="AD794" i="2"/>
  <c r="AA794" i="2"/>
  <c r="AB794" i="2"/>
  <c r="AC794" i="2"/>
  <c r="AD792" i="2"/>
  <c r="AA792" i="2"/>
  <c r="AB792" i="2"/>
  <c r="AC792" i="2"/>
  <c r="AD790" i="2"/>
  <c r="AA790" i="2"/>
  <c r="AB790" i="2"/>
  <c r="AC790" i="2"/>
  <c r="AD1281" i="2"/>
  <c r="AA1281" i="2"/>
  <c r="AB1281" i="2"/>
  <c r="AC1281" i="2"/>
  <c r="AD1279" i="2"/>
  <c r="AA1279" i="2"/>
  <c r="AB1279" i="2"/>
  <c r="AC1279" i="2"/>
  <c r="AD793" i="2"/>
  <c r="AA793" i="2"/>
  <c r="AB793" i="2"/>
  <c r="AC793" i="2"/>
  <c r="AD1284" i="2"/>
  <c r="AA1284" i="2"/>
  <c r="AB1284" i="2"/>
  <c r="AC1284" i="2"/>
  <c r="AD791" i="2"/>
  <c r="AA791" i="2"/>
  <c r="AB791" i="2"/>
  <c r="AC791" i="2"/>
  <c r="AD1276" i="2"/>
  <c r="AA1276" i="2"/>
  <c r="AB1276" i="2"/>
  <c r="AC1276" i="2"/>
  <c r="AA296" i="2"/>
  <c r="AB296" i="2"/>
  <c r="AD296" i="2"/>
  <c r="AC296" i="2"/>
  <c r="AD1288" i="2"/>
  <c r="AA1288" i="2"/>
  <c r="AB1288" i="2"/>
  <c r="AC1288" i="2"/>
  <c r="AA299" i="2"/>
  <c r="AB299" i="2"/>
  <c r="AD299" i="2"/>
  <c r="AC299" i="2"/>
  <c r="AD805" i="2"/>
  <c r="AA805" i="2"/>
  <c r="AB805" i="2"/>
  <c r="AC805" i="2"/>
  <c r="AA302" i="2"/>
  <c r="AB302" i="2"/>
  <c r="AD302" i="2"/>
  <c r="AC302" i="2"/>
  <c r="AA303" i="2"/>
  <c r="AB303" i="2"/>
  <c r="AD303" i="2"/>
  <c r="AC303" i="2"/>
  <c r="AD798" i="2"/>
  <c r="AA798" i="2"/>
  <c r="AB798" i="2"/>
  <c r="AC798" i="2"/>
  <c r="AD797" i="2"/>
  <c r="AA797" i="2"/>
  <c r="AB797" i="2"/>
  <c r="AC797" i="2"/>
  <c r="AD1280" i="2"/>
  <c r="AA1280" i="2"/>
  <c r="AB1280" i="2"/>
  <c r="AC1280" i="2"/>
  <c r="AA308" i="2"/>
  <c r="AB308" i="2"/>
  <c r="AD308" i="2"/>
  <c r="AC308" i="2"/>
  <c r="AD1287" i="2"/>
  <c r="AA1287" i="2"/>
  <c r="AB1287" i="2"/>
  <c r="AC1287" i="2"/>
  <c r="AA307" i="2"/>
  <c r="AB307" i="2"/>
  <c r="AD307" i="2"/>
  <c r="AC307" i="2"/>
  <c r="AA315" i="2"/>
  <c r="AB315" i="2"/>
  <c r="AD315" i="2"/>
  <c r="AC315" i="2"/>
  <c r="AA301" i="2"/>
  <c r="AB301" i="2"/>
  <c r="AD301" i="2"/>
  <c r="AC301" i="2"/>
  <c r="V309" i="2"/>
  <c r="X309" i="2"/>
  <c r="U309" i="2"/>
  <c r="W309" i="2"/>
  <c r="V325" i="2"/>
  <c r="X325" i="2"/>
  <c r="U325" i="2"/>
  <c r="W325" i="2"/>
  <c r="V317" i="2"/>
  <c r="U317" i="2"/>
  <c r="W317" i="2"/>
  <c r="X317" i="2"/>
  <c r="X318" i="2"/>
  <c r="V318" i="2"/>
  <c r="W318" i="2"/>
  <c r="U318" i="2"/>
  <c r="X306" i="2"/>
  <c r="V306" i="2"/>
  <c r="U306" i="2"/>
  <c r="W306" i="2"/>
  <c r="X310" i="2"/>
  <c r="V310" i="2"/>
  <c r="U310" i="2"/>
  <c r="W310" i="2"/>
  <c r="X312" i="2"/>
  <c r="V312" i="2"/>
  <c r="V313" i="2"/>
  <c r="X313" i="2"/>
  <c r="X311" i="2"/>
  <c r="V311" i="2"/>
  <c r="U311" i="2"/>
  <c r="W311" i="2"/>
  <c r="A1289" i="2"/>
  <c r="X1289" i="2"/>
  <c r="V1289" i="2"/>
  <c r="W1289" i="2"/>
  <c r="U1289" i="2"/>
  <c r="A1297" i="2"/>
  <c r="X1297" i="2"/>
  <c r="V1297" i="2"/>
  <c r="U1297" i="2"/>
  <c r="W1297" i="2"/>
  <c r="A1290" i="2"/>
  <c r="X1290" i="2"/>
  <c r="U1290" i="2"/>
  <c r="V1290" i="2"/>
  <c r="W1290" i="2"/>
  <c r="X314" i="2"/>
  <c r="V314" i="2"/>
  <c r="X1294" i="2"/>
  <c r="V1294" i="2"/>
  <c r="X1293" i="2"/>
  <c r="V1293" i="2"/>
  <c r="X804" i="2"/>
  <c r="V804" i="2"/>
  <c r="X808" i="2"/>
  <c r="V808" i="2"/>
  <c r="W808" i="2"/>
  <c r="U808" i="2"/>
  <c r="X796" i="2"/>
  <c r="V796" i="2"/>
  <c r="U796" i="2"/>
  <c r="W796" i="2"/>
  <c r="X800" i="2"/>
  <c r="V800" i="2"/>
  <c r="W800" i="2"/>
  <c r="U800" i="2"/>
  <c r="V802" i="2"/>
  <c r="X802" i="2"/>
  <c r="V799" i="2"/>
  <c r="U799" i="2"/>
  <c r="W799" i="2"/>
  <c r="X799" i="2"/>
  <c r="V803" i="2"/>
  <c r="X803" i="2"/>
  <c r="V815" i="2"/>
  <c r="U815" i="2"/>
  <c r="X815" i="2"/>
  <c r="W815" i="2"/>
  <c r="V807" i="2"/>
  <c r="X807" i="2"/>
  <c r="U807" i="2"/>
  <c r="W807" i="2"/>
  <c r="X801" i="2"/>
  <c r="V801" i="2"/>
  <c r="U801" i="2"/>
  <c r="W801" i="2"/>
  <c r="A1298" i="2"/>
  <c r="X1298" i="2"/>
  <c r="V1298" i="2"/>
  <c r="W1298" i="2"/>
  <c r="U1298" i="2"/>
  <c r="A1286" i="2"/>
  <c r="X1286" i="2"/>
  <c r="V1286" i="2"/>
  <c r="U1286" i="2"/>
  <c r="W1286" i="2"/>
  <c r="A1305" i="2"/>
  <c r="X1305" i="2"/>
  <c r="V1305" i="2"/>
  <c r="W1305" i="2"/>
  <c r="U1305" i="2"/>
  <c r="A1291" i="2"/>
  <c r="V1291" i="2"/>
  <c r="X1291" i="2"/>
  <c r="W1291" i="2"/>
  <c r="U1291" i="2"/>
  <c r="V1292" i="2"/>
  <c r="X1292" i="2"/>
  <c r="W804" i="2"/>
  <c r="U804" i="2"/>
  <c r="W802" i="2"/>
  <c r="U802" i="2"/>
  <c r="U803" i="2"/>
  <c r="W803" i="2"/>
  <c r="A1292" i="2"/>
  <c r="U1292" i="2"/>
  <c r="Y1292" i="2" s="1"/>
  <c r="W1292" i="2"/>
  <c r="U314" i="2"/>
  <c r="W314" i="2"/>
  <c r="U312" i="2"/>
  <c r="W312" i="2"/>
  <c r="U313" i="2"/>
  <c r="W313" i="2"/>
  <c r="A1294" i="2"/>
  <c r="U1294" i="2"/>
  <c r="W1294" i="2"/>
  <c r="A1293" i="2"/>
  <c r="W1293" i="2"/>
  <c r="U1293" i="2"/>
  <c r="R1304" i="2"/>
  <c r="A804" i="2"/>
  <c r="R1308" i="2"/>
  <c r="A808" i="2"/>
  <c r="R1296" i="2"/>
  <c r="A796" i="2"/>
  <c r="R1300" i="2"/>
  <c r="A800" i="2"/>
  <c r="R1302" i="2"/>
  <c r="A802" i="2"/>
  <c r="R1299" i="2"/>
  <c r="A799" i="2"/>
  <c r="R1303" i="2"/>
  <c r="A803" i="2"/>
  <c r="R1315" i="2"/>
  <c r="A815" i="2"/>
  <c r="R1307" i="2"/>
  <c r="A807" i="2"/>
  <c r="R1301" i="2"/>
  <c r="A801" i="2"/>
  <c r="R809" i="2"/>
  <c r="A309" i="2"/>
  <c r="S309" i="2"/>
  <c r="S809" i="2" s="1"/>
  <c r="S1309" i="2" s="1"/>
  <c r="R319" i="2"/>
  <c r="R825" i="2"/>
  <c r="A325" i="2"/>
  <c r="S325" i="2"/>
  <c r="S825" i="2" s="1"/>
  <c r="S1325" i="2" s="1"/>
  <c r="R335" i="2"/>
  <c r="R817" i="2"/>
  <c r="A317" i="2"/>
  <c r="R327" i="2"/>
  <c r="S317" i="2"/>
  <c r="S817" i="2" s="1"/>
  <c r="S1317" i="2" s="1"/>
  <c r="R814" i="2"/>
  <c r="A314" i="2"/>
  <c r="R324" i="2"/>
  <c r="S314" i="2"/>
  <c r="S814" i="2" s="1"/>
  <c r="S1314" i="2" s="1"/>
  <c r="R818" i="2"/>
  <c r="A318" i="2"/>
  <c r="R328" i="2"/>
  <c r="S318" i="2"/>
  <c r="S818" i="2" s="1"/>
  <c r="S1318" i="2" s="1"/>
  <c r="R806" i="2"/>
  <c r="A306" i="2"/>
  <c r="S306" i="2"/>
  <c r="S806" i="2" s="1"/>
  <c r="S1306" i="2" s="1"/>
  <c r="R316" i="2"/>
  <c r="R810" i="2"/>
  <c r="A310" i="2"/>
  <c r="S310" i="2"/>
  <c r="S810" i="2" s="1"/>
  <c r="S1310" i="2" s="1"/>
  <c r="R320" i="2"/>
  <c r="R812" i="2"/>
  <c r="A312" i="2"/>
  <c r="R322" i="2"/>
  <c r="S312" i="2"/>
  <c r="S812" i="2" s="1"/>
  <c r="S1312" i="2" s="1"/>
  <c r="R813" i="2"/>
  <c r="A313" i="2"/>
  <c r="S313" i="2"/>
  <c r="S813" i="2" s="1"/>
  <c r="S1313" i="2" s="1"/>
  <c r="R323" i="2"/>
  <c r="R811" i="2"/>
  <c r="A311" i="2"/>
  <c r="S311" i="2"/>
  <c r="S811" i="2" s="1"/>
  <c r="S1311" i="2" s="1"/>
  <c r="R321" i="2"/>
  <c r="Y1290" i="2" l="1"/>
  <c r="Y1289" i="2"/>
  <c r="Y1291" i="2"/>
  <c r="Y1293" i="2"/>
  <c r="Y1294" i="2"/>
  <c r="Y1286" i="2"/>
  <c r="Y313" i="2"/>
  <c r="Y802" i="2"/>
  <c r="Y314" i="2"/>
  <c r="Y804" i="2"/>
  <c r="Y799" i="2"/>
  <c r="Y800" i="2"/>
  <c r="Y808" i="2"/>
  <c r="Y311" i="2"/>
  <c r="Y310" i="2"/>
  <c r="Y306" i="2"/>
  <c r="Y325" i="2"/>
  <c r="Y309" i="2"/>
  <c r="Y1298" i="2"/>
  <c r="Y318" i="2"/>
  <c r="Y803" i="2"/>
  <c r="Y1305" i="2"/>
  <c r="Y801" i="2"/>
  <c r="Y807" i="2"/>
  <c r="Y796" i="2"/>
  <c r="Y317" i="2"/>
  <c r="Y312" i="2"/>
  <c r="Y815" i="2"/>
  <c r="Y1297" i="2"/>
  <c r="AD1292" i="2"/>
  <c r="AA1292" i="2"/>
  <c r="AB1292" i="2"/>
  <c r="AC1292" i="2"/>
  <c r="AD815" i="2"/>
  <c r="AA815" i="2"/>
  <c r="AB815" i="2"/>
  <c r="AC815" i="2"/>
  <c r="AD1293" i="2"/>
  <c r="AA1293" i="2"/>
  <c r="AB1293" i="2"/>
  <c r="AC1293" i="2"/>
  <c r="AD1294" i="2"/>
  <c r="AA1294" i="2"/>
  <c r="AB1294" i="2"/>
  <c r="AC1294" i="2"/>
  <c r="AD803" i="2"/>
  <c r="AA803" i="2"/>
  <c r="AB803" i="2"/>
  <c r="AC803" i="2"/>
  <c r="AD1305" i="2"/>
  <c r="AA1305" i="2"/>
  <c r="AB1305" i="2"/>
  <c r="AC1305" i="2"/>
  <c r="AD801" i="2"/>
  <c r="AA801" i="2"/>
  <c r="AB801" i="2"/>
  <c r="AC801" i="2"/>
  <c r="AD807" i="2"/>
  <c r="AA807" i="2"/>
  <c r="AB807" i="2"/>
  <c r="AC807" i="2"/>
  <c r="AD796" i="2"/>
  <c r="AA796" i="2"/>
  <c r="AB796" i="2"/>
  <c r="AC796" i="2"/>
  <c r="AA317" i="2"/>
  <c r="AB317" i="2"/>
  <c r="AD317" i="2"/>
  <c r="AC317" i="2"/>
  <c r="AD1297" i="2"/>
  <c r="AA1297" i="2"/>
  <c r="AB1297" i="2"/>
  <c r="AC1297" i="2"/>
  <c r="AA312" i="2"/>
  <c r="AB312" i="2"/>
  <c r="AD312" i="2"/>
  <c r="AC312" i="2"/>
  <c r="AD802" i="2"/>
  <c r="AA802" i="2"/>
  <c r="AB802" i="2"/>
  <c r="AC802" i="2"/>
  <c r="AD1290" i="2"/>
  <c r="AA1290" i="2"/>
  <c r="AB1290" i="2"/>
  <c r="AC1290" i="2"/>
  <c r="AD1289" i="2"/>
  <c r="AA1289" i="2"/>
  <c r="AB1289" i="2"/>
  <c r="AC1289" i="2"/>
  <c r="AD1286" i="2"/>
  <c r="AA1286" i="2"/>
  <c r="AB1286" i="2"/>
  <c r="AC1286" i="2"/>
  <c r="AD1298" i="2"/>
  <c r="AA1298" i="2"/>
  <c r="AB1298" i="2"/>
  <c r="AC1298" i="2"/>
  <c r="AA318" i="2"/>
  <c r="AB318" i="2"/>
  <c r="AD318" i="2"/>
  <c r="AC318" i="2"/>
  <c r="AA313" i="2"/>
  <c r="AB313" i="2"/>
  <c r="AD313" i="2"/>
  <c r="AC313" i="2"/>
  <c r="AA314" i="2"/>
  <c r="AB314" i="2"/>
  <c r="AD314" i="2"/>
  <c r="AC314" i="2"/>
  <c r="AD804" i="2"/>
  <c r="AA804" i="2"/>
  <c r="AB804" i="2"/>
  <c r="AC804" i="2"/>
  <c r="AD1291" i="2"/>
  <c r="AA1291" i="2"/>
  <c r="AB1291" i="2"/>
  <c r="AC1291" i="2"/>
  <c r="AD799" i="2"/>
  <c r="AA799" i="2"/>
  <c r="AB799" i="2"/>
  <c r="AC799" i="2"/>
  <c r="AD800" i="2"/>
  <c r="AA800" i="2"/>
  <c r="AB800" i="2"/>
  <c r="AC800" i="2"/>
  <c r="AD808" i="2"/>
  <c r="AA808" i="2"/>
  <c r="AB808" i="2"/>
  <c r="AC808" i="2"/>
  <c r="AA311" i="2"/>
  <c r="AB311" i="2"/>
  <c r="AD311" i="2"/>
  <c r="AC311" i="2"/>
  <c r="AA310" i="2"/>
  <c r="AB310" i="2"/>
  <c r="AD310" i="2"/>
  <c r="AC310" i="2"/>
  <c r="AA306" i="2"/>
  <c r="AB306" i="2"/>
  <c r="AD306" i="2"/>
  <c r="AC306" i="2"/>
  <c r="AC325" i="2"/>
  <c r="AD325" i="2"/>
  <c r="AA325" i="2"/>
  <c r="AB325" i="2"/>
  <c r="AA309" i="2"/>
  <c r="AB309" i="2"/>
  <c r="AD309" i="2"/>
  <c r="AC309" i="2"/>
  <c r="X328" i="2"/>
  <c r="W328" i="2"/>
  <c r="V328" i="2"/>
  <c r="U328" i="2"/>
  <c r="X324" i="2"/>
  <c r="V324" i="2"/>
  <c r="A1301" i="2"/>
  <c r="X1301" i="2"/>
  <c r="V1301" i="2"/>
  <c r="U1301" i="2"/>
  <c r="W1301" i="2"/>
  <c r="A1299" i="2"/>
  <c r="V1299" i="2"/>
  <c r="X1299" i="2"/>
  <c r="U1299" i="2"/>
  <c r="W1299" i="2"/>
  <c r="A1300" i="2"/>
  <c r="V1300" i="2"/>
  <c r="X1300" i="2"/>
  <c r="W1300" i="2"/>
  <c r="U1300" i="2"/>
  <c r="A1308" i="2"/>
  <c r="V1308" i="2"/>
  <c r="U1308" i="2"/>
  <c r="X1308" i="2"/>
  <c r="W1308" i="2"/>
  <c r="X321" i="2"/>
  <c r="V321" i="2"/>
  <c r="U321" i="2"/>
  <c r="W321" i="2"/>
  <c r="X323" i="2"/>
  <c r="V323" i="2"/>
  <c r="X320" i="2"/>
  <c r="V320" i="2"/>
  <c r="U320" i="2"/>
  <c r="W320" i="2"/>
  <c r="X316" i="2"/>
  <c r="U316" i="2"/>
  <c r="V316" i="2"/>
  <c r="W316" i="2"/>
  <c r="X335" i="2"/>
  <c r="V335" i="2"/>
  <c r="W335" i="2"/>
  <c r="U335" i="2"/>
  <c r="X319" i="2"/>
  <c r="V319" i="2"/>
  <c r="W319" i="2"/>
  <c r="U319" i="2"/>
  <c r="X322" i="2"/>
  <c r="V322" i="2"/>
  <c r="A1315" i="2"/>
  <c r="V1315" i="2"/>
  <c r="X1315" i="2"/>
  <c r="U1315" i="2"/>
  <c r="W1315" i="2"/>
  <c r="X327" i="2"/>
  <c r="V327" i="2"/>
  <c r="U327" i="2"/>
  <c r="W327" i="2"/>
  <c r="V811" i="2"/>
  <c r="U811" i="2"/>
  <c r="X811" i="2"/>
  <c r="W811" i="2"/>
  <c r="X813" i="2"/>
  <c r="V813" i="2"/>
  <c r="X812" i="2"/>
  <c r="V812" i="2"/>
  <c r="V810" i="2"/>
  <c r="X810" i="2"/>
  <c r="W810" i="2"/>
  <c r="U810" i="2"/>
  <c r="V806" i="2"/>
  <c r="X806" i="2"/>
  <c r="U806" i="2"/>
  <c r="W806" i="2"/>
  <c r="V818" i="2"/>
  <c r="X818" i="2"/>
  <c r="W818" i="2"/>
  <c r="U818" i="2"/>
  <c r="V814" i="2"/>
  <c r="X814" i="2"/>
  <c r="X817" i="2"/>
  <c r="V817" i="2"/>
  <c r="U817" i="2"/>
  <c r="W817" i="2"/>
  <c r="X825" i="2"/>
  <c r="V825" i="2"/>
  <c r="U825" i="2"/>
  <c r="W825" i="2"/>
  <c r="X809" i="2"/>
  <c r="U809" i="2"/>
  <c r="V809" i="2"/>
  <c r="W809" i="2"/>
  <c r="A1307" i="2"/>
  <c r="V1307" i="2"/>
  <c r="X1307" i="2"/>
  <c r="W1307" i="2"/>
  <c r="U1307" i="2"/>
  <c r="V1303" i="2"/>
  <c r="X1303" i="2"/>
  <c r="X1302" i="2"/>
  <c r="V1302" i="2"/>
  <c r="A1296" i="2"/>
  <c r="V1296" i="2"/>
  <c r="W1296" i="2"/>
  <c r="X1296" i="2"/>
  <c r="U1296" i="2"/>
  <c r="V1304" i="2"/>
  <c r="X1304" i="2"/>
  <c r="W813" i="2"/>
  <c r="U813" i="2"/>
  <c r="U812" i="2"/>
  <c r="W812" i="2"/>
  <c r="U814" i="2"/>
  <c r="W814" i="2"/>
  <c r="A1303" i="2"/>
  <c r="U1303" i="2"/>
  <c r="W1303" i="2"/>
  <c r="A1302" i="2"/>
  <c r="W1302" i="2"/>
  <c r="U1302" i="2"/>
  <c r="A1304" i="2"/>
  <c r="W1304" i="2"/>
  <c r="U1304" i="2"/>
  <c r="U323" i="2"/>
  <c r="W323" i="2"/>
  <c r="U322" i="2"/>
  <c r="W322" i="2"/>
  <c r="U324" i="2"/>
  <c r="W324" i="2"/>
  <c r="R822" i="2"/>
  <c r="A322" i="2"/>
  <c r="R332" i="2"/>
  <c r="S322" i="2"/>
  <c r="S822" i="2" s="1"/>
  <c r="S1322" i="2" s="1"/>
  <c r="R828" i="2"/>
  <c r="A328" i="2"/>
  <c r="S328" i="2"/>
  <c r="S828" i="2" s="1"/>
  <c r="S1328" i="2" s="1"/>
  <c r="R338" i="2"/>
  <c r="R824" i="2"/>
  <c r="A324" i="2"/>
  <c r="R334" i="2"/>
  <c r="S324" i="2"/>
  <c r="S824" i="2" s="1"/>
  <c r="S1324" i="2" s="1"/>
  <c r="R827" i="2"/>
  <c r="A327" i="2"/>
  <c r="S327" i="2"/>
  <c r="S827" i="2" s="1"/>
  <c r="S1327" i="2" s="1"/>
  <c r="R337" i="2"/>
  <c r="R1311" i="2"/>
  <c r="A811" i="2"/>
  <c r="R1313" i="2"/>
  <c r="A813" i="2"/>
  <c r="R1312" i="2"/>
  <c r="A812" i="2"/>
  <c r="R1310" i="2"/>
  <c r="A810" i="2"/>
  <c r="R1306" i="2"/>
  <c r="A806" i="2"/>
  <c r="R1318" i="2"/>
  <c r="A818" i="2"/>
  <c r="R1314" i="2"/>
  <c r="A814" i="2"/>
  <c r="R1317" i="2"/>
  <c r="A817" i="2"/>
  <c r="R1325" i="2"/>
  <c r="A825" i="2"/>
  <c r="R1309" i="2"/>
  <c r="A809" i="2"/>
  <c r="R821" i="2"/>
  <c r="A321" i="2"/>
  <c r="S321" i="2"/>
  <c r="S821" i="2" s="1"/>
  <c r="S1321" i="2" s="1"/>
  <c r="R331" i="2"/>
  <c r="R823" i="2"/>
  <c r="A323" i="2"/>
  <c r="S323" i="2"/>
  <c r="S823" i="2" s="1"/>
  <c r="S1323" i="2" s="1"/>
  <c r="R333" i="2"/>
  <c r="R820" i="2"/>
  <c r="A320" i="2"/>
  <c r="R330" i="2"/>
  <c r="S320" i="2"/>
  <c r="S820" i="2" s="1"/>
  <c r="S1320" i="2" s="1"/>
  <c r="R816" i="2"/>
  <c r="A316" i="2"/>
  <c r="S316" i="2"/>
  <c r="S816" i="2" s="1"/>
  <c r="S1316" i="2" s="1"/>
  <c r="R326" i="2"/>
  <c r="R835" i="2"/>
  <c r="A335" i="2"/>
  <c r="R345" i="2"/>
  <c r="S335" i="2"/>
  <c r="S835" i="2" s="1"/>
  <c r="S1335" i="2" s="1"/>
  <c r="R819" i="2"/>
  <c r="A319" i="2"/>
  <c r="R329" i="2"/>
  <c r="S319" i="2"/>
  <c r="S819" i="2" s="1"/>
  <c r="S1319" i="2" s="1"/>
  <c r="Y335" i="2" l="1"/>
  <c r="Y814" i="2"/>
  <c r="Y1307" i="2"/>
  <c r="Y806" i="2"/>
  <c r="Y327" i="2"/>
  <c r="Y1315" i="2"/>
  <c r="Y316" i="2"/>
  <c r="Y1301" i="2"/>
  <c r="Y322" i="2"/>
  <c r="Y812" i="2"/>
  <c r="Y1304" i="2"/>
  <c r="Y825" i="2"/>
  <c r="Y817" i="2"/>
  <c r="Y319" i="2"/>
  <c r="Y1308" i="2"/>
  <c r="Y328" i="2"/>
  <c r="Y813" i="2"/>
  <c r="Y1296" i="2"/>
  <c r="Y809" i="2"/>
  <c r="Y818" i="2"/>
  <c r="Y810" i="2"/>
  <c r="Y320" i="2"/>
  <c r="Y1299" i="2"/>
  <c r="Y324" i="2"/>
  <c r="Y323" i="2"/>
  <c r="Y1302" i="2"/>
  <c r="Y1303" i="2"/>
  <c r="Y811" i="2"/>
  <c r="Y321" i="2"/>
  <c r="Y1300" i="2"/>
  <c r="AA324" i="2"/>
  <c r="AB324" i="2"/>
  <c r="AD324" i="2"/>
  <c r="AC324" i="2"/>
  <c r="AD1303" i="2"/>
  <c r="AA1303" i="2"/>
  <c r="AB1303" i="2"/>
  <c r="AC1303" i="2"/>
  <c r="AA321" i="2"/>
  <c r="AB321" i="2"/>
  <c r="AD321" i="2"/>
  <c r="AC321" i="2"/>
  <c r="AD1300" i="2"/>
  <c r="AA1300" i="2"/>
  <c r="AB1300" i="2"/>
  <c r="AC1300" i="2"/>
  <c r="AD814" i="2"/>
  <c r="AA814" i="2"/>
  <c r="AB814" i="2"/>
  <c r="AC814" i="2"/>
  <c r="AD1307" i="2"/>
  <c r="AA1307" i="2"/>
  <c r="AB1307" i="2"/>
  <c r="AC1307" i="2"/>
  <c r="AD806" i="2"/>
  <c r="AA806" i="2"/>
  <c r="AB806" i="2"/>
  <c r="AC806" i="2"/>
  <c r="AC327" i="2"/>
  <c r="AD327" i="2"/>
  <c r="AA327" i="2"/>
  <c r="AB327" i="2"/>
  <c r="AD1315" i="2"/>
  <c r="AA1315" i="2"/>
  <c r="AB1315" i="2"/>
  <c r="AC1315" i="2"/>
  <c r="AA316" i="2"/>
  <c r="AB316" i="2"/>
  <c r="AD316" i="2"/>
  <c r="AC316" i="2"/>
  <c r="AD1301" i="2"/>
  <c r="AA1301" i="2"/>
  <c r="AB1301" i="2"/>
  <c r="AC1301" i="2"/>
  <c r="AD1302" i="2"/>
  <c r="AA1302" i="2"/>
  <c r="AB1302" i="2"/>
  <c r="AC1302" i="2"/>
  <c r="AD1304" i="2"/>
  <c r="AA1304" i="2"/>
  <c r="AB1304" i="2"/>
  <c r="AC1304" i="2"/>
  <c r="AD812" i="2"/>
  <c r="AA812" i="2"/>
  <c r="AB812" i="2"/>
  <c r="AC812" i="2"/>
  <c r="AD825" i="2"/>
  <c r="AA825" i="2"/>
  <c r="AB825" i="2"/>
  <c r="AC825" i="2"/>
  <c r="AD817" i="2"/>
  <c r="AA817" i="2"/>
  <c r="AB817" i="2"/>
  <c r="AC817" i="2"/>
  <c r="AA319" i="2"/>
  <c r="AB319" i="2"/>
  <c r="AD319" i="2"/>
  <c r="AC319" i="2"/>
  <c r="AC335" i="2"/>
  <c r="AD335" i="2"/>
  <c r="AA335" i="2"/>
  <c r="AB335" i="2"/>
  <c r="AD1308" i="2"/>
  <c r="AA1308" i="2"/>
  <c r="AB1308" i="2"/>
  <c r="AC1308" i="2"/>
  <c r="AC328" i="2"/>
  <c r="AD328" i="2"/>
  <c r="AA328" i="2"/>
  <c r="AB328" i="2"/>
  <c r="AA323" i="2"/>
  <c r="AB323" i="2"/>
  <c r="AD323" i="2"/>
  <c r="AC323" i="2"/>
  <c r="AD811" i="2"/>
  <c r="AA811" i="2"/>
  <c r="AB811" i="2"/>
  <c r="AC811" i="2"/>
  <c r="AA322" i="2"/>
  <c r="AB322" i="2"/>
  <c r="AD322" i="2"/>
  <c r="AC322" i="2"/>
  <c r="AD813" i="2"/>
  <c r="AA813" i="2"/>
  <c r="AB813" i="2"/>
  <c r="AC813" i="2"/>
  <c r="AD1296" i="2"/>
  <c r="AA1296" i="2"/>
  <c r="AB1296" i="2"/>
  <c r="AC1296" i="2"/>
  <c r="AD809" i="2"/>
  <c r="AA809" i="2"/>
  <c r="AB809" i="2"/>
  <c r="AC809" i="2"/>
  <c r="AD818" i="2"/>
  <c r="AA818" i="2"/>
  <c r="AB818" i="2"/>
  <c r="AC818" i="2"/>
  <c r="AD810" i="2"/>
  <c r="AA810" i="2"/>
  <c r="AB810" i="2"/>
  <c r="AC810" i="2"/>
  <c r="AA320" i="2"/>
  <c r="AB320" i="2"/>
  <c r="AD320" i="2"/>
  <c r="AC320" i="2"/>
  <c r="AD1299" i="2"/>
  <c r="AA1299" i="2"/>
  <c r="AB1299" i="2"/>
  <c r="AC1299" i="2"/>
  <c r="V823" i="2"/>
  <c r="X823" i="2"/>
  <c r="V819" i="2"/>
  <c r="X819" i="2"/>
  <c r="U819" i="2"/>
  <c r="W819" i="2"/>
  <c r="X816" i="2"/>
  <c r="V816" i="2"/>
  <c r="U816" i="2"/>
  <c r="W816" i="2"/>
  <c r="X821" i="2"/>
  <c r="V821" i="2"/>
  <c r="U821" i="2"/>
  <c r="W821" i="2"/>
  <c r="A1325" i="2"/>
  <c r="X1325" i="2"/>
  <c r="V1325" i="2"/>
  <c r="W1325" i="2"/>
  <c r="U1325" i="2"/>
  <c r="X1314" i="2"/>
  <c r="V1314" i="2"/>
  <c r="V1312" i="2"/>
  <c r="X1312" i="2"/>
  <c r="A1311" i="2"/>
  <c r="V1311" i="2"/>
  <c r="X1311" i="2"/>
  <c r="W1311" i="2"/>
  <c r="U1311" i="2"/>
  <c r="V827" i="2"/>
  <c r="X827" i="2"/>
  <c r="U827" i="2"/>
  <c r="W827" i="2"/>
  <c r="X824" i="2"/>
  <c r="V824" i="2"/>
  <c r="X828" i="2"/>
  <c r="V828" i="2"/>
  <c r="W828" i="2"/>
  <c r="U828" i="2"/>
  <c r="V822" i="2"/>
  <c r="X822" i="2"/>
  <c r="X337" i="2"/>
  <c r="V337" i="2"/>
  <c r="U337" i="2"/>
  <c r="W337" i="2"/>
  <c r="X338" i="2"/>
  <c r="V338" i="2"/>
  <c r="W338" i="2"/>
  <c r="U338" i="2"/>
  <c r="Y338" i="2" s="1"/>
  <c r="V835" i="2"/>
  <c r="X835" i="2"/>
  <c r="U835" i="2"/>
  <c r="W835" i="2"/>
  <c r="X820" i="2"/>
  <c r="V820" i="2"/>
  <c r="W820" i="2"/>
  <c r="U820" i="2"/>
  <c r="A1306" i="2"/>
  <c r="X1306" i="2"/>
  <c r="U1306" i="2"/>
  <c r="V1306" i="2"/>
  <c r="W1306" i="2"/>
  <c r="X326" i="2"/>
  <c r="V326" i="2"/>
  <c r="U326" i="2"/>
  <c r="W326" i="2"/>
  <c r="V333" i="2"/>
  <c r="X333" i="2"/>
  <c r="X331" i="2"/>
  <c r="V331" i="2"/>
  <c r="U331" i="2"/>
  <c r="W331" i="2"/>
  <c r="V329" i="2"/>
  <c r="X329" i="2"/>
  <c r="U329" i="2"/>
  <c r="W329" i="2"/>
  <c r="V345" i="2"/>
  <c r="X345" i="2"/>
  <c r="U345" i="2"/>
  <c r="W345" i="2"/>
  <c r="X330" i="2"/>
  <c r="V330" i="2"/>
  <c r="U330" i="2"/>
  <c r="W330" i="2"/>
  <c r="A1309" i="2"/>
  <c r="X1309" i="2"/>
  <c r="V1309" i="2"/>
  <c r="W1309" i="2"/>
  <c r="U1309" i="2"/>
  <c r="A1317" i="2"/>
  <c r="X1317" i="2"/>
  <c r="V1317" i="2"/>
  <c r="U1317" i="2"/>
  <c r="W1317" i="2"/>
  <c r="A1318" i="2"/>
  <c r="X1318" i="2"/>
  <c r="W1318" i="2"/>
  <c r="V1318" i="2"/>
  <c r="U1318" i="2"/>
  <c r="A1310" i="2"/>
  <c r="X1310" i="2"/>
  <c r="U1310" i="2"/>
  <c r="W1310" i="2"/>
  <c r="V1310" i="2"/>
  <c r="X1313" i="2"/>
  <c r="V1313" i="2"/>
  <c r="X334" i="2"/>
  <c r="V334" i="2"/>
  <c r="X332" i="2"/>
  <c r="V332" i="2"/>
  <c r="U823" i="2"/>
  <c r="W823" i="2"/>
  <c r="A1314" i="2"/>
  <c r="U1314" i="2"/>
  <c r="W1314" i="2"/>
  <c r="A1312" i="2"/>
  <c r="U1312" i="2"/>
  <c r="W1312" i="2"/>
  <c r="W824" i="2"/>
  <c r="U824" i="2"/>
  <c r="W822" i="2"/>
  <c r="U822" i="2"/>
  <c r="U333" i="2"/>
  <c r="W333" i="2"/>
  <c r="A1313" i="2"/>
  <c r="W1313" i="2"/>
  <c r="U1313" i="2"/>
  <c r="U334" i="2"/>
  <c r="W334" i="2"/>
  <c r="U332" i="2"/>
  <c r="W332" i="2"/>
  <c r="R1319" i="2"/>
  <c r="A819" i="2"/>
  <c r="R1335" i="2"/>
  <c r="A835" i="2"/>
  <c r="R1316" i="2"/>
  <c r="A816" i="2"/>
  <c r="R1320" i="2"/>
  <c r="A820" i="2"/>
  <c r="R1323" i="2"/>
  <c r="A823" i="2"/>
  <c r="R1321" i="2"/>
  <c r="A821" i="2"/>
  <c r="R1327" i="2"/>
  <c r="A827" i="2"/>
  <c r="R1324" i="2"/>
  <c r="A824" i="2"/>
  <c r="R1328" i="2"/>
  <c r="A828" i="2"/>
  <c r="R1322" i="2"/>
  <c r="A822" i="2"/>
  <c r="R826" i="2"/>
  <c r="A326" i="2"/>
  <c r="R336" i="2"/>
  <c r="S326" i="2"/>
  <c r="S826" i="2" s="1"/>
  <c r="S1326" i="2" s="1"/>
  <c r="R833" i="2"/>
  <c r="A333" i="2"/>
  <c r="R343" i="2"/>
  <c r="S333" i="2"/>
  <c r="S833" i="2" s="1"/>
  <c r="S1333" i="2" s="1"/>
  <c r="R831" i="2"/>
  <c r="A331" i="2"/>
  <c r="S331" i="2"/>
  <c r="S831" i="2" s="1"/>
  <c r="S1331" i="2" s="1"/>
  <c r="R341" i="2"/>
  <c r="R837" i="2"/>
  <c r="A337" i="2"/>
  <c r="S337" i="2"/>
  <c r="S837" i="2" s="1"/>
  <c r="S1337" i="2" s="1"/>
  <c r="R347" i="2"/>
  <c r="R838" i="2"/>
  <c r="A338" i="2"/>
  <c r="R348" i="2"/>
  <c r="S338" i="2"/>
  <c r="S838" i="2" s="1"/>
  <c r="S1338" i="2" s="1"/>
  <c r="R829" i="2"/>
  <c r="A329" i="2"/>
  <c r="S329" i="2"/>
  <c r="S829" i="2" s="1"/>
  <c r="S1329" i="2" s="1"/>
  <c r="R339" i="2"/>
  <c r="R845" i="2"/>
  <c r="A345" i="2"/>
  <c r="S345" i="2"/>
  <c r="S845" i="2" s="1"/>
  <c r="S1345" i="2" s="1"/>
  <c r="R355" i="2"/>
  <c r="R830" i="2"/>
  <c r="A330" i="2"/>
  <c r="R340" i="2"/>
  <c r="S330" i="2"/>
  <c r="S830" i="2" s="1"/>
  <c r="S1330" i="2" s="1"/>
  <c r="R834" i="2"/>
  <c r="A334" i="2"/>
  <c r="S334" i="2"/>
  <c r="S834" i="2" s="1"/>
  <c r="S1334" i="2" s="1"/>
  <c r="R344" i="2"/>
  <c r="R832" i="2"/>
  <c r="A332" i="2"/>
  <c r="S332" i="2"/>
  <c r="S832" i="2" s="1"/>
  <c r="S1332" i="2" s="1"/>
  <c r="R342" i="2"/>
  <c r="Y337" i="2" l="1"/>
  <c r="Y345" i="2"/>
  <c r="Y835" i="2"/>
  <c r="Y823" i="2"/>
  <c r="Y333" i="2"/>
  <c r="Y1313" i="2"/>
  <c r="Y1318" i="2"/>
  <c r="Y330" i="2"/>
  <c r="Y822" i="2"/>
  <c r="Y329" i="2"/>
  <c r="Y331" i="2"/>
  <c r="Y828" i="2"/>
  <c r="Y334" i="2"/>
  <c r="Y824" i="2"/>
  <c r="Y1306" i="2"/>
  <c r="Y827" i="2"/>
  <c r="Y1325" i="2"/>
  <c r="Y332" i="2"/>
  <c r="Y1314" i="2"/>
  <c r="Y1310" i="2"/>
  <c r="Y821" i="2"/>
  <c r="Y816" i="2"/>
  <c r="Y819" i="2"/>
  <c r="Y1312" i="2"/>
  <c r="Y1317" i="2"/>
  <c r="Y1309" i="2"/>
  <c r="Y326" i="2"/>
  <c r="Y820" i="2"/>
  <c r="Y1311" i="2"/>
  <c r="AD816" i="2"/>
  <c r="AA816" i="2"/>
  <c r="AB816" i="2"/>
  <c r="AC816" i="2"/>
  <c r="AD819" i="2"/>
  <c r="AA819" i="2"/>
  <c r="AB819" i="2"/>
  <c r="AC819" i="2"/>
  <c r="AD1313" i="2"/>
  <c r="AA1313" i="2"/>
  <c r="AB1313" i="2"/>
  <c r="AC1313" i="2"/>
  <c r="AC333" i="2"/>
  <c r="AD333" i="2"/>
  <c r="AA333" i="2"/>
  <c r="AB333" i="2"/>
  <c r="AD823" i="2"/>
  <c r="AA823" i="2"/>
  <c r="AB823" i="2"/>
  <c r="AC823" i="2"/>
  <c r="AD1318" i="2"/>
  <c r="AA1318" i="2"/>
  <c r="AB1318" i="2"/>
  <c r="AC1318" i="2"/>
  <c r="AC330" i="2"/>
  <c r="AD330" i="2"/>
  <c r="AA330" i="2"/>
  <c r="AB330" i="2"/>
  <c r="AC345" i="2"/>
  <c r="AD345" i="2"/>
  <c r="AA345" i="2"/>
  <c r="AB345" i="2"/>
  <c r="AC329" i="2"/>
  <c r="AD329" i="2"/>
  <c r="AA329" i="2"/>
  <c r="AB329" i="2"/>
  <c r="AC331" i="2"/>
  <c r="AD331" i="2"/>
  <c r="AA331" i="2"/>
  <c r="AB331" i="2"/>
  <c r="AD828" i="2"/>
  <c r="AA828" i="2"/>
  <c r="AB828" i="2"/>
  <c r="AC828" i="2"/>
  <c r="AC332" i="2"/>
  <c r="AD332" i="2"/>
  <c r="AA332" i="2"/>
  <c r="AB332" i="2"/>
  <c r="AD822" i="2"/>
  <c r="AA822" i="2"/>
  <c r="AB822" i="2"/>
  <c r="AC822" i="2"/>
  <c r="AD1314" i="2"/>
  <c r="AA1314" i="2"/>
  <c r="AB1314" i="2"/>
  <c r="AC1314" i="2"/>
  <c r="AD1312" i="2"/>
  <c r="AA1312" i="2"/>
  <c r="AB1312" i="2"/>
  <c r="AC1312" i="2"/>
  <c r="AD1317" i="2"/>
  <c r="AA1317" i="2"/>
  <c r="AB1317" i="2"/>
  <c r="AC1317" i="2"/>
  <c r="AD1309" i="2"/>
  <c r="AA1309" i="2"/>
  <c r="AB1309" i="2"/>
  <c r="AC1309" i="2"/>
  <c r="AC326" i="2"/>
  <c r="AD326" i="2"/>
  <c r="AA326" i="2"/>
  <c r="AB326" i="2"/>
  <c r="AD820" i="2"/>
  <c r="AA820" i="2"/>
  <c r="AB820" i="2"/>
  <c r="AC820" i="2"/>
  <c r="AC338" i="2"/>
  <c r="AD338" i="2"/>
  <c r="AA338" i="2"/>
  <c r="AB338" i="2"/>
  <c r="AD1311" i="2"/>
  <c r="AA1311" i="2"/>
  <c r="AB1311" i="2"/>
  <c r="AC1311" i="2"/>
  <c r="AD1310" i="2"/>
  <c r="AA1310" i="2"/>
  <c r="AB1310" i="2"/>
  <c r="AC1310" i="2"/>
  <c r="AD821" i="2"/>
  <c r="AA821" i="2"/>
  <c r="AB821" i="2"/>
  <c r="AC821" i="2"/>
  <c r="AC334" i="2"/>
  <c r="AD334" i="2"/>
  <c r="AA334" i="2"/>
  <c r="AB334" i="2"/>
  <c r="AD824" i="2"/>
  <c r="AA824" i="2"/>
  <c r="AB824" i="2"/>
  <c r="AC824" i="2"/>
  <c r="AD1306" i="2"/>
  <c r="AA1306" i="2"/>
  <c r="AB1306" i="2"/>
  <c r="AC1306" i="2"/>
  <c r="AD835" i="2"/>
  <c r="AA835" i="2"/>
  <c r="AB835" i="2"/>
  <c r="AC835" i="2"/>
  <c r="AC337" i="2"/>
  <c r="AD337" i="2"/>
  <c r="AA337" i="2"/>
  <c r="AB337" i="2"/>
  <c r="AD827" i="2"/>
  <c r="AA827" i="2"/>
  <c r="AB827" i="2"/>
  <c r="AC827" i="2"/>
  <c r="AD1325" i="2"/>
  <c r="AA1325" i="2"/>
  <c r="AB1325" i="2"/>
  <c r="AC1325" i="2"/>
  <c r="X340" i="2"/>
  <c r="W340" i="2"/>
  <c r="V340" i="2"/>
  <c r="U340" i="2"/>
  <c r="X343" i="2"/>
  <c r="V343" i="2"/>
  <c r="V1324" i="2"/>
  <c r="X1324" i="2"/>
  <c r="X832" i="2"/>
  <c r="V832" i="2"/>
  <c r="V834" i="2"/>
  <c r="X834" i="2"/>
  <c r="V830" i="2"/>
  <c r="X830" i="2"/>
  <c r="W830" i="2"/>
  <c r="U830" i="2"/>
  <c r="X845" i="2"/>
  <c r="U845" i="2"/>
  <c r="V845" i="2"/>
  <c r="W845" i="2"/>
  <c r="X829" i="2"/>
  <c r="U829" i="2"/>
  <c r="W829" i="2"/>
  <c r="V829" i="2"/>
  <c r="V838" i="2"/>
  <c r="X838" i="2"/>
  <c r="W838" i="2"/>
  <c r="U838" i="2"/>
  <c r="X837" i="2"/>
  <c r="V837" i="2"/>
  <c r="U837" i="2"/>
  <c r="W837" i="2"/>
  <c r="V831" i="2"/>
  <c r="U831" i="2"/>
  <c r="X831" i="2"/>
  <c r="W831" i="2"/>
  <c r="X833" i="2"/>
  <c r="V833" i="2"/>
  <c r="V826" i="2"/>
  <c r="X826" i="2"/>
  <c r="U826" i="2"/>
  <c r="W826" i="2"/>
  <c r="A1328" i="2"/>
  <c r="V1328" i="2"/>
  <c r="U1328" i="2"/>
  <c r="W1328" i="2"/>
  <c r="X1328" i="2"/>
  <c r="A1327" i="2"/>
  <c r="V1327" i="2"/>
  <c r="X1327" i="2"/>
  <c r="W1327" i="2"/>
  <c r="U1327" i="2"/>
  <c r="V1323" i="2"/>
  <c r="X1323" i="2"/>
  <c r="A1316" i="2"/>
  <c r="V1316" i="2"/>
  <c r="X1316" i="2"/>
  <c r="W1316" i="2"/>
  <c r="U1316" i="2"/>
  <c r="A1319" i="2"/>
  <c r="V1319" i="2"/>
  <c r="X1319" i="2"/>
  <c r="U1319" i="2"/>
  <c r="W1319" i="2"/>
  <c r="V341" i="2"/>
  <c r="X341" i="2"/>
  <c r="U341" i="2"/>
  <c r="W341" i="2"/>
  <c r="X348" i="2"/>
  <c r="V348" i="2"/>
  <c r="W348" i="2"/>
  <c r="U348" i="2"/>
  <c r="X336" i="2"/>
  <c r="V336" i="2"/>
  <c r="U336" i="2"/>
  <c r="W336" i="2"/>
  <c r="A1320" i="2"/>
  <c r="V1320" i="2"/>
  <c r="W1320" i="2"/>
  <c r="X1320" i="2"/>
  <c r="U1320" i="2"/>
  <c r="X342" i="2"/>
  <c r="V342" i="2"/>
  <c r="X344" i="2"/>
  <c r="V344" i="2"/>
  <c r="X355" i="2"/>
  <c r="V355" i="2"/>
  <c r="U355" i="2"/>
  <c r="W355" i="2"/>
  <c r="X339" i="2"/>
  <c r="V339" i="2"/>
  <c r="U339" i="2"/>
  <c r="W339" i="2"/>
  <c r="X347" i="2"/>
  <c r="V347" i="2"/>
  <c r="U347" i="2"/>
  <c r="W347" i="2"/>
  <c r="X1322" i="2"/>
  <c r="V1322" i="2"/>
  <c r="A1321" i="2"/>
  <c r="X1321" i="2"/>
  <c r="V1321" i="2"/>
  <c r="U1321" i="2"/>
  <c r="W1321" i="2"/>
  <c r="A1335" i="2"/>
  <c r="V1335" i="2"/>
  <c r="X1335" i="2"/>
  <c r="U1335" i="2"/>
  <c r="W1335" i="2"/>
  <c r="U832" i="2"/>
  <c r="W832" i="2"/>
  <c r="U834" i="2"/>
  <c r="W834" i="2"/>
  <c r="W833" i="2"/>
  <c r="U833" i="2"/>
  <c r="A1323" i="2"/>
  <c r="U1323" i="2"/>
  <c r="W1323" i="2"/>
  <c r="U344" i="2"/>
  <c r="W344" i="2"/>
  <c r="U343" i="2"/>
  <c r="Y343" i="2" s="1"/>
  <c r="W343" i="2"/>
  <c r="A1322" i="2"/>
  <c r="W1322" i="2"/>
  <c r="U1322" i="2"/>
  <c r="A1324" i="2"/>
  <c r="W1324" i="2"/>
  <c r="U1324" i="2"/>
  <c r="U342" i="2"/>
  <c r="W342" i="2"/>
  <c r="R855" i="2"/>
  <c r="A355" i="2"/>
  <c r="S355" i="2"/>
  <c r="S855" i="2" s="1"/>
  <c r="S1355" i="2" s="1"/>
  <c r="R365" i="2"/>
  <c r="R839" i="2"/>
  <c r="A339" i="2"/>
  <c r="S339" i="2"/>
  <c r="S839" i="2" s="1"/>
  <c r="S1339" i="2" s="1"/>
  <c r="R349" i="2"/>
  <c r="R847" i="2"/>
  <c r="A347" i="2"/>
  <c r="S347" i="2"/>
  <c r="S847" i="2" s="1"/>
  <c r="S1347" i="2" s="1"/>
  <c r="R357" i="2"/>
  <c r="R840" i="2"/>
  <c r="A340" i="2"/>
  <c r="R350" i="2"/>
  <c r="S340" i="2"/>
  <c r="S840" i="2" s="1"/>
  <c r="S1340" i="2" s="1"/>
  <c r="R848" i="2"/>
  <c r="A348" i="2"/>
  <c r="R358" i="2"/>
  <c r="S348" i="2"/>
  <c r="S848" i="2" s="1"/>
  <c r="S1348" i="2" s="1"/>
  <c r="R843" i="2"/>
  <c r="A343" i="2"/>
  <c r="S343" i="2"/>
  <c r="S843" i="2" s="1"/>
  <c r="S1343" i="2" s="1"/>
  <c r="R353" i="2"/>
  <c r="R836" i="2"/>
  <c r="A336" i="2"/>
  <c r="R346" i="2"/>
  <c r="S336" i="2"/>
  <c r="S836" i="2" s="1"/>
  <c r="S1336" i="2" s="1"/>
  <c r="R844" i="2"/>
  <c r="A344" i="2"/>
  <c r="S344" i="2"/>
  <c r="S844" i="2" s="1"/>
  <c r="S1344" i="2" s="1"/>
  <c r="R354" i="2"/>
  <c r="R842" i="2"/>
  <c r="A342" i="2"/>
  <c r="S342" i="2"/>
  <c r="S842" i="2" s="1"/>
  <c r="S1342" i="2" s="1"/>
  <c r="R352" i="2"/>
  <c r="R841" i="2"/>
  <c r="A341" i="2"/>
  <c r="S341" i="2"/>
  <c r="S841" i="2" s="1"/>
  <c r="S1341" i="2" s="1"/>
  <c r="R351" i="2"/>
  <c r="R1332" i="2"/>
  <c r="A832" i="2"/>
  <c r="R1334" i="2"/>
  <c r="A834" i="2"/>
  <c r="R1330" i="2"/>
  <c r="A830" i="2"/>
  <c r="R1345" i="2"/>
  <c r="A845" i="2"/>
  <c r="R1329" i="2"/>
  <c r="A829" i="2"/>
  <c r="R1338" i="2"/>
  <c r="A838" i="2"/>
  <c r="R1337" i="2"/>
  <c r="A837" i="2"/>
  <c r="R1331" i="2"/>
  <c r="A831" i="2"/>
  <c r="R1333" i="2"/>
  <c r="A833" i="2"/>
  <c r="R1326" i="2"/>
  <c r="A826" i="2"/>
  <c r="Y342" i="2" l="1"/>
  <c r="Y344" i="2"/>
  <c r="Y336" i="2"/>
  <c r="Y341" i="2"/>
  <c r="Y837" i="2"/>
  <c r="Y845" i="2"/>
  <c r="Y1335" i="2"/>
  <c r="Y347" i="2"/>
  <c r="Y339" i="2"/>
  <c r="Y348" i="2"/>
  <c r="Y838" i="2"/>
  <c r="Y340" i="2"/>
  <c r="Y832" i="2"/>
  <c r="Y831" i="2"/>
  <c r="Y829" i="2"/>
  <c r="Y834" i="2"/>
  <c r="Y1324" i="2"/>
  <c r="Y355" i="2"/>
  <c r="Y1327" i="2"/>
  <c r="Y830" i="2"/>
  <c r="Y833" i="2"/>
  <c r="Y1321" i="2"/>
  <c r="Y1319" i="2"/>
  <c r="Y1316" i="2"/>
  <c r="Y1322" i="2"/>
  <c r="Y1323" i="2"/>
  <c r="Y1320" i="2"/>
  <c r="Y1328" i="2"/>
  <c r="Y826" i="2"/>
  <c r="AC344" i="2"/>
  <c r="AD344" i="2"/>
  <c r="AA344" i="2"/>
  <c r="AB344" i="2"/>
  <c r="AD1321" i="2"/>
  <c r="AA1321" i="2"/>
  <c r="AB1321" i="2"/>
  <c r="AC1321" i="2"/>
  <c r="AC341" i="2"/>
  <c r="AD341" i="2"/>
  <c r="AA341" i="2"/>
  <c r="AB341" i="2"/>
  <c r="AD1316" i="2"/>
  <c r="AA1316" i="2"/>
  <c r="AB1316" i="2"/>
  <c r="AC1316" i="2"/>
  <c r="AD1319" i="2"/>
  <c r="AA1319" i="2"/>
  <c r="AB1319" i="2"/>
  <c r="AC1319" i="2"/>
  <c r="AD837" i="2"/>
  <c r="AA837" i="2"/>
  <c r="AB837" i="2"/>
  <c r="AC837" i="2"/>
  <c r="AD829" i="2"/>
  <c r="AA829" i="2"/>
  <c r="AB829" i="2"/>
  <c r="AC829" i="2"/>
  <c r="AD845" i="2"/>
  <c r="AA845" i="2"/>
  <c r="AB845" i="2"/>
  <c r="AC845" i="2"/>
  <c r="AC342" i="2"/>
  <c r="AD342" i="2"/>
  <c r="AA342" i="2"/>
  <c r="AB342" i="2"/>
  <c r="AD1322" i="2"/>
  <c r="AA1322" i="2"/>
  <c r="AB1322" i="2"/>
  <c r="AC1322" i="2"/>
  <c r="AC343" i="2"/>
  <c r="AD343" i="2"/>
  <c r="AA343" i="2"/>
  <c r="AB343" i="2"/>
  <c r="AD1323" i="2"/>
  <c r="AA1323" i="2"/>
  <c r="AB1323" i="2"/>
  <c r="AC1323" i="2"/>
  <c r="AD1320" i="2"/>
  <c r="AA1320" i="2"/>
  <c r="AB1320" i="2"/>
  <c r="AC1320" i="2"/>
  <c r="AD1328" i="2"/>
  <c r="AA1328" i="2"/>
  <c r="AB1328" i="2"/>
  <c r="AC1328" i="2"/>
  <c r="AD826" i="2"/>
  <c r="AA826" i="2"/>
  <c r="AB826" i="2"/>
  <c r="AC826" i="2"/>
  <c r="AD833" i="2"/>
  <c r="AA833" i="2"/>
  <c r="AB833" i="2"/>
  <c r="AC833" i="2"/>
  <c r="AC336" i="2"/>
  <c r="AD336" i="2"/>
  <c r="AA336" i="2"/>
  <c r="AB336" i="2"/>
  <c r="AD832" i="2"/>
  <c r="AA832" i="2"/>
  <c r="AB832" i="2"/>
  <c r="AC832" i="2"/>
  <c r="AD831" i="2"/>
  <c r="AA831" i="2"/>
  <c r="AB831" i="2"/>
  <c r="AC831" i="2"/>
  <c r="AD1324" i="2"/>
  <c r="AA1324" i="2"/>
  <c r="AB1324" i="2"/>
  <c r="AC1324" i="2"/>
  <c r="AD834" i="2"/>
  <c r="AA834" i="2"/>
  <c r="AB834" i="2"/>
  <c r="AC834" i="2"/>
  <c r="AD1335" i="2"/>
  <c r="AA1335" i="2"/>
  <c r="AB1335" i="2"/>
  <c r="AC1335" i="2"/>
  <c r="AC347" i="2"/>
  <c r="AD347" i="2"/>
  <c r="AA347" i="2"/>
  <c r="AB347" i="2"/>
  <c r="AC339" i="2"/>
  <c r="AD339" i="2"/>
  <c r="AA339" i="2"/>
  <c r="AB339" i="2"/>
  <c r="AC355" i="2"/>
  <c r="AD355" i="2"/>
  <c r="AA355" i="2"/>
  <c r="AB355" i="2"/>
  <c r="AC348" i="2"/>
  <c r="AD348" i="2"/>
  <c r="AA348" i="2"/>
  <c r="AB348" i="2"/>
  <c r="AD1327" i="2"/>
  <c r="AA1327" i="2"/>
  <c r="AB1327" i="2"/>
  <c r="AC1327" i="2"/>
  <c r="AD838" i="2"/>
  <c r="AA838" i="2"/>
  <c r="AB838" i="2"/>
  <c r="AC838" i="2"/>
  <c r="AD830" i="2"/>
  <c r="AA830" i="2"/>
  <c r="AB830" i="2"/>
  <c r="AC830" i="2"/>
  <c r="AC340" i="2"/>
  <c r="AD340" i="2"/>
  <c r="AA340" i="2"/>
  <c r="AB340" i="2"/>
  <c r="X352" i="2"/>
  <c r="V352" i="2"/>
  <c r="V357" i="2"/>
  <c r="X357" i="2"/>
  <c r="U357" i="2"/>
  <c r="W357" i="2"/>
  <c r="V365" i="2"/>
  <c r="U365" i="2"/>
  <c r="X365" i="2"/>
  <c r="W365" i="2"/>
  <c r="X351" i="2"/>
  <c r="V351" i="2"/>
  <c r="U351" i="2"/>
  <c r="W351" i="2"/>
  <c r="X1333" i="2"/>
  <c r="V1333" i="2"/>
  <c r="A1337" i="2"/>
  <c r="X1337" i="2"/>
  <c r="V1337" i="2"/>
  <c r="U1337" i="2"/>
  <c r="W1337" i="2"/>
  <c r="A1329" i="2"/>
  <c r="X1329" i="2"/>
  <c r="V1329" i="2"/>
  <c r="W1329" i="2"/>
  <c r="U1329" i="2"/>
  <c r="A1330" i="2"/>
  <c r="X1330" i="2"/>
  <c r="V1330" i="2"/>
  <c r="U1330" i="2"/>
  <c r="W1330" i="2"/>
  <c r="V1332" i="2"/>
  <c r="X1332" i="2"/>
  <c r="X841" i="2"/>
  <c r="U841" i="2"/>
  <c r="V841" i="2"/>
  <c r="W841" i="2"/>
  <c r="V842" i="2"/>
  <c r="X842" i="2"/>
  <c r="X844" i="2"/>
  <c r="V844" i="2"/>
  <c r="X836" i="2"/>
  <c r="V836" i="2"/>
  <c r="U836" i="2"/>
  <c r="W836" i="2"/>
  <c r="V843" i="2"/>
  <c r="X843" i="2"/>
  <c r="X848" i="2"/>
  <c r="V848" i="2"/>
  <c r="W848" i="2"/>
  <c r="U848" i="2"/>
  <c r="X840" i="2"/>
  <c r="V840" i="2"/>
  <c r="W840" i="2"/>
  <c r="U840" i="2"/>
  <c r="V847" i="2"/>
  <c r="U847" i="2"/>
  <c r="X847" i="2"/>
  <c r="W847" i="2"/>
  <c r="V839" i="2"/>
  <c r="X839" i="2"/>
  <c r="U839" i="2"/>
  <c r="W839" i="2"/>
  <c r="V855" i="2"/>
  <c r="X855" i="2"/>
  <c r="U855" i="2"/>
  <c r="W855" i="2"/>
  <c r="X354" i="2"/>
  <c r="V354" i="2"/>
  <c r="X353" i="2"/>
  <c r="V353" i="2"/>
  <c r="V349" i="2"/>
  <c r="X349" i="2"/>
  <c r="U349" i="2"/>
  <c r="W349" i="2"/>
  <c r="A1326" i="2"/>
  <c r="X1326" i="2"/>
  <c r="U1326" i="2"/>
  <c r="W1326" i="2"/>
  <c r="V1326" i="2"/>
  <c r="A1331" i="2"/>
  <c r="V1331" i="2"/>
  <c r="X1331" i="2"/>
  <c r="W1331" i="2"/>
  <c r="U1331" i="2"/>
  <c r="A1338" i="2"/>
  <c r="X1338" i="2"/>
  <c r="W1338" i="2"/>
  <c r="V1338" i="2"/>
  <c r="U1338" i="2"/>
  <c r="A1345" i="2"/>
  <c r="X1345" i="2"/>
  <c r="V1345" i="2"/>
  <c r="W1345" i="2"/>
  <c r="U1345" i="2"/>
  <c r="X1334" i="2"/>
  <c r="V1334" i="2"/>
  <c r="X346" i="2"/>
  <c r="V346" i="2"/>
  <c r="U346" i="2"/>
  <c r="W346" i="2"/>
  <c r="X358" i="2"/>
  <c r="V358" i="2"/>
  <c r="W358" i="2"/>
  <c r="U358" i="2"/>
  <c r="X350" i="2"/>
  <c r="V350" i="2"/>
  <c r="U350" i="2"/>
  <c r="W350" i="2"/>
  <c r="A1333" i="2"/>
  <c r="W1333" i="2"/>
  <c r="U1333" i="2"/>
  <c r="A1332" i="2"/>
  <c r="U1332" i="2"/>
  <c r="W1332" i="2"/>
  <c r="W842" i="2"/>
  <c r="U842" i="2"/>
  <c r="W844" i="2"/>
  <c r="U844" i="2"/>
  <c r="U843" i="2"/>
  <c r="W843" i="2"/>
  <c r="U352" i="2"/>
  <c r="W352" i="2"/>
  <c r="U354" i="2"/>
  <c r="W354" i="2"/>
  <c r="U353" i="2"/>
  <c r="W353" i="2"/>
  <c r="A1334" i="2"/>
  <c r="U1334" i="2"/>
  <c r="W1334" i="2"/>
  <c r="R1342" i="2"/>
  <c r="A842" i="2"/>
  <c r="R1336" i="2"/>
  <c r="A836" i="2"/>
  <c r="R1348" i="2"/>
  <c r="A848" i="2"/>
  <c r="R1339" i="2"/>
  <c r="A839" i="2"/>
  <c r="R851" i="2"/>
  <c r="A351" i="2"/>
  <c r="R361" i="2"/>
  <c r="S351" i="2"/>
  <c r="S851" i="2" s="1"/>
  <c r="S1351" i="2" s="1"/>
  <c r="R852" i="2"/>
  <c r="A352" i="2"/>
  <c r="R362" i="2"/>
  <c r="S352" i="2"/>
  <c r="S852" i="2" s="1"/>
  <c r="S1352" i="2" s="1"/>
  <c r="R854" i="2"/>
  <c r="A354" i="2"/>
  <c r="R364" i="2"/>
  <c r="S354" i="2"/>
  <c r="S854" i="2" s="1"/>
  <c r="S1354" i="2" s="1"/>
  <c r="R853" i="2"/>
  <c r="A353" i="2"/>
  <c r="S353" i="2"/>
  <c r="S853" i="2" s="1"/>
  <c r="S1353" i="2" s="1"/>
  <c r="R363" i="2"/>
  <c r="R857" i="2"/>
  <c r="A357" i="2"/>
  <c r="S357" i="2"/>
  <c r="S857" i="2" s="1"/>
  <c r="S1357" i="2" s="1"/>
  <c r="R367" i="2"/>
  <c r="R849" i="2"/>
  <c r="A349" i="2"/>
  <c r="R359" i="2"/>
  <c r="S349" i="2"/>
  <c r="S849" i="2" s="1"/>
  <c r="S1349" i="2" s="1"/>
  <c r="R846" i="2"/>
  <c r="A346" i="2"/>
  <c r="S346" i="2"/>
  <c r="S846" i="2" s="1"/>
  <c r="S1346" i="2" s="1"/>
  <c r="R356" i="2"/>
  <c r="R858" i="2"/>
  <c r="A358" i="2"/>
  <c r="R368" i="2"/>
  <c r="S358" i="2"/>
  <c r="S858" i="2" s="1"/>
  <c r="S1358" i="2" s="1"/>
  <c r="R850" i="2"/>
  <c r="A350" i="2"/>
  <c r="R360" i="2"/>
  <c r="S350" i="2"/>
  <c r="S850" i="2" s="1"/>
  <c r="S1350" i="2" s="1"/>
  <c r="R1341" i="2"/>
  <c r="A841" i="2"/>
  <c r="R1344" i="2"/>
  <c r="A844" i="2"/>
  <c r="R1343" i="2"/>
  <c r="A843" i="2"/>
  <c r="R1340" i="2"/>
  <c r="A840" i="2"/>
  <c r="R1347" i="2"/>
  <c r="A847" i="2"/>
  <c r="R1355" i="2"/>
  <c r="A855" i="2"/>
  <c r="R865" i="2"/>
  <c r="A365" i="2"/>
  <c r="R375" i="2"/>
  <c r="S365" i="2"/>
  <c r="S865" i="2" s="1"/>
  <c r="S1365" i="2" s="1"/>
  <c r="Y844" i="2" l="1"/>
  <c r="Y1345" i="2"/>
  <c r="Y840" i="2"/>
  <c r="Y848" i="2"/>
  <c r="Y841" i="2"/>
  <c r="Y354" i="2"/>
  <c r="Y843" i="2"/>
  <c r="Y350" i="2"/>
  <c r="Y346" i="2"/>
  <c r="Y836" i="2"/>
  <c r="Y1337" i="2"/>
  <c r="Y353" i="2"/>
  <c r="Y352" i="2"/>
  <c r="Y1338" i="2"/>
  <c r="Y349" i="2"/>
  <c r="Y839" i="2"/>
  <c r="Y842" i="2"/>
  <c r="Y847" i="2"/>
  <c r="Y351" i="2"/>
  <c r="Y1333" i="2"/>
  <c r="Y365" i="2"/>
  <c r="Y1332" i="2"/>
  <c r="Y1326" i="2"/>
  <c r="Y855" i="2"/>
  <c r="Y1330" i="2"/>
  <c r="Y1329" i="2"/>
  <c r="Y1334" i="2"/>
  <c r="Y358" i="2"/>
  <c r="Y1331" i="2"/>
  <c r="Y357" i="2"/>
  <c r="AC350" i="2"/>
  <c r="AD350" i="2"/>
  <c r="AA350" i="2"/>
  <c r="AB350" i="2"/>
  <c r="AC353" i="2"/>
  <c r="AD353" i="2"/>
  <c r="AA353" i="2"/>
  <c r="AB353" i="2"/>
  <c r="AC352" i="2"/>
  <c r="AD352" i="2"/>
  <c r="AA352" i="2"/>
  <c r="AB352" i="2"/>
  <c r="AD1332" i="2"/>
  <c r="AA1332" i="2"/>
  <c r="AB1332" i="2"/>
  <c r="AC1332" i="2"/>
  <c r="AD1338" i="2"/>
  <c r="AA1338" i="2"/>
  <c r="AB1338" i="2"/>
  <c r="AC1338" i="2"/>
  <c r="AD1326" i="2"/>
  <c r="AA1326" i="2"/>
  <c r="AB1326" i="2"/>
  <c r="AC1326" i="2"/>
  <c r="AC349" i="2"/>
  <c r="AD349" i="2"/>
  <c r="AA349" i="2"/>
  <c r="AB349" i="2"/>
  <c r="AD855" i="2"/>
  <c r="AA855" i="2"/>
  <c r="AB855" i="2"/>
  <c r="AC855" i="2"/>
  <c r="AD839" i="2"/>
  <c r="AA839" i="2"/>
  <c r="AB839" i="2"/>
  <c r="AC839" i="2"/>
  <c r="AD1330" i="2"/>
  <c r="AA1330" i="2"/>
  <c r="AB1330" i="2"/>
  <c r="AC1330" i="2"/>
  <c r="AD1329" i="2"/>
  <c r="AA1329" i="2"/>
  <c r="AB1329" i="2"/>
  <c r="AC1329" i="2"/>
  <c r="AC354" i="2"/>
  <c r="AD354" i="2"/>
  <c r="AA354" i="2"/>
  <c r="AB354" i="2"/>
  <c r="AD1333" i="2"/>
  <c r="AA1333" i="2"/>
  <c r="AB1333" i="2"/>
  <c r="AC1333" i="2"/>
  <c r="AC346" i="2"/>
  <c r="AD346" i="2"/>
  <c r="AA346" i="2"/>
  <c r="AB346" i="2"/>
  <c r="AD844" i="2"/>
  <c r="AA844" i="2"/>
  <c r="AB844" i="2"/>
  <c r="AC844" i="2"/>
  <c r="AD1345" i="2"/>
  <c r="AA1345" i="2"/>
  <c r="AB1345" i="2"/>
  <c r="AC1345" i="2"/>
  <c r="AD840" i="2"/>
  <c r="AA840" i="2"/>
  <c r="AB840" i="2"/>
  <c r="AC840" i="2"/>
  <c r="AD841" i="2"/>
  <c r="AA841" i="2"/>
  <c r="AB841" i="2"/>
  <c r="AC841" i="2"/>
  <c r="AD1334" i="2"/>
  <c r="AA1334" i="2"/>
  <c r="AB1334" i="2"/>
  <c r="AC1334" i="2"/>
  <c r="AD842" i="2"/>
  <c r="AA842" i="2"/>
  <c r="AB842" i="2"/>
  <c r="AC842" i="2"/>
  <c r="AC358" i="2"/>
  <c r="AD358" i="2"/>
  <c r="AA358" i="2"/>
  <c r="AB358" i="2"/>
  <c r="AD1331" i="2"/>
  <c r="AA1331" i="2"/>
  <c r="AB1331" i="2"/>
  <c r="AC1331" i="2"/>
  <c r="AD847" i="2"/>
  <c r="AA847" i="2"/>
  <c r="AB847" i="2"/>
  <c r="AC847" i="2"/>
  <c r="AC351" i="2"/>
  <c r="AD351" i="2"/>
  <c r="AA351" i="2"/>
  <c r="AB351" i="2"/>
  <c r="AC357" i="2"/>
  <c r="AD357" i="2"/>
  <c r="AA357" i="2"/>
  <c r="AB357" i="2"/>
  <c r="AD843" i="2"/>
  <c r="AA843" i="2"/>
  <c r="AB843" i="2"/>
  <c r="AC843" i="2"/>
  <c r="AD836" i="2"/>
  <c r="AA836" i="2"/>
  <c r="AB836" i="2"/>
  <c r="AC836" i="2"/>
  <c r="AD1337" i="2"/>
  <c r="AA1337" i="2"/>
  <c r="AB1337" i="2"/>
  <c r="AC1337" i="2"/>
  <c r="AC365" i="2"/>
  <c r="AD365" i="2"/>
  <c r="AA365" i="2"/>
  <c r="AB365" i="2"/>
  <c r="AD848" i="2"/>
  <c r="AA848" i="2"/>
  <c r="AB848" i="2"/>
  <c r="AC848" i="2"/>
  <c r="X356" i="2"/>
  <c r="W356" i="2"/>
  <c r="V356" i="2"/>
  <c r="U356" i="2"/>
  <c r="X367" i="2"/>
  <c r="V367" i="2"/>
  <c r="U367" i="2"/>
  <c r="W367" i="2"/>
  <c r="X363" i="2"/>
  <c r="V363" i="2"/>
  <c r="X375" i="2"/>
  <c r="V375" i="2"/>
  <c r="W375" i="2"/>
  <c r="U375" i="2"/>
  <c r="A1355" i="2"/>
  <c r="V1355" i="2"/>
  <c r="X1355" i="2"/>
  <c r="U1355" i="2"/>
  <c r="W1355" i="2"/>
  <c r="A1340" i="2"/>
  <c r="V1340" i="2"/>
  <c r="W1340" i="2"/>
  <c r="X1340" i="2"/>
  <c r="U1340" i="2"/>
  <c r="V1344" i="2"/>
  <c r="X1344" i="2"/>
  <c r="X360" i="2"/>
  <c r="U360" i="2"/>
  <c r="V360" i="2"/>
  <c r="W360" i="2"/>
  <c r="X368" i="2"/>
  <c r="V368" i="2"/>
  <c r="W368" i="2"/>
  <c r="U368" i="2"/>
  <c r="X359" i="2"/>
  <c r="V359" i="2"/>
  <c r="W359" i="2"/>
  <c r="U359" i="2"/>
  <c r="X364" i="2"/>
  <c r="V364" i="2"/>
  <c r="X362" i="2"/>
  <c r="V362" i="2"/>
  <c r="V361" i="2"/>
  <c r="X361" i="2"/>
  <c r="U361" i="2"/>
  <c r="W361" i="2"/>
  <c r="A1339" i="2"/>
  <c r="V1339" i="2"/>
  <c r="X1339" i="2"/>
  <c r="U1339" i="2"/>
  <c r="W1339" i="2"/>
  <c r="A1336" i="2"/>
  <c r="V1336" i="2"/>
  <c r="W1336" i="2"/>
  <c r="X1336" i="2"/>
  <c r="U1336" i="2"/>
  <c r="X865" i="2"/>
  <c r="V865" i="2"/>
  <c r="U865" i="2"/>
  <c r="W865" i="2"/>
  <c r="A1347" i="2"/>
  <c r="V1347" i="2"/>
  <c r="X1347" i="2"/>
  <c r="W1347" i="2"/>
  <c r="U1347" i="2"/>
  <c r="V1343" i="2"/>
  <c r="X1343" i="2"/>
  <c r="A1341" i="2"/>
  <c r="X1341" i="2"/>
  <c r="V1341" i="2"/>
  <c r="U1341" i="2"/>
  <c r="W1341" i="2"/>
  <c r="V850" i="2"/>
  <c r="X850" i="2"/>
  <c r="W850" i="2"/>
  <c r="U850" i="2"/>
  <c r="V858" i="2"/>
  <c r="X858" i="2"/>
  <c r="W858" i="2"/>
  <c r="U858" i="2"/>
  <c r="V846" i="2"/>
  <c r="X846" i="2"/>
  <c r="U846" i="2"/>
  <c r="W846" i="2"/>
  <c r="X849" i="2"/>
  <c r="V849" i="2"/>
  <c r="U849" i="2"/>
  <c r="W849" i="2"/>
  <c r="X857" i="2"/>
  <c r="V857" i="2"/>
  <c r="U857" i="2"/>
  <c r="W857" i="2"/>
  <c r="X853" i="2"/>
  <c r="V853" i="2"/>
  <c r="V854" i="2"/>
  <c r="X854" i="2"/>
  <c r="X852" i="2"/>
  <c r="V852" i="2"/>
  <c r="V851" i="2"/>
  <c r="X851" i="2"/>
  <c r="U851" i="2"/>
  <c r="W851" i="2"/>
  <c r="A1348" i="2"/>
  <c r="V1348" i="2"/>
  <c r="X1348" i="2"/>
  <c r="U1348" i="2"/>
  <c r="W1348" i="2"/>
  <c r="X1342" i="2"/>
  <c r="V1342" i="2"/>
  <c r="A1343" i="2"/>
  <c r="U1343" i="2"/>
  <c r="W1343" i="2"/>
  <c r="W853" i="2"/>
  <c r="U853" i="2"/>
  <c r="U854" i="2"/>
  <c r="W854" i="2"/>
  <c r="U852" i="2"/>
  <c r="W852" i="2"/>
  <c r="A1342" i="2"/>
  <c r="W1342" i="2"/>
  <c r="U1342" i="2"/>
  <c r="U363" i="2"/>
  <c r="W363" i="2"/>
  <c r="A1344" i="2"/>
  <c r="W1344" i="2"/>
  <c r="U1344" i="2"/>
  <c r="U364" i="2"/>
  <c r="W364" i="2"/>
  <c r="U362" i="2"/>
  <c r="W362" i="2"/>
  <c r="R1365" i="2"/>
  <c r="A865" i="2"/>
  <c r="R1350" i="2"/>
  <c r="A850" i="2"/>
  <c r="R1358" i="2"/>
  <c r="A858" i="2"/>
  <c r="R1346" i="2"/>
  <c r="A846" i="2"/>
  <c r="R1349" i="2"/>
  <c r="A849" i="2"/>
  <c r="R1357" i="2"/>
  <c r="A857" i="2"/>
  <c r="R1353" i="2"/>
  <c r="A853" i="2"/>
  <c r="R1354" i="2"/>
  <c r="A854" i="2"/>
  <c r="R1352" i="2"/>
  <c r="A852" i="2"/>
  <c r="R1351" i="2"/>
  <c r="A851" i="2"/>
  <c r="R856" i="2"/>
  <c r="A356" i="2"/>
  <c r="R366" i="2"/>
  <c r="S356" i="2"/>
  <c r="S856" i="2" s="1"/>
  <c r="S1356" i="2" s="1"/>
  <c r="R867" i="2"/>
  <c r="A367" i="2"/>
  <c r="R377" i="2"/>
  <c r="S367" i="2"/>
  <c r="S867" i="2" s="1"/>
  <c r="S1367" i="2" s="1"/>
  <c r="R863" i="2"/>
  <c r="A363" i="2"/>
  <c r="S363" i="2"/>
  <c r="S863" i="2" s="1"/>
  <c r="S1363" i="2" s="1"/>
  <c r="R373" i="2"/>
  <c r="R875" i="2"/>
  <c r="A375" i="2"/>
  <c r="S375" i="2"/>
  <c r="S875" i="2" s="1"/>
  <c r="S1375" i="2" s="1"/>
  <c r="R385" i="2"/>
  <c r="R860" i="2"/>
  <c r="A360" i="2"/>
  <c r="R370" i="2"/>
  <c r="S360" i="2"/>
  <c r="S860" i="2" s="1"/>
  <c r="S1360" i="2" s="1"/>
  <c r="R868" i="2"/>
  <c r="A368" i="2"/>
  <c r="S368" i="2"/>
  <c r="S868" i="2" s="1"/>
  <c r="S1368" i="2" s="1"/>
  <c r="R378" i="2"/>
  <c r="R859" i="2"/>
  <c r="A359" i="2"/>
  <c r="S359" i="2"/>
  <c r="S859" i="2" s="1"/>
  <c r="S1359" i="2" s="1"/>
  <c r="R369" i="2"/>
  <c r="R864" i="2"/>
  <c r="A364" i="2"/>
  <c r="R374" i="2"/>
  <c r="S364" i="2"/>
  <c r="S864" i="2" s="1"/>
  <c r="S1364" i="2" s="1"/>
  <c r="R862" i="2"/>
  <c r="A362" i="2"/>
  <c r="R372" i="2"/>
  <c r="S362" i="2"/>
  <c r="S862" i="2" s="1"/>
  <c r="S1362" i="2" s="1"/>
  <c r="R861" i="2"/>
  <c r="A361" i="2"/>
  <c r="S361" i="2"/>
  <c r="S861" i="2" s="1"/>
  <c r="S1361" i="2" s="1"/>
  <c r="R371" i="2"/>
  <c r="Y1344" i="2" l="1"/>
  <c r="Y853" i="2"/>
  <c r="Y1348" i="2"/>
  <c r="Y1339" i="2"/>
  <c r="Y1342" i="2"/>
  <c r="Y854" i="2"/>
  <c r="Y1343" i="2"/>
  <c r="Y849" i="2"/>
  <c r="Y846" i="2"/>
  <c r="Y1341" i="2"/>
  <c r="Y852" i="2"/>
  <c r="Y851" i="2"/>
  <c r="Y1347" i="2"/>
  <c r="Y850" i="2"/>
  <c r="Y1336" i="2"/>
  <c r="Y1340" i="2"/>
  <c r="Y858" i="2"/>
  <c r="Y360" i="2"/>
  <c r="Y356" i="2"/>
  <c r="Y364" i="2"/>
  <c r="Y362" i="2"/>
  <c r="Y361" i="2"/>
  <c r="Y857" i="2"/>
  <c r="Y865" i="2"/>
  <c r="Y367" i="2"/>
  <c r="Y363" i="2"/>
  <c r="Y359" i="2"/>
  <c r="Y368" i="2"/>
  <c r="Y1355" i="2"/>
  <c r="Y375" i="2"/>
  <c r="AD849" i="2"/>
  <c r="AA849" i="2"/>
  <c r="AB849" i="2"/>
  <c r="AC849" i="2"/>
  <c r="AD865" i="2"/>
  <c r="AA865" i="2"/>
  <c r="AB865" i="2"/>
  <c r="AC865" i="2"/>
  <c r="AD1344" i="2"/>
  <c r="AA1344" i="2"/>
  <c r="AB1344" i="2"/>
  <c r="AC1344" i="2"/>
  <c r="AC363" i="2"/>
  <c r="AD363" i="2"/>
  <c r="AA363" i="2"/>
  <c r="AB363" i="2"/>
  <c r="AD853" i="2"/>
  <c r="AA853" i="2"/>
  <c r="AB853" i="2"/>
  <c r="AC853" i="2"/>
  <c r="AD1348" i="2"/>
  <c r="AA1348" i="2"/>
  <c r="AB1348" i="2"/>
  <c r="AC1348" i="2"/>
  <c r="AD1339" i="2"/>
  <c r="AA1339" i="2"/>
  <c r="AB1339" i="2"/>
  <c r="AC1339" i="2"/>
  <c r="AC359" i="2"/>
  <c r="AD359" i="2"/>
  <c r="AA359" i="2"/>
  <c r="AB359" i="2"/>
  <c r="AC368" i="2"/>
  <c r="AD368" i="2"/>
  <c r="AA368" i="2"/>
  <c r="AB368" i="2"/>
  <c r="AD1355" i="2"/>
  <c r="AA1355" i="2"/>
  <c r="AB1355" i="2"/>
  <c r="AC1355" i="2"/>
  <c r="AB375" i="2"/>
  <c r="AC375" i="2"/>
  <c r="AD375" i="2"/>
  <c r="AA375" i="2"/>
  <c r="AD1343" i="2"/>
  <c r="AA1343" i="2"/>
  <c r="AB1343" i="2"/>
  <c r="AC1343" i="2"/>
  <c r="AD857" i="2"/>
  <c r="AA857" i="2"/>
  <c r="AB857" i="2"/>
  <c r="AC857" i="2"/>
  <c r="AC367" i="2"/>
  <c r="AD367" i="2"/>
  <c r="AA367" i="2"/>
  <c r="AB367" i="2"/>
  <c r="AC362" i="2"/>
  <c r="AD362" i="2"/>
  <c r="AA362" i="2"/>
  <c r="AB362" i="2"/>
  <c r="AD1342" i="2"/>
  <c r="AA1342" i="2"/>
  <c r="AB1342" i="2"/>
  <c r="AC1342" i="2"/>
  <c r="AD852" i="2"/>
  <c r="AA852" i="2"/>
  <c r="AB852" i="2"/>
  <c r="AC852" i="2"/>
  <c r="AD851" i="2"/>
  <c r="AA851" i="2"/>
  <c r="AB851" i="2"/>
  <c r="AC851" i="2"/>
  <c r="AD1347" i="2"/>
  <c r="AA1347" i="2"/>
  <c r="AB1347" i="2"/>
  <c r="AC1347" i="2"/>
  <c r="AC361" i="2"/>
  <c r="AD361" i="2"/>
  <c r="AA361" i="2"/>
  <c r="AB361" i="2"/>
  <c r="AC364" i="2"/>
  <c r="AD364" i="2"/>
  <c r="AA364" i="2"/>
  <c r="AB364" i="2"/>
  <c r="AD854" i="2"/>
  <c r="AA854" i="2"/>
  <c r="AB854" i="2"/>
  <c r="AC854" i="2"/>
  <c r="AD846" i="2"/>
  <c r="AA846" i="2"/>
  <c r="AB846" i="2"/>
  <c r="AC846" i="2"/>
  <c r="AD1341" i="2"/>
  <c r="AA1341" i="2"/>
  <c r="AB1341" i="2"/>
  <c r="AC1341" i="2"/>
  <c r="AD858" i="2"/>
  <c r="AA858" i="2"/>
  <c r="AB858" i="2"/>
  <c r="AC858" i="2"/>
  <c r="AD850" i="2"/>
  <c r="AA850" i="2"/>
  <c r="AB850" i="2"/>
  <c r="AC850" i="2"/>
  <c r="AD1336" i="2"/>
  <c r="AA1336" i="2"/>
  <c r="AB1336" i="2"/>
  <c r="AC1336" i="2"/>
  <c r="AC360" i="2"/>
  <c r="AD360" i="2"/>
  <c r="AA360" i="2"/>
  <c r="AB360" i="2"/>
  <c r="AD1340" i="2"/>
  <c r="AA1340" i="2"/>
  <c r="AB1340" i="2"/>
  <c r="AC1340" i="2"/>
  <c r="AC356" i="2"/>
  <c r="AD356" i="2"/>
  <c r="AA356" i="2"/>
  <c r="AB356" i="2"/>
  <c r="X369" i="2"/>
  <c r="V369" i="2"/>
  <c r="U369" i="2"/>
  <c r="W369" i="2"/>
  <c r="X378" i="2"/>
  <c r="V378" i="2"/>
  <c r="W378" i="2"/>
  <c r="U378" i="2"/>
  <c r="V373" i="2"/>
  <c r="X373" i="2"/>
  <c r="X861" i="2"/>
  <c r="U861" i="2"/>
  <c r="V861" i="2"/>
  <c r="W861" i="2"/>
  <c r="V862" i="2"/>
  <c r="X862" i="2"/>
  <c r="X864" i="2"/>
  <c r="V864" i="2"/>
  <c r="V859" i="2"/>
  <c r="U859" i="2"/>
  <c r="X859" i="2"/>
  <c r="W859" i="2"/>
  <c r="X868" i="2"/>
  <c r="V868" i="2"/>
  <c r="W868" i="2"/>
  <c r="U868" i="2"/>
  <c r="X860" i="2"/>
  <c r="V860" i="2"/>
  <c r="W860" i="2"/>
  <c r="U860" i="2"/>
  <c r="V875" i="2"/>
  <c r="X875" i="2"/>
  <c r="U875" i="2"/>
  <c r="W875" i="2"/>
  <c r="V863" i="2"/>
  <c r="X863" i="2"/>
  <c r="V867" i="2"/>
  <c r="X867" i="2"/>
  <c r="U867" i="2"/>
  <c r="W867" i="2"/>
  <c r="X856" i="2"/>
  <c r="V856" i="2"/>
  <c r="U856" i="2"/>
  <c r="W856" i="2"/>
  <c r="V1352" i="2"/>
  <c r="X1352" i="2"/>
  <c r="X1353" i="2"/>
  <c r="V1353" i="2"/>
  <c r="A1349" i="2"/>
  <c r="X1349" i="2"/>
  <c r="V1349" i="2"/>
  <c r="W1349" i="2"/>
  <c r="U1349" i="2"/>
  <c r="A1358" i="2"/>
  <c r="X1358" i="2"/>
  <c r="W1358" i="2"/>
  <c r="V1358" i="2"/>
  <c r="U1358" i="2"/>
  <c r="A1365" i="2"/>
  <c r="X1365" i="2"/>
  <c r="V1365" i="2"/>
  <c r="W1365" i="2"/>
  <c r="U1365" i="2"/>
  <c r="X371" i="2"/>
  <c r="V371" i="2"/>
  <c r="U371" i="2"/>
  <c r="W371" i="2"/>
  <c r="X385" i="2"/>
  <c r="V385" i="2"/>
  <c r="U385" i="2"/>
  <c r="W385" i="2"/>
  <c r="X372" i="2"/>
  <c r="V372" i="2"/>
  <c r="X374" i="2"/>
  <c r="V374" i="2"/>
  <c r="X370" i="2"/>
  <c r="V370" i="2"/>
  <c r="U370" i="2"/>
  <c r="W370" i="2"/>
  <c r="V377" i="2"/>
  <c r="X377" i="2"/>
  <c r="U377" i="2"/>
  <c r="W377" i="2"/>
  <c r="X366" i="2"/>
  <c r="V366" i="2"/>
  <c r="U366" i="2"/>
  <c r="W366" i="2"/>
  <c r="A1351" i="2"/>
  <c r="V1351" i="2"/>
  <c r="X1351" i="2"/>
  <c r="W1351" i="2"/>
  <c r="U1351" i="2"/>
  <c r="X1354" i="2"/>
  <c r="V1354" i="2"/>
  <c r="A1357" i="2"/>
  <c r="X1357" i="2"/>
  <c r="V1357" i="2"/>
  <c r="U1357" i="2"/>
  <c r="W1357" i="2"/>
  <c r="A1346" i="2"/>
  <c r="X1346" i="2"/>
  <c r="V1346" i="2"/>
  <c r="U1346" i="2"/>
  <c r="W1346" i="2"/>
  <c r="A1350" i="2"/>
  <c r="X1350" i="2"/>
  <c r="V1350" i="2"/>
  <c r="U1350" i="2"/>
  <c r="W1350" i="2"/>
  <c r="W862" i="2"/>
  <c r="U862" i="2"/>
  <c r="W864" i="2"/>
  <c r="U864" i="2"/>
  <c r="U863" i="2"/>
  <c r="W863" i="2"/>
  <c r="A1352" i="2"/>
  <c r="U1352" i="2"/>
  <c r="W1352" i="2"/>
  <c r="A1353" i="2"/>
  <c r="W1353" i="2"/>
  <c r="U1353" i="2"/>
  <c r="Y1353" i="2" s="1"/>
  <c r="U373" i="2"/>
  <c r="W373" i="2"/>
  <c r="U372" i="2"/>
  <c r="W372" i="2"/>
  <c r="U374" i="2"/>
  <c r="W374" i="2"/>
  <c r="A1354" i="2"/>
  <c r="U1354" i="2"/>
  <c r="W1354" i="2"/>
  <c r="R1361" i="2"/>
  <c r="A861" i="2"/>
  <c r="R1362" i="2"/>
  <c r="A862" i="2"/>
  <c r="R1364" i="2"/>
  <c r="A864" i="2"/>
  <c r="R1359" i="2"/>
  <c r="A859" i="2"/>
  <c r="R1368" i="2"/>
  <c r="A868" i="2"/>
  <c r="R1360" i="2"/>
  <c r="A860" i="2"/>
  <c r="R1375" i="2"/>
  <c r="A875" i="2"/>
  <c r="R1363" i="2"/>
  <c r="A863" i="2"/>
  <c r="R1367" i="2"/>
  <c r="A867" i="2"/>
  <c r="R1356" i="2"/>
  <c r="A856" i="2"/>
  <c r="R871" i="2"/>
  <c r="A371" i="2"/>
  <c r="S371" i="2"/>
  <c r="S871" i="2" s="1"/>
  <c r="S1371" i="2" s="1"/>
  <c r="R381" i="2"/>
  <c r="S385" i="2"/>
  <c r="S885" i="2" s="1"/>
  <c r="S1385" i="2" s="1"/>
  <c r="R885" i="2"/>
  <c r="A385" i="2"/>
  <c r="R395" i="2"/>
  <c r="R873" i="2"/>
  <c r="A373" i="2"/>
  <c r="S373" i="2"/>
  <c r="S873" i="2" s="1"/>
  <c r="S1373" i="2" s="1"/>
  <c r="R383" i="2"/>
  <c r="R872" i="2"/>
  <c r="A372" i="2"/>
  <c r="S372" i="2"/>
  <c r="S872" i="2" s="1"/>
  <c r="S1372" i="2" s="1"/>
  <c r="R382" i="2"/>
  <c r="R874" i="2"/>
  <c r="A374" i="2"/>
  <c r="S374" i="2"/>
  <c r="S874" i="2" s="1"/>
  <c r="S1374" i="2" s="1"/>
  <c r="R384" i="2"/>
  <c r="R870" i="2"/>
  <c r="A370" i="2"/>
  <c r="S370" i="2"/>
  <c r="S870" i="2" s="1"/>
  <c r="S1370" i="2" s="1"/>
  <c r="R380" i="2"/>
  <c r="S377" i="2"/>
  <c r="S877" i="2" s="1"/>
  <c r="S1377" i="2" s="1"/>
  <c r="R877" i="2"/>
  <c r="A377" i="2"/>
  <c r="R387" i="2"/>
  <c r="R866" i="2"/>
  <c r="A366" i="2"/>
  <c r="R376" i="2"/>
  <c r="S366" i="2"/>
  <c r="S866" i="2" s="1"/>
  <c r="S1366" i="2" s="1"/>
  <c r="R869" i="2"/>
  <c r="A369" i="2"/>
  <c r="S369" i="2"/>
  <c r="S869" i="2" s="1"/>
  <c r="S1369" i="2" s="1"/>
  <c r="R379" i="2"/>
  <c r="R878" i="2"/>
  <c r="A378" i="2"/>
  <c r="R388" i="2"/>
  <c r="S378" i="2"/>
  <c r="S878" i="2" s="1"/>
  <c r="S1378" i="2" s="1"/>
  <c r="Y385" i="2" l="1"/>
  <c r="Y1354" i="2"/>
  <c r="Y1352" i="2"/>
  <c r="Y1346" i="2"/>
  <c r="Y1349" i="2"/>
  <c r="Y1350" i="2"/>
  <c r="Y1351" i="2"/>
  <c r="Y374" i="2"/>
  <c r="Y859" i="2"/>
  <c r="Y861" i="2"/>
  <c r="Y378" i="2"/>
  <c r="Y862" i="2"/>
  <c r="Y373" i="2"/>
  <c r="Y863" i="2"/>
  <c r="Y1357" i="2"/>
  <c r="Y366" i="2"/>
  <c r="Y377" i="2"/>
  <c r="Y370" i="2"/>
  <c r="Y371" i="2"/>
  <c r="Y1358" i="2"/>
  <c r="Y860" i="2"/>
  <c r="Y868" i="2"/>
  <c r="Y864" i="2"/>
  <c r="Y875" i="2"/>
  <c r="Y372" i="2"/>
  <c r="Y1365" i="2"/>
  <c r="Y856" i="2"/>
  <c r="Y867" i="2"/>
  <c r="Y369" i="2"/>
  <c r="AB377" i="2"/>
  <c r="AC377" i="2"/>
  <c r="AD377" i="2"/>
  <c r="AA377" i="2"/>
  <c r="AB385" i="2"/>
  <c r="AC385" i="2"/>
  <c r="AD385" i="2"/>
  <c r="AA385" i="2"/>
  <c r="AD1358" i="2"/>
  <c r="AA1358" i="2"/>
  <c r="AB1358" i="2"/>
  <c r="AC1358" i="2"/>
  <c r="AD860" i="2"/>
  <c r="AA860" i="2"/>
  <c r="AB860" i="2"/>
  <c r="AC860" i="2"/>
  <c r="AD868" i="2"/>
  <c r="AA868" i="2"/>
  <c r="AB868" i="2"/>
  <c r="AC868" i="2"/>
  <c r="AB374" i="2"/>
  <c r="AC374" i="2"/>
  <c r="AD374" i="2"/>
  <c r="AA374" i="2"/>
  <c r="AC366" i="2"/>
  <c r="AD366" i="2"/>
  <c r="AA366" i="2"/>
  <c r="AB366" i="2"/>
  <c r="AD1354" i="2"/>
  <c r="AA1354" i="2"/>
  <c r="AB1354" i="2"/>
  <c r="AC1354" i="2"/>
  <c r="AD1353" i="2"/>
  <c r="AA1353" i="2"/>
  <c r="AB1353" i="2"/>
  <c r="AC1353" i="2"/>
  <c r="AD1352" i="2"/>
  <c r="AA1352" i="2"/>
  <c r="AB1352" i="2"/>
  <c r="AC1352" i="2"/>
  <c r="AD864" i="2"/>
  <c r="AA864" i="2"/>
  <c r="AB864" i="2"/>
  <c r="AC864" i="2"/>
  <c r="AD1349" i="2"/>
  <c r="AA1349" i="2"/>
  <c r="AB1349" i="2"/>
  <c r="AC1349" i="2"/>
  <c r="AD875" i="2"/>
  <c r="AA875" i="2"/>
  <c r="AB875" i="2"/>
  <c r="AC875" i="2"/>
  <c r="AD863" i="2"/>
  <c r="AA863" i="2"/>
  <c r="AB863" i="2"/>
  <c r="AC863" i="2"/>
  <c r="AB371" i="2"/>
  <c r="AC371" i="2"/>
  <c r="AD371" i="2"/>
  <c r="AA371" i="2"/>
  <c r="AB372" i="2"/>
  <c r="AC372" i="2"/>
  <c r="AD372" i="2"/>
  <c r="AA372" i="2"/>
  <c r="AD1350" i="2"/>
  <c r="AA1350" i="2"/>
  <c r="AB1350" i="2"/>
  <c r="AC1350" i="2"/>
  <c r="AD1351" i="2"/>
  <c r="AA1351" i="2"/>
  <c r="AB1351" i="2"/>
  <c r="AC1351" i="2"/>
  <c r="AD859" i="2"/>
  <c r="AA859" i="2"/>
  <c r="AB859" i="2"/>
  <c r="AC859" i="2"/>
  <c r="AD861" i="2"/>
  <c r="AA861" i="2"/>
  <c r="AB861" i="2"/>
  <c r="AC861" i="2"/>
  <c r="AB378" i="2"/>
  <c r="AC378" i="2"/>
  <c r="AD378" i="2"/>
  <c r="AA378" i="2"/>
  <c r="AB373" i="2"/>
  <c r="AC373" i="2"/>
  <c r="AD373" i="2"/>
  <c r="AA373" i="2"/>
  <c r="AD1357" i="2"/>
  <c r="AA1357" i="2"/>
  <c r="AB1357" i="2"/>
  <c r="AC1357" i="2"/>
  <c r="AB370" i="2"/>
  <c r="AC370" i="2"/>
  <c r="AD370" i="2"/>
  <c r="AA370" i="2"/>
  <c r="AD862" i="2"/>
  <c r="AA862" i="2"/>
  <c r="AB862" i="2"/>
  <c r="AC862" i="2"/>
  <c r="AD1346" i="2"/>
  <c r="AA1346" i="2"/>
  <c r="AB1346" i="2"/>
  <c r="AC1346" i="2"/>
  <c r="AD1365" i="2"/>
  <c r="AA1365" i="2"/>
  <c r="AB1365" i="2"/>
  <c r="AC1365" i="2"/>
  <c r="AD856" i="2"/>
  <c r="AA856" i="2"/>
  <c r="AB856" i="2"/>
  <c r="AC856" i="2"/>
  <c r="AD867" i="2"/>
  <c r="AA867" i="2"/>
  <c r="AB867" i="2"/>
  <c r="AC867" i="2"/>
  <c r="AB369" i="2"/>
  <c r="AC369" i="2"/>
  <c r="AD369" i="2"/>
  <c r="AA369" i="2"/>
  <c r="X885" i="2"/>
  <c r="V885" i="2"/>
  <c r="U885" i="2"/>
  <c r="W885" i="2"/>
  <c r="X379" i="2"/>
  <c r="V379" i="2"/>
  <c r="U379" i="2"/>
  <c r="W379" i="2"/>
  <c r="X387" i="2"/>
  <c r="V387" i="2"/>
  <c r="U387" i="2"/>
  <c r="W387" i="2"/>
  <c r="X380" i="2"/>
  <c r="W380" i="2"/>
  <c r="V380" i="2"/>
  <c r="U380" i="2"/>
  <c r="X384" i="2"/>
  <c r="V384" i="2"/>
  <c r="X382" i="2"/>
  <c r="V382" i="2"/>
  <c r="X383" i="2"/>
  <c r="V383" i="2"/>
  <c r="X395" i="2"/>
  <c r="V395" i="2"/>
  <c r="U395" i="2"/>
  <c r="W395" i="2"/>
  <c r="V381" i="2"/>
  <c r="U381" i="2"/>
  <c r="X381" i="2"/>
  <c r="W381" i="2"/>
  <c r="X376" i="2"/>
  <c r="U376" i="2"/>
  <c r="V376" i="2"/>
  <c r="W376" i="2"/>
  <c r="A1356" i="2"/>
  <c r="V1356" i="2"/>
  <c r="W1356" i="2"/>
  <c r="X1356" i="2"/>
  <c r="U1356" i="2"/>
  <c r="V1363" i="2"/>
  <c r="X1363" i="2"/>
  <c r="A1360" i="2"/>
  <c r="V1360" i="2"/>
  <c r="W1360" i="2"/>
  <c r="X1360" i="2"/>
  <c r="U1360" i="2"/>
  <c r="A1359" i="2"/>
  <c r="V1359" i="2"/>
  <c r="X1359" i="2"/>
  <c r="U1359" i="2"/>
  <c r="W1359" i="2"/>
  <c r="X1362" i="2"/>
  <c r="V1362" i="2"/>
  <c r="X877" i="2"/>
  <c r="U877" i="2"/>
  <c r="V877" i="2"/>
  <c r="W877" i="2"/>
  <c r="X388" i="2"/>
  <c r="V388" i="2"/>
  <c r="W388" i="2"/>
  <c r="U388" i="2"/>
  <c r="V878" i="2"/>
  <c r="X878" i="2"/>
  <c r="W878" i="2"/>
  <c r="U878" i="2"/>
  <c r="X869" i="2"/>
  <c r="V869" i="2"/>
  <c r="U869" i="2"/>
  <c r="W869" i="2"/>
  <c r="V866" i="2"/>
  <c r="X866" i="2"/>
  <c r="U866" i="2"/>
  <c r="W866" i="2"/>
  <c r="V870" i="2"/>
  <c r="X870" i="2"/>
  <c r="W870" i="2"/>
  <c r="U870" i="2"/>
  <c r="V874" i="2"/>
  <c r="X874" i="2"/>
  <c r="X872" i="2"/>
  <c r="V872" i="2"/>
  <c r="X873" i="2"/>
  <c r="V873" i="2"/>
  <c r="V871" i="2"/>
  <c r="X871" i="2"/>
  <c r="U871" i="2"/>
  <c r="W871" i="2"/>
  <c r="A1367" i="2"/>
  <c r="V1367" i="2"/>
  <c r="X1367" i="2"/>
  <c r="W1367" i="2"/>
  <c r="U1367" i="2"/>
  <c r="A1375" i="2"/>
  <c r="V1375" i="2"/>
  <c r="X1375" i="2"/>
  <c r="U1375" i="2"/>
  <c r="W1375" i="2"/>
  <c r="A1368" i="2"/>
  <c r="V1368" i="2"/>
  <c r="X1368" i="2"/>
  <c r="U1368" i="2"/>
  <c r="W1368" i="2"/>
  <c r="V1364" i="2"/>
  <c r="X1364" i="2"/>
  <c r="A1361" i="2"/>
  <c r="X1361" i="2"/>
  <c r="V1361" i="2"/>
  <c r="U1361" i="2"/>
  <c r="W1361" i="2"/>
  <c r="U384" i="2"/>
  <c r="W384" i="2"/>
  <c r="W874" i="2"/>
  <c r="U874" i="2"/>
  <c r="U872" i="2"/>
  <c r="W872" i="2"/>
  <c r="W873" i="2"/>
  <c r="U873" i="2"/>
  <c r="A1364" i="2"/>
  <c r="W1364" i="2"/>
  <c r="U1364" i="2"/>
  <c r="U382" i="2"/>
  <c r="W382" i="2"/>
  <c r="U383" i="2"/>
  <c r="W383" i="2"/>
  <c r="A1363" i="2"/>
  <c r="U1363" i="2"/>
  <c r="W1363" i="2"/>
  <c r="A1362" i="2"/>
  <c r="W1362" i="2"/>
  <c r="U1362" i="2"/>
  <c r="R1378" i="2"/>
  <c r="A878" i="2"/>
  <c r="R1370" i="2"/>
  <c r="A870" i="2"/>
  <c r="R1374" i="2"/>
  <c r="A874" i="2"/>
  <c r="R1372" i="2"/>
  <c r="A872" i="2"/>
  <c r="R1373" i="2"/>
  <c r="A873" i="2"/>
  <c r="R1371" i="2"/>
  <c r="A871" i="2"/>
  <c r="R880" i="2"/>
  <c r="A380" i="2"/>
  <c r="S380" i="2"/>
  <c r="S880" i="2" s="1"/>
  <c r="S1380" i="2" s="1"/>
  <c r="R390" i="2"/>
  <c r="R884" i="2"/>
  <c r="A384" i="2"/>
  <c r="R394" i="2"/>
  <c r="S384" i="2"/>
  <c r="S884" i="2" s="1"/>
  <c r="S1384" i="2" s="1"/>
  <c r="R882" i="2"/>
  <c r="A382" i="2"/>
  <c r="R392" i="2"/>
  <c r="S382" i="2"/>
  <c r="S882" i="2" s="1"/>
  <c r="S1382" i="2" s="1"/>
  <c r="S383" i="2"/>
  <c r="S883" i="2" s="1"/>
  <c r="S1383" i="2" s="1"/>
  <c r="R883" i="2"/>
  <c r="A383" i="2"/>
  <c r="R393" i="2"/>
  <c r="S395" i="2"/>
  <c r="S895" i="2" s="1"/>
  <c r="S1395" i="2" s="1"/>
  <c r="R895" i="2"/>
  <c r="A395" i="2"/>
  <c r="R405" i="2"/>
  <c r="S381" i="2"/>
  <c r="S881" i="2" s="1"/>
  <c r="S1381" i="2" s="1"/>
  <c r="R881" i="2"/>
  <c r="A381" i="2"/>
  <c r="R391" i="2"/>
  <c r="R888" i="2"/>
  <c r="A388" i="2"/>
  <c r="R398" i="2"/>
  <c r="S388" i="2"/>
  <c r="S888" i="2" s="1"/>
  <c r="S1388" i="2" s="1"/>
  <c r="R876" i="2"/>
  <c r="A376" i="2"/>
  <c r="S376" i="2"/>
  <c r="S876" i="2" s="1"/>
  <c r="S1376" i="2" s="1"/>
  <c r="R386" i="2"/>
  <c r="R1369" i="2"/>
  <c r="A869" i="2"/>
  <c r="R1366" i="2"/>
  <c r="A866" i="2"/>
  <c r="S379" i="2"/>
  <c r="S879" i="2" s="1"/>
  <c r="S1379" i="2" s="1"/>
  <c r="R879" i="2"/>
  <c r="A379" i="2"/>
  <c r="R389" i="2"/>
  <c r="S387" i="2"/>
  <c r="S887" i="2" s="1"/>
  <c r="S1387" i="2" s="1"/>
  <c r="R887" i="2"/>
  <c r="A387" i="2"/>
  <c r="R397" i="2"/>
  <c r="R1377" i="2"/>
  <c r="A877" i="2"/>
  <c r="R1385" i="2"/>
  <c r="A885" i="2"/>
  <c r="Y387" i="2" l="1"/>
  <c r="Y885" i="2"/>
  <c r="Y388" i="2"/>
  <c r="Y395" i="2"/>
  <c r="Y1362" i="2"/>
  <c r="Y383" i="2"/>
  <c r="Y877" i="2"/>
  <c r="Y1356" i="2"/>
  <c r="Y1363" i="2"/>
  <c r="Y872" i="2"/>
  <c r="Y384" i="2"/>
  <c r="Y1364" i="2"/>
  <c r="Y1361" i="2"/>
  <c r="Y1375" i="2"/>
  <c r="Y1367" i="2"/>
  <c r="Y866" i="2"/>
  <c r="Y869" i="2"/>
  <c r="Y376" i="2"/>
  <c r="Y381" i="2"/>
  <c r="Y380" i="2"/>
  <c r="Y379" i="2"/>
  <c r="Y871" i="2"/>
  <c r="Y1359" i="2"/>
  <c r="Y1360" i="2"/>
  <c r="Y382" i="2"/>
  <c r="Y873" i="2"/>
  <c r="Y874" i="2"/>
  <c r="Y1368" i="2"/>
  <c r="Y870" i="2"/>
  <c r="Y878" i="2"/>
  <c r="AD1362" i="2"/>
  <c r="AA1362" i="2"/>
  <c r="AB1362" i="2"/>
  <c r="AC1362" i="2"/>
  <c r="AD1363" i="2"/>
  <c r="AA1363" i="2"/>
  <c r="AB1363" i="2"/>
  <c r="AC1363" i="2"/>
  <c r="AD872" i="2"/>
  <c r="AA872" i="2"/>
  <c r="AB872" i="2"/>
  <c r="AC872" i="2"/>
  <c r="AB384" i="2"/>
  <c r="AC384" i="2"/>
  <c r="AD384" i="2"/>
  <c r="AA384" i="2"/>
  <c r="AD871" i="2"/>
  <c r="AA871" i="2"/>
  <c r="AB871" i="2"/>
  <c r="AC871" i="2"/>
  <c r="AD1359" i="2"/>
  <c r="AA1359" i="2"/>
  <c r="AB1359" i="2"/>
  <c r="AC1359" i="2"/>
  <c r="AD1360" i="2"/>
  <c r="AA1360" i="2"/>
  <c r="AB1360" i="2"/>
  <c r="AC1360" i="2"/>
  <c r="AD873" i="2"/>
  <c r="AA873" i="2"/>
  <c r="AB873" i="2"/>
  <c r="AC873" i="2"/>
  <c r="AB388" i="2"/>
  <c r="AC388" i="2"/>
  <c r="AD388" i="2"/>
  <c r="AA388" i="2"/>
  <c r="AB395" i="2"/>
  <c r="AC395" i="2"/>
  <c r="AD395" i="2"/>
  <c r="AA395" i="2"/>
  <c r="AD1364" i="2"/>
  <c r="AA1364" i="2"/>
  <c r="AB1364" i="2"/>
  <c r="AC1364" i="2"/>
  <c r="AD1361" i="2"/>
  <c r="AA1361" i="2"/>
  <c r="AB1361" i="2"/>
  <c r="AC1361" i="2"/>
  <c r="AD1375" i="2"/>
  <c r="AA1375" i="2"/>
  <c r="AB1375" i="2"/>
  <c r="AC1375" i="2"/>
  <c r="AD1367" i="2"/>
  <c r="AA1367" i="2"/>
  <c r="AB1367" i="2"/>
  <c r="AC1367" i="2"/>
  <c r="AD866" i="2"/>
  <c r="AA866" i="2"/>
  <c r="AB866" i="2"/>
  <c r="AC866" i="2"/>
  <c r="AD869" i="2"/>
  <c r="AA869" i="2"/>
  <c r="AB869" i="2"/>
  <c r="AC869" i="2"/>
  <c r="AB376" i="2"/>
  <c r="AC376" i="2"/>
  <c r="AD376" i="2"/>
  <c r="AA376" i="2"/>
  <c r="AB381" i="2"/>
  <c r="AC381" i="2"/>
  <c r="AD381" i="2"/>
  <c r="AA381" i="2"/>
  <c r="AB380" i="2"/>
  <c r="AC380" i="2"/>
  <c r="AD380" i="2"/>
  <c r="AA380" i="2"/>
  <c r="AB382" i="2"/>
  <c r="AC382" i="2"/>
  <c r="AD382" i="2"/>
  <c r="AA382" i="2"/>
  <c r="AD874" i="2"/>
  <c r="AA874" i="2"/>
  <c r="AB874" i="2"/>
  <c r="AC874" i="2"/>
  <c r="AD1368" i="2"/>
  <c r="AA1368" i="2"/>
  <c r="AB1368" i="2"/>
  <c r="AC1368" i="2"/>
  <c r="AD870" i="2"/>
  <c r="AA870" i="2"/>
  <c r="AB870" i="2"/>
  <c r="AC870" i="2"/>
  <c r="AD878" i="2"/>
  <c r="AA878" i="2"/>
  <c r="AB878" i="2"/>
  <c r="AC878" i="2"/>
  <c r="AB383" i="2"/>
  <c r="AC383" i="2"/>
  <c r="AD383" i="2"/>
  <c r="AA383" i="2"/>
  <c r="AD877" i="2"/>
  <c r="AA877" i="2"/>
  <c r="AB877" i="2"/>
  <c r="AC877" i="2"/>
  <c r="AD1356" i="2"/>
  <c r="AA1356" i="2"/>
  <c r="AB1356" i="2"/>
  <c r="AC1356" i="2"/>
  <c r="AB387" i="2"/>
  <c r="AC387" i="2"/>
  <c r="AD387" i="2"/>
  <c r="AA387" i="2"/>
  <c r="AB379" i="2"/>
  <c r="AC379" i="2"/>
  <c r="AD379" i="2"/>
  <c r="AA379" i="2"/>
  <c r="AD885" i="2"/>
  <c r="AA885" i="2"/>
  <c r="AB885" i="2"/>
  <c r="AC885" i="2"/>
  <c r="A1366" i="2"/>
  <c r="X1366" i="2"/>
  <c r="V1366" i="2"/>
  <c r="U1366" i="2"/>
  <c r="W1366" i="2"/>
  <c r="X394" i="2"/>
  <c r="V394" i="2"/>
  <c r="V887" i="2"/>
  <c r="X887" i="2"/>
  <c r="U887" i="2"/>
  <c r="W887" i="2"/>
  <c r="V879" i="2"/>
  <c r="U879" i="2"/>
  <c r="W879" i="2"/>
  <c r="X879" i="2"/>
  <c r="X881" i="2"/>
  <c r="V881" i="2"/>
  <c r="U881" i="2"/>
  <c r="W881" i="2"/>
  <c r="V895" i="2"/>
  <c r="U895" i="2"/>
  <c r="W895" i="2"/>
  <c r="X895" i="2"/>
  <c r="V883" i="2"/>
  <c r="X883" i="2"/>
  <c r="V397" i="2"/>
  <c r="U397" i="2"/>
  <c r="W397" i="2"/>
  <c r="X397" i="2"/>
  <c r="X386" i="2"/>
  <c r="V386" i="2"/>
  <c r="U386" i="2"/>
  <c r="Y386" i="2" s="1"/>
  <c r="W386" i="2"/>
  <c r="X391" i="2"/>
  <c r="V391" i="2"/>
  <c r="U391" i="2"/>
  <c r="Y391" i="2" s="1"/>
  <c r="W391" i="2"/>
  <c r="V405" i="2"/>
  <c r="X405" i="2"/>
  <c r="U405" i="2"/>
  <c r="W405" i="2"/>
  <c r="V393" i="2"/>
  <c r="X393" i="2"/>
  <c r="X390" i="2"/>
  <c r="V390" i="2"/>
  <c r="U390" i="2"/>
  <c r="W390" i="2"/>
  <c r="X398" i="2"/>
  <c r="V398" i="2"/>
  <c r="W398" i="2"/>
  <c r="U398" i="2"/>
  <c r="X392" i="2"/>
  <c r="V392" i="2"/>
  <c r="A1377" i="2"/>
  <c r="X1377" i="2"/>
  <c r="V1377" i="2"/>
  <c r="U1377" i="2"/>
  <c r="W1377" i="2"/>
  <c r="A1369" i="2"/>
  <c r="X1369" i="2"/>
  <c r="V1369" i="2"/>
  <c r="W1369" i="2"/>
  <c r="U1369" i="2"/>
  <c r="X876" i="2"/>
  <c r="V876" i="2"/>
  <c r="U876" i="2"/>
  <c r="W876" i="2"/>
  <c r="X888" i="2"/>
  <c r="V888" i="2"/>
  <c r="W888" i="2"/>
  <c r="U888" i="2"/>
  <c r="V882" i="2"/>
  <c r="X882" i="2"/>
  <c r="X884" i="2"/>
  <c r="V884" i="2"/>
  <c r="X880" i="2"/>
  <c r="V880" i="2"/>
  <c r="W880" i="2"/>
  <c r="U880" i="2"/>
  <c r="X1373" i="2"/>
  <c r="V1373" i="2"/>
  <c r="X1374" i="2"/>
  <c r="V1374" i="2"/>
  <c r="A1378" i="2"/>
  <c r="X1378" i="2"/>
  <c r="V1378" i="2"/>
  <c r="W1378" i="2"/>
  <c r="U1378" i="2"/>
  <c r="V389" i="2"/>
  <c r="X389" i="2"/>
  <c r="U389" i="2"/>
  <c r="W389" i="2"/>
  <c r="A1385" i="2"/>
  <c r="X1385" i="2"/>
  <c r="V1385" i="2"/>
  <c r="W1385" i="2"/>
  <c r="U1385" i="2"/>
  <c r="A1371" i="2"/>
  <c r="V1371" i="2"/>
  <c r="X1371" i="2"/>
  <c r="W1371" i="2"/>
  <c r="U1371" i="2"/>
  <c r="V1372" i="2"/>
  <c r="X1372" i="2"/>
  <c r="A1370" i="2"/>
  <c r="X1370" i="2"/>
  <c r="U1370" i="2"/>
  <c r="V1370" i="2"/>
  <c r="W1370" i="2"/>
  <c r="W882" i="2"/>
  <c r="U882" i="2"/>
  <c r="W884" i="2"/>
  <c r="U884" i="2"/>
  <c r="A1373" i="2"/>
  <c r="W1373" i="2"/>
  <c r="U1373" i="2"/>
  <c r="A1374" i="2"/>
  <c r="U1374" i="2"/>
  <c r="W1374" i="2"/>
  <c r="U393" i="2"/>
  <c r="Y393" i="2" s="1"/>
  <c r="W393" i="2"/>
  <c r="U392" i="2"/>
  <c r="W392" i="2"/>
  <c r="U394" i="2"/>
  <c r="Y394" i="2" s="1"/>
  <c r="W394" i="2"/>
  <c r="A1372" i="2"/>
  <c r="U1372" i="2"/>
  <c r="W1372" i="2"/>
  <c r="U883" i="2"/>
  <c r="W883" i="2"/>
  <c r="R1376" i="2"/>
  <c r="A876" i="2"/>
  <c r="R1388" i="2"/>
  <c r="A888" i="2"/>
  <c r="R1382" i="2"/>
  <c r="A882" i="2"/>
  <c r="R1384" i="2"/>
  <c r="A884" i="2"/>
  <c r="R1380" i="2"/>
  <c r="A880" i="2"/>
  <c r="S397" i="2"/>
  <c r="S897" i="2" s="1"/>
  <c r="S1397" i="2" s="1"/>
  <c r="R897" i="2"/>
  <c r="A397" i="2"/>
  <c r="R407" i="2"/>
  <c r="S389" i="2"/>
  <c r="S889" i="2" s="1"/>
  <c r="S1389" i="2" s="1"/>
  <c r="R889" i="2"/>
  <c r="A389" i="2"/>
  <c r="R399" i="2"/>
  <c r="S405" i="2"/>
  <c r="S905" i="2" s="1"/>
  <c r="S1405" i="2" s="1"/>
  <c r="R905" i="2"/>
  <c r="A405" i="2"/>
  <c r="R415" i="2"/>
  <c r="S393" i="2"/>
  <c r="S893" i="2" s="1"/>
  <c r="S1393" i="2" s="1"/>
  <c r="R893" i="2"/>
  <c r="A393" i="2"/>
  <c r="R403" i="2"/>
  <c r="R890" i="2"/>
  <c r="A390" i="2"/>
  <c r="S390" i="2"/>
  <c r="S890" i="2" s="1"/>
  <c r="S1390" i="2" s="1"/>
  <c r="R400" i="2"/>
  <c r="R898" i="2"/>
  <c r="A398" i="2"/>
  <c r="S398" i="2"/>
  <c r="S898" i="2" s="1"/>
  <c r="S1398" i="2" s="1"/>
  <c r="R408" i="2"/>
  <c r="R886" i="2"/>
  <c r="A386" i="2"/>
  <c r="S386" i="2"/>
  <c r="S886" i="2" s="1"/>
  <c r="S1386" i="2" s="1"/>
  <c r="R396" i="2"/>
  <c r="S391" i="2"/>
  <c r="S891" i="2" s="1"/>
  <c r="S1391" i="2" s="1"/>
  <c r="R891" i="2"/>
  <c r="A391" i="2"/>
  <c r="R401" i="2"/>
  <c r="R892" i="2"/>
  <c r="A392" i="2"/>
  <c r="S392" i="2"/>
  <c r="S892" i="2" s="1"/>
  <c r="S1392" i="2" s="1"/>
  <c r="R402" i="2"/>
  <c r="R894" i="2"/>
  <c r="A394" i="2"/>
  <c r="R404" i="2"/>
  <c r="S394" i="2"/>
  <c r="S894" i="2" s="1"/>
  <c r="S1394" i="2" s="1"/>
  <c r="R1387" i="2"/>
  <c r="A887" i="2"/>
  <c r="R1379" i="2"/>
  <c r="A879" i="2"/>
  <c r="R1381" i="2"/>
  <c r="A881" i="2"/>
  <c r="R1395" i="2"/>
  <c r="A895" i="2"/>
  <c r="R1383" i="2"/>
  <c r="A883" i="2"/>
  <c r="Y389" i="2" l="1"/>
  <c r="Y888" i="2"/>
  <c r="Y398" i="2"/>
  <c r="Y397" i="2"/>
  <c r="Y392" i="2"/>
  <c r="Y390" i="2"/>
  <c r="Y887" i="2"/>
  <c r="Y1385" i="2"/>
  <c r="Y895" i="2"/>
  <c r="Y882" i="2"/>
  <c r="Y1373" i="2"/>
  <c r="Y1378" i="2"/>
  <c r="Y405" i="2"/>
  <c r="Y1366" i="2"/>
  <c r="Y883" i="2"/>
  <c r="Y884" i="2"/>
  <c r="Y1377" i="2"/>
  <c r="Y879" i="2"/>
  <c r="Y1372" i="2"/>
  <c r="Y1370" i="2"/>
  <c r="Y880" i="2"/>
  <c r="Y1369" i="2"/>
  <c r="Y1374" i="2"/>
  <c r="Y1371" i="2"/>
  <c r="Y876" i="2"/>
  <c r="Y881" i="2"/>
  <c r="AD1377" i="2"/>
  <c r="AA1377" i="2"/>
  <c r="AB1377" i="2"/>
  <c r="AC1377" i="2"/>
  <c r="AB392" i="2"/>
  <c r="AC392" i="2"/>
  <c r="AD392" i="2"/>
  <c r="AA392" i="2"/>
  <c r="AD1374" i="2"/>
  <c r="AA1374" i="2"/>
  <c r="AB1374" i="2"/>
  <c r="AC1374" i="2"/>
  <c r="AD1371" i="2"/>
  <c r="AA1371" i="2"/>
  <c r="AB1371" i="2"/>
  <c r="AC1371" i="2"/>
  <c r="AD876" i="2"/>
  <c r="AA876" i="2"/>
  <c r="AB876" i="2"/>
  <c r="AC876" i="2"/>
  <c r="AB390" i="2"/>
  <c r="AC390" i="2"/>
  <c r="AD390" i="2"/>
  <c r="AA390" i="2"/>
  <c r="AD881" i="2"/>
  <c r="AA881" i="2"/>
  <c r="AB881" i="2"/>
  <c r="AC881" i="2"/>
  <c r="AD887" i="2"/>
  <c r="AA887" i="2"/>
  <c r="AB887" i="2"/>
  <c r="AC887" i="2"/>
  <c r="AD883" i="2"/>
  <c r="AA883" i="2"/>
  <c r="AB883" i="2"/>
  <c r="AC883" i="2"/>
  <c r="AD1385" i="2"/>
  <c r="AA1385" i="2"/>
  <c r="AB1385" i="2"/>
  <c r="AC1385" i="2"/>
  <c r="AD895" i="2"/>
  <c r="AA895" i="2"/>
  <c r="AB895" i="2"/>
  <c r="AC895" i="2"/>
  <c r="AD879" i="2"/>
  <c r="AA879" i="2"/>
  <c r="AB879" i="2"/>
  <c r="AC879" i="2"/>
  <c r="AB394" i="2"/>
  <c r="AC394" i="2"/>
  <c r="AD394" i="2"/>
  <c r="AA394" i="2"/>
  <c r="AB393" i="2"/>
  <c r="AC393" i="2"/>
  <c r="AD393" i="2"/>
  <c r="AA393" i="2"/>
  <c r="AD1373" i="2"/>
  <c r="AA1373" i="2"/>
  <c r="AB1373" i="2"/>
  <c r="AC1373" i="2"/>
  <c r="AD1378" i="2"/>
  <c r="AA1378" i="2"/>
  <c r="AB1378" i="2"/>
  <c r="AC1378" i="2"/>
  <c r="AB405" i="2"/>
  <c r="AC405" i="2"/>
  <c r="AD405" i="2"/>
  <c r="AA405" i="2"/>
  <c r="AB391" i="2"/>
  <c r="AC391" i="2"/>
  <c r="AD391" i="2"/>
  <c r="AA391" i="2"/>
  <c r="AB386" i="2"/>
  <c r="AC386" i="2"/>
  <c r="AD386" i="2"/>
  <c r="AA386" i="2"/>
  <c r="AD1366" i="2"/>
  <c r="AA1366" i="2"/>
  <c r="AB1366" i="2"/>
  <c r="AC1366" i="2"/>
  <c r="AD884" i="2"/>
  <c r="AA884" i="2"/>
  <c r="AB884" i="2"/>
  <c r="AC884" i="2"/>
  <c r="AD1372" i="2"/>
  <c r="AA1372" i="2"/>
  <c r="AB1372" i="2"/>
  <c r="AC1372" i="2"/>
  <c r="AD882" i="2"/>
  <c r="AA882" i="2"/>
  <c r="AB882" i="2"/>
  <c r="AC882" i="2"/>
  <c r="AD1370" i="2"/>
  <c r="AA1370" i="2"/>
  <c r="AB1370" i="2"/>
  <c r="AC1370" i="2"/>
  <c r="AB389" i="2"/>
  <c r="AC389" i="2"/>
  <c r="AD389" i="2"/>
  <c r="AA389" i="2"/>
  <c r="AD880" i="2"/>
  <c r="AA880" i="2"/>
  <c r="AB880" i="2"/>
  <c r="AC880" i="2"/>
  <c r="AD888" i="2"/>
  <c r="AA888" i="2"/>
  <c r="AB888" i="2"/>
  <c r="AC888" i="2"/>
  <c r="AD1369" i="2"/>
  <c r="AA1369" i="2"/>
  <c r="AB1369" i="2"/>
  <c r="AC1369" i="2"/>
  <c r="AB398" i="2"/>
  <c r="AC398" i="2"/>
  <c r="AD398" i="2"/>
  <c r="AA398" i="2"/>
  <c r="AB397" i="2"/>
  <c r="AC397" i="2"/>
  <c r="AD397" i="2"/>
  <c r="AA397" i="2"/>
  <c r="X1382" i="2"/>
  <c r="V1382" i="2"/>
  <c r="A1376" i="2"/>
  <c r="V1376" i="2"/>
  <c r="W1376" i="2"/>
  <c r="X1376" i="2"/>
  <c r="U1376" i="2"/>
  <c r="V891" i="2"/>
  <c r="U891" i="2"/>
  <c r="X891" i="2"/>
  <c r="W891" i="2"/>
  <c r="X893" i="2"/>
  <c r="V893" i="2"/>
  <c r="X905" i="2"/>
  <c r="W905" i="2"/>
  <c r="V905" i="2"/>
  <c r="U905" i="2"/>
  <c r="X897" i="2"/>
  <c r="V897" i="2"/>
  <c r="U897" i="2"/>
  <c r="W897" i="2"/>
  <c r="V1383" i="2"/>
  <c r="X1383" i="2"/>
  <c r="A1381" i="2"/>
  <c r="X1381" i="2"/>
  <c r="V1381" i="2"/>
  <c r="U1381" i="2"/>
  <c r="W1381" i="2"/>
  <c r="V894" i="2"/>
  <c r="X894" i="2"/>
  <c r="V898" i="2"/>
  <c r="X898" i="2"/>
  <c r="W898" i="2"/>
  <c r="U898" i="2"/>
  <c r="V890" i="2"/>
  <c r="X890" i="2"/>
  <c r="W890" i="2"/>
  <c r="U890" i="2"/>
  <c r="V1384" i="2"/>
  <c r="X1384" i="2"/>
  <c r="A1388" i="2"/>
  <c r="V1388" i="2"/>
  <c r="U1388" i="2"/>
  <c r="X1388" i="2"/>
  <c r="W1388" i="2"/>
  <c r="X402" i="2"/>
  <c r="V402" i="2"/>
  <c r="X401" i="2"/>
  <c r="V401" i="2"/>
  <c r="U401" i="2"/>
  <c r="W401" i="2"/>
  <c r="X396" i="2"/>
  <c r="U396" i="2"/>
  <c r="W396" i="2"/>
  <c r="V396" i="2"/>
  <c r="X408" i="2"/>
  <c r="V408" i="2"/>
  <c r="W408" i="2"/>
  <c r="U408" i="2"/>
  <c r="X400" i="2"/>
  <c r="V400" i="2"/>
  <c r="W400" i="2"/>
  <c r="U400" i="2"/>
  <c r="X403" i="2"/>
  <c r="V403" i="2"/>
  <c r="X415" i="2"/>
  <c r="V415" i="2"/>
  <c r="U415" i="2"/>
  <c r="W415" i="2"/>
  <c r="X399" i="2"/>
  <c r="V399" i="2"/>
  <c r="U399" i="2"/>
  <c r="W399" i="2"/>
  <c r="X407" i="2"/>
  <c r="V407" i="2"/>
  <c r="U407" i="2"/>
  <c r="W407" i="2"/>
  <c r="A1380" i="2"/>
  <c r="V1380" i="2"/>
  <c r="X1380" i="2"/>
  <c r="W1380" i="2"/>
  <c r="U1380" i="2"/>
  <c r="X889" i="2"/>
  <c r="U889" i="2"/>
  <c r="V889" i="2"/>
  <c r="W889" i="2"/>
  <c r="A1395" i="2"/>
  <c r="V1395" i="2"/>
  <c r="X1395" i="2"/>
  <c r="U1395" i="2"/>
  <c r="W1395" i="2"/>
  <c r="A1379" i="2"/>
  <c r="V1379" i="2"/>
  <c r="X1379" i="2"/>
  <c r="U1379" i="2"/>
  <c r="W1379" i="2"/>
  <c r="X404" i="2"/>
  <c r="V404" i="2"/>
  <c r="A1387" i="2"/>
  <c r="V1387" i="2"/>
  <c r="X1387" i="2"/>
  <c r="W1387" i="2"/>
  <c r="U1387" i="2"/>
  <c r="X892" i="2"/>
  <c r="V892" i="2"/>
  <c r="V886" i="2"/>
  <c r="X886" i="2"/>
  <c r="U886" i="2"/>
  <c r="W886" i="2"/>
  <c r="U404" i="2"/>
  <c r="W404" i="2"/>
  <c r="A1382" i="2"/>
  <c r="W1382" i="2"/>
  <c r="U1382" i="2"/>
  <c r="W893" i="2"/>
  <c r="U893" i="2"/>
  <c r="A1383" i="2"/>
  <c r="U1383" i="2"/>
  <c r="W1383" i="2"/>
  <c r="U894" i="2"/>
  <c r="W894" i="2"/>
  <c r="W892" i="2"/>
  <c r="U892" i="2"/>
  <c r="A1384" i="2"/>
  <c r="U1384" i="2"/>
  <c r="W1384" i="2"/>
  <c r="U402" i="2"/>
  <c r="W402" i="2"/>
  <c r="U403" i="2"/>
  <c r="Y403" i="2" s="1"/>
  <c r="W403" i="2"/>
  <c r="R1393" i="2"/>
  <c r="A893" i="2"/>
  <c r="R1405" i="2"/>
  <c r="A905" i="2"/>
  <c r="R1389" i="2"/>
  <c r="A889" i="2"/>
  <c r="R1397" i="2"/>
  <c r="A897" i="2"/>
  <c r="R1394" i="2"/>
  <c r="A894" i="2"/>
  <c r="R1392" i="2"/>
  <c r="A892" i="2"/>
  <c r="R1386" i="2"/>
  <c r="A886" i="2"/>
  <c r="R1398" i="2"/>
  <c r="A898" i="2"/>
  <c r="R1390" i="2"/>
  <c r="A890" i="2"/>
  <c r="R902" i="2"/>
  <c r="A402" i="2"/>
  <c r="R412" i="2"/>
  <c r="S402" i="2"/>
  <c r="S902" i="2" s="1"/>
  <c r="S1402" i="2" s="1"/>
  <c r="S401" i="2"/>
  <c r="S901" i="2" s="1"/>
  <c r="S1401" i="2" s="1"/>
  <c r="R901" i="2"/>
  <c r="A401" i="2"/>
  <c r="R411" i="2"/>
  <c r="R896" i="2"/>
  <c r="A396" i="2"/>
  <c r="R406" i="2"/>
  <c r="S396" i="2"/>
  <c r="S896" i="2" s="1"/>
  <c r="S1396" i="2" s="1"/>
  <c r="R908" i="2"/>
  <c r="A408" i="2"/>
  <c r="S408" i="2"/>
  <c r="S908" i="2" s="1"/>
  <c r="S1408" i="2" s="1"/>
  <c r="R418" i="2"/>
  <c r="R900" i="2"/>
  <c r="A400" i="2"/>
  <c r="S400" i="2"/>
  <c r="S900" i="2" s="1"/>
  <c r="S1400" i="2" s="1"/>
  <c r="R410" i="2"/>
  <c r="S403" i="2"/>
  <c r="S903" i="2" s="1"/>
  <c r="S1403" i="2" s="1"/>
  <c r="R903" i="2"/>
  <c r="A403" i="2"/>
  <c r="R413" i="2"/>
  <c r="S415" i="2"/>
  <c r="S915" i="2" s="1"/>
  <c r="S1415" i="2" s="1"/>
  <c r="R915" i="2"/>
  <c r="A415" i="2"/>
  <c r="R425" i="2"/>
  <c r="S399" i="2"/>
  <c r="S899" i="2" s="1"/>
  <c r="S1399" i="2" s="1"/>
  <c r="R899" i="2"/>
  <c r="A399" i="2"/>
  <c r="R409" i="2"/>
  <c r="S407" i="2"/>
  <c r="S907" i="2" s="1"/>
  <c r="S1407" i="2" s="1"/>
  <c r="R907" i="2"/>
  <c r="A407" i="2"/>
  <c r="R417" i="2"/>
  <c r="R1391" i="2"/>
  <c r="A891" i="2"/>
  <c r="R904" i="2"/>
  <c r="A404" i="2"/>
  <c r="R414" i="2"/>
  <c r="S404" i="2"/>
  <c r="S904" i="2" s="1"/>
  <c r="S1404" i="2" s="1"/>
  <c r="Y396" i="2" l="1"/>
  <c r="Y891" i="2"/>
  <c r="Y404" i="2"/>
  <c r="Y1395" i="2"/>
  <c r="Y401" i="2"/>
  <c r="Y890" i="2"/>
  <c r="Y898" i="2"/>
  <c r="Y894" i="2"/>
  <c r="Y893" i="2"/>
  <c r="Y886" i="2"/>
  <c r="Y889" i="2"/>
  <c r="Y399" i="2"/>
  <c r="Y897" i="2"/>
  <c r="Y402" i="2"/>
  <c r="Y892" i="2"/>
  <c r="Y1387" i="2"/>
  <c r="Y400" i="2"/>
  <c r="Y1388" i="2"/>
  <c r="Y1383" i="2"/>
  <c r="Y905" i="2"/>
  <c r="Y1382" i="2"/>
  <c r="Y1379" i="2"/>
  <c r="Y408" i="2"/>
  <c r="Y1381" i="2"/>
  <c r="Y1376" i="2"/>
  <c r="Y1380" i="2"/>
  <c r="Y1384" i="2"/>
  <c r="Y407" i="2"/>
  <c r="Y415" i="2"/>
  <c r="AD1387" i="2"/>
  <c r="AA1387" i="2"/>
  <c r="AB1387" i="2"/>
  <c r="AC1387" i="2"/>
  <c r="AD1379" i="2"/>
  <c r="AA1379" i="2"/>
  <c r="AB1379" i="2"/>
  <c r="AC1379" i="2"/>
  <c r="AD1388" i="2"/>
  <c r="AA1388" i="2"/>
  <c r="AB1388" i="2"/>
  <c r="AC1388" i="2"/>
  <c r="AD1376" i="2"/>
  <c r="AA1376" i="2"/>
  <c r="AB1376" i="2"/>
  <c r="AC1376" i="2"/>
  <c r="AD1383" i="2"/>
  <c r="AA1383" i="2"/>
  <c r="AB1383" i="2"/>
  <c r="AC1383" i="2"/>
  <c r="AB404" i="2"/>
  <c r="AC404" i="2"/>
  <c r="AD404" i="2"/>
  <c r="AA404" i="2"/>
  <c r="AD1395" i="2"/>
  <c r="AA1395" i="2"/>
  <c r="AB1395" i="2"/>
  <c r="AC1395" i="2"/>
  <c r="AD1380" i="2"/>
  <c r="AA1380" i="2"/>
  <c r="AB1380" i="2"/>
  <c r="AC1380" i="2"/>
  <c r="AB401" i="2"/>
  <c r="AC401" i="2"/>
  <c r="AD401" i="2"/>
  <c r="AA401" i="2"/>
  <c r="AD890" i="2"/>
  <c r="AA890" i="2"/>
  <c r="AB890" i="2"/>
  <c r="AC890" i="2"/>
  <c r="AD898" i="2"/>
  <c r="AA898" i="2"/>
  <c r="AB898" i="2"/>
  <c r="AC898" i="2"/>
  <c r="AB402" i="2"/>
  <c r="AC402" i="2"/>
  <c r="AD402" i="2"/>
  <c r="AA402" i="2"/>
  <c r="AB400" i="2"/>
  <c r="AC400" i="2"/>
  <c r="AD400" i="2"/>
  <c r="AA400" i="2"/>
  <c r="AD1382" i="2"/>
  <c r="AA1382" i="2"/>
  <c r="AB1382" i="2"/>
  <c r="AC1382" i="2"/>
  <c r="AB403" i="2"/>
  <c r="AC403" i="2"/>
  <c r="AD403" i="2"/>
  <c r="AA403" i="2"/>
  <c r="AD1384" i="2"/>
  <c r="AA1384" i="2"/>
  <c r="AB1384" i="2"/>
  <c r="AC1384" i="2"/>
  <c r="AB396" i="2"/>
  <c r="AC396" i="2"/>
  <c r="AD396" i="2"/>
  <c r="AA396" i="2"/>
  <c r="AD905" i="2"/>
  <c r="AA905" i="2"/>
  <c r="AB905" i="2"/>
  <c r="AC905" i="2"/>
  <c r="AD891" i="2"/>
  <c r="AA891" i="2"/>
  <c r="AB891" i="2"/>
  <c r="AC891" i="2"/>
  <c r="AD892" i="2"/>
  <c r="AA892" i="2"/>
  <c r="AB892" i="2"/>
  <c r="AC892" i="2"/>
  <c r="AB408" i="2"/>
  <c r="AC408" i="2"/>
  <c r="AD408" i="2"/>
  <c r="AA408" i="2"/>
  <c r="AD1381" i="2"/>
  <c r="AA1381" i="2"/>
  <c r="AB1381" i="2"/>
  <c r="AC1381" i="2"/>
  <c r="AD894" i="2"/>
  <c r="AA894" i="2"/>
  <c r="AB894" i="2"/>
  <c r="AC894" i="2"/>
  <c r="AD893" i="2"/>
  <c r="AA893" i="2"/>
  <c r="AB893" i="2"/>
  <c r="AC893" i="2"/>
  <c r="AD886" i="2"/>
  <c r="AA886" i="2"/>
  <c r="AB886" i="2"/>
  <c r="AC886" i="2"/>
  <c r="AD889" i="2"/>
  <c r="AA889" i="2"/>
  <c r="AB889" i="2"/>
  <c r="AC889" i="2"/>
  <c r="AB407" i="2"/>
  <c r="AC407" i="2"/>
  <c r="AD407" i="2"/>
  <c r="AA407" i="2"/>
  <c r="AB399" i="2"/>
  <c r="AC399" i="2"/>
  <c r="AD399" i="2"/>
  <c r="AA399" i="2"/>
  <c r="AB415" i="2"/>
  <c r="AC415" i="2"/>
  <c r="AD415" i="2"/>
  <c r="AA415" i="2"/>
  <c r="AD897" i="2"/>
  <c r="AA897" i="2"/>
  <c r="AB897" i="2"/>
  <c r="AC897" i="2"/>
  <c r="V409" i="2"/>
  <c r="X409" i="2"/>
  <c r="U409" i="2"/>
  <c r="W409" i="2"/>
  <c r="V413" i="2"/>
  <c r="X413" i="2"/>
  <c r="X418" i="2"/>
  <c r="V418" i="2"/>
  <c r="W418" i="2"/>
  <c r="U418" i="2"/>
  <c r="X411" i="2"/>
  <c r="V411" i="2"/>
  <c r="U411" i="2"/>
  <c r="W411" i="2"/>
  <c r="V907" i="2"/>
  <c r="W907" i="2"/>
  <c r="X907" i="2"/>
  <c r="U907" i="2"/>
  <c r="V899" i="2"/>
  <c r="X899" i="2"/>
  <c r="U899" i="2"/>
  <c r="W899" i="2"/>
  <c r="V915" i="2"/>
  <c r="X915" i="2"/>
  <c r="U915" i="2"/>
  <c r="W915" i="2"/>
  <c r="V903" i="2"/>
  <c r="X903" i="2"/>
  <c r="X901" i="2"/>
  <c r="V901" i="2"/>
  <c r="U901" i="2"/>
  <c r="W901" i="2"/>
  <c r="X414" i="2"/>
  <c r="V414" i="2"/>
  <c r="A1391" i="2"/>
  <c r="V1391" i="2"/>
  <c r="X1391" i="2"/>
  <c r="W1391" i="2"/>
  <c r="U1391" i="2"/>
  <c r="X900" i="2"/>
  <c r="V900" i="2"/>
  <c r="W900" i="2"/>
  <c r="U900" i="2"/>
  <c r="X908" i="2"/>
  <c r="V908" i="2"/>
  <c r="U908" i="2"/>
  <c r="W908" i="2"/>
  <c r="X896" i="2"/>
  <c r="V896" i="2"/>
  <c r="U896" i="2"/>
  <c r="W896" i="2"/>
  <c r="V902" i="2"/>
  <c r="X902" i="2"/>
  <c r="A1398" i="2"/>
  <c r="X1398" i="2"/>
  <c r="W1398" i="2"/>
  <c r="V1398" i="2"/>
  <c r="U1398" i="2"/>
  <c r="V1392" i="2"/>
  <c r="X1392" i="2"/>
  <c r="A1397" i="2"/>
  <c r="X1397" i="2"/>
  <c r="V1397" i="2"/>
  <c r="U1397" i="2"/>
  <c r="W1397" i="2"/>
  <c r="A1405" i="2"/>
  <c r="X1405" i="2"/>
  <c r="V1405" i="2"/>
  <c r="W1405" i="2"/>
  <c r="U1405" i="2"/>
  <c r="X417" i="2"/>
  <c r="V417" i="2"/>
  <c r="U417" i="2"/>
  <c r="W417" i="2"/>
  <c r="X410" i="2"/>
  <c r="V410" i="2"/>
  <c r="U410" i="2"/>
  <c r="W410" i="2"/>
  <c r="V425" i="2"/>
  <c r="X425" i="2"/>
  <c r="U425" i="2"/>
  <c r="W425" i="2"/>
  <c r="X904" i="2"/>
  <c r="V904" i="2"/>
  <c r="X406" i="2"/>
  <c r="V406" i="2"/>
  <c r="U406" i="2"/>
  <c r="W406" i="2"/>
  <c r="X412" i="2"/>
  <c r="V412" i="2"/>
  <c r="A1390" i="2"/>
  <c r="X1390" i="2"/>
  <c r="U1390" i="2"/>
  <c r="W1390" i="2"/>
  <c r="V1390" i="2"/>
  <c r="A1386" i="2"/>
  <c r="X1386" i="2"/>
  <c r="U1386" i="2"/>
  <c r="V1386" i="2"/>
  <c r="W1386" i="2"/>
  <c r="X1394" i="2"/>
  <c r="V1394" i="2"/>
  <c r="A1389" i="2"/>
  <c r="X1389" i="2"/>
  <c r="V1389" i="2"/>
  <c r="W1389" i="2"/>
  <c r="U1389" i="2"/>
  <c r="X1393" i="2"/>
  <c r="V1393" i="2"/>
  <c r="W904" i="2"/>
  <c r="U904" i="2"/>
  <c r="U412" i="2"/>
  <c r="W412" i="2"/>
  <c r="A1394" i="2"/>
  <c r="U1394" i="2"/>
  <c r="W1394" i="2"/>
  <c r="A1393" i="2"/>
  <c r="U1393" i="2"/>
  <c r="W1393" i="2"/>
  <c r="W903" i="2"/>
  <c r="U903" i="2"/>
  <c r="U414" i="2"/>
  <c r="W414" i="2"/>
  <c r="W902" i="2"/>
  <c r="U902" i="2"/>
  <c r="A1392" i="2"/>
  <c r="U1392" i="2"/>
  <c r="W1392" i="2"/>
  <c r="U413" i="2"/>
  <c r="W413" i="2"/>
  <c r="R1404" i="2"/>
  <c r="A904" i="2"/>
  <c r="R906" i="2"/>
  <c r="A406" i="2"/>
  <c r="R416" i="2"/>
  <c r="S406" i="2"/>
  <c r="S906" i="2" s="1"/>
  <c r="S1406" i="2" s="1"/>
  <c r="R912" i="2"/>
  <c r="A412" i="2"/>
  <c r="S412" i="2"/>
  <c r="S912" i="2" s="1"/>
  <c r="S1412" i="2" s="1"/>
  <c r="R422" i="2"/>
  <c r="R1407" i="2"/>
  <c r="A907" i="2"/>
  <c r="R1399" i="2"/>
  <c r="A899" i="2"/>
  <c r="R1415" i="2"/>
  <c r="A915" i="2"/>
  <c r="R1403" i="2"/>
  <c r="A903" i="2"/>
  <c r="R1401" i="2"/>
  <c r="A901" i="2"/>
  <c r="R914" i="2"/>
  <c r="A414" i="2"/>
  <c r="R424" i="2"/>
  <c r="S414" i="2"/>
  <c r="S914" i="2" s="1"/>
  <c r="S1414" i="2" s="1"/>
  <c r="R1400" i="2"/>
  <c r="A900" i="2"/>
  <c r="R1408" i="2"/>
  <c r="A908" i="2"/>
  <c r="R1396" i="2"/>
  <c r="A896" i="2"/>
  <c r="R1402" i="2"/>
  <c r="A902" i="2"/>
  <c r="S417" i="2"/>
  <c r="S917" i="2" s="1"/>
  <c r="S1417" i="2" s="1"/>
  <c r="R917" i="2"/>
  <c r="A417" i="2"/>
  <c r="R427" i="2"/>
  <c r="S409" i="2"/>
  <c r="S909" i="2" s="1"/>
  <c r="S1409" i="2" s="1"/>
  <c r="R909" i="2"/>
  <c r="A409" i="2"/>
  <c r="R419" i="2"/>
  <c r="S425" i="2"/>
  <c r="S925" i="2" s="1"/>
  <c r="S1425" i="2" s="1"/>
  <c r="R925" i="2"/>
  <c r="A425" i="2"/>
  <c r="R435" i="2"/>
  <c r="S413" i="2"/>
  <c r="S913" i="2" s="1"/>
  <c r="S1413" i="2" s="1"/>
  <c r="R913" i="2"/>
  <c r="A413" i="2"/>
  <c r="R423" i="2"/>
  <c r="R910" i="2"/>
  <c r="A410" i="2"/>
  <c r="S410" i="2"/>
  <c r="S910" i="2" s="1"/>
  <c r="S1410" i="2" s="1"/>
  <c r="R420" i="2"/>
  <c r="R918" i="2"/>
  <c r="A418" i="2"/>
  <c r="R428" i="2"/>
  <c r="S418" i="2"/>
  <c r="S918" i="2" s="1"/>
  <c r="S1418" i="2" s="1"/>
  <c r="S411" i="2"/>
  <c r="S911" i="2" s="1"/>
  <c r="S1411" i="2" s="1"/>
  <c r="R911" i="2"/>
  <c r="A411" i="2"/>
  <c r="R421" i="2"/>
  <c r="Y1397" i="2" l="1"/>
  <c r="Y902" i="2"/>
  <c r="Y903" i="2"/>
  <c r="Y1390" i="2"/>
  <c r="Y899" i="2"/>
  <c r="Y1392" i="2"/>
  <c r="Y1394" i="2"/>
  <c r="Y904" i="2"/>
  <c r="Y1389" i="2"/>
  <c r="Y900" i="2"/>
  <c r="Y1391" i="2"/>
  <c r="Y901" i="2"/>
  <c r="Y1393" i="2"/>
  <c r="Y1386" i="2"/>
  <c r="Y1398" i="2"/>
  <c r="Y896" i="2"/>
  <c r="Y413" i="2"/>
  <c r="Y412" i="2"/>
  <c r="Y406" i="2"/>
  <c r="Y409" i="2"/>
  <c r="Y425" i="2"/>
  <c r="Y410" i="2"/>
  <c r="Y417" i="2"/>
  <c r="Y915" i="2"/>
  <c r="Y411" i="2"/>
  <c r="Y414" i="2"/>
  <c r="Y1405" i="2"/>
  <c r="Y908" i="2"/>
  <c r="Y907" i="2"/>
  <c r="Y418" i="2"/>
  <c r="AD1392" i="2"/>
  <c r="AA1392" i="2"/>
  <c r="AB1392" i="2"/>
  <c r="AC1392" i="2"/>
  <c r="AD904" i="2"/>
  <c r="AA904" i="2"/>
  <c r="AB904" i="2"/>
  <c r="AC904" i="2"/>
  <c r="AB406" i="2"/>
  <c r="AC406" i="2"/>
  <c r="AD406" i="2"/>
  <c r="AA406" i="2"/>
  <c r="AD900" i="2"/>
  <c r="AA900" i="2"/>
  <c r="AB900" i="2"/>
  <c r="AC900" i="2"/>
  <c r="AD1391" i="2"/>
  <c r="AA1391" i="2"/>
  <c r="AB1391" i="2"/>
  <c r="AC1391" i="2"/>
  <c r="AD901" i="2"/>
  <c r="AA901" i="2"/>
  <c r="AB901" i="2"/>
  <c r="AC901" i="2"/>
  <c r="AB409" i="2"/>
  <c r="AC409" i="2"/>
  <c r="AD409" i="2"/>
  <c r="AA409" i="2"/>
  <c r="AB414" i="2"/>
  <c r="AC414" i="2"/>
  <c r="AD414" i="2"/>
  <c r="AA414" i="2"/>
  <c r="AD1393" i="2"/>
  <c r="AA1393" i="2"/>
  <c r="AB1393" i="2"/>
  <c r="AC1393" i="2"/>
  <c r="AD1386" i="2"/>
  <c r="AA1386" i="2"/>
  <c r="AB1386" i="2"/>
  <c r="AC1386" i="2"/>
  <c r="AD1405" i="2"/>
  <c r="AA1405" i="2"/>
  <c r="AB1405" i="2"/>
  <c r="AC1405" i="2"/>
  <c r="AD1398" i="2"/>
  <c r="AA1398" i="2"/>
  <c r="AB1398" i="2"/>
  <c r="AC1398" i="2"/>
  <c r="AD896" i="2"/>
  <c r="AA896" i="2"/>
  <c r="AB896" i="2"/>
  <c r="AC896" i="2"/>
  <c r="AD908" i="2"/>
  <c r="AA908" i="2"/>
  <c r="AB908" i="2"/>
  <c r="AC908" i="2"/>
  <c r="AD907" i="2"/>
  <c r="AA907" i="2"/>
  <c r="AB907" i="2"/>
  <c r="AC907" i="2"/>
  <c r="AB418" i="2"/>
  <c r="AC418" i="2"/>
  <c r="AD418" i="2"/>
  <c r="AA418" i="2"/>
  <c r="AD1394" i="2"/>
  <c r="AA1394" i="2"/>
  <c r="AB1394" i="2"/>
  <c r="AC1394" i="2"/>
  <c r="AD1389" i="2"/>
  <c r="AA1389" i="2"/>
  <c r="AB1389" i="2"/>
  <c r="AC1389" i="2"/>
  <c r="AB413" i="2"/>
  <c r="AC413" i="2"/>
  <c r="AD413" i="2"/>
  <c r="AA413" i="2"/>
  <c r="AD902" i="2"/>
  <c r="AA902" i="2"/>
  <c r="AB902" i="2"/>
  <c r="AC902" i="2"/>
  <c r="AD903" i="2"/>
  <c r="AA903" i="2"/>
  <c r="AB903" i="2"/>
  <c r="AC903" i="2"/>
  <c r="AD1390" i="2"/>
  <c r="AA1390" i="2"/>
  <c r="AB1390" i="2"/>
  <c r="AC1390" i="2"/>
  <c r="AB425" i="2"/>
  <c r="AC425" i="2"/>
  <c r="AD425" i="2"/>
  <c r="AA425" i="2"/>
  <c r="AB410" i="2"/>
  <c r="AC410" i="2"/>
  <c r="AD410" i="2"/>
  <c r="AA410" i="2"/>
  <c r="AB417" i="2"/>
  <c r="AC417" i="2"/>
  <c r="AD417" i="2"/>
  <c r="AA417" i="2"/>
  <c r="AD915" i="2"/>
  <c r="AA915" i="2"/>
  <c r="AB915" i="2"/>
  <c r="AC915" i="2"/>
  <c r="AD899" i="2"/>
  <c r="AA899" i="2"/>
  <c r="AB899" i="2"/>
  <c r="AC899" i="2"/>
  <c r="AB411" i="2"/>
  <c r="AC411" i="2"/>
  <c r="AD411" i="2"/>
  <c r="AA411" i="2"/>
  <c r="AB412" i="2"/>
  <c r="AC412" i="2"/>
  <c r="AD412" i="2"/>
  <c r="AA412" i="2"/>
  <c r="AD1397" i="2"/>
  <c r="AA1397" i="2"/>
  <c r="AB1397" i="2"/>
  <c r="AC1397" i="2"/>
  <c r="V910" i="2"/>
  <c r="X910" i="2"/>
  <c r="U910" i="2"/>
  <c r="W910" i="2"/>
  <c r="V421" i="2"/>
  <c r="X421" i="2"/>
  <c r="U421" i="2"/>
  <c r="W421" i="2"/>
  <c r="X420" i="2"/>
  <c r="V420" i="2"/>
  <c r="U420" i="2"/>
  <c r="W420" i="2"/>
  <c r="X435" i="2"/>
  <c r="V435" i="2"/>
  <c r="W435" i="2"/>
  <c r="U435" i="2"/>
  <c r="X428" i="2"/>
  <c r="W428" i="2"/>
  <c r="V428" i="2"/>
  <c r="U428" i="2"/>
  <c r="X1402" i="2"/>
  <c r="V1402" i="2"/>
  <c r="X424" i="2"/>
  <c r="V424" i="2"/>
  <c r="A1415" i="2"/>
  <c r="V1415" i="2"/>
  <c r="X1415" i="2"/>
  <c r="U1415" i="2"/>
  <c r="W1415" i="2"/>
  <c r="X912" i="2"/>
  <c r="V912" i="2"/>
  <c r="V911" i="2"/>
  <c r="W911" i="2"/>
  <c r="X911" i="2"/>
  <c r="U911" i="2"/>
  <c r="X913" i="2"/>
  <c r="V913" i="2"/>
  <c r="X925" i="2"/>
  <c r="W925" i="2"/>
  <c r="V925" i="2"/>
  <c r="U925" i="2"/>
  <c r="X909" i="2"/>
  <c r="W909" i="2"/>
  <c r="V909" i="2"/>
  <c r="U909" i="2"/>
  <c r="X917" i="2"/>
  <c r="V917" i="2"/>
  <c r="U917" i="2"/>
  <c r="W917" i="2"/>
  <c r="X422" i="2"/>
  <c r="V422" i="2"/>
  <c r="V914" i="2"/>
  <c r="X914" i="2"/>
  <c r="A1399" i="2"/>
  <c r="V1399" i="2"/>
  <c r="X1399" i="2"/>
  <c r="U1399" i="2"/>
  <c r="W1399" i="2"/>
  <c r="X423" i="2"/>
  <c r="V423" i="2"/>
  <c r="X419" i="2"/>
  <c r="V419" i="2"/>
  <c r="W419" i="2"/>
  <c r="U419" i="2"/>
  <c r="X427" i="2"/>
  <c r="V427" i="2"/>
  <c r="U427" i="2"/>
  <c r="W427" i="2"/>
  <c r="V918" i="2"/>
  <c r="X918" i="2"/>
  <c r="W918" i="2"/>
  <c r="U918" i="2"/>
  <c r="A1396" i="2"/>
  <c r="V1396" i="2"/>
  <c r="X1396" i="2"/>
  <c r="W1396" i="2"/>
  <c r="U1396" i="2"/>
  <c r="A1400" i="2"/>
  <c r="V1400" i="2"/>
  <c r="W1400" i="2"/>
  <c r="X1400" i="2"/>
  <c r="U1400" i="2"/>
  <c r="V1403" i="2"/>
  <c r="X1403" i="2"/>
  <c r="X416" i="2"/>
  <c r="V416" i="2"/>
  <c r="W416" i="2"/>
  <c r="U416" i="2"/>
  <c r="V1404" i="2"/>
  <c r="X1404" i="2"/>
  <c r="A1408" i="2"/>
  <c r="V1408" i="2"/>
  <c r="U1408" i="2"/>
  <c r="W1408" i="2"/>
  <c r="X1408" i="2"/>
  <c r="A1401" i="2"/>
  <c r="X1401" i="2"/>
  <c r="V1401" i="2"/>
  <c r="U1401" i="2"/>
  <c r="W1401" i="2"/>
  <c r="A1407" i="2"/>
  <c r="V1407" i="2"/>
  <c r="X1407" i="2"/>
  <c r="W1407" i="2"/>
  <c r="U1407" i="2"/>
  <c r="V906" i="2"/>
  <c r="X906" i="2"/>
  <c r="U906" i="2"/>
  <c r="W906" i="2"/>
  <c r="W913" i="2"/>
  <c r="U913" i="2"/>
  <c r="U914" i="2"/>
  <c r="W914" i="2"/>
  <c r="A1403" i="2"/>
  <c r="U1403" i="2"/>
  <c r="W1403" i="2"/>
  <c r="A1404" i="2"/>
  <c r="U1404" i="2"/>
  <c r="W1404" i="2"/>
  <c r="U423" i="2"/>
  <c r="W423" i="2"/>
  <c r="A1402" i="2"/>
  <c r="U1402" i="2"/>
  <c r="W1402" i="2"/>
  <c r="U424" i="2"/>
  <c r="W424" i="2"/>
  <c r="U912" i="2"/>
  <c r="W912" i="2"/>
  <c r="U422" i="2"/>
  <c r="W422" i="2"/>
  <c r="R1410" i="2"/>
  <c r="A910" i="2"/>
  <c r="S421" i="2"/>
  <c r="S921" i="2" s="1"/>
  <c r="S1421" i="2" s="1"/>
  <c r="R921" i="2"/>
  <c r="A421" i="2"/>
  <c r="R431" i="2"/>
  <c r="R920" i="2"/>
  <c r="A420" i="2"/>
  <c r="R430" i="2"/>
  <c r="S420" i="2"/>
  <c r="S920" i="2" s="1"/>
  <c r="S1420" i="2" s="1"/>
  <c r="S435" i="2"/>
  <c r="S935" i="2" s="1"/>
  <c r="S1435" i="2" s="1"/>
  <c r="R935" i="2"/>
  <c r="A435" i="2"/>
  <c r="R445" i="2"/>
  <c r="S419" i="2"/>
  <c r="S919" i="2" s="1"/>
  <c r="S1419" i="2" s="1"/>
  <c r="R919" i="2"/>
  <c r="A419" i="2"/>
  <c r="R429" i="2"/>
  <c r="S427" i="2"/>
  <c r="S927" i="2" s="1"/>
  <c r="S1427" i="2" s="1"/>
  <c r="R927" i="2"/>
  <c r="A427" i="2"/>
  <c r="R437" i="2"/>
  <c r="R1418" i="2"/>
  <c r="A918" i="2"/>
  <c r="R1414" i="2"/>
  <c r="A914" i="2"/>
  <c r="R916" i="2"/>
  <c r="A416" i="2"/>
  <c r="S416" i="2"/>
  <c r="S916" i="2" s="1"/>
  <c r="S1416" i="2" s="1"/>
  <c r="R426" i="2"/>
  <c r="S423" i="2"/>
  <c r="S923" i="2" s="1"/>
  <c r="S1423" i="2" s="1"/>
  <c r="R923" i="2"/>
  <c r="R433" i="2"/>
  <c r="A423" i="2"/>
  <c r="R928" i="2"/>
  <c r="A428" i="2"/>
  <c r="R438" i="2"/>
  <c r="S428" i="2"/>
  <c r="S928" i="2" s="1"/>
  <c r="S1428" i="2" s="1"/>
  <c r="R924" i="2"/>
  <c r="A424" i="2"/>
  <c r="R434" i="2"/>
  <c r="S424" i="2"/>
  <c r="S924" i="2" s="1"/>
  <c r="S1424" i="2" s="1"/>
  <c r="R1412" i="2"/>
  <c r="A912" i="2"/>
  <c r="R1406" i="2"/>
  <c r="A906" i="2"/>
  <c r="R1411" i="2"/>
  <c r="A911" i="2"/>
  <c r="R1413" i="2"/>
  <c r="A913" i="2"/>
  <c r="R1425" i="2"/>
  <c r="A925" i="2"/>
  <c r="R1409" i="2"/>
  <c r="A909" i="2"/>
  <c r="R1417" i="2"/>
  <c r="A917" i="2"/>
  <c r="R922" i="2"/>
  <c r="A422" i="2"/>
  <c r="R432" i="2"/>
  <c r="S422" i="2"/>
  <c r="S922" i="2" s="1"/>
  <c r="S1422" i="2" s="1"/>
  <c r="Y1402" i="2" l="1"/>
  <c r="Y1403" i="2"/>
  <c r="Y1401" i="2"/>
  <c r="Y1404" i="2"/>
  <c r="Y1400" i="2"/>
  <c r="Y1396" i="2"/>
  <c r="Y1399" i="2"/>
  <c r="Y914" i="2"/>
  <c r="Y423" i="2"/>
  <c r="Y422" i="2"/>
  <c r="Y424" i="2"/>
  <c r="Y912" i="2"/>
  <c r="Y913" i="2"/>
  <c r="Y427" i="2"/>
  <c r="Y911" i="2"/>
  <c r="Y420" i="2"/>
  <c r="Y421" i="2"/>
  <c r="Y1407" i="2"/>
  <c r="Y1408" i="2"/>
  <c r="Y909" i="2"/>
  <c r="Y925" i="2"/>
  <c r="Y906" i="2"/>
  <c r="Y416" i="2"/>
  <c r="Y918" i="2"/>
  <c r="Y419" i="2"/>
  <c r="Y917" i="2"/>
  <c r="Y1415" i="2"/>
  <c r="Y428" i="2"/>
  <c r="Y435" i="2"/>
  <c r="Y910" i="2"/>
  <c r="AD1404" i="2"/>
  <c r="AA1404" i="2"/>
  <c r="AB1404" i="2"/>
  <c r="AC1404" i="2"/>
  <c r="AD1400" i="2"/>
  <c r="AA1400" i="2"/>
  <c r="AB1400" i="2"/>
  <c r="AC1400" i="2"/>
  <c r="AD912" i="2"/>
  <c r="AA912" i="2"/>
  <c r="AB912" i="2"/>
  <c r="AC912" i="2"/>
  <c r="AD913" i="2"/>
  <c r="AA913" i="2"/>
  <c r="AB913" i="2"/>
  <c r="AC913" i="2"/>
  <c r="AD911" i="2"/>
  <c r="AA911" i="2"/>
  <c r="AB911" i="2"/>
  <c r="AC911" i="2"/>
  <c r="AB422" i="2"/>
  <c r="AC422" i="2"/>
  <c r="AD422" i="2"/>
  <c r="AA422" i="2"/>
  <c r="AB424" i="2"/>
  <c r="AC424" i="2"/>
  <c r="AD424" i="2"/>
  <c r="AA424" i="2"/>
  <c r="AD1407" i="2"/>
  <c r="AA1407" i="2"/>
  <c r="AB1407" i="2"/>
  <c r="AC1407" i="2"/>
  <c r="AD1408" i="2"/>
  <c r="AA1408" i="2"/>
  <c r="AB1408" i="2"/>
  <c r="AC1408" i="2"/>
  <c r="AD1396" i="2"/>
  <c r="AA1396" i="2"/>
  <c r="AB1396" i="2"/>
  <c r="AC1396" i="2"/>
  <c r="AD1399" i="2"/>
  <c r="AA1399" i="2"/>
  <c r="AB1399" i="2"/>
  <c r="AC1399" i="2"/>
  <c r="AD909" i="2"/>
  <c r="AA909" i="2"/>
  <c r="AB909" i="2"/>
  <c r="AC909" i="2"/>
  <c r="AD925" i="2"/>
  <c r="AA925" i="2"/>
  <c r="AB925" i="2"/>
  <c r="AC925" i="2"/>
  <c r="AD1402" i="2"/>
  <c r="AA1402" i="2"/>
  <c r="AB1402" i="2"/>
  <c r="AC1402" i="2"/>
  <c r="AD1403" i="2"/>
  <c r="AA1403" i="2"/>
  <c r="AB1403" i="2"/>
  <c r="AC1403" i="2"/>
  <c r="AD1401" i="2"/>
  <c r="AA1401" i="2"/>
  <c r="AB1401" i="2"/>
  <c r="AC1401" i="2"/>
  <c r="AB427" i="2"/>
  <c r="AC427" i="2"/>
  <c r="AD427" i="2"/>
  <c r="AA427" i="2"/>
  <c r="AB420" i="2"/>
  <c r="AC420" i="2"/>
  <c r="AD420" i="2"/>
  <c r="AA420" i="2"/>
  <c r="AB421" i="2"/>
  <c r="AC421" i="2"/>
  <c r="AD421" i="2"/>
  <c r="AA421" i="2"/>
  <c r="AD910" i="2"/>
  <c r="AA910" i="2"/>
  <c r="AB910" i="2"/>
  <c r="AC910" i="2"/>
  <c r="AB423" i="2"/>
  <c r="AC423" i="2"/>
  <c r="AD423" i="2"/>
  <c r="AA423" i="2"/>
  <c r="AD914" i="2"/>
  <c r="AA914" i="2"/>
  <c r="AB914" i="2"/>
  <c r="AC914" i="2"/>
  <c r="AD906" i="2"/>
  <c r="AA906" i="2"/>
  <c r="AB906" i="2"/>
  <c r="AC906" i="2"/>
  <c r="AB416" i="2"/>
  <c r="AC416" i="2"/>
  <c r="AD416" i="2"/>
  <c r="AA416" i="2"/>
  <c r="AD918" i="2"/>
  <c r="AA918" i="2"/>
  <c r="AB918" i="2"/>
  <c r="AC918" i="2"/>
  <c r="AB419" i="2"/>
  <c r="AC419" i="2"/>
  <c r="AD419" i="2"/>
  <c r="AA419" i="2"/>
  <c r="AD917" i="2"/>
  <c r="AA917" i="2"/>
  <c r="AB917" i="2"/>
  <c r="AC917" i="2"/>
  <c r="AD1415" i="2"/>
  <c r="AA1415" i="2"/>
  <c r="AB1415" i="2"/>
  <c r="AC1415" i="2"/>
  <c r="AB428" i="2"/>
  <c r="AC428" i="2"/>
  <c r="AD428" i="2"/>
  <c r="AA428" i="2"/>
  <c r="AB435" i="2"/>
  <c r="AC435" i="2"/>
  <c r="AD435" i="2"/>
  <c r="AA435" i="2"/>
  <c r="V922" i="2"/>
  <c r="X922" i="2"/>
  <c r="X434" i="2"/>
  <c r="V434" i="2"/>
  <c r="V923" i="2"/>
  <c r="X923" i="2"/>
  <c r="V927" i="2"/>
  <c r="W927" i="2"/>
  <c r="X927" i="2"/>
  <c r="U927" i="2"/>
  <c r="V919" i="2"/>
  <c r="X919" i="2"/>
  <c r="U919" i="2"/>
  <c r="W919" i="2"/>
  <c r="V935" i="2"/>
  <c r="X935" i="2"/>
  <c r="U935" i="2"/>
  <c r="W935" i="2"/>
  <c r="X921" i="2"/>
  <c r="U921" i="2"/>
  <c r="V921" i="2"/>
  <c r="W921" i="2"/>
  <c r="A1406" i="2"/>
  <c r="X1406" i="2"/>
  <c r="U1406" i="2"/>
  <c r="W1406" i="2"/>
  <c r="V1406" i="2"/>
  <c r="X430" i="2"/>
  <c r="V430" i="2"/>
  <c r="U430" i="2"/>
  <c r="W430" i="2"/>
  <c r="X432" i="2"/>
  <c r="V432" i="2"/>
  <c r="A1411" i="2"/>
  <c r="V1411" i="2"/>
  <c r="X1411" i="2"/>
  <c r="W1411" i="2"/>
  <c r="U1411" i="2"/>
  <c r="A1418" i="2"/>
  <c r="X1418" i="2"/>
  <c r="W1418" i="2"/>
  <c r="V1418" i="2"/>
  <c r="U1418" i="2"/>
  <c r="X920" i="2"/>
  <c r="V920" i="2"/>
  <c r="W920" i="2"/>
  <c r="U920" i="2"/>
  <c r="A1409" i="2"/>
  <c r="X1409" i="2"/>
  <c r="V1409" i="2"/>
  <c r="W1409" i="2"/>
  <c r="U1409" i="2"/>
  <c r="X1413" i="2"/>
  <c r="V1413" i="2"/>
  <c r="X438" i="2"/>
  <c r="V438" i="2"/>
  <c r="W438" i="2"/>
  <c r="U438" i="2"/>
  <c r="X433" i="2"/>
  <c r="V433" i="2"/>
  <c r="X1414" i="2"/>
  <c r="V1414" i="2"/>
  <c r="A1410" i="2"/>
  <c r="X1410" i="2"/>
  <c r="V1410" i="2"/>
  <c r="U1410" i="2"/>
  <c r="W1410" i="2"/>
  <c r="A1417" i="2"/>
  <c r="X1417" i="2"/>
  <c r="V1417" i="2"/>
  <c r="U1417" i="2"/>
  <c r="W1417" i="2"/>
  <c r="A1425" i="2"/>
  <c r="X1425" i="2"/>
  <c r="V1425" i="2"/>
  <c r="W1425" i="2"/>
  <c r="U1425" i="2"/>
  <c r="V1412" i="2"/>
  <c r="X1412" i="2"/>
  <c r="X924" i="2"/>
  <c r="V924" i="2"/>
  <c r="X928" i="2"/>
  <c r="V928" i="2"/>
  <c r="U928" i="2"/>
  <c r="W928" i="2"/>
  <c r="X916" i="2"/>
  <c r="V916" i="2"/>
  <c r="W916" i="2"/>
  <c r="U916" i="2"/>
  <c r="X426" i="2"/>
  <c r="V426" i="2"/>
  <c r="U426" i="2"/>
  <c r="W426" i="2"/>
  <c r="V437" i="2"/>
  <c r="X437" i="2"/>
  <c r="U437" i="2"/>
  <c r="W437" i="2"/>
  <c r="V429" i="2"/>
  <c r="X429" i="2"/>
  <c r="U429" i="2"/>
  <c r="W429" i="2"/>
  <c r="V445" i="2"/>
  <c r="X445" i="2"/>
  <c r="U445" i="2"/>
  <c r="Y445" i="2" s="1"/>
  <c r="W445" i="2"/>
  <c r="X431" i="2"/>
  <c r="V431" i="2"/>
  <c r="U431" i="2"/>
  <c r="W431" i="2"/>
  <c r="W922" i="2"/>
  <c r="U922" i="2"/>
  <c r="A1413" i="2"/>
  <c r="U1413" i="2"/>
  <c r="W1413" i="2"/>
  <c r="U434" i="2"/>
  <c r="W434" i="2"/>
  <c r="U433" i="2"/>
  <c r="W433" i="2"/>
  <c r="A1414" i="2"/>
  <c r="U1414" i="2"/>
  <c r="W1414" i="2"/>
  <c r="U923" i="2"/>
  <c r="W923" i="2"/>
  <c r="U432" i="2"/>
  <c r="W432" i="2"/>
  <c r="A1412" i="2"/>
  <c r="U1412" i="2"/>
  <c r="W1412" i="2"/>
  <c r="W924" i="2"/>
  <c r="U924" i="2"/>
  <c r="R1423" i="2"/>
  <c r="A923" i="2"/>
  <c r="R1427" i="2"/>
  <c r="A927" i="2"/>
  <c r="R1419" i="2"/>
  <c r="A919" i="2"/>
  <c r="R1435" i="2"/>
  <c r="A935" i="2"/>
  <c r="R1421" i="2"/>
  <c r="A921" i="2"/>
  <c r="R932" i="2"/>
  <c r="A432" i="2"/>
  <c r="S432" i="2"/>
  <c r="S932" i="2" s="1"/>
  <c r="S1432" i="2" s="1"/>
  <c r="R442" i="2"/>
  <c r="R1424" i="2"/>
  <c r="A924" i="2"/>
  <c r="R1428" i="2"/>
  <c r="A928" i="2"/>
  <c r="R1416" i="2"/>
  <c r="A916" i="2"/>
  <c r="R1420" i="2"/>
  <c r="A920" i="2"/>
  <c r="R926" i="2"/>
  <c r="A426" i="2"/>
  <c r="R436" i="2"/>
  <c r="S426" i="2"/>
  <c r="S926" i="2" s="1"/>
  <c r="S1426" i="2" s="1"/>
  <c r="S437" i="2"/>
  <c r="S937" i="2" s="1"/>
  <c r="S1437" i="2" s="1"/>
  <c r="R937" i="2"/>
  <c r="A437" i="2"/>
  <c r="R447" i="2"/>
  <c r="S429" i="2"/>
  <c r="S929" i="2" s="1"/>
  <c r="S1429" i="2" s="1"/>
  <c r="R929" i="2"/>
  <c r="A429" i="2"/>
  <c r="R439" i="2"/>
  <c r="S445" i="2"/>
  <c r="S945" i="2" s="1"/>
  <c r="S1445" i="2" s="1"/>
  <c r="R945" i="2"/>
  <c r="A445" i="2"/>
  <c r="R455" i="2"/>
  <c r="S431" i="2"/>
  <c r="S931" i="2" s="1"/>
  <c r="S1431" i="2" s="1"/>
  <c r="R931" i="2"/>
  <c r="R441" i="2"/>
  <c r="A431" i="2"/>
  <c r="R1422" i="2"/>
  <c r="A922" i="2"/>
  <c r="R934" i="2"/>
  <c r="A434" i="2"/>
  <c r="R444" i="2"/>
  <c r="S434" i="2"/>
  <c r="S934" i="2" s="1"/>
  <c r="S1434" i="2" s="1"/>
  <c r="R938" i="2"/>
  <c r="A438" i="2"/>
  <c r="S438" i="2"/>
  <c r="S938" i="2" s="1"/>
  <c r="S1438" i="2" s="1"/>
  <c r="R448" i="2"/>
  <c r="S433" i="2"/>
  <c r="S933" i="2" s="1"/>
  <c r="S1433" i="2" s="1"/>
  <c r="R933" i="2"/>
  <c r="A433" i="2"/>
  <c r="R443" i="2"/>
  <c r="R930" i="2"/>
  <c r="A430" i="2"/>
  <c r="R440" i="2"/>
  <c r="S430" i="2"/>
  <c r="S930" i="2" s="1"/>
  <c r="S1430" i="2" s="1"/>
  <c r="Y923" i="2" l="1"/>
  <c r="Y433" i="2"/>
  <c r="Y1413" i="2"/>
  <c r="Y916" i="2"/>
  <c r="Y1425" i="2"/>
  <c r="Y1406" i="2"/>
  <c r="Y935" i="2"/>
  <c r="Y919" i="2"/>
  <c r="Y1412" i="2"/>
  <c r="Y434" i="2"/>
  <c r="Y922" i="2"/>
  <c r="Y1417" i="2"/>
  <c r="Y920" i="2"/>
  <c r="Y1418" i="2"/>
  <c r="Y924" i="2"/>
  <c r="Y1410" i="2"/>
  <c r="Y438" i="2"/>
  <c r="Y1411" i="2"/>
  <c r="Y430" i="2"/>
  <c r="Y927" i="2"/>
  <c r="Y432" i="2"/>
  <c r="Y1414" i="2"/>
  <c r="Y431" i="2"/>
  <c r="Y429" i="2"/>
  <c r="Y437" i="2"/>
  <c r="Y426" i="2"/>
  <c r="Y928" i="2"/>
  <c r="Y1409" i="2"/>
  <c r="Y921" i="2"/>
  <c r="AB432" i="2"/>
  <c r="AC432" i="2"/>
  <c r="AD432" i="2"/>
  <c r="AA432" i="2"/>
  <c r="AB445" i="2"/>
  <c r="AC445" i="2"/>
  <c r="AD445" i="2"/>
  <c r="AA445" i="2"/>
  <c r="AB426" i="2"/>
  <c r="AC426" i="2"/>
  <c r="AD426" i="2"/>
  <c r="AA426" i="2"/>
  <c r="AD1409" i="2"/>
  <c r="AA1409" i="2"/>
  <c r="AB1409" i="2"/>
  <c r="AC1409" i="2"/>
  <c r="AB434" i="2"/>
  <c r="AC434" i="2"/>
  <c r="AD434" i="2"/>
  <c r="AA434" i="2"/>
  <c r="AD1417" i="2"/>
  <c r="AA1417" i="2"/>
  <c r="AB1417" i="2"/>
  <c r="AC1417" i="2"/>
  <c r="AD920" i="2"/>
  <c r="AA920" i="2"/>
  <c r="AB920" i="2"/>
  <c r="AC920" i="2"/>
  <c r="AD1418" i="2"/>
  <c r="AA1418" i="2"/>
  <c r="AB1418" i="2"/>
  <c r="AC1418" i="2"/>
  <c r="AD924" i="2"/>
  <c r="AA924" i="2"/>
  <c r="AB924" i="2"/>
  <c r="AC924" i="2"/>
  <c r="AD923" i="2"/>
  <c r="AA923" i="2"/>
  <c r="AB923" i="2"/>
  <c r="AC923" i="2"/>
  <c r="AD1410" i="2"/>
  <c r="AA1410" i="2"/>
  <c r="AB1410" i="2"/>
  <c r="AC1410" i="2"/>
  <c r="AB438" i="2"/>
  <c r="AC438" i="2"/>
  <c r="AD438" i="2"/>
  <c r="AA438" i="2"/>
  <c r="AD1411" i="2"/>
  <c r="AA1411" i="2"/>
  <c r="AB1411" i="2"/>
  <c r="AC1411" i="2"/>
  <c r="AB430" i="2"/>
  <c r="AC430" i="2"/>
  <c r="AD430" i="2"/>
  <c r="AA430" i="2"/>
  <c r="AD927" i="2"/>
  <c r="AA927" i="2"/>
  <c r="AB927" i="2"/>
  <c r="AC927" i="2"/>
  <c r="AB433" i="2"/>
  <c r="AC433" i="2"/>
  <c r="AD433" i="2"/>
  <c r="AA433" i="2"/>
  <c r="AD1413" i="2"/>
  <c r="AA1413" i="2"/>
  <c r="AB1413" i="2"/>
  <c r="AC1413" i="2"/>
  <c r="AD916" i="2"/>
  <c r="AA916" i="2"/>
  <c r="AB916" i="2"/>
  <c r="AC916" i="2"/>
  <c r="AD1425" i="2"/>
  <c r="AA1425" i="2"/>
  <c r="AB1425" i="2"/>
  <c r="AC1425" i="2"/>
  <c r="AD1406" i="2"/>
  <c r="AA1406" i="2"/>
  <c r="AB1406" i="2"/>
  <c r="AC1406" i="2"/>
  <c r="AD935" i="2"/>
  <c r="AA935" i="2"/>
  <c r="AB935" i="2"/>
  <c r="AC935" i="2"/>
  <c r="AD919" i="2"/>
  <c r="AA919" i="2"/>
  <c r="AB919" i="2"/>
  <c r="AC919" i="2"/>
  <c r="AB429" i="2"/>
  <c r="AC429" i="2"/>
  <c r="AD429" i="2"/>
  <c r="AA429" i="2"/>
  <c r="AD921" i="2"/>
  <c r="AA921" i="2"/>
  <c r="AB921" i="2"/>
  <c r="AC921" i="2"/>
  <c r="AD1414" i="2"/>
  <c r="AA1414" i="2"/>
  <c r="AB1414" i="2"/>
  <c r="AC1414" i="2"/>
  <c r="AB431" i="2"/>
  <c r="AC431" i="2"/>
  <c r="AD431" i="2"/>
  <c r="AA431" i="2"/>
  <c r="AB437" i="2"/>
  <c r="AC437" i="2"/>
  <c r="AD437" i="2"/>
  <c r="AA437" i="2"/>
  <c r="AD928" i="2"/>
  <c r="AA928" i="2"/>
  <c r="AB928" i="2"/>
  <c r="AC928" i="2"/>
  <c r="AD1412" i="2"/>
  <c r="AA1412" i="2"/>
  <c r="AB1412" i="2"/>
  <c r="AC1412" i="2"/>
  <c r="AD922" i="2"/>
  <c r="AA922" i="2"/>
  <c r="AB922" i="2"/>
  <c r="AC922" i="2"/>
  <c r="X443" i="2"/>
  <c r="V443" i="2"/>
  <c r="X448" i="2"/>
  <c r="V448" i="2"/>
  <c r="W448" i="2"/>
  <c r="U448" i="2"/>
  <c r="X444" i="2"/>
  <c r="V444" i="2"/>
  <c r="X1422" i="2"/>
  <c r="V1422" i="2"/>
  <c r="V926" i="2"/>
  <c r="X926" i="2"/>
  <c r="U926" i="2"/>
  <c r="W926" i="2"/>
  <c r="X932" i="2"/>
  <c r="V932" i="2"/>
  <c r="A1427" i="2"/>
  <c r="V1427" i="2"/>
  <c r="X1427" i="2"/>
  <c r="W1427" i="2"/>
  <c r="U1427" i="2"/>
  <c r="V930" i="2"/>
  <c r="X930" i="2"/>
  <c r="U930" i="2"/>
  <c r="W930" i="2"/>
  <c r="V938" i="2"/>
  <c r="X938" i="2"/>
  <c r="W938" i="2"/>
  <c r="U938" i="2"/>
  <c r="V934" i="2"/>
  <c r="X934" i="2"/>
  <c r="V441" i="2"/>
  <c r="X441" i="2"/>
  <c r="U441" i="2"/>
  <c r="W441" i="2"/>
  <c r="X436" i="2"/>
  <c r="V436" i="2"/>
  <c r="U436" i="2"/>
  <c r="W436" i="2"/>
  <c r="A1420" i="2"/>
  <c r="V1420" i="2"/>
  <c r="W1420" i="2"/>
  <c r="X1420" i="2"/>
  <c r="U1420" i="2"/>
  <c r="A1428" i="2"/>
  <c r="V1428" i="2"/>
  <c r="X1428" i="2"/>
  <c r="U1428" i="2"/>
  <c r="W1428" i="2"/>
  <c r="A1421" i="2"/>
  <c r="X1421" i="2"/>
  <c r="V1421" i="2"/>
  <c r="U1421" i="2"/>
  <c r="W1421" i="2"/>
  <c r="A1419" i="2"/>
  <c r="V1419" i="2"/>
  <c r="X1419" i="2"/>
  <c r="U1419" i="2"/>
  <c r="W1419" i="2"/>
  <c r="V1423" i="2"/>
  <c r="X1423" i="2"/>
  <c r="V931" i="2"/>
  <c r="X931" i="2"/>
  <c r="W931" i="2"/>
  <c r="U931" i="2"/>
  <c r="X945" i="2"/>
  <c r="V945" i="2"/>
  <c r="W945" i="2"/>
  <c r="U945" i="2"/>
  <c r="X929" i="2"/>
  <c r="V929" i="2"/>
  <c r="W929" i="2"/>
  <c r="U929" i="2"/>
  <c r="X937" i="2"/>
  <c r="U937" i="2"/>
  <c r="V937" i="2"/>
  <c r="W937" i="2"/>
  <c r="V1424" i="2"/>
  <c r="X1424" i="2"/>
  <c r="X440" i="2"/>
  <c r="W440" i="2"/>
  <c r="V440" i="2"/>
  <c r="U440" i="2"/>
  <c r="A1416" i="2"/>
  <c r="V1416" i="2"/>
  <c r="W1416" i="2"/>
  <c r="X1416" i="2"/>
  <c r="U1416" i="2"/>
  <c r="A1435" i="2"/>
  <c r="V1435" i="2"/>
  <c r="X1435" i="2"/>
  <c r="U1435" i="2"/>
  <c r="W1435" i="2"/>
  <c r="X933" i="2"/>
  <c r="V933" i="2"/>
  <c r="X455" i="2"/>
  <c r="V455" i="2"/>
  <c r="U455" i="2"/>
  <c r="W455" i="2"/>
  <c r="X439" i="2"/>
  <c r="V439" i="2"/>
  <c r="U439" i="2"/>
  <c r="W439" i="2"/>
  <c r="X447" i="2"/>
  <c r="V447" i="2"/>
  <c r="U447" i="2"/>
  <c r="W447" i="2"/>
  <c r="X442" i="2"/>
  <c r="V442" i="2"/>
  <c r="U934" i="2"/>
  <c r="W934" i="2"/>
  <c r="A1423" i="2"/>
  <c r="U1423" i="2"/>
  <c r="W1423" i="2"/>
  <c r="U443" i="2"/>
  <c r="W443" i="2"/>
  <c r="U444" i="2"/>
  <c r="W444" i="2"/>
  <c r="A1422" i="2"/>
  <c r="U1422" i="2"/>
  <c r="W1422" i="2"/>
  <c r="A1424" i="2"/>
  <c r="U1424" i="2"/>
  <c r="W1424" i="2"/>
  <c r="W932" i="2"/>
  <c r="U932" i="2"/>
  <c r="W933" i="2"/>
  <c r="U933" i="2"/>
  <c r="U442" i="2"/>
  <c r="W442" i="2"/>
  <c r="R1445" i="2"/>
  <c r="A945" i="2"/>
  <c r="R1429" i="2"/>
  <c r="A929" i="2"/>
  <c r="R1437" i="2"/>
  <c r="A937" i="2"/>
  <c r="R940" i="2"/>
  <c r="A440" i="2"/>
  <c r="S440" i="2"/>
  <c r="S940" i="2" s="1"/>
  <c r="S1440" i="2" s="1"/>
  <c r="R450" i="2"/>
  <c r="R944" i="2"/>
  <c r="A444" i="2"/>
  <c r="S444" i="2"/>
  <c r="S944" i="2" s="1"/>
  <c r="S1444" i="2" s="1"/>
  <c r="R454" i="2"/>
  <c r="R1426" i="2"/>
  <c r="A926" i="2"/>
  <c r="R1432" i="2"/>
  <c r="A932" i="2"/>
  <c r="R1433" i="2"/>
  <c r="A933" i="2"/>
  <c r="S455" i="2"/>
  <c r="S955" i="2" s="1"/>
  <c r="S1455" i="2" s="1"/>
  <c r="R955" i="2"/>
  <c r="R465" i="2"/>
  <c r="A455" i="2"/>
  <c r="S439" i="2"/>
  <c r="S939" i="2" s="1"/>
  <c r="S1439" i="2" s="1"/>
  <c r="R939" i="2"/>
  <c r="R449" i="2"/>
  <c r="A439" i="2"/>
  <c r="S447" i="2"/>
  <c r="S947" i="2" s="1"/>
  <c r="S1447" i="2" s="1"/>
  <c r="R947" i="2"/>
  <c r="R457" i="2"/>
  <c r="A447" i="2"/>
  <c r="R942" i="2"/>
  <c r="A442" i="2"/>
  <c r="R452" i="2"/>
  <c r="S442" i="2"/>
  <c r="S942" i="2" s="1"/>
  <c r="S1442" i="2" s="1"/>
  <c r="S443" i="2"/>
  <c r="S943" i="2" s="1"/>
  <c r="S1443" i="2" s="1"/>
  <c r="R943" i="2"/>
  <c r="A443" i="2"/>
  <c r="R453" i="2"/>
  <c r="R948" i="2"/>
  <c r="A448" i="2"/>
  <c r="R458" i="2"/>
  <c r="S448" i="2"/>
  <c r="S948" i="2" s="1"/>
  <c r="S1448" i="2" s="1"/>
  <c r="R1431" i="2"/>
  <c r="A931" i="2"/>
  <c r="R1430" i="2"/>
  <c r="A930" i="2"/>
  <c r="R1438" i="2"/>
  <c r="A938" i="2"/>
  <c r="R1434" i="2"/>
  <c r="A934" i="2"/>
  <c r="S441" i="2"/>
  <c r="S941" i="2" s="1"/>
  <c r="S1441" i="2" s="1"/>
  <c r="R941" i="2"/>
  <c r="A441" i="2"/>
  <c r="R451" i="2"/>
  <c r="R936" i="2"/>
  <c r="A436" i="2"/>
  <c r="R446" i="2"/>
  <c r="S436" i="2"/>
  <c r="S936" i="2" s="1"/>
  <c r="S1436" i="2" s="1"/>
  <c r="Y447" i="2" l="1"/>
  <c r="Y448" i="2"/>
  <c r="Y945" i="2"/>
  <c r="Y934" i="2"/>
  <c r="Y933" i="2"/>
  <c r="Y442" i="2"/>
  <c r="Y444" i="2"/>
  <c r="Y1423" i="2"/>
  <c r="Y929" i="2"/>
  <c r="Y931" i="2"/>
  <c r="Y1421" i="2"/>
  <c r="Y938" i="2"/>
  <c r="Y1427" i="2"/>
  <c r="Y926" i="2"/>
  <c r="Y932" i="2"/>
  <c r="Y439" i="2"/>
  <c r="Y455" i="2"/>
  <c r="Y1419" i="2"/>
  <c r="Y436" i="2"/>
  <c r="Y441" i="2"/>
  <c r="Y1422" i="2"/>
  <c r="Y1435" i="2"/>
  <c r="Y1416" i="2"/>
  <c r="Y1428" i="2"/>
  <c r="Y1420" i="2"/>
  <c r="Y930" i="2"/>
  <c r="Y1424" i="2"/>
  <c r="Y443" i="2"/>
  <c r="Y440" i="2"/>
  <c r="Y937" i="2"/>
  <c r="AD932" i="2"/>
  <c r="AA932" i="2"/>
  <c r="AB932" i="2"/>
  <c r="AC932" i="2"/>
  <c r="AD934" i="2"/>
  <c r="AA934" i="2"/>
  <c r="AB934" i="2"/>
  <c r="AC934" i="2"/>
  <c r="AB455" i="2"/>
  <c r="AC455" i="2"/>
  <c r="AD455" i="2"/>
  <c r="AA455" i="2"/>
  <c r="AD937" i="2"/>
  <c r="AA937" i="2"/>
  <c r="AB937" i="2"/>
  <c r="AC937" i="2"/>
  <c r="AB439" i="2"/>
  <c r="AC439" i="2"/>
  <c r="AD439" i="2"/>
  <c r="AA439" i="2"/>
  <c r="AD1419" i="2"/>
  <c r="AA1419" i="2"/>
  <c r="AB1419" i="2"/>
  <c r="AC1419" i="2"/>
  <c r="AB448" i="2"/>
  <c r="AC448" i="2"/>
  <c r="AD448" i="2"/>
  <c r="AA448" i="2"/>
  <c r="AB442" i="2"/>
  <c r="AC442" i="2"/>
  <c r="AD442" i="2"/>
  <c r="AA442" i="2"/>
  <c r="AB444" i="2"/>
  <c r="AC444" i="2"/>
  <c r="AD444" i="2"/>
  <c r="AA444" i="2"/>
  <c r="AD1423" i="2"/>
  <c r="AA1423" i="2"/>
  <c r="AB1423" i="2"/>
  <c r="AC1423" i="2"/>
  <c r="AD929" i="2"/>
  <c r="AA929" i="2"/>
  <c r="AB929" i="2"/>
  <c r="AC929" i="2"/>
  <c r="AA945" i="2"/>
  <c r="AB945" i="2"/>
  <c r="AC945" i="2"/>
  <c r="AD945" i="2"/>
  <c r="AD931" i="2"/>
  <c r="AA931" i="2"/>
  <c r="AB931" i="2"/>
  <c r="AC931" i="2"/>
  <c r="AD1421" i="2"/>
  <c r="AA1421" i="2"/>
  <c r="AB1421" i="2"/>
  <c r="AC1421" i="2"/>
  <c r="AD938" i="2"/>
  <c r="AA938" i="2"/>
  <c r="AB938" i="2"/>
  <c r="AC938" i="2"/>
  <c r="AD1427" i="2"/>
  <c r="AA1427" i="2"/>
  <c r="AB1427" i="2"/>
  <c r="AC1427" i="2"/>
  <c r="AD926" i="2"/>
  <c r="AA926" i="2"/>
  <c r="AB926" i="2"/>
  <c r="AC926" i="2"/>
  <c r="AD1424" i="2"/>
  <c r="AA1424" i="2"/>
  <c r="AB1424" i="2"/>
  <c r="AC1424" i="2"/>
  <c r="AB443" i="2"/>
  <c r="AC443" i="2"/>
  <c r="AD443" i="2"/>
  <c r="AA443" i="2"/>
  <c r="AB440" i="2"/>
  <c r="AC440" i="2"/>
  <c r="AD440" i="2"/>
  <c r="AA440" i="2"/>
  <c r="AB447" i="2"/>
  <c r="AC447" i="2"/>
  <c r="AD447" i="2"/>
  <c r="AA447" i="2"/>
  <c r="AB436" i="2"/>
  <c r="AC436" i="2"/>
  <c r="AD436" i="2"/>
  <c r="AA436" i="2"/>
  <c r="AB441" i="2"/>
  <c r="AC441" i="2"/>
  <c r="AD441" i="2"/>
  <c r="AA441" i="2"/>
  <c r="AD933" i="2"/>
  <c r="AA933" i="2"/>
  <c r="AB933" i="2"/>
  <c r="AC933" i="2"/>
  <c r="AD1422" i="2"/>
  <c r="AA1422" i="2"/>
  <c r="AB1422" i="2"/>
  <c r="AC1422" i="2"/>
  <c r="AD1435" i="2"/>
  <c r="AA1435" i="2"/>
  <c r="AB1435" i="2"/>
  <c r="AC1435" i="2"/>
  <c r="AD1416" i="2"/>
  <c r="AA1416" i="2"/>
  <c r="AB1416" i="2"/>
  <c r="AC1416" i="2"/>
  <c r="AD1428" i="2"/>
  <c r="AA1428" i="2"/>
  <c r="AB1428" i="2"/>
  <c r="AC1428" i="2"/>
  <c r="AD1420" i="2"/>
  <c r="AA1420" i="2"/>
  <c r="AB1420" i="2"/>
  <c r="AC1420" i="2"/>
  <c r="AD930" i="2"/>
  <c r="AA930" i="2"/>
  <c r="AB930" i="2"/>
  <c r="AC930" i="2"/>
  <c r="X941" i="2"/>
  <c r="U941" i="2"/>
  <c r="W941" i="2"/>
  <c r="V941" i="2"/>
  <c r="V947" i="2"/>
  <c r="X947" i="2"/>
  <c r="W947" i="2"/>
  <c r="U947" i="2"/>
  <c r="V955" i="2"/>
  <c r="U955" i="2"/>
  <c r="X955" i="2"/>
  <c r="W955" i="2"/>
  <c r="X454" i="2"/>
  <c r="V454" i="2"/>
  <c r="A1438" i="2"/>
  <c r="X1438" i="2"/>
  <c r="W1438" i="2"/>
  <c r="U1438" i="2"/>
  <c r="V1438" i="2"/>
  <c r="A1431" i="2"/>
  <c r="V1431" i="2"/>
  <c r="X1431" i="2"/>
  <c r="W1431" i="2"/>
  <c r="U1431" i="2"/>
  <c r="X948" i="2"/>
  <c r="V948" i="2"/>
  <c r="U948" i="2"/>
  <c r="W948" i="2"/>
  <c r="X451" i="2"/>
  <c r="V451" i="2"/>
  <c r="U451" i="2"/>
  <c r="W451" i="2"/>
  <c r="V453" i="2"/>
  <c r="X453" i="2"/>
  <c r="V943" i="2"/>
  <c r="X943" i="2"/>
  <c r="X446" i="2"/>
  <c r="V446" i="2"/>
  <c r="U446" i="2"/>
  <c r="W446" i="2"/>
  <c r="X1434" i="2"/>
  <c r="V1434" i="2"/>
  <c r="A1430" i="2"/>
  <c r="X1430" i="2"/>
  <c r="V1430" i="2"/>
  <c r="U1430" i="2"/>
  <c r="W1430" i="2"/>
  <c r="X458" i="2"/>
  <c r="V458" i="2"/>
  <c r="W458" i="2"/>
  <c r="U458" i="2"/>
  <c r="X452" i="2"/>
  <c r="V452" i="2"/>
  <c r="V457" i="2"/>
  <c r="X457" i="2"/>
  <c r="U457" i="2"/>
  <c r="W457" i="2"/>
  <c r="X449" i="2"/>
  <c r="V449" i="2"/>
  <c r="U449" i="2"/>
  <c r="W449" i="2"/>
  <c r="X465" i="2"/>
  <c r="V465" i="2"/>
  <c r="U465" i="2"/>
  <c r="W465" i="2"/>
  <c r="X1433" i="2"/>
  <c r="V1433" i="2"/>
  <c r="A1426" i="2"/>
  <c r="X1426" i="2"/>
  <c r="V1426" i="2"/>
  <c r="U1426" i="2"/>
  <c r="W1426" i="2"/>
  <c r="X944" i="2"/>
  <c r="V944" i="2"/>
  <c r="X940" i="2"/>
  <c r="V940" i="2"/>
  <c r="W940" i="2"/>
  <c r="U940" i="2"/>
  <c r="A1429" i="2"/>
  <c r="X1429" i="2"/>
  <c r="V1429" i="2"/>
  <c r="W1429" i="2"/>
  <c r="U1429" i="2"/>
  <c r="X450" i="2"/>
  <c r="V450" i="2"/>
  <c r="U450" i="2"/>
  <c r="W450" i="2"/>
  <c r="V939" i="2"/>
  <c r="U939" i="2"/>
  <c r="X939" i="2"/>
  <c r="W939" i="2"/>
  <c r="X936" i="2"/>
  <c r="V936" i="2"/>
  <c r="W936" i="2"/>
  <c r="U936" i="2"/>
  <c r="V942" i="2"/>
  <c r="X942" i="2"/>
  <c r="V1432" i="2"/>
  <c r="X1432" i="2"/>
  <c r="A1437" i="2"/>
  <c r="X1437" i="2"/>
  <c r="V1437" i="2"/>
  <c r="U1437" i="2"/>
  <c r="W1437" i="2"/>
  <c r="A1445" i="2"/>
  <c r="X1445" i="2"/>
  <c r="V1445" i="2"/>
  <c r="W1445" i="2"/>
  <c r="U1445" i="2"/>
  <c r="W942" i="2"/>
  <c r="U942" i="2"/>
  <c r="A1432" i="2"/>
  <c r="U1432" i="2"/>
  <c r="W1432" i="2"/>
  <c r="U453" i="2"/>
  <c r="W453" i="2"/>
  <c r="A1434" i="2"/>
  <c r="U1434" i="2"/>
  <c r="W1434" i="2"/>
  <c r="U452" i="2"/>
  <c r="W452" i="2"/>
  <c r="A1433" i="2"/>
  <c r="U1433" i="2"/>
  <c r="W1433" i="2"/>
  <c r="W944" i="2"/>
  <c r="U944" i="2"/>
  <c r="W943" i="2"/>
  <c r="U943" i="2"/>
  <c r="U454" i="2"/>
  <c r="Y454" i="2" s="1"/>
  <c r="W454" i="2"/>
  <c r="S451" i="2"/>
  <c r="S951" i="2" s="1"/>
  <c r="S1451" i="2" s="1"/>
  <c r="R951" i="2"/>
  <c r="A451" i="2"/>
  <c r="R461" i="2"/>
  <c r="R946" i="2"/>
  <c r="A446" i="2"/>
  <c r="R456" i="2"/>
  <c r="S446" i="2"/>
  <c r="S946" i="2" s="1"/>
  <c r="S1446" i="2" s="1"/>
  <c r="R958" i="2"/>
  <c r="A458" i="2"/>
  <c r="R468" i="2"/>
  <c r="S458" i="2"/>
  <c r="S958" i="2" s="1"/>
  <c r="S1458" i="2" s="1"/>
  <c r="R952" i="2"/>
  <c r="A452" i="2"/>
  <c r="R462" i="2"/>
  <c r="S452" i="2"/>
  <c r="S952" i="2" s="1"/>
  <c r="S1452" i="2" s="1"/>
  <c r="S457" i="2"/>
  <c r="S957" i="2" s="1"/>
  <c r="S1457" i="2" s="1"/>
  <c r="R957" i="2"/>
  <c r="A457" i="2"/>
  <c r="R467" i="2"/>
  <c r="S449" i="2"/>
  <c r="S949" i="2" s="1"/>
  <c r="S1449" i="2" s="1"/>
  <c r="R949" i="2"/>
  <c r="A449" i="2"/>
  <c r="R459" i="2"/>
  <c r="S465" i="2"/>
  <c r="S965" i="2" s="1"/>
  <c r="S1465" i="2" s="1"/>
  <c r="R965" i="2"/>
  <c r="A465" i="2"/>
  <c r="R475" i="2"/>
  <c r="R1444" i="2"/>
  <c r="A944" i="2"/>
  <c r="R1440" i="2"/>
  <c r="A940" i="2"/>
  <c r="R1441" i="2"/>
  <c r="A941" i="2"/>
  <c r="R1443" i="2"/>
  <c r="A943" i="2"/>
  <c r="R1447" i="2"/>
  <c r="A947" i="2"/>
  <c r="R1439" i="2"/>
  <c r="A939" i="2"/>
  <c r="R1455" i="2"/>
  <c r="A955" i="2"/>
  <c r="R954" i="2"/>
  <c r="A454" i="2"/>
  <c r="R464" i="2"/>
  <c r="S454" i="2"/>
  <c r="S954" i="2" s="1"/>
  <c r="S1454" i="2" s="1"/>
  <c r="R950" i="2"/>
  <c r="A450" i="2"/>
  <c r="R460" i="2"/>
  <c r="S450" i="2"/>
  <c r="S950" i="2" s="1"/>
  <c r="S1450" i="2" s="1"/>
  <c r="S453" i="2"/>
  <c r="S953" i="2" s="1"/>
  <c r="S1453" i="2" s="1"/>
  <c r="R953" i="2"/>
  <c r="A453" i="2"/>
  <c r="R463" i="2"/>
  <c r="R1436" i="2"/>
  <c r="A936" i="2"/>
  <c r="R1448" i="2"/>
  <c r="A948" i="2"/>
  <c r="R1442" i="2"/>
  <c r="A942" i="2"/>
  <c r="Y449" i="2" l="1"/>
  <c r="Y947" i="2"/>
  <c r="Y452" i="2"/>
  <c r="Y450" i="2"/>
  <c r="Y1445" i="2"/>
  <c r="Y453" i="2"/>
  <c r="Y446" i="2"/>
  <c r="Y451" i="2"/>
  <c r="Y948" i="2"/>
  <c r="Y1432" i="2"/>
  <c r="Y943" i="2"/>
  <c r="Y465" i="2"/>
  <c r="Y457" i="2"/>
  <c r="Y1431" i="2"/>
  <c r="Y944" i="2"/>
  <c r="Y1434" i="2"/>
  <c r="Y940" i="2"/>
  <c r="Y1430" i="2"/>
  <c r="Y1438" i="2"/>
  <c r="Y955" i="2"/>
  <c r="Y941" i="2"/>
  <c r="Y939" i="2"/>
  <c r="Y1433" i="2"/>
  <c r="Y942" i="2"/>
  <c r="Y1437" i="2"/>
  <c r="Y936" i="2"/>
  <c r="Y1429" i="2"/>
  <c r="Y1426" i="2"/>
  <c r="Y458" i="2"/>
  <c r="AB453" i="2"/>
  <c r="AC453" i="2"/>
  <c r="AD453" i="2"/>
  <c r="AA453" i="2"/>
  <c r="AD1426" i="2"/>
  <c r="AA1426" i="2"/>
  <c r="AB1426" i="2"/>
  <c r="AC1426" i="2"/>
  <c r="AB458" i="2"/>
  <c r="AC458" i="2"/>
  <c r="AD458" i="2"/>
  <c r="AA458" i="2"/>
  <c r="AD1433" i="2"/>
  <c r="AA1433" i="2"/>
  <c r="AB1433" i="2"/>
  <c r="AC1433" i="2"/>
  <c r="AD942" i="2"/>
  <c r="AA942" i="2"/>
  <c r="AB942" i="2"/>
  <c r="AC942" i="2"/>
  <c r="AD1437" i="2"/>
  <c r="AA1437" i="2"/>
  <c r="AB1437" i="2"/>
  <c r="AC1437" i="2"/>
  <c r="AB451" i="2"/>
  <c r="AC451" i="2"/>
  <c r="AD451" i="2"/>
  <c r="AA451" i="2"/>
  <c r="AA944" i="2"/>
  <c r="AB944" i="2"/>
  <c r="AC944" i="2"/>
  <c r="AD944" i="2"/>
  <c r="AD1434" i="2"/>
  <c r="AA1434" i="2"/>
  <c r="AB1434" i="2"/>
  <c r="AC1434" i="2"/>
  <c r="AB450" i="2"/>
  <c r="AC450" i="2"/>
  <c r="AD450" i="2"/>
  <c r="AA450" i="2"/>
  <c r="AD1430" i="2"/>
  <c r="AA1430" i="2"/>
  <c r="AB1430" i="2"/>
  <c r="AC1430" i="2"/>
  <c r="AA955" i="2"/>
  <c r="AB955" i="2"/>
  <c r="AC955" i="2"/>
  <c r="AD955" i="2"/>
  <c r="AD941" i="2"/>
  <c r="AA941" i="2"/>
  <c r="AB941" i="2"/>
  <c r="AC941" i="2"/>
  <c r="AD1445" i="2"/>
  <c r="AA1445" i="2"/>
  <c r="AB1445" i="2"/>
  <c r="AC1445" i="2"/>
  <c r="AD936" i="2"/>
  <c r="AA936" i="2"/>
  <c r="AB936" i="2"/>
  <c r="AC936" i="2"/>
  <c r="AD1429" i="2"/>
  <c r="AA1429" i="2"/>
  <c r="AB1429" i="2"/>
  <c r="AC1429" i="2"/>
  <c r="AB446" i="2"/>
  <c r="AC446" i="2"/>
  <c r="AD446" i="2"/>
  <c r="AA446" i="2"/>
  <c r="AA948" i="2"/>
  <c r="AB948" i="2"/>
  <c r="AC948" i="2"/>
  <c r="AD948" i="2"/>
  <c r="AD940" i="2"/>
  <c r="AA940" i="2"/>
  <c r="AB940" i="2"/>
  <c r="AC940" i="2"/>
  <c r="AD1438" i="2"/>
  <c r="AA1438" i="2"/>
  <c r="AB1438" i="2"/>
  <c r="AC1438" i="2"/>
  <c r="AB454" i="2"/>
  <c r="AC454" i="2"/>
  <c r="AD454" i="2"/>
  <c r="AA454" i="2"/>
  <c r="AD1432" i="2"/>
  <c r="AA1432" i="2"/>
  <c r="AB1432" i="2"/>
  <c r="AC1432" i="2"/>
  <c r="AD939" i="2"/>
  <c r="AA939" i="2"/>
  <c r="AB939" i="2"/>
  <c r="AC939" i="2"/>
  <c r="AA943" i="2"/>
  <c r="AB943" i="2"/>
  <c r="AC943" i="2"/>
  <c r="AD943" i="2"/>
  <c r="AB452" i="2"/>
  <c r="AC452" i="2"/>
  <c r="AD452" i="2"/>
  <c r="AA452" i="2"/>
  <c r="AB465" i="2"/>
  <c r="AC465" i="2"/>
  <c r="AD465" i="2"/>
  <c r="AA465" i="2"/>
  <c r="AB449" i="2"/>
  <c r="AC449" i="2"/>
  <c r="AD449" i="2"/>
  <c r="AA449" i="2"/>
  <c r="AB457" i="2"/>
  <c r="AC457" i="2"/>
  <c r="AD457" i="2"/>
  <c r="AA457" i="2"/>
  <c r="AD1431" i="2"/>
  <c r="AA1431" i="2"/>
  <c r="AB1431" i="2"/>
  <c r="AC1431" i="2"/>
  <c r="AA947" i="2"/>
  <c r="AB947" i="2"/>
  <c r="AC947" i="2"/>
  <c r="AD947" i="2"/>
  <c r="X953" i="2"/>
  <c r="V953" i="2"/>
  <c r="X475" i="2"/>
  <c r="V475" i="2"/>
  <c r="U475" i="2"/>
  <c r="W475" i="2"/>
  <c r="X459" i="2"/>
  <c r="V459" i="2"/>
  <c r="W459" i="2"/>
  <c r="U459" i="2"/>
  <c r="X467" i="2"/>
  <c r="V467" i="2"/>
  <c r="U467" i="2"/>
  <c r="W467" i="2"/>
  <c r="V461" i="2"/>
  <c r="X461" i="2"/>
  <c r="U461" i="2"/>
  <c r="W461" i="2"/>
  <c r="X463" i="2"/>
  <c r="V463" i="2"/>
  <c r="X1442" i="2"/>
  <c r="V1442" i="2"/>
  <c r="A1436" i="2"/>
  <c r="V1436" i="2"/>
  <c r="W1436" i="2"/>
  <c r="X1436" i="2"/>
  <c r="U1436" i="2"/>
  <c r="V950" i="2"/>
  <c r="X950" i="2"/>
  <c r="U950" i="2"/>
  <c r="W950" i="2"/>
  <c r="V954" i="2"/>
  <c r="X954" i="2"/>
  <c r="A1439" i="2"/>
  <c r="V1439" i="2"/>
  <c r="X1439" i="2"/>
  <c r="U1439" i="2"/>
  <c r="W1439" i="2"/>
  <c r="V1443" i="2"/>
  <c r="X1443" i="2"/>
  <c r="A1440" i="2"/>
  <c r="V1440" i="2"/>
  <c r="W1440" i="2"/>
  <c r="U1440" i="2"/>
  <c r="X1440" i="2"/>
  <c r="X462" i="2"/>
  <c r="V462" i="2"/>
  <c r="X468" i="2"/>
  <c r="V468" i="2"/>
  <c r="W468" i="2"/>
  <c r="U468" i="2"/>
  <c r="X456" i="2"/>
  <c r="W456" i="2"/>
  <c r="V456" i="2"/>
  <c r="U456" i="2"/>
  <c r="X949" i="2"/>
  <c r="W949" i="2"/>
  <c r="V949" i="2"/>
  <c r="U949" i="2"/>
  <c r="X965" i="2"/>
  <c r="W965" i="2"/>
  <c r="V965" i="2"/>
  <c r="U965" i="2"/>
  <c r="X957" i="2"/>
  <c r="U957" i="2"/>
  <c r="W957" i="2"/>
  <c r="V957" i="2"/>
  <c r="V951" i="2"/>
  <c r="W951" i="2"/>
  <c r="X951" i="2"/>
  <c r="U951" i="2"/>
  <c r="A1448" i="2"/>
  <c r="V1448" i="2"/>
  <c r="X1448" i="2"/>
  <c r="U1448" i="2"/>
  <c r="W1448" i="2"/>
  <c r="X460" i="2"/>
  <c r="U460" i="2"/>
  <c r="W460" i="2"/>
  <c r="V460" i="2"/>
  <c r="X464" i="2"/>
  <c r="V464" i="2"/>
  <c r="A1455" i="2"/>
  <c r="V1455" i="2"/>
  <c r="X1455" i="2"/>
  <c r="U1455" i="2"/>
  <c r="W1455" i="2"/>
  <c r="A1447" i="2"/>
  <c r="V1447" i="2"/>
  <c r="X1447" i="2"/>
  <c r="W1447" i="2"/>
  <c r="U1447" i="2"/>
  <c r="A1441" i="2"/>
  <c r="X1441" i="2"/>
  <c r="V1441" i="2"/>
  <c r="U1441" i="2"/>
  <c r="W1441" i="2"/>
  <c r="V1444" i="2"/>
  <c r="X1444" i="2"/>
  <c r="X952" i="2"/>
  <c r="V952" i="2"/>
  <c r="V958" i="2"/>
  <c r="X958" i="2"/>
  <c r="W958" i="2"/>
  <c r="U958" i="2"/>
  <c r="V946" i="2"/>
  <c r="X946" i="2"/>
  <c r="U946" i="2"/>
  <c r="W946" i="2"/>
  <c r="U464" i="2"/>
  <c r="W464" i="2"/>
  <c r="A1444" i="2"/>
  <c r="U1444" i="2"/>
  <c r="W1444" i="2"/>
  <c r="U952" i="2"/>
  <c r="W952" i="2"/>
  <c r="W953" i="2"/>
  <c r="U953" i="2"/>
  <c r="A1442" i="2"/>
  <c r="U1442" i="2"/>
  <c r="W1442" i="2"/>
  <c r="W954" i="2"/>
  <c r="U954" i="2"/>
  <c r="A1443" i="2"/>
  <c r="U1443" i="2"/>
  <c r="W1443" i="2"/>
  <c r="U462" i="2"/>
  <c r="W462" i="2"/>
  <c r="U463" i="2"/>
  <c r="W463" i="2"/>
  <c r="R1453" i="2"/>
  <c r="A953" i="2"/>
  <c r="R1450" i="2"/>
  <c r="A950" i="2"/>
  <c r="R1454" i="2"/>
  <c r="A954" i="2"/>
  <c r="S463" i="2"/>
  <c r="S963" i="2" s="1"/>
  <c r="S1463" i="2" s="1"/>
  <c r="R963" i="2"/>
  <c r="R473" i="2"/>
  <c r="A463" i="2"/>
  <c r="R1465" i="2"/>
  <c r="A965" i="2"/>
  <c r="R1449" i="2"/>
  <c r="A949" i="2"/>
  <c r="R1457" i="2"/>
  <c r="A957" i="2"/>
  <c r="R1451" i="2"/>
  <c r="A951" i="2"/>
  <c r="S475" i="2"/>
  <c r="S975" i="2" s="1"/>
  <c r="S1475" i="2" s="1"/>
  <c r="R975" i="2"/>
  <c r="A475" i="2"/>
  <c r="R485" i="2"/>
  <c r="S459" i="2"/>
  <c r="S959" i="2" s="1"/>
  <c r="S1459" i="2" s="1"/>
  <c r="R959" i="2"/>
  <c r="A459" i="2"/>
  <c r="R469" i="2"/>
  <c r="S467" i="2"/>
  <c r="S967" i="2" s="1"/>
  <c r="S1467" i="2" s="1"/>
  <c r="R967" i="2"/>
  <c r="A467" i="2"/>
  <c r="R477" i="2"/>
  <c r="S461" i="2"/>
  <c r="S961" i="2" s="1"/>
  <c r="S1461" i="2" s="1"/>
  <c r="R961" i="2"/>
  <c r="A461" i="2"/>
  <c r="R471" i="2"/>
  <c r="R962" i="2"/>
  <c r="A462" i="2"/>
  <c r="R472" i="2"/>
  <c r="S462" i="2"/>
  <c r="S962" i="2" s="1"/>
  <c r="S1462" i="2" s="1"/>
  <c r="R968" i="2"/>
  <c r="A468" i="2"/>
  <c r="S468" i="2"/>
  <c r="S968" i="2" s="1"/>
  <c r="S1468" i="2" s="1"/>
  <c r="R478" i="2"/>
  <c r="R956" i="2"/>
  <c r="A456" i="2"/>
  <c r="R466" i="2"/>
  <c r="S456" i="2"/>
  <c r="S956" i="2" s="1"/>
  <c r="S1456" i="2" s="1"/>
  <c r="R960" i="2"/>
  <c r="A460" i="2"/>
  <c r="S460" i="2"/>
  <c r="S960" i="2" s="1"/>
  <c r="S1460" i="2" s="1"/>
  <c r="R470" i="2"/>
  <c r="R964" i="2"/>
  <c r="A464" i="2"/>
  <c r="S464" i="2"/>
  <c r="S964" i="2" s="1"/>
  <c r="S1464" i="2" s="1"/>
  <c r="R474" i="2"/>
  <c r="R1452" i="2"/>
  <c r="A952" i="2"/>
  <c r="R1458" i="2"/>
  <c r="A958" i="2"/>
  <c r="R1446" i="2"/>
  <c r="A946" i="2"/>
  <c r="Y953" i="2" l="1"/>
  <c r="Y950" i="2"/>
  <c r="Y946" i="2"/>
  <c r="Y1447" i="2"/>
  <c r="Y954" i="2"/>
  <c r="Y952" i="2"/>
  <c r="Y1448" i="2"/>
  <c r="Y951" i="2"/>
  <c r="Y949" i="2"/>
  <c r="Y464" i="2"/>
  <c r="Y1455" i="2"/>
  <c r="Y460" i="2"/>
  <c r="Y459" i="2"/>
  <c r="Y462" i="2"/>
  <c r="Y965" i="2"/>
  <c r="Y456" i="2"/>
  <c r="Y468" i="2"/>
  <c r="Y1436" i="2"/>
  <c r="Y463" i="2"/>
  <c r="Y1443" i="2"/>
  <c r="Y1444" i="2"/>
  <c r="Y958" i="2"/>
  <c r="Y957" i="2"/>
  <c r="Y1439" i="2"/>
  <c r="Y461" i="2"/>
  <c r="Y467" i="2"/>
  <c r="Y475" i="2"/>
  <c r="Y1442" i="2"/>
  <c r="Y1441" i="2"/>
  <c r="Y1440" i="2"/>
  <c r="AA953" i="2"/>
  <c r="AB953" i="2"/>
  <c r="AC953" i="2"/>
  <c r="AD953" i="2"/>
  <c r="AA950" i="2"/>
  <c r="AB950" i="2"/>
  <c r="AC950" i="2"/>
  <c r="AD950" i="2"/>
  <c r="AD1448" i="2"/>
  <c r="AA1448" i="2"/>
  <c r="AB1448" i="2"/>
  <c r="AC1448" i="2"/>
  <c r="AA951" i="2"/>
  <c r="AB951" i="2"/>
  <c r="AC951" i="2"/>
  <c r="AD951" i="2"/>
  <c r="AA965" i="2"/>
  <c r="AB965" i="2"/>
  <c r="AC965" i="2"/>
  <c r="AD965" i="2"/>
  <c r="AB456" i="2"/>
  <c r="AC456" i="2"/>
  <c r="AD456" i="2"/>
  <c r="AA456" i="2"/>
  <c r="AB468" i="2"/>
  <c r="AC468" i="2"/>
  <c r="AD468" i="2"/>
  <c r="AA468" i="2"/>
  <c r="AB1455" i="2"/>
  <c r="AA1455" i="2"/>
  <c r="AC1455" i="2"/>
  <c r="AD1455" i="2"/>
  <c r="AB463" i="2"/>
  <c r="AC463" i="2"/>
  <c r="AD463" i="2"/>
  <c r="AA463" i="2"/>
  <c r="AD1443" i="2"/>
  <c r="AA1443" i="2"/>
  <c r="AB1443" i="2"/>
  <c r="AC1443" i="2"/>
  <c r="AD1444" i="2"/>
  <c r="AA1444" i="2"/>
  <c r="AB1444" i="2"/>
  <c r="AC1444" i="2"/>
  <c r="AA958" i="2"/>
  <c r="AB958" i="2"/>
  <c r="AC958" i="2"/>
  <c r="AD958" i="2"/>
  <c r="AA957" i="2"/>
  <c r="AB957" i="2"/>
  <c r="AC957" i="2"/>
  <c r="AD957" i="2"/>
  <c r="AD1439" i="2"/>
  <c r="AA1439" i="2"/>
  <c r="AB1439" i="2"/>
  <c r="AC1439" i="2"/>
  <c r="AB461" i="2"/>
  <c r="AC461" i="2"/>
  <c r="AD461" i="2"/>
  <c r="AA461" i="2"/>
  <c r="AB467" i="2"/>
  <c r="AC467" i="2"/>
  <c r="AD467" i="2"/>
  <c r="AA467" i="2"/>
  <c r="AB475" i="2"/>
  <c r="AC475" i="2"/>
  <c r="AD475" i="2"/>
  <c r="AA475" i="2"/>
  <c r="AB462" i="2"/>
  <c r="AC462" i="2"/>
  <c r="AD462" i="2"/>
  <c r="AA462" i="2"/>
  <c r="AA954" i="2"/>
  <c r="AB954" i="2"/>
  <c r="AC954" i="2"/>
  <c r="AD954" i="2"/>
  <c r="AA952" i="2"/>
  <c r="AB952" i="2"/>
  <c r="AC952" i="2"/>
  <c r="AD952" i="2"/>
  <c r="AA949" i="2"/>
  <c r="AB949" i="2"/>
  <c r="AC949" i="2"/>
  <c r="AD949" i="2"/>
  <c r="AD1436" i="2"/>
  <c r="AA1436" i="2"/>
  <c r="AB1436" i="2"/>
  <c r="AC1436" i="2"/>
  <c r="AB464" i="2"/>
  <c r="AC464" i="2"/>
  <c r="AD464" i="2"/>
  <c r="AA464" i="2"/>
  <c r="AB460" i="2"/>
  <c r="AC460" i="2"/>
  <c r="AD460" i="2"/>
  <c r="AA460" i="2"/>
  <c r="AB459" i="2"/>
  <c r="AC459" i="2"/>
  <c r="AD459" i="2"/>
  <c r="AA459" i="2"/>
  <c r="AD1442" i="2"/>
  <c r="AA1442" i="2"/>
  <c r="AB1442" i="2"/>
  <c r="AC1442" i="2"/>
  <c r="AA946" i="2"/>
  <c r="AB946" i="2"/>
  <c r="AC946" i="2"/>
  <c r="AD946" i="2"/>
  <c r="AD1441" i="2"/>
  <c r="AA1441" i="2"/>
  <c r="AB1441" i="2"/>
  <c r="AC1441" i="2"/>
  <c r="AD1447" i="2"/>
  <c r="AA1447" i="2"/>
  <c r="AB1447" i="2"/>
  <c r="AC1447" i="2"/>
  <c r="AD1440" i="2"/>
  <c r="AA1440" i="2"/>
  <c r="AB1440" i="2"/>
  <c r="AC1440" i="2"/>
  <c r="X961" i="2"/>
  <c r="V961" i="2"/>
  <c r="U961" i="2"/>
  <c r="W961" i="2"/>
  <c r="V967" i="2"/>
  <c r="W967" i="2"/>
  <c r="X967" i="2"/>
  <c r="U967" i="2"/>
  <c r="V959" i="2"/>
  <c r="U959" i="2"/>
  <c r="W959" i="2"/>
  <c r="X959" i="2"/>
  <c r="V975" i="2"/>
  <c r="U975" i="2"/>
  <c r="W975" i="2"/>
  <c r="X975" i="2"/>
  <c r="V963" i="2"/>
  <c r="X963" i="2"/>
  <c r="A1446" i="2"/>
  <c r="X1446" i="2"/>
  <c r="V1446" i="2"/>
  <c r="U1446" i="2"/>
  <c r="W1446" i="2"/>
  <c r="V1452" i="2"/>
  <c r="X1452" i="2"/>
  <c r="X964" i="2"/>
  <c r="V964" i="2"/>
  <c r="X960" i="2"/>
  <c r="V960" i="2"/>
  <c r="W960" i="2"/>
  <c r="U960" i="2"/>
  <c r="X956" i="2"/>
  <c r="V956" i="2"/>
  <c r="W956" i="2"/>
  <c r="U956" i="2"/>
  <c r="X968" i="2"/>
  <c r="V968" i="2"/>
  <c r="U968" i="2"/>
  <c r="W968" i="2"/>
  <c r="V962" i="2"/>
  <c r="X962" i="2"/>
  <c r="A1457" i="2"/>
  <c r="X1457" i="2"/>
  <c r="V1457" i="2"/>
  <c r="U1457" i="2"/>
  <c r="W1457" i="2"/>
  <c r="A1465" i="2"/>
  <c r="X1465" i="2"/>
  <c r="V1465" i="2"/>
  <c r="W1465" i="2"/>
  <c r="U1465" i="2"/>
  <c r="A1450" i="2"/>
  <c r="X1450" i="2"/>
  <c r="U1450" i="2"/>
  <c r="V1450" i="2"/>
  <c r="W1450" i="2"/>
  <c r="X470" i="2"/>
  <c r="V470" i="2"/>
  <c r="U470" i="2"/>
  <c r="W470" i="2"/>
  <c r="X471" i="2"/>
  <c r="V471" i="2"/>
  <c r="U471" i="2"/>
  <c r="W471" i="2"/>
  <c r="V477" i="2"/>
  <c r="X477" i="2"/>
  <c r="U477" i="2"/>
  <c r="W477" i="2"/>
  <c r="V469" i="2"/>
  <c r="X469" i="2"/>
  <c r="U469" i="2"/>
  <c r="W469" i="2"/>
  <c r="V485" i="2"/>
  <c r="X485" i="2"/>
  <c r="U485" i="2"/>
  <c r="W485" i="2"/>
  <c r="X474" i="2"/>
  <c r="V474" i="2"/>
  <c r="X478" i="2"/>
  <c r="V478" i="2"/>
  <c r="W478" i="2"/>
  <c r="U478" i="2"/>
  <c r="A1458" i="2"/>
  <c r="X1458" i="2"/>
  <c r="V1458" i="2"/>
  <c r="W1458" i="2"/>
  <c r="U1458" i="2"/>
  <c r="X466" i="2"/>
  <c r="V466" i="2"/>
  <c r="U466" i="2"/>
  <c r="W466" i="2"/>
  <c r="X472" i="2"/>
  <c r="V472" i="2"/>
  <c r="A1451" i="2"/>
  <c r="V1451" i="2"/>
  <c r="X1451" i="2"/>
  <c r="W1451" i="2"/>
  <c r="U1451" i="2"/>
  <c r="A1449" i="2"/>
  <c r="X1449" i="2"/>
  <c r="V1449" i="2"/>
  <c r="W1449" i="2"/>
  <c r="U1449" i="2"/>
  <c r="V473" i="2"/>
  <c r="X473" i="2"/>
  <c r="X1454" i="2"/>
  <c r="V1454" i="2"/>
  <c r="X1453" i="2"/>
  <c r="V1453" i="2"/>
  <c r="U472" i="2"/>
  <c r="W472" i="2"/>
  <c r="U473" i="2"/>
  <c r="W473" i="2"/>
  <c r="A1454" i="2"/>
  <c r="U1454" i="2"/>
  <c r="W1454" i="2"/>
  <c r="A1453" i="2"/>
  <c r="U1453" i="2"/>
  <c r="W1453" i="2"/>
  <c r="U963" i="2"/>
  <c r="W963" i="2"/>
  <c r="A1452" i="2"/>
  <c r="U1452" i="2"/>
  <c r="W1452" i="2"/>
  <c r="W964" i="2"/>
  <c r="U964" i="2"/>
  <c r="W962" i="2"/>
  <c r="U962" i="2"/>
  <c r="U474" i="2"/>
  <c r="W474" i="2"/>
  <c r="R1461" i="2"/>
  <c r="A961" i="2"/>
  <c r="R1467" i="2"/>
  <c r="A967" i="2"/>
  <c r="R1459" i="2"/>
  <c r="A959" i="2"/>
  <c r="R1475" i="2"/>
  <c r="A975" i="2"/>
  <c r="R1463" i="2"/>
  <c r="A963" i="2"/>
  <c r="R1464" i="2"/>
  <c r="A964" i="2"/>
  <c r="R1460" i="2"/>
  <c r="A960" i="2"/>
  <c r="R1456" i="2"/>
  <c r="A956" i="2"/>
  <c r="R1468" i="2"/>
  <c r="A968" i="2"/>
  <c r="R1462" i="2"/>
  <c r="A962" i="2"/>
  <c r="R974" i="2"/>
  <c r="A474" i="2"/>
  <c r="R484" i="2"/>
  <c r="S474" i="2"/>
  <c r="S974" i="2" s="1"/>
  <c r="S1474" i="2" s="1"/>
  <c r="R970" i="2"/>
  <c r="A470" i="2"/>
  <c r="R480" i="2"/>
  <c r="S470" i="2"/>
  <c r="S970" i="2" s="1"/>
  <c r="S1470" i="2" s="1"/>
  <c r="R978" i="2"/>
  <c r="A478" i="2"/>
  <c r="S478" i="2"/>
  <c r="S978" i="2" s="1"/>
  <c r="S1478" i="2" s="1"/>
  <c r="R488" i="2"/>
  <c r="S471" i="2"/>
  <c r="S971" i="2" s="1"/>
  <c r="S1471" i="2" s="1"/>
  <c r="R971" i="2"/>
  <c r="R481" i="2"/>
  <c r="A471" i="2"/>
  <c r="S477" i="2"/>
  <c r="S977" i="2" s="1"/>
  <c r="S1477" i="2" s="1"/>
  <c r="R977" i="2"/>
  <c r="A477" i="2"/>
  <c r="R487" i="2"/>
  <c r="S469" i="2"/>
  <c r="S969" i="2" s="1"/>
  <c r="S1469" i="2" s="1"/>
  <c r="R969" i="2"/>
  <c r="A469" i="2"/>
  <c r="R479" i="2"/>
  <c r="S485" i="2"/>
  <c r="S985" i="2" s="1"/>
  <c r="S1485" i="2" s="1"/>
  <c r="R985" i="2"/>
  <c r="A485" i="2"/>
  <c r="R495" i="2"/>
  <c r="R966" i="2"/>
  <c r="A466" i="2"/>
  <c r="S466" i="2"/>
  <c r="S966" i="2" s="1"/>
  <c r="S1466" i="2" s="1"/>
  <c r="R476" i="2"/>
  <c r="R972" i="2"/>
  <c r="A472" i="2"/>
  <c r="S472" i="2"/>
  <c r="S972" i="2" s="1"/>
  <c r="S1472" i="2" s="1"/>
  <c r="R482" i="2"/>
  <c r="S473" i="2"/>
  <c r="S973" i="2" s="1"/>
  <c r="S1473" i="2" s="1"/>
  <c r="R973" i="2"/>
  <c r="A473" i="2"/>
  <c r="R483" i="2"/>
  <c r="Y1453" i="2" l="1"/>
  <c r="Y1451" i="2"/>
  <c r="Y1450" i="2"/>
  <c r="Y1446" i="2"/>
  <c r="Y1452" i="2"/>
  <c r="Y1454" i="2"/>
  <c r="Y1449" i="2"/>
  <c r="Y962" i="2"/>
  <c r="Y963" i="2"/>
  <c r="Y473" i="2"/>
  <c r="Y967" i="2"/>
  <c r="Y964" i="2"/>
  <c r="Y474" i="2"/>
  <c r="Y1457" i="2"/>
  <c r="Y1458" i="2"/>
  <c r="Y485" i="2"/>
  <c r="Y469" i="2"/>
  <c r="Y477" i="2"/>
  <c r="Y471" i="2"/>
  <c r="Y470" i="2"/>
  <c r="Y1465" i="2"/>
  <c r="Y956" i="2"/>
  <c r="Y960" i="2"/>
  <c r="Y961" i="2"/>
  <c r="Y472" i="2"/>
  <c r="Y466" i="2"/>
  <c r="Y478" i="2"/>
  <c r="Y968" i="2"/>
  <c r="Y975" i="2"/>
  <c r="Y959" i="2"/>
  <c r="AD1452" i="2"/>
  <c r="AB1452" i="2"/>
  <c r="AA1452" i="2"/>
  <c r="AC1452" i="2"/>
  <c r="AB1454" i="2"/>
  <c r="AC1454" i="2"/>
  <c r="AD1454" i="2"/>
  <c r="AA1454" i="2"/>
  <c r="AD1449" i="2"/>
  <c r="AA1449" i="2"/>
  <c r="AB1449" i="2"/>
  <c r="AC1449" i="2"/>
  <c r="AB1458" i="2"/>
  <c r="AA1458" i="2"/>
  <c r="AC1458" i="2"/>
  <c r="AD1458" i="2"/>
  <c r="AB469" i="2"/>
  <c r="AC469" i="2"/>
  <c r="AD469" i="2"/>
  <c r="AA469" i="2"/>
  <c r="AB471" i="2"/>
  <c r="AC471" i="2"/>
  <c r="AD471" i="2"/>
  <c r="AA471" i="2"/>
  <c r="AB470" i="2"/>
  <c r="AC470" i="2"/>
  <c r="AD470" i="2"/>
  <c r="AA470" i="2"/>
  <c r="AA960" i="2"/>
  <c r="AB960" i="2"/>
  <c r="AC960" i="2"/>
  <c r="AD960" i="2"/>
  <c r="AA961" i="2"/>
  <c r="AB961" i="2"/>
  <c r="AC961" i="2"/>
  <c r="AD961" i="2"/>
  <c r="AB1453" i="2"/>
  <c r="AC1453" i="2"/>
  <c r="AA1453" i="2"/>
  <c r="AD1453" i="2"/>
  <c r="AD1451" i="2"/>
  <c r="AA1451" i="2"/>
  <c r="AB1451" i="2"/>
  <c r="AC1451" i="2"/>
  <c r="AB466" i="2"/>
  <c r="AC466" i="2"/>
  <c r="AD466" i="2"/>
  <c r="AA466" i="2"/>
  <c r="AB478" i="2"/>
  <c r="AC478" i="2"/>
  <c r="AD478" i="2"/>
  <c r="AA478" i="2"/>
  <c r="AA959" i="2"/>
  <c r="AB959" i="2"/>
  <c r="AC959" i="2"/>
  <c r="AD959" i="2"/>
  <c r="AB474" i="2"/>
  <c r="AC474" i="2"/>
  <c r="AD474" i="2"/>
  <c r="AA474" i="2"/>
  <c r="AB1457" i="2"/>
  <c r="AC1457" i="2"/>
  <c r="AD1457" i="2"/>
  <c r="AA1457" i="2"/>
  <c r="AB485" i="2"/>
  <c r="AC485" i="2"/>
  <c r="AD485" i="2"/>
  <c r="AA485" i="2"/>
  <c r="AB477" i="2"/>
  <c r="AC477" i="2"/>
  <c r="AD477" i="2"/>
  <c r="AA477" i="2"/>
  <c r="AB1465" i="2"/>
  <c r="AC1465" i="2"/>
  <c r="AD1465" i="2"/>
  <c r="AA1465" i="2"/>
  <c r="AA956" i="2"/>
  <c r="AB956" i="2"/>
  <c r="AC956" i="2"/>
  <c r="AD956" i="2"/>
  <c r="AA964" i="2"/>
  <c r="AB964" i="2"/>
  <c r="AC964" i="2"/>
  <c r="AD964" i="2"/>
  <c r="AB472" i="2"/>
  <c r="AC472" i="2"/>
  <c r="AD472" i="2"/>
  <c r="AA472" i="2"/>
  <c r="AD1450" i="2"/>
  <c r="AA1450" i="2"/>
  <c r="AB1450" i="2"/>
  <c r="AC1450" i="2"/>
  <c r="AA968" i="2"/>
  <c r="AB968" i="2"/>
  <c r="AC968" i="2"/>
  <c r="AD968" i="2"/>
  <c r="AD1446" i="2"/>
  <c r="AA1446" i="2"/>
  <c r="AB1446" i="2"/>
  <c r="AC1446" i="2"/>
  <c r="AA975" i="2"/>
  <c r="AB975" i="2"/>
  <c r="AC975" i="2"/>
  <c r="AD975" i="2"/>
  <c r="AA962" i="2"/>
  <c r="AB962" i="2"/>
  <c r="AC962" i="2"/>
  <c r="AD962" i="2"/>
  <c r="AA963" i="2"/>
  <c r="AB963" i="2"/>
  <c r="AC963" i="2"/>
  <c r="AD963" i="2"/>
  <c r="AB473" i="2"/>
  <c r="AC473" i="2"/>
  <c r="AD473" i="2"/>
  <c r="AA473" i="2"/>
  <c r="AA967" i="2"/>
  <c r="AB967" i="2"/>
  <c r="AC967" i="2"/>
  <c r="AD967" i="2"/>
  <c r="X969" i="2"/>
  <c r="W969" i="2"/>
  <c r="V969" i="2"/>
  <c r="U969" i="2"/>
  <c r="X977" i="2"/>
  <c r="V977" i="2"/>
  <c r="U977" i="2"/>
  <c r="W977" i="2"/>
  <c r="X483" i="2"/>
  <c r="V483" i="2"/>
  <c r="X482" i="2"/>
  <c r="V482" i="2"/>
  <c r="X476" i="2"/>
  <c r="U476" i="2"/>
  <c r="V476" i="2"/>
  <c r="W476" i="2"/>
  <c r="X495" i="2"/>
  <c r="V495" i="2"/>
  <c r="W495" i="2"/>
  <c r="U495" i="2"/>
  <c r="Y495" i="2" s="1"/>
  <c r="X479" i="2"/>
  <c r="V479" i="2"/>
  <c r="W479" i="2"/>
  <c r="U479" i="2"/>
  <c r="X487" i="2"/>
  <c r="V487" i="2"/>
  <c r="U487" i="2"/>
  <c r="W487" i="2"/>
  <c r="X488" i="2"/>
  <c r="W488" i="2"/>
  <c r="V488" i="2"/>
  <c r="U488" i="2"/>
  <c r="X481" i="2"/>
  <c r="V481" i="2"/>
  <c r="U481" i="2"/>
  <c r="W481" i="2"/>
  <c r="X484" i="2"/>
  <c r="V484" i="2"/>
  <c r="A1456" i="2"/>
  <c r="V1456" i="2"/>
  <c r="W1456" i="2"/>
  <c r="X1456" i="2"/>
  <c r="U1456" i="2"/>
  <c r="A1475" i="2"/>
  <c r="V1475" i="2"/>
  <c r="X1475" i="2"/>
  <c r="U1475" i="2"/>
  <c r="W1475" i="2"/>
  <c r="A1467" i="2"/>
  <c r="V1467" i="2"/>
  <c r="X1467" i="2"/>
  <c r="W1467" i="2"/>
  <c r="U1467" i="2"/>
  <c r="X480" i="2"/>
  <c r="V480" i="2"/>
  <c r="U480" i="2"/>
  <c r="W480" i="2"/>
  <c r="X1462" i="2"/>
  <c r="V1462" i="2"/>
  <c r="V1464" i="2"/>
  <c r="X1464" i="2"/>
  <c r="X973" i="2"/>
  <c r="V973" i="2"/>
  <c r="X985" i="2"/>
  <c r="W985" i="2"/>
  <c r="V985" i="2"/>
  <c r="U985" i="2"/>
  <c r="V971" i="2"/>
  <c r="W971" i="2"/>
  <c r="X971" i="2"/>
  <c r="U971" i="2"/>
  <c r="X972" i="2"/>
  <c r="V972" i="2"/>
  <c r="V966" i="2"/>
  <c r="X966" i="2"/>
  <c r="U966" i="2"/>
  <c r="W966" i="2"/>
  <c r="V978" i="2"/>
  <c r="X978" i="2"/>
  <c r="W978" i="2"/>
  <c r="U978" i="2"/>
  <c r="V970" i="2"/>
  <c r="X970" i="2"/>
  <c r="U970" i="2"/>
  <c r="W970" i="2"/>
  <c r="V974" i="2"/>
  <c r="X974" i="2"/>
  <c r="A1468" i="2"/>
  <c r="V1468" i="2"/>
  <c r="U1468" i="2"/>
  <c r="X1468" i="2"/>
  <c r="W1468" i="2"/>
  <c r="A1460" i="2"/>
  <c r="V1460" i="2"/>
  <c r="X1460" i="2"/>
  <c r="W1460" i="2"/>
  <c r="U1460" i="2"/>
  <c r="V1463" i="2"/>
  <c r="X1463" i="2"/>
  <c r="A1459" i="2"/>
  <c r="V1459" i="2"/>
  <c r="X1459" i="2"/>
  <c r="U1459" i="2"/>
  <c r="W1459" i="2"/>
  <c r="A1461" i="2"/>
  <c r="X1461" i="2"/>
  <c r="V1461" i="2"/>
  <c r="U1461" i="2"/>
  <c r="W1461" i="2"/>
  <c r="W972" i="2"/>
  <c r="U972" i="2"/>
  <c r="U974" i="2"/>
  <c r="W974" i="2"/>
  <c r="A1463" i="2"/>
  <c r="U1463" i="2"/>
  <c r="W1463" i="2"/>
  <c r="U483" i="2"/>
  <c r="W483" i="2"/>
  <c r="U482" i="2"/>
  <c r="W482" i="2"/>
  <c r="U484" i="2"/>
  <c r="W484" i="2"/>
  <c r="A1462" i="2"/>
  <c r="U1462" i="2"/>
  <c r="W1462" i="2"/>
  <c r="A1464" i="2"/>
  <c r="U1464" i="2"/>
  <c r="W1464" i="2"/>
  <c r="W973" i="2"/>
  <c r="U973" i="2"/>
  <c r="S483" i="2"/>
  <c r="S983" i="2" s="1"/>
  <c r="S1483" i="2" s="1"/>
  <c r="R983" i="2"/>
  <c r="A483" i="2"/>
  <c r="R493" i="2"/>
  <c r="R982" i="2"/>
  <c r="A482" i="2"/>
  <c r="R492" i="2"/>
  <c r="S482" i="2"/>
  <c r="S982" i="2" s="1"/>
  <c r="S1482" i="2" s="1"/>
  <c r="R976" i="2"/>
  <c r="A476" i="2"/>
  <c r="S476" i="2"/>
  <c r="S976" i="2" s="1"/>
  <c r="S1476" i="2" s="1"/>
  <c r="R486" i="2"/>
  <c r="S495" i="2"/>
  <c r="S995" i="2" s="1"/>
  <c r="S1495" i="2" s="1"/>
  <c r="R995" i="2"/>
  <c r="A495" i="2"/>
  <c r="S479" i="2"/>
  <c r="S979" i="2" s="1"/>
  <c r="S1479" i="2" s="1"/>
  <c r="R979" i="2"/>
  <c r="R489" i="2"/>
  <c r="A479" i="2"/>
  <c r="S487" i="2"/>
  <c r="S987" i="2" s="1"/>
  <c r="S1487" i="2" s="1"/>
  <c r="R987" i="2"/>
  <c r="A487" i="2"/>
  <c r="R497" i="2"/>
  <c r="R988" i="2"/>
  <c r="A488" i="2"/>
  <c r="R498" i="2"/>
  <c r="S488" i="2"/>
  <c r="S988" i="2" s="1"/>
  <c r="S1488" i="2" s="1"/>
  <c r="S481" i="2"/>
  <c r="S981" i="2" s="1"/>
  <c r="S1481" i="2" s="1"/>
  <c r="R981" i="2"/>
  <c r="A481" i="2"/>
  <c r="R491" i="2"/>
  <c r="R980" i="2"/>
  <c r="A480" i="2"/>
  <c r="S480" i="2"/>
  <c r="S980" i="2" s="1"/>
  <c r="S1480" i="2" s="1"/>
  <c r="R490" i="2"/>
  <c r="R984" i="2"/>
  <c r="A484" i="2"/>
  <c r="S484" i="2"/>
  <c r="S984" i="2" s="1"/>
  <c r="S1484" i="2" s="1"/>
  <c r="R494" i="2"/>
  <c r="R1473" i="2"/>
  <c r="A973" i="2"/>
  <c r="R1485" i="2"/>
  <c r="A985" i="2"/>
  <c r="R1469" i="2"/>
  <c r="A969" i="2"/>
  <c r="R1477" i="2"/>
  <c r="A977" i="2"/>
  <c r="R1471" i="2"/>
  <c r="A971" i="2"/>
  <c r="R1472" i="2"/>
  <c r="A972" i="2"/>
  <c r="R1466" i="2"/>
  <c r="A966" i="2"/>
  <c r="R1478" i="2"/>
  <c r="A978" i="2"/>
  <c r="R1470" i="2"/>
  <c r="A970" i="2"/>
  <c r="R1474" i="2"/>
  <c r="A974" i="2"/>
  <c r="Y973" i="2" l="1"/>
  <c r="Y1464" i="2"/>
  <c r="Y482" i="2"/>
  <c r="Y1468" i="2"/>
  <c r="Y476" i="2"/>
  <c r="Y1463" i="2"/>
  <c r="Y972" i="2"/>
  <c r="Y1459" i="2"/>
  <c r="Y971" i="2"/>
  <c r="Y985" i="2"/>
  <c r="Y1475" i="2"/>
  <c r="Y1456" i="2"/>
  <c r="Y481" i="2"/>
  <c r="Y487" i="2"/>
  <c r="Y977" i="2"/>
  <c r="Y484" i="2"/>
  <c r="Y483" i="2"/>
  <c r="Y1460" i="2"/>
  <c r="Y978" i="2"/>
  <c r="Y1467" i="2"/>
  <c r="Y1462" i="2"/>
  <c r="Y974" i="2"/>
  <c r="Y1461" i="2"/>
  <c r="Y970" i="2"/>
  <c r="Y966" i="2"/>
  <c r="Y480" i="2"/>
  <c r="Y488" i="2"/>
  <c r="Y479" i="2"/>
  <c r="Y969" i="2"/>
  <c r="AB1463" i="2"/>
  <c r="AC1463" i="2"/>
  <c r="AA1463" i="2"/>
  <c r="AD1463" i="2"/>
  <c r="AB1459" i="2"/>
  <c r="AC1459" i="2"/>
  <c r="AA1459" i="2"/>
  <c r="AD1459" i="2"/>
  <c r="AA971" i="2"/>
  <c r="AB971" i="2"/>
  <c r="AC971" i="2"/>
  <c r="AD971" i="2"/>
  <c r="AB1475" i="2"/>
  <c r="AC1475" i="2"/>
  <c r="AD1475" i="2"/>
  <c r="AA1475" i="2"/>
  <c r="AB1456" i="2"/>
  <c r="AC1456" i="2"/>
  <c r="AA1456" i="2"/>
  <c r="AD1456" i="2"/>
  <c r="AA973" i="2"/>
  <c r="AB973" i="2"/>
  <c r="AC973" i="2"/>
  <c r="AD973" i="2"/>
  <c r="AB483" i="2"/>
  <c r="AC483" i="2"/>
  <c r="AD483" i="2"/>
  <c r="AA483" i="2"/>
  <c r="AB1460" i="2"/>
  <c r="AC1460" i="2"/>
  <c r="AD1460" i="2"/>
  <c r="AA1460" i="2"/>
  <c r="AA978" i="2"/>
  <c r="AB978" i="2"/>
  <c r="AC978" i="2"/>
  <c r="AD978" i="2"/>
  <c r="AB1464" i="2"/>
  <c r="AA1464" i="2"/>
  <c r="AC1464" i="2"/>
  <c r="AD1464" i="2"/>
  <c r="AB482" i="2"/>
  <c r="AC482" i="2"/>
  <c r="AD482" i="2"/>
  <c r="AA482" i="2"/>
  <c r="AA972" i="2"/>
  <c r="AB972" i="2"/>
  <c r="AC972" i="2"/>
  <c r="AD972" i="2"/>
  <c r="AA985" i="2"/>
  <c r="AB985" i="2"/>
  <c r="AC985" i="2"/>
  <c r="AD985" i="2"/>
  <c r="AB481" i="2"/>
  <c r="AC481" i="2"/>
  <c r="AD481" i="2"/>
  <c r="AA481" i="2"/>
  <c r="AB487" i="2"/>
  <c r="AC487" i="2"/>
  <c r="AD487" i="2"/>
  <c r="AA487" i="2"/>
  <c r="AA977" i="2"/>
  <c r="AB977" i="2"/>
  <c r="AC977" i="2"/>
  <c r="AD977" i="2"/>
  <c r="AB1468" i="2"/>
  <c r="AC1468" i="2"/>
  <c r="AD1468" i="2"/>
  <c r="AA1468" i="2"/>
  <c r="AB476" i="2"/>
  <c r="AC476" i="2"/>
  <c r="AD476" i="2"/>
  <c r="AA476" i="2"/>
  <c r="AB484" i="2"/>
  <c r="AC484" i="2"/>
  <c r="AD484" i="2"/>
  <c r="AA484" i="2"/>
  <c r="AB1467" i="2"/>
  <c r="AC1467" i="2"/>
  <c r="AA1467" i="2"/>
  <c r="AD1467" i="2"/>
  <c r="AB1462" i="2"/>
  <c r="AC1462" i="2"/>
  <c r="AD1462" i="2"/>
  <c r="AA1462" i="2"/>
  <c r="AA974" i="2"/>
  <c r="AB974" i="2"/>
  <c r="AC974" i="2"/>
  <c r="AD974" i="2"/>
  <c r="AB1461" i="2"/>
  <c r="AA1461" i="2"/>
  <c r="AC1461" i="2"/>
  <c r="AD1461" i="2"/>
  <c r="AA970" i="2"/>
  <c r="AB970" i="2"/>
  <c r="AC970" i="2"/>
  <c r="AD970" i="2"/>
  <c r="AA966" i="2"/>
  <c r="AB966" i="2"/>
  <c r="AC966" i="2"/>
  <c r="AD966" i="2"/>
  <c r="AB480" i="2"/>
  <c r="AC480" i="2"/>
  <c r="AD480" i="2"/>
  <c r="AA480" i="2"/>
  <c r="AB488" i="2"/>
  <c r="AC488" i="2"/>
  <c r="AD488" i="2"/>
  <c r="AA488" i="2"/>
  <c r="AB479" i="2"/>
  <c r="AC479" i="2"/>
  <c r="AD479" i="2"/>
  <c r="AA479" i="2"/>
  <c r="AB495" i="2"/>
  <c r="AC495" i="2"/>
  <c r="AD495" i="2"/>
  <c r="AA495" i="2"/>
  <c r="AA969" i="2"/>
  <c r="AB969" i="2"/>
  <c r="AC969" i="2"/>
  <c r="AD969" i="2"/>
  <c r="X490" i="2"/>
  <c r="V490" i="2"/>
  <c r="U490" i="2"/>
  <c r="W490" i="2"/>
  <c r="X1474" i="2"/>
  <c r="V1474" i="2"/>
  <c r="A1477" i="2"/>
  <c r="X1477" i="2"/>
  <c r="V1477" i="2"/>
  <c r="U1477" i="2"/>
  <c r="W1477" i="2"/>
  <c r="X498" i="2"/>
  <c r="V498" i="2"/>
  <c r="W498" i="2"/>
  <c r="U498" i="2"/>
  <c r="V983" i="2"/>
  <c r="X983" i="2"/>
  <c r="X981" i="2"/>
  <c r="V981" i="2"/>
  <c r="U981" i="2"/>
  <c r="W981" i="2"/>
  <c r="V987" i="2"/>
  <c r="W987" i="2"/>
  <c r="X987" i="2"/>
  <c r="U987" i="2"/>
  <c r="X976" i="2"/>
  <c r="V976" i="2"/>
  <c r="W976" i="2"/>
  <c r="U976" i="2"/>
  <c r="V982" i="2"/>
  <c r="X982" i="2"/>
  <c r="A1470" i="2"/>
  <c r="X1470" i="2"/>
  <c r="U1470" i="2"/>
  <c r="W1470" i="2"/>
  <c r="V1470" i="2"/>
  <c r="A1466" i="2"/>
  <c r="X1466" i="2"/>
  <c r="U1466" i="2"/>
  <c r="V1466" i="2"/>
  <c r="W1466" i="2"/>
  <c r="A1471" i="2"/>
  <c r="V1471" i="2"/>
  <c r="X1471" i="2"/>
  <c r="W1471" i="2"/>
  <c r="U1471" i="2"/>
  <c r="A1469" i="2"/>
  <c r="X1469" i="2"/>
  <c r="V1469" i="2"/>
  <c r="W1469" i="2"/>
  <c r="U1469" i="2"/>
  <c r="X1473" i="2"/>
  <c r="V1473" i="2"/>
  <c r="X984" i="2"/>
  <c r="V984" i="2"/>
  <c r="X980" i="2"/>
  <c r="V980" i="2"/>
  <c r="W980" i="2"/>
  <c r="U980" i="2"/>
  <c r="X988" i="2"/>
  <c r="V988" i="2"/>
  <c r="U988" i="2"/>
  <c r="W988" i="2"/>
  <c r="X486" i="2"/>
  <c r="V486" i="2"/>
  <c r="U486" i="2"/>
  <c r="W486" i="2"/>
  <c r="V493" i="2"/>
  <c r="X493" i="2"/>
  <c r="X497" i="2"/>
  <c r="V497" i="2"/>
  <c r="U497" i="2"/>
  <c r="W497" i="2"/>
  <c r="A1478" i="2"/>
  <c r="X1478" i="2"/>
  <c r="W1478" i="2"/>
  <c r="V1478" i="2"/>
  <c r="U1478" i="2"/>
  <c r="X494" i="2"/>
  <c r="V494" i="2"/>
  <c r="X491" i="2"/>
  <c r="V491" i="2"/>
  <c r="U491" i="2"/>
  <c r="W491" i="2"/>
  <c r="X492" i="2"/>
  <c r="V492" i="2"/>
  <c r="V1472" i="2"/>
  <c r="X1472" i="2"/>
  <c r="A1485" i="2"/>
  <c r="X1485" i="2"/>
  <c r="W1485" i="2"/>
  <c r="V1485" i="2"/>
  <c r="U1485" i="2"/>
  <c r="V489" i="2"/>
  <c r="X489" i="2"/>
  <c r="U489" i="2"/>
  <c r="W489" i="2"/>
  <c r="V995" i="2"/>
  <c r="X995" i="2"/>
  <c r="U995" i="2"/>
  <c r="W995" i="2"/>
  <c r="V979" i="2"/>
  <c r="X979" i="2"/>
  <c r="U979" i="2"/>
  <c r="W979" i="2"/>
  <c r="W982" i="2"/>
  <c r="U982" i="2"/>
  <c r="A1473" i="2"/>
  <c r="U1473" i="2"/>
  <c r="W1473" i="2"/>
  <c r="W984" i="2"/>
  <c r="U984" i="2"/>
  <c r="U493" i="2"/>
  <c r="W493" i="2"/>
  <c r="U494" i="2"/>
  <c r="W494" i="2"/>
  <c r="U492" i="2"/>
  <c r="W492" i="2"/>
  <c r="A1474" i="2"/>
  <c r="U1474" i="2"/>
  <c r="W1474" i="2"/>
  <c r="A1472" i="2"/>
  <c r="U1472" i="2"/>
  <c r="W1472" i="2"/>
  <c r="W983" i="2"/>
  <c r="U983" i="2"/>
  <c r="R1484" i="2"/>
  <c r="A984" i="2"/>
  <c r="R1480" i="2"/>
  <c r="A980" i="2"/>
  <c r="R1488" i="2"/>
  <c r="A988" i="2"/>
  <c r="R986" i="2"/>
  <c r="A486" i="2"/>
  <c r="R496" i="2"/>
  <c r="S486" i="2"/>
  <c r="S986" i="2" s="1"/>
  <c r="S1486" i="2" s="1"/>
  <c r="R993" i="2"/>
  <c r="A493" i="2"/>
  <c r="R503" i="2"/>
  <c r="S493" i="2"/>
  <c r="S993" i="2" s="1"/>
  <c r="S1493" i="2" s="1"/>
  <c r="R994" i="2"/>
  <c r="A494" i="2"/>
  <c r="S494" i="2"/>
  <c r="S994" i="2" s="1"/>
  <c r="S1494" i="2" s="1"/>
  <c r="R504" i="2"/>
  <c r="R990" i="2"/>
  <c r="A490" i="2"/>
  <c r="S490" i="2"/>
  <c r="S990" i="2" s="1"/>
  <c r="S1490" i="2" s="1"/>
  <c r="R500" i="2"/>
  <c r="R991" i="2"/>
  <c r="A491" i="2"/>
  <c r="R501" i="2"/>
  <c r="S491" i="2"/>
  <c r="S991" i="2" s="1"/>
  <c r="S1491" i="2" s="1"/>
  <c r="S497" i="2"/>
  <c r="S997" i="2" s="1"/>
  <c r="S1497" i="2" s="1"/>
  <c r="R997" i="2"/>
  <c r="A497" i="2"/>
  <c r="R992" i="2"/>
  <c r="A492" i="2"/>
  <c r="R502" i="2"/>
  <c r="S492" i="2"/>
  <c r="S992" i="2" s="1"/>
  <c r="S1492" i="2" s="1"/>
  <c r="S498" i="2"/>
  <c r="S998" i="2" s="1"/>
  <c r="S1498" i="2" s="1"/>
  <c r="R998" i="2"/>
  <c r="A498" i="2"/>
  <c r="S489" i="2"/>
  <c r="S989" i="2" s="1"/>
  <c r="S1489" i="2" s="1"/>
  <c r="R989" i="2"/>
  <c r="A489" i="2"/>
  <c r="R499" i="2"/>
  <c r="R1495" i="2"/>
  <c r="A995" i="2"/>
  <c r="R1483" i="2"/>
  <c r="A983" i="2"/>
  <c r="R1481" i="2"/>
  <c r="A981" i="2"/>
  <c r="R1487" i="2"/>
  <c r="A987" i="2"/>
  <c r="R1479" i="2"/>
  <c r="A979" i="2"/>
  <c r="R1476" i="2"/>
  <c r="A976" i="2"/>
  <c r="R1482" i="2"/>
  <c r="A982" i="2"/>
  <c r="Y498" i="2" l="1"/>
  <c r="Y995" i="2"/>
  <c r="Y497" i="2"/>
  <c r="Y983" i="2"/>
  <c r="Y1472" i="2"/>
  <c r="Y494" i="2"/>
  <c r="Y1478" i="2"/>
  <c r="Y486" i="2"/>
  <c r="Y988" i="2"/>
  <c r="Y1471" i="2"/>
  <c r="Y1470" i="2"/>
  <c r="Y1477" i="2"/>
  <c r="Y982" i="2"/>
  <c r="Y491" i="2"/>
  <c r="Y980" i="2"/>
  <c r="Y1469" i="2"/>
  <c r="Y1466" i="2"/>
  <c r="Y490" i="2"/>
  <c r="Y492" i="2"/>
  <c r="Y493" i="2"/>
  <c r="Y1473" i="2"/>
  <c r="Y1485" i="2"/>
  <c r="Y976" i="2"/>
  <c r="Y987" i="2"/>
  <c r="Y1474" i="2"/>
  <c r="Y984" i="2"/>
  <c r="Y979" i="2"/>
  <c r="Y489" i="2"/>
  <c r="Y981" i="2"/>
  <c r="AB1472" i="2"/>
  <c r="AA1472" i="2"/>
  <c r="AC1472" i="2"/>
  <c r="AD1472" i="2"/>
  <c r="AB491" i="2"/>
  <c r="AC491" i="2"/>
  <c r="AD491" i="2"/>
  <c r="AA491" i="2"/>
  <c r="AA980" i="2"/>
  <c r="AB980" i="2"/>
  <c r="AC980" i="2"/>
  <c r="AD980" i="2"/>
  <c r="AB498" i="2"/>
  <c r="AC498" i="2"/>
  <c r="AD498" i="2"/>
  <c r="AA498" i="2"/>
  <c r="AB1471" i="2"/>
  <c r="AC1471" i="2"/>
  <c r="AD1471" i="2"/>
  <c r="AA1471" i="2"/>
  <c r="AB1470" i="2"/>
  <c r="AC1470" i="2"/>
  <c r="AA1470" i="2"/>
  <c r="AD1470" i="2"/>
  <c r="AB494" i="2"/>
  <c r="AC494" i="2"/>
  <c r="AD494" i="2"/>
  <c r="AA494" i="2"/>
  <c r="AA982" i="2"/>
  <c r="AB982" i="2"/>
  <c r="AC982" i="2"/>
  <c r="AD982" i="2"/>
  <c r="AB1469" i="2"/>
  <c r="AA1469" i="2"/>
  <c r="AC1469" i="2"/>
  <c r="AD1469" i="2"/>
  <c r="AB1466" i="2"/>
  <c r="AA1466" i="2"/>
  <c r="AC1466" i="2"/>
  <c r="AD1466" i="2"/>
  <c r="AA983" i="2"/>
  <c r="AB983" i="2"/>
  <c r="AC983" i="2"/>
  <c r="AD983" i="2"/>
  <c r="AA988" i="2"/>
  <c r="AB988" i="2"/>
  <c r="AC988" i="2"/>
  <c r="AD988" i="2"/>
  <c r="AB492" i="2"/>
  <c r="AC492" i="2"/>
  <c r="AD492" i="2"/>
  <c r="AA492" i="2"/>
  <c r="AB493" i="2"/>
  <c r="AC493" i="2"/>
  <c r="AD493" i="2"/>
  <c r="AA493" i="2"/>
  <c r="AB1473" i="2"/>
  <c r="AC1473" i="2"/>
  <c r="AA1473" i="2"/>
  <c r="AD1473" i="2"/>
  <c r="AB1485" i="2"/>
  <c r="AC1485" i="2"/>
  <c r="AA1485" i="2"/>
  <c r="AD1485" i="2"/>
  <c r="AA976" i="2"/>
  <c r="AB976" i="2"/>
  <c r="AC976" i="2"/>
  <c r="AD976" i="2"/>
  <c r="AA987" i="2"/>
  <c r="AB987" i="2"/>
  <c r="AC987" i="2"/>
  <c r="AD987" i="2"/>
  <c r="AB490" i="2"/>
  <c r="AC490" i="2"/>
  <c r="AD490" i="2"/>
  <c r="AA490" i="2"/>
  <c r="AB1478" i="2"/>
  <c r="AC1478" i="2"/>
  <c r="AD1478" i="2"/>
  <c r="AA1478" i="2"/>
  <c r="AB486" i="2"/>
  <c r="AC486" i="2"/>
  <c r="AD486" i="2"/>
  <c r="AA486" i="2"/>
  <c r="AB1477" i="2"/>
  <c r="AA1477" i="2"/>
  <c r="AC1477" i="2"/>
  <c r="AD1477" i="2"/>
  <c r="AB1474" i="2"/>
  <c r="AA1474" i="2"/>
  <c r="AC1474" i="2"/>
  <c r="AD1474" i="2"/>
  <c r="AA984" i="2"/>
  <c r="AB984" i="2"/>
  <c r="AC984" i="2"/>
  <c r="AD984" i="2"/>
  <c r="AA979" i="2"/>
  <c r="AB979" i="2"/>
  <c r="AC979" i="2"/>
  <c r="AD979" i="2"/>
  <c r="AA995" i="2"/>
  <c r="AB995" i="2"/>
  <c r="AC995" i="2"/>
  <c r="AD995" i="2"/>
  <c r="AB489" i="2"/>
  <c r="AC489" i="2"/>
  <c r="AD489" i="2"/>
  <c r="AA489" i="2"/>
  <c r="AB497" i="2"/>
  <c r="AC497" i="2"/>
  <c r="AD497" i="2"/>
  <c r="AA497" i="2"/>
  <c r="AA981" i="2"/>
  <c r="AB981" i="2"/>
  <c r="AC981" i="2"/>
  <c r="AD981" i="2"/>
  <c r="X1482" i="2"/>
  <c r="V1482" i="2"/>
  <c r="A1481" i="2"/>
  <c r="X1481" i="2"/>
  <c r="V1481" i="2"/>
  <c r="U1481" i="2"/>
  <c r="W1481" i="2"/>
  <c r="A1495" i="2"/>
  <c r="X1495" i="2"/>
  <c r="U1495" i="2"/>
  <c r="W1495" i="2"/>
  <c r="V1495" i="2"/>
  <c r="V501" i="2"/>
  <c r="X501" i="2"/>
  <c r="U501" i="2"/>
  <c r="W501" i="2"/>
  <c r="X503" i="2"/>
  <c r="V503" i="2"/>
  <c r="X496" i="2"/>
  <c r="V496" i="2"/>
  <c r="U496" i="2"/>
  <c r="W496" i="2"/>
  <c r="A1488" i="2"/>
  <c r="V1488" i="2"/>
  <c r="U1488" i="2"/>
  <c r="W1488" i="2"/>
  <c r="X1488" i="2"/>
  <c r="V1484" i="2"/>
  <c r="X1484" i="2"/>
  <c r="X499" i="2"/>
  <c r="V499" i="2"/>
  <c r="U499" i="2"/>
  <c r="W499" i="2"/>
  <c r="X502" i="2"/>
  <c r="V502" i="2"/>
  <c r="X997" i="2"/>
  <c r="V997" i="2"/>
  <c r="U997" i="2"/>
  <c r="W997" i="2"/>
  <c r="X989" i="2"/>
  <c r="W989" i="2"/>
  <c r="U989" i="2"/>
  <c r="V989" i="2"/>
  <c r="X992" i="2"/>
  <c r="V992" i="2"/>
  <c r="X500" i="2"/>
  <c r="W500" i="2"/>
  <c r="V500" i="2"/>
  <c r="U500" i="2"/>
  <c r="X504" i="2"/>
  <c r="V504" i="2"/>
  <c r="A1479" i="2"/>
  <c r="X1479" i="2"/>
  <c r="U1479" i="2"/>
  <c r="W1479" i="2"/>
  <c r="V1479" i="2"/>
  <c r="A1476" i="2"/>
  <c r="V1476" i="2"/>
  <c r="X1476" i="2"/>
  <c r="W1476" i="2"/>
  <c r="U1476" i="2"/>
  <c r="A1487" i="2"/>
  <c r="X1487" i="2"/>
  <c r="W1487" i="2"/>
  <c r="U1487" i="2"/>
  <c r="V1487" i="2"/>
  <c r="X1483" i="2"/>
  <c r="V1483" i="2"/>
  <c r="V998" i="2"/>
  <c r="X998" i="2"/>
  <c r="W998" i="2"/>
  <c r="U998" i="2"/>
  <c r="V991" i="2"/>
  <c r="W991" i="2"/>
  <c r="U991" i="2"/>
  <c r="X991" i="2"/>
  <c r="V990" i="2"/>
  <c r="X990" i="2"/>
  <c r="U990" i="2"/>
  <c r="W990" i="2"/>
  <c r="V994" i="2"/>
  <c r="X994" i="2"/>
  <c r="X993" i="2"/>
  <c r="V993" i="2"/>
  <c r="V986" i="2"/>
  <c r="X986" i="2"/>
  <c r="U986" i="2"/>
  <c r="W986" i="2"/>
  <c r="A1480" i="2"/>
  <c r="V1480" i="2"/>
  <c r="W1480" i="2"/>
  <c r="X1480" i="2"/>
  <c r="U1480" i="2"/>
  <c r="A1482" i="2"/>
  <c r="U1482" i="2"/>
  <c r="W1482" i="2"/>
  <c r="U503" i="2"/>
  <c r="W503" i="2"/>
  <c r="A1484" i="2"/>
  <c r="U1484" i="2"/>
  <c r="W1484" i="2"/>
  <c r="U502" i="2"/>
  <c r="W502" i="2"/>
  <c r="A1483" i="2"/>
  <c r="U1483" i="2"/>
  <c r="W1483" i="2"/>
  <c r="W994" i="2"/>
  <c r="U994" i="2"/>
  <c r="W993" i="2"/>
  <c r="U993" i="2"/>
  <c r="U992" i="2"/>
  <c r="W992" i="2"/>
  <c r="U504" i="2"/>
  <c r="W504" i="2"/>
  <c r="S499" i="2"/>
  <c r="S999" i="2" s="1"/>
  <c r="S1499" i="2" s="1"/>
  <c r="R999" i="2"/>
  <c r="A499" i="2"/>
  <c r="S502" i="2"/>
  <c r="S1002" i="2" s="1"/>
  <c r="S1502" i="2" s="1"/>
  <c r="R1002" i="2"/>
  <c r="A502" i="2"/>
  <c r="R1497" i="2"/>
  <c r="A997" i="2"/>
  <c r="R1498" i="2"/>
  <c r="A998" i="2"/>
  <c r="R1491" i="2"/>
  <c r="A991" i="2"/>
  <c r="R1490" i="2"/>
  <c r="A990" i="2"/>
  <c r="R1494" i="2"/>
  <c r="A994" i="2"/>
  <c r="R1493" i="2"/>
  <c r="A993" i="2"/>
  <c r="R1486" i="2"/>
  <c r="A986" i="2"/>
  <c r="R1489" i="2"/>
  <c r="A989" i="2"/>
  <c r="R1492" i="2"/>
  <c r="A992" i="2"/>
  <c r="S500" i="2"/>
  <c r="S1000" i="2" s="1"/>
  <c r="S1500" i="2" s="1"/>
  <c r="R1000" i="2"/>
  <c r="A500" i="2"/>
  <c r="S504" i="2"/>
  <c r="S1004" i="2" s="1"/>
  <c r="S1504" i="2" s="1"/>
  <c r="R1004" i="2"/>
  <c r="A504" i="2"/>
  <c r="S501" i="2"/>
  <c r="S1001" i="2" s="1"/>
  <c r="S1501" i="2" s="1"/>
  <c r="R1001" i="2"/>
  <c r="A501" i="2"/>
  <c r="S503" i="2"/>
  <c r="S1003" i="2" s="1"/>
  <c r="S1503" i="2" s="1"/>
  <c r="R1003" i="2"/>
  <c r="A503" i="2"/>
  <c r="S496" i="2"/>
  <c r="S996" i="2" s="1"/>
  <c r="S1496" i="2" s="1"/>
  <c r="R996" i="2"/>
  <c r="A496" i="2"/>
  <c r="Y501" i="2" l="1"/>
  <c r="Y502" i="2"/>
  <c r="Y997" i="2"/>
  <c r="Y1495" i="2"/>
  <c r="Y504" i="2"/>
  <c r="Y503" i="2"/>
  <c r="Y500" i="2"/>
  <c r="Y496" i="2"/>
  <c r="Y998" i="2"/>
  <c r="Y499" i="2"/>
  <c r="Y993" i="2"/>
  <c r="Y1484" i="2"/>
  <c r="Y992" i="2"/>
  <c r="Y1482" i="2"/>
  <c r="Y1479" i="2"/>
  <c r="Y989" i="2"/>
  <c r="Y1481" i="2"/>
  <c r="Y994" i="2"/>
  <c r="Y986" i="2"/>
  <c r="Y990" i="2"/>
  <c r="Y991" i="2"/>
  <c r="Y1483" i="2"/>
  <c r="Y1480" i="2"/>
  <c r="Y1487" i="2"/>
  <c r="Y1476" i="2"/>
  <c r="Y1488" i="2"/>
  <c r="AA992" i="2"/>
  <c r="AB992" i="2"/>
  <c r="AC992" i="2"/>
  <c r="AD992" i="2"/>
  <c r="AB1482" i="2"/>
  <c r="AC1482" i="2"/>
  <c r="AA1482" i="2"/>
  <c r="AD1482" i="2"/>
  <c r="AA986" i="2"/>
  <c r="AB986" i="2"/>
  <c r="AC986" i="2"/>
  <c r="AD986" i="2"/>
  <c r="AA990" i="2"/>
  <c r="AB990" i="2"/>
  <c r="AC990" i="2"/>
  <c r="AD990" i="2"/>
  <c r="AA991" i="2"/>
  <c r="AB991" i="2"/>
  <c r="AC991" i="2"/>
  <c r="AD991" i="2"/>
  <c r="AB501" i="2"/>
  <c r="AC501" i="2"/>
  <c r="AD501" i="2"/>
  <c r="AA501" i="2"/>
  <c r="AA994" i="2"/>
  <c r="AB994" i="2"/>
  <c r="AC994" i="2"/>
  <c r="AD994" i="2"/>
  <c r="AA993" i="2"/>
  <c r="AB993" i="2"/>
  <c r="AC993" i="2"/>
  <c r="AD993" i="2"/>
  <c r="AB502" i="2"/>
  <c r="AC502" i="2"/>
  <c r="AD502" i="2"/>
  <c r="AA502" i="2"/>
  <c r="AB1479" i="2"/>
  <c r="AC1479" i="2"/>
  <c r="AA1479" i="2"/>
  <c r="AD1479" i="2"/>
  <c r="AA989" i="2"/>
  <c r="AB989" i="2"/>
  <c r="AC989" i="2"/>
  <c r="AD989" i="2"/>
  <c r="AA997" i="2"/>
  <c r="AB997" i="2"/>
  <c r="AC997" i="2"/>
  <c r="AD997" i="2"/>
  <c r="AB1495" i="2"/>
  <c r="AC1495" i="2"/>
  <c r="AD1495" i="2"/>
  <c r="AA1495" i="2"/>
  <c r="AB1481" i="2"/>
  <c r="AC1481" i="2"/>
  <c r="AD1481" i="2"/>
  <c r="AA1481" i="2"/>
  <c r="AB1484" i="2"/>
  <c r="AC1484" i="2"/>
  <c r="AD1484" i="2"/>
  <c r="AA1484" i="2"/>
  <c r="AA998" i="2"/>
  <c r="AB998" i="2"/>
  <c r="AC998" i="2"/>
  <c r="AD998" i="2"/>
  <c r="AB499" i="2"/>
  <c r="AC499" i="2"/>
  <c r="AD499" i="2"/>
  <c r="AA499" i="2"/>
  <c r="AB504" i="2"/>
  <c r="AC504" i="2"/>
  <c r="AD504" i="2"/>
  <c r="AA504" i="2"/>
  <c r="AB1483" i="2"/>
  <c r="AA1483" i="2"/>
  <c r="AC1483" i="2"/>
  <c r="AD1483" i="2"/>
  <c r="AB503" i="2"/>
  <c r="AC503" i="2"/>
  <c r="AD503" i="2"/>
  <c r="AA503" i="2"/>
  <c r="AB1480" i="2"/>
  <c r="AA1480" i="2"/>
  <c r="AC1480" i="2"/>
  <c r="AD1480" i="2"/>
  <c r="AB1487" i="2"/>
  <c r="AC1487" i="2"/>
  <c r="AD1487" i="2"/>
  <c r="AA1487" i="2"/>
  <c r="AB1476" i="2"/>
  <c r="AC1476" i="2"/>
  <c r="AA1476" i="2"/>
  <c r="AD1476" i="2"/>
  <c r="AB500" i="2"/>
  <c r="AC500" i="2"/>
  <c r="AD500" i="2"/>
  <c r="AA500" i="2"/>
  <c r="AB1488" i="2"/>
  <c r="AC1488" i="2"/>
  <c r="AA1488" i="2"/>
  <c r="AD1488" i="2"/>
  <c r="AB496" i="2"/>
  <c r="AC496" i="2"/>
  <c r="AD496" i="2"/>
  <c r="AA496" i="2"/>
  <c r="A1489" i="2"/>
  <c r="X1489" i="2"/>
  <c r="W1489" i="2"/>
  <c r="V1489" i="2"/>
  <c r="U1489" i="2"/>
  <c r="A1498" i="2"/>
  <c r="X1498" i="2"/>
  <c r="W1498" i="2"/>
  <c r="V1498" i="2"/>
  <c r="U1498" i="2"/>
  <c r="X1001" i="2"/>
  <c r="U1001" i="2"/>
  <c r="V1001" i="2"/>
  <c r="W1001" i="2"/>
  <c r="V1003" i="2"/>
  <c r="X1003" i="2"/>
  <c r="X1492" i="2"/>
  <c r="V1492" i="2"/>
  <c r="A1486" i="2"/>
  <c r="X1486" i="2"/>
  <c r="U1486" i="2"/>
  <c r="V1486" i="2"/>
  <c r="W1486" i="2"/>
  <c r="X1494" i="2"/>
  <c r="V1494" i="2"/>
  <c r="A1491" i="2"/>
  <c r="X1491" i="2"/>
  <c r="W1491" i="2"/>
  <c r="V1491" i="2"/>
  <c r="U1491" i="2"/>
  <c r="A1497" i="2"/>
  <c r="X1497" i="2"/>
  <c r="V1497" i="2"/>
  <c r="U1497" i="2"/>
  <c r="W1497" i="2"/>
  <c r="X1004" i="2"/>
  <c r="V1004" i="2"/>
  <c r="X1493" i="2"/>
  <c r="V1493" i="2"/>
  <c r="A1490" i="2"/>
  <c r="X1490" i="2"/>
  <c r="U1490" i="2"/>
  <c r="V1490" i="2"/>
  <c r="W1490" i="2"/>
  <c r="V1002" i="2"/>
  <c r="X1002" i="2"/>
  <c r="X996" i="2"/>
  <c r="V996" i="2"/>
  <c r="W996" i="2"/>
  <c r="U996" i="2"/>
  <c r="X1000" i="2"/>
  <c r="V1000" i="2"/>
  <c r="W1000" i="2"/>
  <c r="U1000" i="2"/>
  <c r="V999" i="2"/>
  <c r="X999" i="2"/>
  <c r="U999" i="2"/>
  <c r="W999" i="2"/>
  <c r="W1004" i="2"/>
  <c r="U1004" i="2"/>
  <c r="A1493" i="2"/>
  <c r="U1493" i="2"/>
  <c r="W1493" i="2"/>
  <c r="W1002" i="2"/>
  <c r="U1002" i="2"/>
  <c r="U1003" i="2"/>
  <c r="W1003" i="2"/>
  <c r="A1492" i="2"/>
  <c r="U1492" i="2"/>
  <c r="W1492" i="2"/>
  <c r="A1494" i="2"/>
  <c r="U1494" i="2"/>
  <c r="W1494" i="2"/>
  <c r="R1501" i="2"/>
  <c r="A1001" i="2"/>
  <c r="R1496" i="2"/>
  <c r="A996" i="2"/>
  <c r="R1500" i="2"/>
  <c r="A1000" i="2"/>
  <c r="R1499" i="2"/>
  <c r="A999" i="2"/>
  <c r="R1503" i="2"/>
  <c r="A1003" i="2"/>
  <c r="R1504" i="2"/>
  <c r="A1004" i="2"/>
  <c r="R1502" i="2"/>
  <c r="A1002" i="2"/>
  <c r="Y1003" i="2" l="1"/>
  <c r="Y1000" i="2"/>
  <c r="Y996" i="2"/>
  <c r="Y1497" i="2"/>
  <c r="Y1498" i="2"/>
  <c r="Y1002" i="2"/>
  <c r="Y999" i="2"/>
  <c r="Y1004" i="2"/>
  <c r="Y1001" i="2"/>
  <c r="Y1494" i="2"/>
  <c r="Y1493" i="2"/>
  <c r="Y1490" i="2"/>
  <c r="Y1491" i="2"/>
  <c r="Y1492" i="2"/>
  <c r="Y1486" i="2"/>
  <c r="Y1489" i="2"/>
  <c r="AB1492" i="2"/>
  <c r="AA1492" i="2"/>
  <c r="AC1492" i="2"/>
  <c r="AD1492" i="2"/>
  <c r="AA999" i="2"/>
  <c r="AB999" i="2"/>
  <c r="AC999" i="2"/>
  <c r="AD999" i="2"/>
  <c r="AA1003" i="2"/>
  <c r="AB1003" i="2"/>
  <c r="AC1003" i="2"/>
  <c r="AD1003" i="2"/>
  <c r="AB1493" i="2"/>
  <c r="AC1493" i="2"/>
  <c r="AD1493" i="2"/>
  <c r="AA1493" i="2"/>
  <c r="AA1000" i="2"/>
  <c r="AB1000" i="2"/>
  <c r="AC1000" i="2"/>
  <c r="AD1000" i="2"/>
  <c r="AA996" i="2"/>
  <c r="AB996" i="2"/>
  <c r="AC996" i="2"/>
  <c r="AD996" i="2"/>
  <c r="AB1490" i="2"/>
  <c r="AC1490" i="2"/>
  <c r="AD1490" i="2"/>
  <c r="AA1490" i="2"/>
  <c r="AB1497" i="2"/>
  <c r="AC1497" i="2"/>
  <c r="AA1497" i="2"/>
  <c r="AD1497" i="2"/>
  <c r="AB1491" i="2"/>
  <c r="AC1491" i="2"/>
  <c r="AA1491" i="2"/>
  <c r="AD1491" i="2"/>
  <c r="AB1498" i="2"/>
  <c r="AA1498" i="2"/>
  <c r="AC1498" i="2"/>
  <c r="AD1498" i="2"/>
  <c r="AA1002" i="2"/>
  <c r="AB1002" i="2"/>
  <c r="AC1002" i="2"/>
  <c r="AD1002" i="2"/>
  <c r="AB1489" i="2"/>
  <c r="AA1489" i="2"/>
  <c r="AC1489" i="2"/>
  <c r="AD1489" i="2"/>
  <c r="AB1494" i="2"/>
  <c r="AC1494" i="2"/>
  <c r="AA1494" i="2"/>
  <c r="AD1494" i="2"/>
  <c r="AA1004" i="2"/>
  <c r="AB1004" i="2"/>
  <c r="AC1004" i="2"/>
  <c r="AD1004" i="2"/>
  <c r="AA1001" i="2"/>
  <c r="AB1001" i="2"/>
  <c r="AC1001" i="2"/>
  <c r="AD1001" i="2"/>
  <c r="AB1486" i="2"/>
  <c r="AA1486" i="2"/>
  <c r="AC1486" i="2"/>
  <c r="AD1486" i="2"/>
  <c r="X1503" i="2"/>
  <c r="V1503" i="2"/>
  <c r="A1501" i="2"/>
  <c r="X1501" i="2"/>
  <c r="V1501" i="2"/>
  <c r="U1501" i="2"/>
  <c r="W1501" i="2"/>
  <c r="A1500" i="2"/>
  <c r="V1500" i="2"/>
  <c r="W1500" i="2"/>
  <c r="X1500" i="2"/>
  <c r="U1500" i="2"/>
  <c r="Y1500" i="2" s="1"/>
  <c r="V1504" i="2"/>
  <c r="X1504" i="2"/>
  <c r="A1496" i="2"/>
  <c r="V1496" i="2"/>
  <c r="W1496" i="2"/>
  <c r="X1496" i="2"/>
  <c r="U1496" i="2"/>
  <c r="X1502" i="2"/>
  <c r="V1502" i="2"/>
  <c r="A1499" i="2"/>
  <c r="X1499" i="2"/>
  <c r="U1499" i="2"/>
  <c r="Y1499" i="2" s="1"/>
  <c r="W1499" i="2"/>
  <c r="V1499" i="2"/>
  <c r="A1502" i="2"/>
  <c r="U1502" i="2"/>
  <c r="Y1502" i="2" s="1"/>
  <c r="W1502" i="2"/>
  <c r="A1503" i="2"/>
  <c r="U1503" i="2"/>
  <c r="W1503" i="2"/>
  <c r="A1504" i="2"/>
  <c r="U1504" i="2"/>
  <c r="W1504" i="2"/>
  <c r="Y1496" i="2" l="1"/>
  <c r="Y1503" i="2"/>
  <c r="Y1501" i="2"/>
  <c r="Y1504" i="2"/>
  <c r="AB1496" i="2"/>
  <c r="AA1496" i="2"/>
  <c r="AC1496" i="2"/>
  <c r="AD1496" i="2"/>
  <c r="AB1502" i="2"/>
  <c r="AC1502" i="2"/>
  <c r="AD1502" i="2"/>
  <c r="AA1502" i="2"/>
  <c r="AB1499" i="2"/>
  <c r="AC1499" i="2"/>
  <c r="AD1499" i="2"/>
  <c r="AA1499" i="2"/>
  <c r="AB1500" i="2"/>
  <c r="AC1500" i="2"/>
  <c r="AA1500" i="2"/>
  <c r="AD1500" i="2"/>
  <c r="AB1504" i="2"/>
  <c r="AA1504" i="2"/>
  <c r="AC1504" i="2"/>
  <c r="AD1504" i="2"/>
  <c r="AB1501" i="2"/>
  <c r="AA1501" i="2"/>
  <c r="AC1501" i="2"/>
  <c r="AD1501" i="2"/>
  <c r="AB1503" i="2"/>
  <c r="AC1503" i="2"/>
  <c r="AA1503" i="2"/>
  <c r="AD1503" i="2"/>
</calcChain>
</file>

<file path=xl/sharedStrings.xml><?xml version="1.0" encoding="utf-8"?>
<sst xmlns="http://schemas.openxmlformats.org/spreadsheetml/2006/main" count="755" uniqueCount="501">
  <si>
    <t>装备名称</t>
    <phoneticPr fontId="1" type="noConversion"/>
  </si>
  <si>
    <t>基础属性数值</t>
    <phoneticPr fontId="1" type="noConversion"/>
  </si>
  <si>
    <t>插槽数</t>
    <phoneticPr fontId="1" type="noConversion"/>
  </si>
  <si>
    <t>附加技能ID</t>
    <phoneticPr fontId="1" type="noConversion"/>
  </si>
  <si>
    <t>附加属性2类型</t>
    <phoneticPr fontId="1" type="noConversion"/>
  </si>
  <si>
    <t>附加属性3类型</t>
    <phoneticPr fontId="1" type="noConversion"/>
  </si>
  <si>
    <t>附加属性4类型</t>
    <phoneticPr fontId="1" type="noConversion"/>
  </si>
  <si>
    <t>技能说明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</si>
  <si>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</si>
  <si>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</si>
  <si>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</si>
  <si>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addpro1</t>
    <phoneticPr fontId="1" type="noConversion"/>
  </si>
  <si>
    <t>addpro2</t>
  </si>
  <si>
    <t>addpro3</t>
  </si>
  <si>
    <t>addpro4</t>
  </si>
  <si>
    <t>hole</t>
    <phoneticPr fontId="1" type="noConversion"/>
  </si>
  <si>
    <t>int</t>
    <phoneticPr fontId="1" type="noConversion"/>
  </si>
  <si>
    <t>string</t>
    <phoneticPr fontId="1" type="noConversion"/>
  </si>
  <si>
    <t>level</t>
    <phoneticPr fontId="1" type="noConversion"/>
  </si>
  <si>
    <t>addskillid</t>
    <phoneticPr fontId="1" type="noConversion"/>
  </si>
  <si>
    <t>addskilldes</t>
    <phoneticPr fontId="1" type="noConversion"/>
  </si>
  <si>
    <r>
      <t xml:space="preserve">使用等级
</t>
    </r>
    <r>
      <rPr>
        <sz val="10"/>
        <color rgb="FF00B050"/>
        <rFont val="宋体"/>
        <family val="3"/>
        <charset val="134"/>
        <scheme val="minor"/>
      </rPr>
      <t>穿戴该装备需要的角色等级</t>
    </r>
    <phoneticPr fontId="1" type="noConversion"/>
  </si>
  <si>
    <r>
      <t xml:space="preserve">基础属性类型
</t>
    </r>
    <r>
      <rPr>
        <sz val="10"/>
        <color rgb="FF00B050"/>
        <rFont val="宋体"/>
        <family val="3"/>
        <charset val="134"/>
        <scheme val="minor"/>
      </rPr>
      <t>读取定义的属性id</t>
    </r>
    <phoneticPr fontId="1" type="noConversion"/>
  </si>
  <si>
    <t>int</t>
    <phoneticPr fontId="1" type="noConversion"/>
  </si>
  <si>
    <t>描述</t>
    <phoneticPr fontId="1" type="noConversion"/>
  </si>
  <si>
    <t>des</t>
    <phoneticPr fontId="1" type="noConversion"/>
  </si>
  <si>
    <t>买入价格</t>
    <phoneticPr fontId="1" type="noConversion"/>
  </si>
  <si>
    <t>卖出价格</t>
    <phoneticPr fontId="1" type="noConversion"/>
  </si>
  <si>
    <r>
      <t xml:space="preserve">物品类型
</t>
    </r>
    <r>
      <rPr>
        <sz val="10"/>
        <color rgb="FF00B050"/>
        <rFont val="宋体"/>
        <family val="3"/>
        <charset val="134"/>
        <scheme val="minor"/>
      </rPr>
      <t>1=装备
2=药品
3=凭证
4=资源</t>
    </r>
    <phoneticPr fontId="1" type="noConversion"/>
  </si>
  <si>
    <r>
      <t xml:space="preserve">绑定类型
</t>
    </r>
    <r>
      <rPr>
        <sz val="10"/>
        <color rgb="FF00B050"/>
        <rFont val="宋体"/>
        <family val="3"/>
        <charset val="134"/>
        <scheme val="minor"/>
      </rPr>
      <t>0=不绑定
1=获取绑定
2=使用绑定</t>
    </r>
    <phoneticPr fontId="1" type="noConversion"/>
  </si>
  <si>
    <r>
      <t xml:space="preserve">卖出是否二次确认
</t>
    </r>
    <r>
      <rPr>
        <sz val="10"/>
        <color rgb="FF00B050"/>
        <rFont val="宋体"/>
        <family val="3"/>
        <charset val="134"/>
        <scheme val="minor"/>
      </rPr>
      <t>0=无需确认
1=需要确认</t>
    </r>
    <phoneticPr fontId="1" type="noConversion"/>
  </si>
  <si>
    <r>
      <t xml:space="preserve">拾取广播类型
</t>
    </r>
    <r>
      <rPr>
        <sz val="10"/>
        <color rgb="FF00B050"/>
        <rFont val="宋体"/>
        <family val="3"/>
        <charset val="134"/>
        <scheme val="minor"/>
      </rPr>
      <t>0=无广播
1=世界广播
2=队伍广播</t>
    </r>
    <phoneticPr fontId="1" type="noConversion"/>
  </si>
  <si>
    <t>图标</t>
    <phoneticPr fontId="1" type="noConversion"/>
  </si>
  <si>
    <r>
      <t xml:space="preserve">物品id
</t>
    </r>
    <r>
      <rPr>
        <sz val="10"/>
        <color rgb="FF00B050"/>
        <rFont val="宋体"/>
        <family val="3"/>
        <charset val="134"/>
        <scheme val="minor"/>
      </rPr>
      <t>10001=通用</t>
    </r>
    <r>
      <rPr>
        <sz val="10"/>
        <color theme="1"/>
        <rFont val="宋体"/>
        <family val="2"/>
        <scheme val="minor"/>
      </rPr>
      <t xml:space="preserve">
</t>
    </r>
    <r>
      <rPr>
        <sz val="10"/>
        <color rgb="FF00B050"/>
        <rFont val="宋体"/>
        <family val="3"/>
        <charset val="134"/>
        <scheme val="minor"/>
      </rPr>
      <t>11001=男战士
12001=女战士
13001=男法师
14001=女法师
15001=男幻师
16001=女幻师
17001=男拳师
18001=女拳师</t>
    </r>
    <phoneticPr fontId="1" type="noConversion"/>
  </si>
  <si>
    <t>rare</t>
    <phoneticPr fontId="1" type="noConversion"/>
  </si>
  <si>
    <r>
      <t xml:space="preserve">使用职业
</t>
    </r>
    <r>
      <rPr>
        <sz val="10"/>
        <color rgb="FF00B050"/>
        <rFont val="宋体"/>
        <family val="3"/>
        <charset val="134"/>
        <scheme val="minor"/>
      </rPr>
      <t>穿戴该装备需要的职业类型
0=通用
1=男战士
2=女战士
3=男法师
4=女法师
5=男幻师
6=女幻师
7=男拳师
8=女拳师</t>
    </r>
    <phoneticPr fontId="1" type="noConversion"/>
  </si>
  <si>
    <r>
      <t xml:space="preserve">掉落图标
</t>
    </r>
    <r>
      <rPr>
        <sz val="10"/>
        <color rgb="FF00B050"/>
        <rFont val="宋体"/>
        <family val="3"/>
        <charset val="134"/>
        <scheme val="minor"/>
      </rPr>
      <t>图标+40000</t>
    </r>
    <phoneticPr fontId="1" type="noConversion"/>
  </si>
  <si>
    <r>
      <t xml:space="preserve">装备类型
</t>
    </r>
    <r>
      <rPr>
        <sz val="10"/>
        <color rgb="FF00B050"/>
        <rFont val="宋体"/>
        <family val="3"/>
        <charset val="134"/>
        <scheme val="minor"/>
      </rPr>
      <t>1=头盔
2=铠甲
3=裤子
4=项链
5=护腕
6=戒指
7=法宝
8=法宝
9=左手武器
10=右手武器</t>
    </r>
    <phoneticPr fontId="1" type="noConversion"/>
  </si>
  <si>
    <r>
      <t xml:space="preserve">可装备部位
</t>
    </r>
    <r>
      <rPr>
        <sz val="10"/>
        <color rgb="FF00B050"/>
        <rFont val="宋体"/>
        <family val="3"/>
        <charset val="134"/>
        <scheme val="minor"/>
      </rPr>
      <t>1=头盔
2=铠甲
3=裤子
4=项链
5=护腕
6=戒指
7=法宝
8=法宝
9=左手武器
10=右手武器</t>
    </r>
    <phoneticPr fontId="1" type="noConversion"/>
  </si>
  <si>
    <r>
      <t xml:space="preserve">装备子类
</t>
    </r>
    <r>
      <rPr>
        <sz val="10"/>
        <color rgb="FF00B050"/>
        <rFont val="宋体"/>
        <family val="3"/>
        <charset val="134"/>
        <scheme val="minor"/>
      </rPr>
      <t>1=头盔
2=铠甲
3=裤子
4=项链
5=护腕
6=戒指
7=法宝
8=法宝
9=副手刀
10=主手刀
11=剑灵
12=剑
13=法珠
14=法杖
15=副手拳套
16=主手拳套</t>
    </r>
    <phoneticPr fontId="1" type="noConversion"/>
  </si>
  <si>
    <r>
      <t xml:space="preserve">品级
</t>
    </r>
    <r>
      <rPr>
        <sz val="10"/>
        <color rgb="FF00B050"/>
        <rFont val="宋体"/>
        <family val="3"/>
        <charset val="134"/>
        <scheme val="minor"/>
      </rPr>
      <t>1=1品
2=2品
3=3品
4=4品
5=5品</t>
    </r>
    <phoneticPr fontId="1" type="noConversion"/>
  </si>
  <si>
    <t>goodsType</t>
    <phoneticPr fontId="1" type="noConversion"/>
  </si>
  <si>
    <t>needJob</t>
    <phoneticPr fontId="1" type="noConversion"/>
  </si>
  <si>
    <t>blindType</t>
    <phoneticPr fontId="1" type="noConversion"/>
  </si>
  <si>
    <t>buyPrice</t>
    <phoneticPr fontId="1" type="noConversion"/>
  </si>
  <si>
    <t>sellPrice</t>
    <phoneticPr fontId="1" type="noConversion"/>
  </si>
  <si>
    <t>sellConfirm</t>
    <phoneticPr fontId="1" type="noConversion"/>
  </si>
  <si>
    <t>equipType</t>
    <phoneticPr fontId="1" type="noConversion"/>
  </si>
  <si>
    <t>bodyPart</t>
    <phoneticPr fontId="1" type="noConversion"/>
  </si>
  <si>
    <t>dropsIcon</t>
    <phoneticPr fontId="1" type="noConversion"/>
  </si>
  <si>
    <t>showType</t>
    <phoneticPr fontId="1" type="noConversion"/>
  </si>
  <si>
    <t>equipsubClass</t>
    <phoneticPr fontId="1" type="noConversion"/>
  </si>
  <si>
    <t>base</t>
    <phoneticPr fontId="1" type="noConversion"/>
  </si>
  <si>
    <t>int[][]</t>
    <phoneticPr fontId="1" type="noConversion"/>
  </si>
  <si>
    <t>int[][]</t>
    <phoneticPr fontId="1" type="noConversion"/>
  </si>
  <si>
    <t>int</t>
    <phoneticPr fontId="1" type="noConversion"/>
  </si>
  <si>
    <t>int</t>
    <phoneticPr fontId="1" type="noConversion"/>
  </si>
  <si>
    <t xml:space="preserve">基础属性    [属性类型，min，max] [属性类型，min，max]  </t>
    <phoneticPr fontId="1" type="noConversion"/>
  </si>
  <si>
    <t>附加属性条数</t>
    <phoneticPr fontId="1" type="noConversion"/>
  </si>
  <si>
    <t>附加属性1类型[属性类型，min，max,权重]</t>
    <phoneticPr fontId="1" type="noConversion"/>
  </si>
  <si>
    <t>备注</t>
    <phoneticPr fontId="1" type="noConversion"/>
  </si>
  <si>
    <t>占有比例</t>
    <phoneticPr fontId="1" type="noConversion"/>
  </si>
  <si>
    <t>提升总比例</t>
    <phoneticPr fontId="1" type="noConversion"/>
  </si>
  <si>
    <t>每次比例</t>
    <phoneticPr fontId="1" type="noConversion"/>
  </si>
  <si>
    <t>预留</t>
    <phoneticPr fontId="1" type="noConversion"/>
  </si>
  <si>
    <t>套装</t>
    <phoneticPr fontId="1" type="noConversion"/>
  </si>
  <si>
    <t>3套前期，7套后期</t>
    <phoneticPr fontId="1" type="noConversion"/>
  </si>
  <si>
    <t>品级</t>
    <phoneticPr fontId="1" type="noConversion"/>
  </si>
  <si>
    <t>前期最高开放到3，附加属性</t>
    <phoneticPr fontId="1" type="noConversion"/>
  </si>
  <si>
    <t>强化提升</t>
    <phoneticPr fontId="1" type="noConversion"/>
  </si>
  <si>
    <t>升星</t>
    <phoneticPr fontId="1" type="noConversion"/>
  </si>
  <si>
    <t>有失败可能，可以考虑到5</t>
    <phoneticPr fontId="1" type="noConversion"/>
  </si>
  <si>
    <t>镶嵌</t>
    <phoneticPr fontId="1" type="noConversion"/>
  </si>
  <si>
    <t>强化</t>
    <phoneticPr fontId="1" type="noConversion"/>
  </si>
  <si>
    <t>职业</t>
    <phoneticPr fontId="1" type="noConversion"/>
  </si>
  <si>
    <t>生命</t>
    <phoneticPr fontId="1" type="noConversion"/>
  </si>
  <si>
    <t>物理攻击</t>
    <phoneticPr fontId="1" type="noConversion"/>
  </si>
  <si>
    <t>法术攻击</t>
    <phoneticPr fontId="1" type="noConversion"/>
  </si>
  <si>
    <t>物理防御</t>
    <phoneticPr fontId="1" type="noConversion"/>
  </si>
  <si>
    <t>法术防御</t>
    <phoneticPr fontId="1" type="noConversion"/>
  </si>
  <si>
    <t>MP</t>
    <phoneticPr fontId="1" type="noConversion"/>
  </si>
  <si>
    <t>装备属性按照装备等级，可以考虑加入少许的散装，散装可以为4级</t>
    <phoneticPr fontId="1" type="noConversion"/>
  </si>
  <si>
    <t>权重</t>
    <phoneticPr fontId="1" type="noConversion"/>
  </si>
  <si>
    <t>套装序号</t>
    <phoneticPr fontId="1" type="noConversion"/>
  </si>
  <si>
    <t>装备等级</t>
    <phoneticPr fontId="1" type="noConversion"/>
  </si>
  <si>
    <t>需求等级</t>
    <phoneticPr fontId="1" type="noConversion"/>
  </si>
  <si>
    <t>基础属性</t>
    <phoneticPr fontId="1" type="noConversion"/>
  </si>
  <si>
    <t>白 装为主，少量绿装</t>
    <phoneticPr fontId="1" type="noConversion"/>
  </si>
  <si>
    <t>绿装为主，少量蓝装</t>
    <phoneticPr fontId="1" type="noConversion"/>
  </si>
  <si>
    <t>蓝装</t>
    <phoneticPr fontId="1" type="noConversion"/>
  </si>
  <si>
    <t>蓝装3.2</t>
    <phoneticPr fontId="1" type="noConversion"/>
  </si>
  <si>
    <t>蓝装3.5</t>
    <phoneticPr fontId="1" type="noConversion"/>
  </si>
  <si>
    <t>部位</t>
    <phoneticPr fontId="1" type="noConversion"/>
  </si>
  <si>
    <t>生命</t>
    <phoneticPr fontId="1" type="noConversion"/>
  </si>
  <si>
    <t>攻击</t>
    <phoneticPr fontId="1" type="noConversion"/>
  </si>
  <si>
    <t>防御</t>
    <phoneticPr fontId="1" type="noConversion"/>
  </si>
  <si>
    <t>暴击</t>
    <phoneticPr fontId="1" type="noConversion"/>
  </si>
  <si>
    <t>MP</t>
    <phoneticPr fontId="1" type="noConversion"/>
  </si>
  <si>
    <t>头盔</t>
    <phoneticPr fontId="1" type="noConversion"/>
  </si>
  <si>
    <t>铠甲</t>
    <phoneticPr fontId="1" type="noConversion"/>
  </si>
  <si>
    <t>裤子</t>
    <phoneticPr fontId="1" type="noConversion"/>
  </si>
  <si>
    <t>强化提升</t>
    <phoneticPr fontId="1" type="noConversion"/>
  </si>
  <si>
    <t>项链</t>
    <phoneticPr fontId="1" type="noConversion"/>
  </si>
  <si>
    <t>护腕</t>
    <phoneticPr fontId="1" type="noConversion"/>
  </si>
  <si>
    <t>戒指</t>
    <phoneticPr fontId="1" type="noConversion"/>
  </si>
  <si>
    <t>附加属性也是基础属性，差距不能过大，等差</t>
    <phoneticPr fontId="1" type="noConversion"/>
  </si>
  <si>
    <t>权重</t>
    <phoneticPr fontId="1" type="noConversion"/>
  </si>
  <si>
    <t>武器</t>
    <phoneticPr fontId="1" type="noConversion"/>
  </si>
  <si>
    <t>品级等级</t>
    <phoneticPr fontId="1" type="noConversion"/>
  </si>
  <si>
    <t>颜色</t>
    <phoneticPr fontId="1" type="noConversion"/>
  </si>
  <si>
    <t>占用比例</t>
    <phoneticPr fontId="1" type="noConversion"/>
  </si>
  <si>
    <t>白色</t>
    <phoneticPr fontId="1" type="noConversion"/>
  </si>
  <si>
    <t>生命</t>
    <phoneticPr fontId="1" type="noConversion"/>
  </si>
  <si>
    <t>物理攻击</t>
    <phoneticPr fontId="1" type="noConversion"/>
  </si>
  <si>
    <t>法术攻击</t>
    <phoneticPr fontId="1" type="noConversion"/>
  </si>
  <si>
    <t>物理防御</t>
    <phoneticPr fontId="1" type="noConversion"/>
  </si>
  <si>
    <t>法术防御</t>
    <phoneticPr fontId="1" type="noConversion"/>
  </si>
  <si>
    <t>MP</t>
    <phoneticPr fontId="1" type="noConversion"/>
  </si>
  <si>
    <t>属性1</t>
    <phoneticPr fontId="1" type="noConversion"/>
  </si>
  <si>
    <t>数值比</t>
    <phoneticPr fontId="1" type="noConversion"/>
  </si>
  <si>
    <t>属性2</t>
    <phoneticPr fontId="1" type="noConversion"/>
  </si>
  <si>
    <t>绿色</t>
    <phoneticPr fontId="1" type="noConversion"/>
  </si>
  <si>
    <t>头盔</t>
    <phoneticPr fontId="1" type="noConversion"/>
  </si>
  <si>
    <t>蓝色</t>
    <phoneticPr fontId="1" type="noConversion"/>
  </si>
  <si>
    <t>铠甲</t>
    <phoneticPr fontId="1" type="noConversion"/>
  </si>
  <si>
    <t>紫色</t>
    <phoneticPr fontId="1" type="noConversion"/>
  </si>
  <si>
    <t>橙色</t>
    <phoneticPr fontId="1" type="noConversion"/>
  </si>
  <si>
    <t>项链</t>
    <phoneticPr fontId="1" type="noConversion"/>
  </si>
  <si>
    <t>红色</t>
    <phoneticPr fontId="1" type="noConversion"/>
  </si>
  <si>
    <t>护腕</t>
    <phoneticPr fontId="1" type="noConversion"/>
  </si>
  <si>
    <t>戒指</t>
    <phoneticPr fontId="1" type="noConversion"/>
  </si>
  <si>
    <t>武器</t>
    <phoneticPr fontId="1" type="noConversion"/>
  </si>
  <si>
    <t>强化等级</t>
    <phoneticPr fontId="1" type="noConversion"/>
  </si>
  <si>
    <t>系数</t>
    <phoneticPr fontId="1" type="noConversion"/>
  </si>
  <si>
    <t>int</t>
    <phoneticPr fontId="1" type="noConversion"/>
  </si>
  <si>
    <r>
      <t xml:space="preserve">背包存放类型
</t>
    </r>
    <r>
      <rPr>
        <sz val="10"/>
        <color rgb="FF00B050"/>
        <rFont val="宋体"/>
        <family val="3"/>
        <charset val="134"/>
        <scheme val="minor"/>
      </rPr>
      <t>0=通用规则
1=贵重物品</t>
    </r>
    <phoneticPr fontId="1" type="noConversion"/>
  </si>
  <si>
    <t>需求</t>
    <phoneticPr fontId="1" type="noConversion"/>
  </si>
  <si>
    <t>rare</t>
    <phoneticPr fontId="1" type="noConversion"/>
  </si>
  <si>
    <t>bevaluable</t>
    <phoneticPr fontId="1" type="noConversion"/>
  </si>
  <si>
    <t>level</t>
    <phoneticPr fontId="1" type="noConversion"/>
  </si>
  <si>
    <t>needJob</t>
    <phoneticPr fontId="1" type="noConversion"/>
  </si>
  <si>
    <t>blindType</t>
    <phoneticPr fontId="1" type="noConversion"/>
  </si>
  <si>
    <t>buyPrice</t>
    <phoneticPr fontId="1" type="noConversion"/>
  </si>
  <si>
    <t>sellPrice</t>
    <phoneticPr fontId="1" type="noConversion"/>
  </si>
  <si>
    <t>sellConfirm</t>
    <phoneticPr fontId="1" type="noConversion"/>
  </si>
  <si>
    <t>icon</t>
    <phoneticPr fontId="1" type="noConversion"/>
  </si>
  <si>
    <t>dropsIcon</t>
    <phoneticPr fontId="1" type="noConversion"/>
  </si>
  <si>
    <t>showType</t>
    <phoneticPr fontId="1" type="noConversion"/>
  </si>
  <si>
    <t>equipType</t>
    <phoneticPr fontId="1" type="noConversion"/>
  </si>
  <si>
    <t>baseProperty</t>
    <phoneticPr fontId="1" type="noConversion"/>
  </si>
  <si>
    <t>卖出价格</t>
    <phoneticPr fontId="1" type="noConversion"/>
  </si>
  <si>
    <r>
      <t xml:space="preserve">品级
</t>
    </r>
    <r>
      <rPr>
        <sz val="10"/>
        <color rgb="FF00B050"/>
        <rFont val="宋体"/>
        <family val="3"/>
        <charset val="134"/>
        <scheme val="minor"/>
      </rPr>
      <t>1=1品（白）
2=2品（绿）
3=3品（蓝）
4=4品（紫）
5=5品（橙）</t>
    </r>
    <phoneticPr fontId="1" type="noConversion"/>
  </si>
  <si>
    <t>equipsubclass</t>
    <phoneticPr fontId="1" type="noConversion"/>
  </si>
  <si>
    <t>初心大剑</t>
  </si>
  <si>
    <t>初心护头</t>
  </si>
  <si>
    <t>初心护胸</t>
  </si>
  <si>
    <t>初心护腿</t>
  </si>
  <si>
    <t>空山大剑</t>
  </si>
  <si>
    <t>空山护头</t>
  </si>
  <si>
    <t>空山护胸</t>
  </si>
  <si>
    <t>空山护腿</t>
  </si>
  <si>
    <t>流风大剑</t>
  </si>
  <si>
    <t>流风护头</t>
  </si>
  <si>
    <t>流风护胸</t>
  </si>
  <si>
    <t>流风护腿</t>
  </si>
  <si>
    <t>穿云大剑</t>
  </si>
  <si>
    <t>穿云护头</t>
  </si>
  <si>
    <t>穿云护胸</t>
  </si>
  <si>
    <t>穿云护腿</t>
  </si>
  <si>
    <t>撼岳大剑</t>
  </si>
  <si>
    <t>撼岳护头</t>
  </si>
  <si>
    <t>撼岳护胸</t>
  </si>
  <si>
    <t>撼岳护腿</t>
  </si>
  <si>
    <t>狂风大剑</t>
  </si>
  <si>
    <t>狂风护头</t>
  </si>
  <si>
    <t>狂风护胸</t>
  </si>
  <si>
    <t>狂风护腿</t>
  </si>
  <si>
    <t>云天大剑</t>
  </si>
  <si>
    <t>云天护头</t>
  </si>
  <si>
    <t>云天护胸</t>
  </si>
  <si>
    <t>云天护腿</t>
  </si>
  <si>
    <t>破军大剑</t>
  </si>
  <si>
    <t>破军护头</t>
  </si>
  <si>
    <t>破军护胸</t>
  </si>
  <si>
    <t>破军护腿</t>
  </si>
  <si>
    <t>狂澜大剑</t>
  </si>
  <si>
    <t>狂澜护头</t>
  </si>
  <si>
    <t>狂澜护胸</t>
  </si>
  <si>
    <t>狂澜护腿</t>
  </si>
  <si>
    <t>开天大剑</t>
  </si>
  <si>
    <t>开天护头</t>
  </si>
  <si>
    <t>开天护胸</t>
  </si>
  <si>
    <t>开天护腿</t>
  </si>
  <si>
    <t>初心剑</t>
  </si>
  <si>
    <t>初心剑灵</t>
  </si>
  <si>
    <t>初心发簪</t>
  </si>
  <si>
    <t>初心法袍</t>
  </si>
  <si>
    <t>初心法裤</t>
  </si>
  <si>
    <t>空山剑</t>
  </si>
  <si>
    <t>空山剑灵</t>
  </si>
  <si>
    <t>空山发簪</t>
  </si>
  <si>
    <t>空山法袍</t>
  </si>
  <si>
    <t>空山法裤</t>
  </si>
  <si>
    <t>流风剑</t>
  </si>
  <si>
    <t>流风剑灵</t>
  </si>
  <si>
    <t>流风发簪</t>
  </si>
  <si>
    <t>流风法袍</t>
  </si>
  <si>
    <t>流风法裤</t>
  </si>
  <si>
    <t>穿云剑</t>
  </si>
  <si>
    <t>穿云剑灵</t>
  </si>
  <si>
    <t>穿云发簪</t>
  </si>
  <si>
    <t>穿云法袍</t>
  </si>
  <si>
    <t>穿云法裤</t>
  </si>
  <si>
    <t>撼岳剑</t>
  </si>
  <si>
    <t>撼岳剑灵</t>
  </si>
  <si>
    <t>撼岳发簪</t>
  </si>
  <si>
    <t>撼岳法袍</t>
  </si>
  <si>
    <t>撼岳法裤</t>
  </si>
  <si>
    <t>狂风剑</t>
  </si>
  <si>
    <t>狂风剑灵</t>
  </si>
  <si>
    <t>狂风发簪</t>
  </si>
  <si>
    <t>狂风法袍</t>
  </si>
  <si>
    <t>狂风法裤</t>
  </si>
  <si>
    <t>云天剑</t>
  </si>
  <si>
    <t>云天剑灵</t>
  </si>
  <si>
    <t>云天发簪</t>
  </si>
  <si>
    <t>云天法袍</t>
  </si>
  <si>
    <t>云天法裤</t>
  </si>
  <si>
    <t>破军剑</t>
  </si>
  <si>
    <t>破军剑灵</t>
  </si>
  <si>
    <t>破军发簪</t>
  </si>
  <si>
    <t>破军法袍</t>
  </si>
  <si>
    <t>破军法裤</t>
  </si>
  <si>
    <t>狂澜剑</t>
  </si>
  <si>
    <t>狂澜剑灵</t>
  </si>
  <si>
    <t>狂澜发簪</t>
  </si>
  <si>
    <t>狂澜法袍</t>
  </si>
  <si>
    <t>狂澜法裤</t>
  </si>
  <si>
    <t>开天剑</t>
  </si>
  <si>
    <t>开天剑灵</t>
  </si>
  <si>
    <t>开天发簪</t>
  </si>
  <si>
    <t>开天法袍</t>
  </si>
  <si>
    <t>开天法裤</t>
  </si>
  <si>
    <t>初心法杖</t>
  </si>
  <si>
    <t>初心法珠</t>
  </si>
  <si>
    <t>初心巫帽</t>
  </si>
  <si>
    <t>初心巫袍</t>
  </si>
  <si>
    <t>初心巫腿</t>
  </si>
  <si>
    <t>空山法杖</t>
  </si>
  <si>
    <t>空山法珠</t>
  </si>
  <si>
    <t>空山巫帽</t>
  </si>
  <si>
    <t>空山巫袍</t>
  </si>
  <si>
    <t>空山巫腿</t>
  </si>
  <si>
    <t>流风法杖</t>
  </si>
  <si>
    <t>流风法珠</t>
  </si>
  <si>
    <t>流风巫帽</t>
  </si>
  <si>
    <t>流风巫袍</t>
  </si>
  <si>
    <t>流风巫腿</t>
  </si>
  <si>
    <t>穿云法杖</t>
  </si>
  <si>
    <t>穿云法珠</t>
  </si>
  <si>
    <t>穿云巫帽</t>
  </si>
  <si>
    <t>穿云巫袍</t>
  </si>
  <si>
    <t>穿云巫腿</t>
  </si>
  <si>
    <t>撼岳法杖</t>
  </si>
  <si>
    <t>撼岳法珠</t>
  </si>
  <si>
    <t>撼岳巫帽</t>
  </si>
  <si>
    <t>撼岳巫袍</t>
  </si>
  <si>
    <t>撼岳巫腿</t>
  </si>
  <si>
    <t>狂风法杖</t>
  </si>
  <si>
    <t>狂风法珠</t>
  </si>
  <si>
    <t>狂风巫帽</t>
  </si>
  <si>
    <t>狂风巫袍</t>
  </si>
  <si>
    <t>狂风巫腿</t>
  </si>
  <si>
    <t>云天法杖</t>
  </si>
  <si>
    <t>云天法珠</t>
  </si>
  <si>
    <t>云天巫帽</t>
  </si>
  <si>
    <t>云天巫袍</t>
  </si>
  <si>
    <t>云天巫腿</t>
  </si>
  <si>
    <t>破军法杖</t>
  </si>
  <si>
    <t>破军法珠</t>
  </si>
  <si>
    <t>破军巫帽</t>
  </si>
  <si>
    <t>破军巫袍</t>
  </si>
  <si>
    <t>破军巫腿</t>
  </si>
  <si>
    <t>狂澜法杖</t>
  </si>
  <si>
    <t>狂澜法珠</t>
  </si>
  <si>
    <t>狂澜巫帽</t>
  </si>
  <si>
    <t>狂澜巫袍</t>
  </si>
  <si>
    <t>狂澜巫腿</t>
  </si>
  <si>
    <t>开天法杖</t>
  </si>
  <si>
    <t>开天法珠</t>
  </si>
  <si>
    <t>开天巫帽</t>
  </si>
  <si>
    <t>开天巫袍</t>
  </si>
  <si>
    <t>开天巫腿</t>
  </si>
  <si>
    <t>初心项链</t>
  </si>
  <si>
    <t>初心戒指</t>
  </si>
  <si>
    <t>空山项链</t>
  </si>
  <si>
    <t>空山戒指</t>
  </si>
  <si>
    <t>流风项链</t>
  </si>
  <si>
    <t>流风戒指</t>
  </si>
  <si>
    <t>穿云项链</t>
  </si>
  <si>
    <t>穿云戒指</t>
  </si>
  <si>
    <t>撼岳项链</t>
  </si>
  <si>
    <t>撼岳戒指</t>
  </si>
  <si>
    <t>狂风项链</t>
  </si>
  <si>
    <t>狂风戒指</t>
  </si>
  <si>
    <t>云天项链</t>
  </si>
  <si>
    <t>云天戒指</t>
  </si>
  <si>
    <t>破军项链</t>
  </si>
  <si>
    <t>破军戒指</t>
  </si>
  <si>
    <t>狂澜项链</t>
  </si>
  <si>
    <t>狂澜戒指</t>
  </si>
  <si>
    <t>开天项链</t>
  </si>
  <si>
    <t>开天戒指</t>
  </si>
  <si>
    <t>不忘初心，方得始终，巨大的大剑</t>
  </si>
  <si>
    <t>不忘初心，方得始终，巨大的护头</t>
  </si>
  <si>
    <t>不忘初心，方得始终，巨大的护胸</t>
  </si>
  <si>
    <t>不忘初心，方得始终，巨大的护腿</t>
  </si>
  <si>
    <t>空山上的迷矿打造而成的大剑。</t>
  </si>
  <si>
    <t>空山上的迷矿打造而成的护头。</t>
  </si>
  <si>
    <t>空山上的迷矿打造而成的护胸。</t>
  </si>
  <si>
    <t>空山上的迷矿打造而成的护腿。</t>
  </si>
  <si>
    <t>将风的力量封印而成的大剑。</t>
  </si>
  <si>
    <t>将风的力量封印而成的护头。</t>
  </si>
  <si>
    <t>将风的力量封印而成的护胸。</t>
  </si>
  <si>
    <t>将风的力量封印而成的护腿。</t>
  </si>
  <si>
    <t>用云蛇的筋骨打造而成的大剑。</t>
  </si>
  <si>
    <t>用云蛇的筋骨打造而成的护头。</t>
  </si>
  <si>
    <t>用云蛇的筋骨打造而成的护胸。</t>
  </si>
  <si>
    <t>用云蛇的筋骨打造而成的护腿。</t>
  </si>
  <si>
    <t>能将岳山撼动的大剑。</t>
  </si>
  <si>
    <t>能将岳山撼动的护头。</t>
  </si>
  <si>
    <t>能将岳山撼动的护胸。</t>
  </si>
  <si>
    <t>能将岳山撼动的护腿。</t>
  </si>
  <si>
    <t>如烈风般狂暴的大剑。</t>
  </si>
  <si>
    <t>如烈风般狂暴的护头。</t>
  </si>
  <si>
    <t>如烈风般狂暴的护胸。</t>
  </si>
  <si>
    <t>如烈风般狂暴的护腿。</t>
  </si>
  <si>
    <t>飘逸又坚固，如暴雨前的流云的大剑。</t>
  </si>
  <si>
    <t>飘逸又坚固，如暴雨前的流云的护头。</t>
  </si>
  <si>
    <t>飘逸又坚固，如暴雨前的流云的护胸。</t>
  </si>
  <si>
    <t>飘逸又坚固，如暴雨前的流云的护腿。</t>
  </si>
  <si>
    <t>让人胆寒，有着打破敌军决心的大剑。</t>
  </si>
  <si>
    <t>让人胆寒，有着打破敌军决心的护头。</t>
  </si>
  <si>
    <t>让人胆寒，有着打破敌军决心的护胸。</t>
  </si>
  <si>
    <t>让人胆寒，有着打破敌军决心的护腿。</t>
  </si>
  <si>
    <t>临危受命，力挽狂澜，让人肃然起敬的大剑。</t>
  </si>
  <si>
    <t>临危受命，力挽狂澜，让人肃然起敬的护头。</t>
  </si>
  <si>
    <t>临危受命，力挽狂澜，让人肃然起敬的护胸。</t>
  </si>
  <si>
    <t>临危受命，力挽狂澜，让人肃然起敬的护腿。</t>
  </si>
  <si>
    <t>开天辟地之力汇聚而成的大剑。</t>
  </si>
  <si>
    <t>开天辟地之力汇聚而成的护头。</t>
  </si>
  <si>
    <t>开天辟地之力汇聚而成的护胸。</t>
  </si>
  <si>
    <t>开天辟地之力汇聚而成的护腿。</t>
  </si>
  <si>
    <t>不忘初心，方得始终，最初的剑。</t>
  </si>
  <si>
    <t>不忘初心，方得始终，最初的剑灵。</t>
  </si>
  <si>
    <t>不忘初心，方得始终，最初的发髻。</t>
  </si>
  <si>
    <t>不忘初心，方得始终，最初的铠甲。</t>
  </si>
  <si>
    <t>不忘初心，方得始终，最初的裤子。</t>
  </si>
  <si>
    <t>空山上的迷矿打造而成的剑。</t>
  </si>
  <si>
    <t>空山上的迷矿打造而成的剑灵。</t>
  </si>
  <si>
    <t>空山上的迷矿打造而成的发髻。</t>
  </si>
  <si>
    <t>空山上的迷矿打造而成的铠甲。</t>
  </si>
  <si>
    <t>空山上的迷矿打造而成的裤子。</t>
  </si>
  <si>
    <t>将风的力量封印而成的剑。</t>
  </si>
  <si>
    <t>将风的力量封印而成的剑灵。</t>
  </si>
  <si>
    <t>将风的力量封印而成的发髻。</t>
  </si>
  <si>
    <t>将风的力量封印而成的铠甲。</t>
  </si>
  <si>
    <t>将风的力量封印而成的裤子。</t>
  </si>
  <si>
    <t>用云蛇的筋骨打造而成的剑。</t>
  </si>
  <si>
    <t>用云蛇的筋骨打造而成的剑灵。</t>
  </si>
  <si>
    <t>用云蛇的筋骨打造而成的发髻。</t>
  </si>
  <si>
    <t>用云蛇的筋骨打造而成的铠甲。</t>
  </si>
  <si>
    <t>用云蛇的筋骨打造而成的裤子。</t>
  </si>
  <si>
    <t>能将岳山撼动的剑。</t>
  </si>
  <si>
    <t>能将岳山撼动的剑灵。</t>
  </si>
  <si>
    <t>能将岳山撼动的发髻。</t>
  </si>
  <si>
    <t>能将岳山撼动的铠甲。</t>
  </si>
  <si>
    <t>能将岳山撼动的裤子。</t>
  </si>
  <si>
    <t>如烈风般狂暴的剑。</t>
  </si>
  <si>
    <t>如烈风般狂暴的剑灵。</t>
  </si>
  <si>
    <t>如烈风般狂暴的发髻。</t>
  </si>
  <si>
    <t>如烈风般狂暴的铠甲。</t>
  </si>
  <si>
    <t>如烈风般狂暴的裤子。</t>
  </si>
  <si>
    <t>飘逸又坚固，如暴雨前的流云的剑。</t>
  </si>
  <si>
    <t>飘逸又坚固，如暴雨前的流云的剑灵。</t>
  </si>
  <si>
    <t>飘逸又坚固，如暴雨前的流云的发髻。</t>
  </si>
  <si>
    <t>飘逸又坚固，如暴雨前的流云的铠甲。</t>
  </si>
  <si>
    <t>飘逸又坚固，如暴雨前的流云的裤子。</t>
  </si>
  <si>
    <t>让人胆寒，有着打破敌军决心的剑。</t>
  </si>
  <si>
    <t>让人胆寒，有着打破敌军决心的剑灵。</t>
  </si>
  <si>
    <t>让人胆寒，有着打破敌军决心的发髻。</t>
  </si>
  <si>
    <t>让人胆寒，有着打破敌军决心的铠甲。</t>
  </si>
  <si>
    <t>让人胆寒，有着打破敌军决心的裤子。</t>
  </si>
  <si>
    <t>临危受命，力挽狂澜，让人肃然起敬的剑。</t>
  </si>
  <si>
    <t>临危受命，力挽狂澜，让人肃然起敬的剑灵。</t>
  </si>
  <si>
    <t>临危受命，力挽狂澜，让人肃然起敬的发髻。</t>
  </si>
  <si>
    <t>临危受命，力挽狂澜，让人肃然起敬的铠甲。</t>
  </si>
  <si>
    <t>临危受命，力挽狂澜，让人肃然起敬的裤子。</t>
  </si>
  <si>
    <t>开天辟地之力汇聚而成的剑。</t>
  </si>
  <si>
    <t>开天辟地之力汇聚而成的剑灵。</t>
  </si>
  <si>
    <t>开天辟地之力汇聚而成的发髻。</t>
  </si>
  <si>
    <t>开天辟地之力汇聚而成的铠甲。</t>
  </si>
  <si>
    <t>开天辟地之力汇聚而成的裤子。</t>
  </si>
  <si>
    <t>不忘初心，方得始终，最初的法杖。</t>
  </si>
  <si>
    <t>不忘初心，方得始终，最初的法符。</t>
  </si>
  <si>
    <t>不忘初心，方得始终，最初的头盔。</t>
  </si>
  <si>
    <t>空山上的迷矿打造而成的法杖。</t>
  </si>
  <si>
    <t>空山上的迷矿打造而成的法符。</t>
  </si>
  <si>
    <t>空山上的迷矿打造而成的头盔。</t>
  </si>
  <si>
    <t>将风的力量封印而成的法杖。</t>
  </si>
  <si>
    <t>将风的力量封印而成的法符。</t>
  </si>
  <si>
    <t>将风的力量封印而成的头盔。</t>
  </si>
  <si>
    <t>用云蛇的筋骨打造而成的法杖。</t>
  </si>
  <si>
    <t>用云蛇的筋骨打造而成的法符。</t>
  </si>
  <si>
    <t>用云蛇的筋骨打造而成的头盔。</t>
  </si>
  <si>
    <t>能将岳山撼动的法杖。</t>
  </si>
  <si>
    <t>能将岳山撼动的法符。</t>
  </si>
  <si>
    <t>能将岳山撼动的头盔。</t>
  </si>
  <si>
    <t>如烈风般狂暴的法杖。</t>
  </si>
  <si>
    <t>如烈风般狂暴的法符。</t>
  </si>
  <si>
    <t>如烈风般狂暴的头盔。</t>
  </si>
  <si>
    <t>飘逸又坚固，如暴雨前的流云的法杖。</t>
  </si>
  <si>
    <t>飘逸又坚固，如暴雨前的流云的法符。</t>
  </si>
  <si>
    <t>飘逸又坚固，如暴雨前的流云的头盔。</t>
  </si>
  <si>
    <t>让人胆寒，有着打破敌军决心的法杖。</t>
  </si>
  <si>
    <t>让人胆寒，有着打破敌军决心的法符。</t>
  </si>
  <si>
    <t>让人胆寒，有着打破敌军决心的头盔。</t>
  </si>
  <si>
    <t>临危受命，力挽狂澜，让人肃然起敬的法杖。</t>
  </si>
  <si>
    <t>临危受命，力挽狂澜，让人肃然起敬的法符。</t>
  </si>
  <si>
    <t>临危受命，力挽狂澜，让人肃然起敬的头盔。</t>
  </si>
  <si>
    <t>开天辟地之力汇聚而成的法杖。</t>
  </si>
  <si>
    <t>开天辟地之力汇聚而成的法符。</t>
  </si>
  <si>
    <t>开天辟地之力汇聚而成的头盔。</t>
  </si>
  <si>
    <t>不忘初心，方得始终，最初的项链</t>
  </si>
  <si>
    <t>不忘初心，方得始终，最初的戒指</t>
  </si>
  <si>
    <t>空山上的迷矿打造而成的项链</t>
  </si>
  <si>
    <t>空山上的迷矿打造而成的戒指</t>
  </si>
  <si>
    <t>将风的力量封印而成的项链</t>
  </si>
  <si>
    <t>将风的力量封印而成的戒指</t>
  </si>
  <si>
    <t>用云蛇的筋骨打造而成的项链</t>
  </si>
  <si>
    <t>用云蛇的筋骨打造而成的戒指</t>
  </si>
  <si>
    <t>能将岳山撼动的项链</t>
  </si>
  <si>
    <t>能将岳山撼动的戒指</t>
  </si>
  <si>
    <t>如烈风般狂暴的项链</t>
  </si>
  <si>
    <t>如烈风般狂暴的戒指</t>
  </si>
  <si>
    <t>飘逸又坚固，如暴雨前的流云的项链</t>
  </si>
  <si>
    <t>飘逸又坚固，如暴雨前的流云的戒指</t>
  </si>
  <si>
    <t>让人胆寒，有着打破敌军决心的项链</t>
  </si>
  <si>
    <t>让人胆寒，有着打破敌军决心的戒指</t>
  </si>
  <si>
    <t>临危受命，力挽狂澜，让人肃然起敬的项链</t>
  </si>
  <si>
    <t>临危受命，力挽狂澜，让人肃然起敬的戒指</t>
  </si>
  <si>
    <t>开天辟地之力汇聚而成的项链</t>
  </si>
  <si>
    <t>初心护腕</t>
  </si>
  <si>
    <t>开天辟地之力汇聚而成的戒指</t>
    <phoneticPr fontId="1" type="noConversion"/>
  </si>
  <si>
    <t>不忘初心，方得始终，最初的护腕</t>
  </si>
  <si>
    <t>空山护腕</t>
  </si>
  <si>
    <t>空山上的迷矿打造而成的护腕</t>
  </si>
  <si>
    <t>流风护腕</t>
  </si>
  <si>
    <t>将风的力量封印而成的护腕</t>
  </si>
  <si>
    <t>穿云护腕</t>
  </si>
  <si>
    <t>用云蛇的筋骨打造而成的护腕</t>
  </si>
  <si>
    <t>撼岳护腕</t>
  </si>
  <si>
    <t>能将岳山撼动的护腕</t>
  </si>
  <si>
    <t>狂风护腕</t>
  </si>
  <si>
    <t>如烈风般狂暴的护腕</t>
  </si>
  <si>
    <t>云天护腕</t>
  </si>
  <si>
    <t>飘逸又坚固，如暴雨前的流云的护腕</t>
  </si>
  <si>
    <t>破军护腕</t>
  </si>
  <si>
    <t>让人胆寒，有着打破敌军决心的护腕</t>
  </si>
  <si>
    <t>狂澜护腕</t>
  </si>
  <si>
    <t>临危受命，力挽狂澜，让人肃然起敬的护腕</t>
  </si>
  <si>
    <t>开天护腕</t>
  </si>
  <si>
    <t>开天辟地之力汇聚而成的护腕</t>
  </si>
  <si>
    <r>
      <t xml:space="preserve">装备子类
</t>
    </r>
    <r>
      <rPr>
        <sz val="10"/>
        <color rgb="FF00B050"/>
        <rFont val="宋体"/>
        <family val="3"/>
        <charset val="134"/>
        <scheme val="minor"/>
      </rPr>
      <t>1=头盔
2=铠甲
3=裤子
4=项链
5=护腕
6=戒指
7=双手大剑
8=剑
9=剑灵
10=法杖
11=法杖</t>
    </r>
    <phoneticPr fontId="1" type="noConversion"/>
  </si>
  <si>
    <t>int[][]</t>
    <phoneticPr fontId="1" type="noConversion"/>
  </si>
  <si>
    <t>[[5,99][6,10]]</t>
  </si>
  <si>
    <t>[[9,99][11,5]]</t>
    <phoneticPr fontId="1" type="noConversion"/>
  </si>
  <si>
    <t>[[9,5][16,3]]</t>
    <phoneticPr fontId="1" type="noConversion"/>
  </si>
  <si>
    <t>[[7,99][8,5]]</t>
    <phoneticPr fontId="1" type="noConversion"/>
  </si>
  <si>
    <t>[[6,98][9,10]]</t>
    <phoneticPr fontId="1" type="noConversion"/>
  </si>
  <si>
    <r>
      <t xml:space="preserve">物品类
</t>
    </r>
    <r>
      <rPr>
        <sz val="10"/>
        <color rgb="FF00B050"/>
        <rFont val="宋体"/>
        <family val="3"/>
        <charset val="134"/>
        <scheme val="minor"/>
      </rPr>
      <t>1=装备
2=妙药
3=珍材</t>
    </r>
    <phoneticPr fontId="1" type="noConversion"/>
  </si>
  <si>
    <r>
      <t xml:space="preserve">装备类型
</t>
    </r>
    <r>
      <rPr>
        <sz val="10"/>
        <color rgb="FF00B050"/>
        <rFont val="宋体"/>
        <family val="3"/>
        <charset val="134"/>
        <scheme val="minor"/>
      </rPr>
      <t>1=头盔(head)
2=铠甲(upbody)
3=裤子(downbody)
4=项链(neck)
5=护腕(hand)
6=戒指(finger)
7=主武器(weapon01)
8=副武器(weapon02)</t>
    </r>
    <phoneticPr fontId="1" type="noConversion"/>
  </si>
  <si>
    <r>
      <t xml:space="preserve">铭文开孔几率
</t>
    </r>
    <r>
      <rPr>
        <sz val="10"/>
        <color theme="6" tint="-0.249977111117893"/>
        <rFont val="宋体"/>
        <family val="3"/>
        <charset val="134"/>
        <scheme val="minor"/>
      </rPr>
      <t>百分比</t>
    </r>
    <phoneticPr fontId="1" type="noConversion"/>
  </si>
  <si>
    <t>铭文孔数上限</t>
    <phoneticPr fontId="1" type="noConversion"/>
  </si>
  <si>
    <t>openHole</t>
    <phoneticPr fontId="1" type="noConversion"/>
  </si>
  <si>
    <t>maxHole</t>
    <phoneticPr fontId="1" type="noConversion"/>
  </si>
  <si>
    <t>weaponStyle</t>
    <phoneticPr fontId="1" type="noConversion"/>
  </si>
  <si>
    <t>主武器外形</t>
    <phoneticPr fontId="1" type="noConversion"/>
  </si>
  <si>
    <r>
      <t xml:space="preserve">物品id
</t>
    </r>
    <r>
      <rPr>
        <sz val="10"/>
        <color rgb="FF00B050"/>
        <rFont val="宋体"/>
        <family val="3"/>
        <charset val="134"/>
        <scheme val="minor"/>
      </rPr>
      <t>1000001=通用</t>
    </r>
    <r>
      <rPr>
        <sz val="10"/>
        <color theme="1"/>
        <rFont val="宋体"/>
        <family val="2"/>
        <scheme val="minor"/>
      </rPr>
      <t xml:space="preserve">
</t>
    </r>
    <r>
      <rPr>
        <sz val="10"/>
        <color theme="9" tint="-0.249977111117893"/>
        <rFont val="宋体"/>
        <family val="3"/>
        <charset val="134"/>
        <scheme val="minor"/>
      </rPr>
      <t>1100001=龙战
1200001=冰剑
1300001=巫师</t>
    </r>
    <r>
      <rPr>
        <sz val="10"/>
        <color rgb="FF00B050"/>
        <rFont val="宋体"/>
        <family val="3"/>
        <charset val="134"/>
        <scheme val="minor"/>
      </rPr>
      <t xml:space="preserve">
1400001=法师
1500001=幻师
1600001=拳师
1700001=
1800001=</t>
    </r>
    <phoneticPr fontId="1" type="noConversion"/>
  </si>
  <si>
    <t>是否可出售给交易行
0：否
1：是</t>
    <phoneticPr fontId="1" type="noConversion"/>
  </si>
  <si>
    <t>isTrade</t>
    <phoneticPr fontId="1" type="noConversion"/>
  </si>
  <si>
    <t>tradeBuyPrice</t>
    <phoneticPr fontId="1" type="noConversion"/>
  </si>
  <si>
    <t>tradeSellPrice</t>
    <phoneticPr fontId="1" type="noConversion"/>
  </si>
  <si>
    <t>int</t>
    <phoneticPr fontId="1" type="noConversion"/>
  </si>
  <si>
    <t>int</t>
  </si>
  <si>
    <t>交易行最低卖价</t>
    <phoneticPr fontId="1" type="noConversion"/>
  </si>
  <si>
    <t>交易行最高卖价</t>
    <phoneticPr fontId="1" type="noConversion"/>
  </si>
  <si>
    <t xml:space="preserve">基础属性    {属性类型，数值} {属性类型，数值}  </t>
    <phoneticPr fontId="1" type="noConversion"/>
  </si>
  <si>
    <r>
      <t xml:space="preserve">使用职业
</t>
    </r>
    <r>
      <rPr>
        <sz val="10"/>
        <color rgb="FF00B050"/>
        <rFont val="宋体"/>
        <family val="3"/>
        <charset val="134"/>
        <scheme val="minor"/>
      </rPr>
      <t>穿戴该装备需要的职业类型
0=通用
1=龙战
2=冰剑
3=巫师
4=法师
5=幻师
6=拳师
7=
8=</t>
    </r>
    <phoneticPr fontId="1" type="noConversion"/>
  </si>
  <si>
    <t>tradeType</t>
    <phoneticPr fontId="1" type="noConversion"/>
  </si>
  <si>
    <t>交易行类型
类型1:500-599
类型2:600-699
类型3:700-799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</si>
</sst>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1"/>
      <name val="宋体"/>
      <family val="2"/>
      <scheme val="minor"/>
    </font>
    <font>
      <sz val="10"/>
      <color theme="9" tint="-0.249977111117893"/>
      <name val="宋体"/>
      <family val="3"/>
      <charset val="134"/>
      <scheme val="minor"/>
    </font>
    <font>
      <sz val="10"/>
      <color theme="6" tint="-0.249977111117893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450666829432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0" fontId="3" fillId="0" borderId="1" xfId="0" applyFont="1" applyBorder="1"/>
    <xf numFmtId="0" fontId="6" fillId="0" borderId="1" xfId="0" applyFont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 applyFill="1"/>
    <xf numFmtId="0" fontId="2" fillId="0" borderId="1" xfId="0" applyNumberFormat="1" applyFont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left"/>
    </xf>
    <xf numFmtId="0" fontId="3" fillId="0" borderId="1" xfId="0" applyNumberFormat="1" applyFont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10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0" fontId="3" fillId="2" borderId="1" xfId="0" applyNumberFormat="1" applyFont="1" applyFill="1" applyBorder="1"/>
    <xf numFmtId="0" fontId="5" fillId="2" borderId="1" xfId="0" applyNumberFormat="1" applyFont="1" applyFill="1" applyBorder="1"/>
    <xf numFmtId="0" fontId="2" fillId="2" borderId="1" xfId="0" applyNumberFormat="1" applyFont="1" applyFill="1" applyBorder="1" applyAlignment="1">
      <alignment vertical="center"/>
    </xf>
    <xf numFmtId="0" fontId="3" fillId="13" borderId="1" xfId="0" applyNumberFormat="1" applyFont="1" applyFill="1" applyBorder="1" applyAlignment="1">
      <alignment vertical="center"/>
    </xf>
    <xf numFmtId="0" fontId="3" fillId="13" borderId="1" xfId="0" applyNumberFormat="1" applyFont="1" applyFill="1" applyBorder="1"/>
    <xf numFmtId="0" fontId="3" fillId="0" borderId="1" xfId="0" applyNumberFormat="1" applyFont="1" applyBorder="1"/>
    <xf numFmtId="0" fontId="5" fillId="0" borderId="1" xfId="0" applyNumberFormat="1" applyFont="1" applyBorder="1"/>
    <xf numFmtId="0" fontId="0" fillId="0" borderId="0" xfId="0" applyNumberFormat="1"/>
    <xf numFmtId="0" fontId="3" fillId="0" borderId="0" xfId="0" applyNumberFormat="1" applyFont="1"/>
    <xf numFmtId="0" fontId="0" fillId="0" borderId="0" xfId="0" applyNumberFormat="1" applyFill="1"/>
    <xf numFmtId="0" fontId="0" fillId="11" borderId="0" xfId="0" applyNumberFormat="1" applyFill="1" applyAlignment="1">
      <alignment horizontal="left"/>
    </xf>
    <xf numFmtId="0" fontId="0" fillId="11" borderId="0" xfId="0" applyNumberFormat="1" applyFill="1"/>
    <xf numFmtId="0" fontId="0" fillId="11" borderId="0" xfId="0" applyNumberFormat="1" applyFill="1" applyAlignment="1">
      <alignment horizontal="left" vertical="center"/>
    </xf>
    <xf numFmtId="0" fontId="3" fillId="11" borderId="0" xfId="0" applyNumberFormat="1" applyFont="1" applyFill="1"/>
    <xf numFmtId="0" fontId="3" fillId="11" borderId="0" xfId="0" applyNumberFormat="1" applyFont="1" applyFill="1" applyAlignment="1">
      <alignment horizontal="left"/>
    </xf>
    <xf numFmtId="0" fontId="3" fillId="11" borderId="0" xfId="0" applyNumberFormat="1" applyFont="1" applyFill="1" applyBorder="1" applyAlignment="1">
      <alignment horizontal="right" vertical="center"/>
    </xf>
    <xf numFmtId="0" fontId="3" fillId="11" borderId="0" xfId="0" applyNumberFormat="1" applyFont="1" applyFill="1" applyBorder="1" applyAlignment="1">
      <alignment vertical="center"/>
    </xf>
    <xf numFmtId="0" fontId="3" fillId="11" borderId="0" xfId="0" applyFont="1" applyFill="1"/>
    <xf numFmtId="0" fontId="0" fillId="0" borderId="0" xfId="0" applyNumberForma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Border="1" applyAlignment="1">
      <alignment vertical="center" wrapText="1"/>
    </xf>
    <xf numFmtId="0" fontId="0" fillId="11" borderId="20" xfId="0" applyNumberFormat="1" applyFill="1" applyBorder="1" applyAlignment="1">
      <alignment horizontal="left"/>
    </xf>
    <xf numFmtId="0" fontId="0" fillId="11" borderId="21" xfId="0" applyNumberFormat="1" applyFill="1" applyBorder="1"/>
    <xf numFmtId="0" fontId="0" fillId="11" borderId="21" xfId="0" applyNumberFormat="1" applyFill="1" applyBorder="1" applyAlignment="1">
      <alignment horizontal="left"/>
    </xf>
    <xf numFmtId="0" fontId="0" fillId="11" borderId="21" xfId="0" applyNumberFormat="1" applyFill="1" applyBorder="1" applyAlignment="1">
      <alignment horizontal="left" vertical="center"/>
    </xf>
    <xf numFmtId="0" fontId="3" fillId="11" borderId="21" xfId="0" applyNumberFormat="1" applyFont="1" applyFill="1" applyBorder="1"/>
    <xf numFmtId="0" fontId="3" fillId="11" borderId="21" xfId="0" applyNumberFormat="1" applyFont="1" applyFill="1" applyBorder="1" applyAlignment="1">
      <alignment horizontal="left"/>
    </xf>
    <xf numFmtId="0" fontId="3" fillId="11" borderId="21" xfId="0" applyNumberFormat="1" applyFont="1" applyFill="1" applyBorder="1" applyAlignment="1">
      <alignment horizontal="right" vertical="center"/>
    </xf>
    <xf numFmtId="0" fontId="3" fillId="11" borderId="21" xfId="0" applyNumberFormat="1" applyFont="1" applyFill="1" applyBorder="1" applyAlignment="1">
      <alignment vertical="center"/>
    </xf>
    <xf numFmtId="0" fontId="3" fillId="11" borderId="21" xfId="0" applyFont="1" applyFill="1" applyBorder="1"/>
    <xf numFmtId="0" fontId="0" fillId="11" borderId="22" xfId="0" applyNumberFormat="1" applyFill="1" applyBorder="1" applyAlignment="1">
      <alignment horizontal="left"/>
    </xf>
    <xf numFmtId="0" fontId="0" fillId="11" borderId="0" xfId="0" applyNumberFormat="1" applyFill="1" applyBorder="1"/>
    <xf numFmtId="0" fontId="0" fillId="11" borderId="0" xfId="0" applyNumberFormat="1" applyFill="1" applyBorder="1" applyAlignment="1">
      <alignment horizontal="left"/>
    </xf>
    <xf numFmtId="0" fontId="0" fillId="11" borderId="0" xfId="0" applyNumberFormat="1" applyFill="1" applyBorder="1" applyAlignment="1">
      <alignment horizontal="left" vertical="center"/>
    </xf>
    <xf numFmtId="0" fontId="3" fillId="11" borderId="0" xfId="0" applyNumberFormat="1" applyFont="1" applyFill="1" applyBorder="1"/>
    <xf numFmtId="0" fontId="3" fillId="11" borderId="0" xfId="0" applyNumberFormat="1" applyFont="1" applyFill="1" applyBorder="1" applyAlignment="1">
      <alignment horizontal="left"/>
    </xf>
    <xf numFmtId="0" fontId="3" fillId="11" borderId="0" xfId="0" applyFont="1" applyFill="1" applyBorder="1"/>
    <xf numFmtId="0" fontId="0" fillId="11" borderId="23" xfId="0" applyNumberFormat="1" applyFill="1" applyBorder="1" applyAlignment="1">
      <alignment horizontal="left"/>
    </xf>
    <xf numFmtId="0" fontId="0" fillId="11" borderId="24" xfId="0" applyNumberFormat="1" applyFill="1" applyBorder="1"/>
    <xf numFmtId="0" fontId="0" fillId="11" borderId="24" xfId="0" applyNumberFormat="1" applyFill="1" applyBorder="1" applyAlignment="1">
      <alignment horizontal="left"/>
    </xf>
    <xf numFmtId="0" fontId="0" fillId="11" borderId="24" xfId="0" applyNumberFormat="1" applyFill="1" applyBorder="1" applyAlignment="1">
      <alignment horizontal="left" vertical="center"/>
    </xf>
    <xf numFmtId="0" fontId="3" fillId="11" borderId="24" xfId="0" applyNumberFormat="1" applyFont="1" applyFill="1" applyBorder="1"/>
    <xf numFmtId="0" fontId="3" fillId="11" borderId="24" xfId="0" applyNumberFormat="1" applyFont="1" applyFill="1" applyBorder="1" applyAlignment="1">
      <alignment horizontal="left"/>
    </xf>
    <xf numFmtId="0" fontId="3" fillId="11" borderId="24" xfId="0" applyNumberFormat="1" applyFont="1" applyFill="1" applyBorder="1" applyAlignment="1">
      <alignment horizontal="right" vertical="center"/>
    </xf>
    <xf numFmtId="0" fontId="3" fillId="11" borderId="24" xfId="0" applyNumberFormat="1" applyFont="1" applyFill="1" applyBorder="1" applyAlignment="1">
      <alignment vertical="center"/>
    </xf>
    <xf numFmtId="0" fontId="3" fillId="11" borderId="24" xfId="0" applyFont="1" applyFill="1" applyBorder="1"/>
    <xf numFmtId="0" fontId="3" fillId="11" borderId="25" xfId="0" applyFont="1" applyFill="1" applyBorder="1"/>
    <xf numFmtId="0" fontId="3" fillId="11" borderId="26" xfId="0" applyFont="1" applyFill="1" applyBorder="1"/>
    <xf numFmtId="0" fontId="3" fillId="11" borderId="27" xfId="0" applyFont="1" applyFill="1" applyBorder="1"/>
    <xf numFmtId="0" fontId="0" fillId="12" borderId="0" xfId="0" applyFill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3"/>
  <sheetViews>
    <sheetView tabSelected="1" topLeftCell="A99" workbookViewId="0">
      <pane xSplit="3" topLeftCell="I1" activePane="topRight" state="frozen"/>
      <selection pane="topRight" activeCell="N104" sqref="N104:N123"/>
    </sheetView>
  </sheetViews>
  <sheetFormatPr defaultRowHeight="13.5" x14ac:dyDescent="0.15"/>
  <cols>
    <col min="1" max="1" width="13.875" style="67" customWidth="1"/>
    <col min="2" max="2" width="9" style="2"/>
    <col min="3" max="3" width="12.875" style="10" customWidth="1"/>
    <col min="4" max="4" width="46.375" style="10" bestFit="1" customWidth="1"/>
    <col min="5" max="5" width="10.375" style="67" customWidth="1"/>
    <col min="6" max="6" width="10.25" style="2" bestFit="1" customWidth="1"/>
    <col min="7" max="7" width="9" style="67"/>
    <col min="8" max="8" width="20.25" style="2" customWidth="1"/>
    <col min="9" max="9" width="9" style="2"/>
    <col min="10" max="10" width="9" style="73"/>
    <col min="11" max="11" width="9" style="2"/>
    <col min="12" max="12" width="11.25" style="2" bestFit="1" customWidth="1"/>
    <col min="13" max="13" width="14.125" style="67" bestFit="1" customWidth="1"/>
    <col min="14" max="14" width="14.125" style="73" customWidth="1"/>
    <col min="15" max="15" width="9" style="2"/>
    <col min="16" max="16" width="15" style="73" customWidth="1"/>
    <col min="17" max="17" width="13.125" style="76" bestFit="1" customWidth="1"/>
    <col min="18" max="18" width="33.375" style="2" customWidth="1"/>
    <col min="19" max="20" width="11.375" style="2" bestFit="1" customWidth="1"/>
    <col min="21" max="21" width="9" style="2"/>
    <col min="22" max="22" width="17.5" customWidth="1"/>
    <col min="23" max="24" width="15" bestFit="1" customWidth="1"/>
    <col min="25" max="25" width="14.125" style="2" bestFit="1" customWidth="1"/>
    <col min="26" max="16384" width="9" style="2"/>
  </cols>
  <sheetData>
    <row r="1" spans="1:25" s="1" customFormat="1" ht="144" x14ac:dyDescent="0.15">
      <c r="A1" s="63" t="s">
        <v>488</v>
      </c>
      <c r="B1" s="81" t="s">
        <v>480</v>
      </c>
      <c r="C1" s="82" t="s">
        <v>0</v>
      </c>
      <c r="D1" s="82" t="s">
        <v>24</v>
      </c>
      <c r="E1" s="63" t="s">
        <v>151</v>
      </c>
      <c r="F1" s="83" t="s">
        <v>135</v>
      </c>
      <c r="G1" s="63" t="s">
        <v>21</v>
      </c>
      <c r="H1" s="83" t="s">
        <v>498</v>
      </c>
      <c r="I1" s="83" t="s">
        <v>29</v>
      </c>
      <c r="J1" s="74" t="s">
        <v>26</v>
      </c>
      <c r="K1" s="83" t="s">
        <v>150</v>
      </c>
      <c r="L1" s="83" t="s">
        <v>30</v>
      </c>
      <c r="M1" s="63" t="s">
        <v>32</v>
      </c>
      <c r="N1" s="74" t="s">
        <v>36</v>
      </c>
      <c r="O1" s="83" t="s">
        <v>31</v>
      </c>
      <c r="P1" s="69" t="s">
        <v>481</v>
      </c>
      <c r="Q1" s="63" t="s">
        <v>473</v>
      </c>
      <c r="R1" s="81" t="s">
        <v>497</v>
      </c>
      <c r="S1" s="81" t="s">
        <v>482</v>
      </c>
      <c r="T1" s="81" t="s">
        <v>483</v>
      </c>
      <c r="U1" s="81" t="s">
        <v>487</v>
      </c>
      <c r="V1" s="84" t="s">
        <v>489</v>
      </c>
      <c r="W1" s="85" t="s">
        <v>495</v>
      </c>
      <c r="X1" s="85" t="s">
        <v>496</v>
      </c>
      <c r="Y1" s="107" t="s">
        <v>500</v>
      </c>
    </row>
    <row r="2" spans="1:25" ht="12" x14ac:dyDescent="0.15">
      <c r="A2" s="64" t="s">
        <v>8</v>
      </c>
      <c r="B2" s="86" t="s">
        <v>41</v>
      </c>
      <c r="C2" s="87" t="s">
        <v>9</v>
      </c>
      <c r="D2" s="87" t="s">
        <v>25</v>
      </c>
      <c r="E2" s="64" t="s">
        <v>137</v>
      </c>
      <c r="F2" s="86" t="s">
        <v>138</v>
      </c>
      <c r="G2" s="64" t="s">
        <v>139</v>
      </c>
      <c r="H2" s="86" t="s">
        <v>140</v>
      </c>
      <c r="I2" s="86" t="s">
        <v>141</v>
      </c>
      <c r="J2" s="70" t="s">
        <v>142</v>
      </c>
      <c r="K2" s="86" t="s">
        <v>143</v>
      </c>
      <c r="L2" s="86" t="s">
        <v>144</v>
      </c>
      <c r="M2" s="64" t="s">
        <v>145</v>
      </c>
      <c r="N2" s="75" t="s">
        <v>146</v>
      </c>
      <c r="O2" s="88" t="s">
        <v>147</v>
      </c>
      <c r="P2" s="70" t="s">
        <v>148</v>
      </c>
      <c r="Q2" s="64" t="s">
        <v>152</v>
      </c>
      <c r="R2" s="86" t="s">
        <v>149</v>
      </c>
      <c r="S2" s="86" t="s">
        <v>484</v>
      </c>
      <c r="T2" s="86" t="s">
        <v>485</v>
      </c>
      <c r="U2" s="86" t="s">
        <v>486</v>
      </c>
      <c r="V2" s="89" t="s">
        <v>490</v>
      </c>
      <c r="W2" s="90" t="s">
        <v>491</v>
      </c>
      <c r="X2" s="90" t="s">
        <v>492</v>
      </c>
      <c r="Y2" s="90" t="s">
        <v>499</v>
      </c>
    </row>
    <row r="3" spans="1:25" ht="12" x14ac:dyDescent="0.15">
      <c r="A3" s="65" t="s">
        <v>16</v>
      </c>
      <c r="B3" s="91" t="s">
        <v>16</v>
      </c>
      <c r="C3" s="92" t="s">
        <v>17</v>
      </c>
      <c r="D3" s="92" t="s">
        <v>17</v>
      </c>
      <c r="E3" s="65" t="s">
        <v>16</v>
      </c>
      <c r="F3" s="91" t="s">
        <v>134</v>
      </c>
      <c r="G3" s="65" t="s">
        <v>16</v>
      </c>
      <c r="H3" s="91" t="s">
        <v>23</v>
      </c>
      <c r="I3" s="91" t="s">
        <v>16</v>
      </c>
      <c r="J3" s="71" t="s">
        <v>16</v>
      </c>
      <c r="K3" s="91" t="s">
        <v>16</v>
      </c>
      <c r="L3" s="91" t="s">
        <v>16</v>
      </c>
      <c r="M3" s="65" t="s">
        <v>16</v>
      </c>
      <c r="N3" s="71" t="s">
        <v>16</v>
      </c>
      <c r="O3" s="91" t="s">
        <v>16</v>
      </c>
      <c r="P3" s="71" t="s">
        <v>16</v>
      </c>
      <c r="Q3" s="65" t="s">
        <v>16</v>
      </c>
      <c r="R3" s="91" t="s">
        <v>474</v>
      </c>
      <c r="S3" s="91" t="s">
        <v>16</v>
      </c>
      <c r="T3" s="91" t="s">
        <v>16</v>
      </c>
      <c r="U3" s="91" t="s">
        <v>16</v>
      </c>
      <c r="V3" s="85" t="s">
        <v>493</v>
      </c>
      <c r="W3" s="91" t="s">
        <v>494</v>
      </c>
      <c r="X3" s="91" t="s">
        <v>494</v>
      </c>
      <c r="Y3" s="91" t="s">
        <v>494</v>
      </c>
    </row>
    <row r="4" spans="1:25" x14ac:dyDescent="0.15">
      <c r="A4" s="66">
        <v>1100101</v>
      </c>
      <c r="B4" s="93">
        <v>1</v>
      </c>
      <c r="C4" s="93" t="s">
        <v>153</v>
      </c>
      <c r="D4" s="93" t="s">
        <v>313</v>
      </c>
      <c r="E4" s="66">
        <v>1</v>
      </c>
      <c r="F4" s="93">
        <v>0</v>
      </c>
      <c r="G4" s="66">
        <v>1</v>
      </c>
      <c r="H4" s="93">
        <v>1</v>
      </c>
      <c r="I4" s="93">
        <v>0</v>
      </c>
      <c r="J4" s="72">
        <v>1200</v>
      </c>
      <c r="K4" s="93">
        <v>60</v>
      </c>
      <c r="L4" s="93">
        <v>0</v>
      </c>
      <c r="M4" s="68">
        <v>1100201</v>
      </c>
      <c r="N4" s="72">
        <v>1100101</v>
      </c>
      <c r="O4" s="94">
        <v>0</v>
      </c>
      <c r="P4" s="72">
        <v>7</v>
      </c>
      <c r="Q4" s="67">
        <v>7</v>
      </c>
      <c r="R4" s="93" t="s">
        <v>475</v>
      </c>
      <c r="S4" s="94">
        <v>5</v>
      </c>
      <c r="T4" s="94">
        <v>2</v>
      </c>
      <c r="U4" s="94">
        <v>1110500</v>
      </c>
      <c r="V4" s="77">
        <v>0</v>
      </c>
      <c r="W4" s="78">
        <v>80</v>
      </c>
      <c r="X4" s="78">
        <v>300</v>
      </c>
    </row>
    <row r="5" spans="1:25" x14ac:dyDescent="0.15">
      <c r="A5" s="66">
        <v>1100102</v>
      </c>
      <c r="B5" s="93">
        <v>1</v>
      </c>
      <c r="C5" s="93" t="s">
        <v>154</v>
      </c>
      <c r="D5" s="93" t="s">
        <v>314</v>
      </c>
      <c r="E5" s="66">
        <v>1</v>
      </c>
      <c r="F5" s="93">
        <v>0</v>
      </c>
      <c r="G5" s="66">
        <v>1</v>
      </c>
      <c r="H5" s="93">
        <v>1</v>
      </c>
      <c r="I5" s="93">
        <v>0</v>
      </c>
      <c r="J5" s="72">
        <v>1300</v>
      </c>
      <c r="K5" s="93">
        <v>65</v>
      </c>
      <c r="L5" s="93">
        <v>0</v>
      </c>
      <c r="M5" s="68">
        <v>1100201</v>
      </c>
      <c r="N5" s="72">
        <v>1100102</v>
      </c>
      <c r="O5" s="94">
        <v>0</v>
      </c>
      <c r="P5" s="72">
        <v>1</v>
      </c>
      <c r="Q5" s="67">
        <v>1</v>
      </c>
      <c r="R5" s="93" t="s">
        <v>475</v>
      </c>
      <c r="S5" s="94">
        <v>5</v>
      </c>
      <c r="T5" s="94">
        <v>2</v>
      </c>
      <c r="U5" s="94">
        <v>1110500</v>
      </c>
      <c r="V5" s="77">
        <v>0</v>
      </c>
      <c r="W5" s="78">
        <v>80</v>
      </c>
      <c r="X5" s="78">
        <v>300</v>
      </c>
    </row>
    <row r="6" spans="1:25" x14ac:dyDescent="0.15">
      <c r="A6" s="66">
        <v>1100103</v>
      </c>
      <c r="B6" s="93">
        <v>1</v>
      </c>
      <c r="C6" s="93" t="s">
        <v>155</v>
      </c>
      <c r="D6" s="93" t="s">
        <v>315</v>
      </c>
      <c r="E6" s="66">
        <v>1</v>
      </c>
      <c r="F6" s="93">
        <v>0</v>
      </c>
      <c r="G6" s="66">
        <v>1</v>
      </c>
      <c r="H6" s="93">
        <v>1</v>
      </c>
      <c r="I6" s="93">
        <v>0</v>
      </c>
      <c r="J6" s="72">
        <v>1400</v>
      </c>
      <c r="K6" s="93">
        <v>70</v>
      </c>
      <c r="L6" s="93">
        <v>0</v>
      </c>
      <c r="M6" s="68">
        <v>1100201</v>
      </c>
      <c r="N6" s="72">
        <v>1100103</v>
      </c>
      <c r="O6" s="94">
        <v>0</v>
      </c>
      <c r="P6" s="72">
        <v>2</v>
      </c>
      <c r="Q6" s="67">
        <v>2</v>
      </c>
      <c r="R6" s="93" t="s">
        <v>475</v>
      </c>
      <c r="S6" s="94">
        <v>5</v>
      </c>
      <c r="T6" s="94">
        <v>2</v>
      </c>
      <c r="U6" s="94">
        <v>1110500</v>
      </c>
      <c r="V6" s="77">
        <v>0</v>
      </c>
      <c r="W6" s="80">
        <v>80</v>
      </c>
      <c r="X6" s="78">
        <v>300</v>
      </c>
    </row>
    <row r="7" spans="1:25" x14ac:dyDescent="0.15">
      <c r="A7" s="66">
        <v>1100104</v>
      </c>
      <c r="B7" s="93">
        <v>1</v>
      </c>
      <c r="C7" s="93" t="s">
        <v>156</v>
      </c>
      <c r="D7" s="93" t="s">
        <v>316</v>
      </c>
      <c r="E7" s="66">
        <v>1</v>
      </c>
      <c r="F7" s="93">
        <v>0</v>
      </c>
      <c r="G7" s="66">
        <v>1</v>
      </c>
      <c r="H7" s="93">
        <v>1</v>
      </c>
      <c r="I7" s="93">
        <v>0</v>
      </c>
      <c r="J7" s="72">
        <v>1500</v>
      </c>
      <c r="K7" s="93">
        <v>75</v>
      </c>
      <c r="L7" s="93">
        <v>0</v>
      </c>
      <c r="M7" s="68">
        <v>1100201</v>
      </c>
      <c r="N7" s="72">
        <v>1100104</v>
      </c>
      <c r="O7" s="94">
        <v>0</v>
      </c>
      <c r="P7" s="72">
        <v>3</v>
      </c>
      <c r="Q7" s="67">
        <v>3</v>
      </c>
      <c r="R7" s="93" t="s">
        <v>475</v>
      </c>
      <c r="S7" s="94">
        <v>5</v>
      </c>
      <c r="T7" s="94">
        <v>2</v>
      </c>
      <c r="U7" s="94">
        <v>1110500</v>
      </c>
      <c r="V7" s="77">
        <v>0</v>
      </c>
      <c r="W7" s="80">
        <v>80</v>
      </c>
      <c r="X7" s="78">
        <v>300</v>
      </c>
    </row>
    <row r="8" spans="1:25" x14ac:dyDescent="0.15">
      <c r="A8" s="66">
        <v>1100201</v>
      </c>
      <c r="B8" s="93">
        <v>1</v>
      </c>
      <c r="C8" s="93" t="s">
        <v>157</v>
      </c>
      <c r="D8" s="93" t="s">
        <v>317</v>
      </c>
      <c r="E8" s="66">
        <v>2</v>
      </c>
      <c r="F8" s="93">
        <v>0</v>
      </c>
      <c r="G8" s="66">
        <v>10</v>
      </c>
      <c r="H8" s="93">
        <v>1</v>
      </c>
      <c r="I8" s="93">
        <v>0</v>
      </c>
      <c r="J8" s="72">
        <v>1600</v>
      </c>
      <c r="K8" s="93">
        <v>80</v>
      </c>
      <c r="L8" s="93">
        <v>0</v>
      </c>
      <c r="M8" s="68">
        <v>1100201</v>
      </c>
      <c r="N8" s="72">
        <v>1100201</v>
      </c>
      <c r="O8" s="94">
        <v>0</v>
      </c>
      <c r="P8" s="72">
        <v>7</v>
      </c>
      <c r="Q8" s="67">
        <v>7</v>
      </c>
      <c r="R8" s="93" t="s">
        <v>475</v>
      </c>
      <c r="S8" s="94">
        <v>5</v>
      </c>
      <c r="T8" s="94">
        <v>2</v>
      </c>
      <c r="U8" s="94">
        <v>1110500</v>
      </c>
      <c r="V8" s="77">
        <v>0</v>
      </c>
      <c r="W8" s="80">
        <v>80</v>
      </c>
      <c r="X8" s="78">
        <v>300</v>
      </c>
    </row>
    <row r="9" spans="1:25" x14ac:dyDescent="0.15">
      <c r="A9" s="66">
        <v>1100202</v>
      </c>
      <c r="B9" s="93">
        <v>1</v>
      </c>
      <c r="C9" s="93" t="s">
        <v>158</v>
      </c>
      <c r="D9" s="93" t="s">
        <v>318</v>
      </c>
      <c r="E9" s="66">
        <v>2</v>
      </c>
      <c r="F9" s="93">
        <v>0</v>
      </c>
      <c r="G9" s="66">
        <v>10</v>
      </c>
      <c r="H9" s="93">
        <v>1</v>
      </c>
      <c r="I9" s="93">
        <v>0</v>
      </c>
      <c r="J9" s="72">
        <v>1700</v>
      </c>
      <c r="K9" s="93">
        <v>85</v>
      </c>
      <c r="L9" s="93">
        <v>0</v>
      </c>
      <c r="M9" s="68">
        <v>1100201</v>
      </c>
      <c r="N9" s="72">
        <v>1100202</v>
      </c>
      <c r="O9" s="94">
        <v>0</v>
      </c>
      <c r="P9" s="72">
        <v>1</v>
      </c>
      <c r="Q9" s="67">
        <v>1</v>
      </c>
      <c r="R9" s="93" t="s">
        <v>475</v>
      </c>
      <c r="S9" s="94">
        <v>5</v>
      </c>
      <c r="T9" s="94">
        <v>2</v>
      </c>
      <c r="U9" s="94">
        <v>1110500</v>
      </c>
      <c r="V9" s="77">
        <v>0</v>
      </c>
      <c r="W9" s="80">
        <v>80</v>
      </c>
      <c r="X9" s="78">
        <v>300</v>
      </c>
    </row>
    <row r="10" spans="1:25" x14ac:dyDescent="0.15">
      <c r="A10" s="66">
        <v>1100203</v>
      </c>
      <c r="B10" s="93">
        <v>1</v>
      </c>
      <c r="C10" s="93" t="s">
        <v>159</v>
      </c>
      <c r="D10" s="93" t="s">
        <v>319</v>
      </c>
      <c r="E10" s="66">
        <v>2</v>
      </c>
      <c r="F10" s="93">
        <v>0</v>
      </c>
      <c r="G10" s="66">
        <v>10</v>
      </c>
      <c r="H10" s="93">
        <v>1</v>
      </c>
      <c r="I10" s="93">
        <v>0</v>
      </c>
      <c r="J10" s="72">
        <v>1800</v>
      </c>
      <c r="K10" s="93">
        <v>90</v>
      </c>
      <c r="L10" s="93">
        <v>0</v>
      </c>
      <c r="M10" s="68">
        <v>1100201</v>
      </c>
      <c r="N10" s="72">
        <v>1100203</v>
      </c>
      <c r="O10" s="94">
        <v>0</v>
      </c>
      <c r="P10" s="72">
        <v>2</v>
      </c>
      <c r="Q10" s="67">
        <v>2</v>
      </c>
      <c r="R10" s="93" t="s">
        <v>475</v>
      </c>
      <c r="S10" s="94">
        <v>5</v>
      </c>
      <c r="T10" s="94">
        <v>2</v>
      </c>
      <c r="U10" s="94">
        <v>1110500</v>
      </c>
      <c r="V10" s="77">
        <v>0</v>
      </c>
      <c r="W10" s="80">
        <v>80</v>
      </c>
      <c r="X10" s="78">
        <v>300</v>
      </c>
    </row>
    <row r="11" spans="1:25" x14ac:dyDescent="0.15">
      <c r="A11" s="66">
        <v>1100204</v>
      </c>
      <c r="B11" s="93">
        <v>1</v>
      </c>
      <c r="C11" s="93" t="s">
        <v>160</v>
      </c>
      <c r="D11" s="93" t="s">
        <v>320</v>
      </c>
      <c r="E11" s="66">
        <v>2</v>
      </c>
      <c r="F11" s="93">
        <v>0</v>
      </c>
      <c r="G11" s="66">
        <v>10</v>
      </c>
      <c r="H11" s="93">
        <v>1</v>
      </c>
      <c r="I11" s="93">
        <v>0</v>
      </c>
      <c r="J11" s="72">
        <v>1900</v>
      </c>
      <c r="K11" s="93">
        <v>95</v>
      </c>
      <c r="L11" s="93">
        <v>0</v>
      </c>
      <c r="M11" s="68">
        <v>1100201</v>
      </c>
      <c r="N11" s="72">
        <v>1100204</v>
      </c>
      <c r="O11" s="94">
        <v>0</v>
      </c>
      <c r="P11" s="72">
        <v>3</v>
      </c>
      <c r="Q11" s="67">
        <v>3</v>
      </c>
      <c r="R11" s="93" t="s">
        <v>475</v>
      </c>
      <c r="S11" s="94">
        <v>5</v>
      </c>
      <c r="T11" s="94">
        <v>2</v>
      </c>
      <c r="U11" s="94">
        <v>1110500</v>
      </c>
      <c r="V11" s="77">
        <v>0</v>
      </c>
      <c r="W11" s="80">
        <v>80</v>
      </c>
      <c r="X11" s="78">
        <v>300</v>
      </c>
    </row>
    <row r="12" spans="1:25" s="103" customFormat="1" x14ac:dyDescent="0.15">
      <c r="A12" s="96">
        <v>1100301</v>
      </c>
      <c r="B12" s="97">
        <v>1</v>
      </c>
      <c r="C12" s="97" t="s">
        <v>161</v>
      </c>
      <c r="D12" s="97" t="s">
        <v>321</v>
      </c>
      <c r="E12" s="96">
        <v>3</v>
      </c>
      <c r="F12" s="97">
        <v>0</v>
      </c>
      <c r="G12" s="96">
        <v>20</v>
      </c>
      <c r="H12" s="97">
        <v>1</v>
      </c>
      <c r="I12" s="97">
        <v>0</v>
      </c>
      <c r="J12" s="98">
        <v>2000</v>
      </c>
      <c r="K12" s="97">
        <v>100</v>
      </c>
      <c r="L12" s="97">
        <v>0</v>
      </c>
      <c r="M12" s="96">
        <v>1100301</v>
      </c>
      <c r="N12" s="98">
        <v>1100301</v>
      </c>
      <c r="O12" s="99">
        <v>0</v>
      </c>
      <c r="P12" s="98">
        <v>7</v>
      </c>
      <c r="Q12" s="100">
        <v>7</v>
      </c>
      <c r="R12" s="97" t="s">
        <v>475</v>
      </c>
      <c r="S12" s="99">
        <v>5</v>
      </c>
      <c r="T12" s="99">
        <v>2</v>
      </c>
      <c r="U12" s="99">
        <v>1110501</v>
      </c>
      <c r="V12" s="101">
        <v>1</v>
      </c>
      <c r="W12" s="102">
        <v>80</v>
      </c>
      <c r="X12" s="102">
        <v>300</v>
      </c>
      <c r="Y12" s="103">
        <v>500</v>
      </c>
    </row>
    <row r="13" spans="1:25" s="103" customFormat="1" x14ac:dyDescent="0.15">
      <c r="A13" s="96">
        <v>1100302</v>
      </c>
      <c r="B13" s="97">
        <v>1</v>
      </c>
      <c r="C13" s="97" t="s">
        <v>162</v>
      </c>
      <c r="D13" s="97" t="s">
        <v>322</v>
      </c>
      <c r="E13" s="96">
        <v>3</v>
      </c>
      <c r="F13" s="97">
        <v>0</v>
      </c>
      <c r="G13" s="96">
        <v>20</v>
      </c>
      <c r="H13" s="97">
        <v>1</v>
      </c>
      <c r="I13" s="97">
        <v>0</v>
      </c>
      <c r="J13" s="98">
        <v>2100</v>
      </c>
      <c r="K13" s="97">
        <v>105</v>
      </c>
      <c r="L13" s="97">
        <v>0</v>
      </c>
      <c r="M13" s="96">
        <v>1100301</v>
      </c>
      <c r="N13" s="98">
        <v>1100302</v>
      </c>
      <c r="O13" s="99">
        <v>0</v>
      </c>
      <c r="P13" s="98">
        <v>1</v>
      </c>
      <c r="Q13" s="100">
        <v>1</v>
      </c>
      <c r="R13" s="97" t="s">
        <v>475</v>
      </c>
      <c r="S13" s="99">
        <v>5</v>
      </c>
      <c r="T13" s="99">
        <v>2</v>
      </c>
      <c r="U13" s="99">
        <v>1110501</v>
      </c>
      <c r="V13" s="101">
        <v>1</v>
      </c>
      <c r="W13" s="102">
        <v>80</v>
      </c>
      <c r="X13" s="102">
        <v>300</v>
      </c>
      <c r="Y13" s="103">
        <v>500</v>
      </c>
    </row>
    <row r="14" spans="1:25" s="103" customFormat="1" x14ac:dyDescent="0.15">
      <c r="A14" s="96">
        <v>1100303</v>
      </c>
      <c r="B14" s="97">
        <v>1</v>
      </c>
      <c r="C14" s="97" t="s">
        <v>163</v>
      </c>
      <c r="D14" s="97" t="s">
        <v>323</v>
      </c>
      <c r="E14" s="96">
        <v>3</v>
      </c>
      <c r="F14" s="97">
        <v>0</v>
      </c>
      <c r="G14" s="96">
        <v>20</v>
      </c>
      <c r="H14" s="97">
        <v>1</v>
      </c>
      <c r="I14" s="97">
        <v>0</v>
      </c>
      <c r="J14" s="98">
        <v>3500</v>
      </c>
      <c r="K14" s="97">
        <v>175</v>
      </c>
      <c r="L14" s="97">
        <v>0</v>
      </c>
      <c r="M14" s="96">
        <v>1100301</v>
      </c>
      <c r="N14" s="98">
        <v>1100303</v>
      </c>
      <c r="O14" s="99">
        <v>0</v>
      </c>
      <c r="P14" s="98">
        <v>2</v>
      </c>
      <c r="Q14" s="100">
        <v>2</v>
      </c>
      <c r="R14" s="97" t="s">
        <v>475</v>
      </c>
      <c r="S14" s="99">
        <v>5</v>
      </c>
      <c r="T14" s="99">
        <v>2</v>
      </c>
      <c r="U14" s="99">
        <v>1110501</v>
      </c>
      <c r="V14" s="101">
        <v>1</v>
      </c>
      <c r="W14" s="102">
        <v>80</v>
      </c>
      <c r="X14" s="102">
        <v>300</v>
      </c>
      <c r="Y14" s="103">
        <v>500</v>
      </c>
    </row>
    <row r="15" spans="1:25" s="103" customFormat="1" x14ac:dyDescent="0.15">
      <c r="A15" s="96">
        <v>1100304</v>
      </c>
      <c r="B15" s="97">
        <v>1</v>
      </c>
      <c r="C15" s="97" t="s">
        <v>164</v>
      </c>
      <c r="D15" s="97" t="s">
        <v>324</v>
      </c>
      <c r="E15" s="96">
        <v>3</v>
      </c>
      <c r="F15" s="97">
        <v>0</v>
      </c>
      <c r="G15" s="96">
        <v>20</v>
      </c>
      <c r="H15" s="97">
        <v>1</v>
      </c>
      <c r="I15" s="97">
        <v>0</v>
      </c>
      <c r="J15" s="98">
        <v>3600</v>
      </c>
      <c r="K15" s="97">
        <v>180</v>
      </c>
      <c r="L15" s="97">
        <v>0</v>
      </c>
      <c r="M15" s="96">
        <v>1100301</v>
      </c>
      <c r="N15" s="98">
        <v>1100304</v>
      </c>
      <c r="O15" s="99">
        <v>0</v>
      </c>
      <c r="P15" s="98">
        <v>3</v>
      </c>
      <c r="Q15" s="100">
        <v>3</v>
      </c>
      <c r="R15" s="97" t="s">
        <v>475</v>
      </c>
      <c r="S15" s="99">
        <v>5</v>
      </c>
      <c r="T15" s="99">
        <v>2</v>
      </c>
      <c r="U15" s="99">
        <v>1110501</v>
      </c>
      <c r="V15" s="101">
        <v>1</v>
      </c>
      <c r="W15" s="102">
        <v>80</v>
      </c>
      <c r="X15" s="102">
        <v>300</v>
      </c>
      <c r="Y15" s="103">
        <v>500</v>
      </c>
    </row>
    <row r="16" spans="1:25" s="103" customFormat="1" x14ac:dyDescent="0.15">
      <c r="A16" s="96">
        <v>1100401</v>
      </c>
      <c r="B16" s="97">
        <v>1</v>
      </c>
      <c r="C16" s="97" t="s">
        <v>165</v>
      </c>
      <c r="D16" s="97" t="s">
        <v>325</v>
      </c>
      <c r="E16" s="96">
        <v>3</v>
      </c>
      <c r="F16" s="97">
        <v>0</v>
      </c>
      <c r="G16" s="96">
        <v>30</v>
      </c>
      <c r="H16" s="97">
        <v>1</v>
      </c>
      <c r="I16" s="97">
        <v>0</v>
      </c>
      <c r="J16" s="98">
        <v>3700</v>
      </c>
      <c r="K16" s="97">
        <v>185</v>
      </c>
      <c r="L16" s="97">
        <v>0</v>
      </c>
      <c r="M16" s="96">
        <v>1100301</v>
      </c>
      <c r="N16" s="98">
        <v>1100401</v>
      </c>
      <c r="O16" s="99">
        <v>0</v>
      </c>
      <c r="P16" s="98">
        <v>7</v>
      </c>
      <c r="Q16" s="100">
        <v>7</v>
      </c>
      <c r="R16" s="97" t="s">
        <v>475</v>
      </c>
      <c r="S16" s="99">
        <v>5</v>
      </c>
      <c r="T16" s="99">
        <v>2</v>
      </c>
      <c r="U16" s="99">
        <v>1110501</v>
      </c>
      <c r="V16" s="101">
        <v>1</v>
      </c>
      <c r="W16" s="102">
        <v>80</v>
      </c>
      <c r="X16" s="102">
        <v>300</v>
      </c>
      <c r="Y16" s="103">
        <v>501</v>
      </c>
    </row>
    <row r="17" spans="1:25" s="103" customFormat="1" x14ac:dyDescent="0.15">
      <c r="A17" s="96">
        <v>1100402</v>
      </c>
      <c r="B17" s="97">
        <v>1</v>
      </c>
      <c r="C17" s="97" t="s">
        <v>166</v>
      </c>
      <c r="D17" s="97" t="s">
        <v>326</v>
      </c>
      <c r="E17" s="96">
        <v>3</v>
      </c>
      <c r="F17" s="97">
        <v>0</v>
      </c>
      <c r="G17" s="96">
        <v>30</v>
      </c>
      <c r="H17" s="97">
        <v>1</v>
      </c>
      <c r="I17" s="97">
        <v>0</v>
      </c>
      <c r="J17" s="98">
        <v>3800</v>
      </c>
      <c r="K17" s="97">
        <v>190</v>
      </c>
      <c r="L17" s="97">
        <v>0</v>
      </c>
      <c r="M17" s="96">
        <v>1100301</v>
      </c>
      <c r="N17" s="98">
        <v>1100402</v>
      </c>
      <c r="O17" s="99">
        <v>0</v>
      </c>
      <c r="P17" s="98">
        <v>1</v>
      </c>
      <c r="Q17" s="100">
        <v>1</v>
      </c>
      <c r="R17" s="97" t="s">
        <v>475</v>
      </c>
      <c r="S17" s="99">
        <v>5</v>
      </c>
      <c r="T17" s="99">
        <v>2</v>
      </c>
      <c r="U17" s="99">
        <v>1110501</v>
      </c>
      <c r="V17" s="101">
        <v>1</v>
      </c>
      <c r="W17" s="102">
        <v>80</v>
      </c>
      <c r="X17" s="102">
        <v>300</v>
      </c>
      <c r="Y17" s="103">
        <v>501</v>
      </c>
    </row>
    <row r="18" spans="1:25" s="103" customFormat="1" x14ac:dyDescent="0.15">
      <c r="A18" s="96">
        <v>1100403</v>
      </c>
      <c r="B18" s="97">
        <v>1</v>
      </c>
      <c r="C18" s="97" t="s">
        <v>167</v>
      </c>
      <c r="D18" s="97" t="s">
        <v>327</v>
      </c>
      <c r="E18" s="96">
        <v>3</v>
      </c>
      <c r="F18" s="97">
        <v>0</v>
      </c>
      <c r="G18" s="96">
        <v>30</v>
      </c>
      <c r="H18" s="97">
        <v>1</v>
      </c>
      <c r="I18" s="97">
        <v>0</v>
      </c>
      <c r="J18" s="98">
        <v>3900</v>
      </c>
      <c r="K18" s="97">
        <v>195</v>
      </c>
      <c r="L18" s="97">
        <v>0</v>
      </c>
      <c r="M18" s="96">
        <v>1100301</v>
      </c>
      <c r="N18" s="98">
        <v>1100403</v>
      </c>
      <c r="O18" s="99">
        <v>0</v>
      </c>
      <c r="P18" s="98">
        <v>2</v>
      </c>
      <c r="Q18" s="100">
        <v>2</v>
      </c>
      <c r="R18" s="97" t="s">
        <v>475</v>
      </c>
      <c r="S18" s="99">
        <v>5</v>
      </c>
      <c r="T18" s="99">
        <v>2</v>
      </c>
      <c r="U18" s="99">
        <v>1110501</v>
      </c>
      <c r="V18" s="101">
        <v>1</v>
      </c>
      <c r="W18" s="102">
        <v>80</v>
      </c>
      <c r="X18" s="102">
        <v>300</v>
      </c>
      <c r="Y18" s="103">
        <v>501</v>
      </c>
    </row>
    <row r="19" spans="1:25" s="103" customFormat="1" x14ac:dyDescent="0.15">
      <c r="A19" s="96">
        <v>1100404</v>
      </c>
      <c r="B19" s="97">
        <v>1</v>
      </c>
      <c r="C19" s="97" t="s">
        <v>168</v>
      </c>
      <c r="D19" s="97" t="s">
        <v>328</v>
      </c>
      <c r="E19" s="96">
        <v>3</v>
      </c>
      <c r="F19" s="97">
        <v>0</v>
      </c>
      <c r="G19" s="96">
        <v>30</v>
      </c>
      <c r="H19" s="97">
        <v>1</v>
      </c>
      <c r="I19" s="97">
        <v>0</v>
      </c>
      <c r="J19" s="98">
        <v>4000</v>
      </c>
      <c r="K19" s="97">
        <v>200</v>
      </c>
      <c r="L19" s="97">
        <v>0</v>
      </c>
      <c r="M19" s="96">
        <v>1100301</v>
      </c>
      <c r="N19" s="98">
        <v>1100404</v>
      </c>
      <c r="O19" s="99">
        <v>0</v>
      </c>
      <c r="P19" s="98">
        <v>3</v>
      </c>
      <c r="Q19" s="100">
        <v>3</v>
      </c>
      <c r="R19" s="97" t="s">
        <v>475</v>
      </c>
      <c r="S19" s="99">
        <v>5</v>
      </c>
      <c r="T19" s="99">
        <v>2</v>
      </c>
      <c r="U19" s="99">
        <v>1110501</v>
      </c>
      <c r="V19" s="101">
        <v>1</v>
      </c>
      <c r="W19" s="102">
        <v>80</v>
      </c>
      <c r="X19" s="102">
        <v>300</v>
      </c>
      <c r="Y19" s="103">
        <v>501</v>
      </c>
    </row>
    <row r="20" spans="1:25" s="103" customFormat="1" x14ac:dyDescent="0.15">
      <c r="A20" s="96">
        <v>1100501</v>
      </c>
      <c r="B20" s="97">
        <v>1</v>
      </c>
      <c r="C20" s="97" t="s">
        <v>169</v>
      </c>
      <c r="D20" s="97" t="s">
        <v>329</v>
      </c>
      <c r="E20" s="96">
        <v>3</v>
      </c>
      <c r="F20" s="97">
        <v>0</v>
      </c>
      <c r="G20" s="96">
        <v>40</v>
      </c>
      <c r="H20" s="97">
        <v>1</v>
      </c>
      <c r="I20" s="97">
        <v>0</v>
      </c>
      <c r="J20" s="98">
        <v>4100</v>
      </c>
      <c r="K20" s="97">
        <v>205</v>
      </c>
      <c r="L20" s="97">
        <v>0</v>
      </c>
      <c r="M20" s="96">
        <v>1100301</v>
      </c>
      <c r="N20" s="98">
        <v>1100501</v>
      </c>
      <c r="O20" s="99">
        <v>0</v>
      </c>
      <c r="P20" s="98">
        <v>7</v>
      </c>
      <c r="Q20" s="100">
        <v>7</v>
      </c>
      <c r="R20" s="97" t="s">
        <v>475</v>
      </c>
      <c r="S20" s="99">
        <v>5</v>
      </c>
      <c r="T20" s="99">
        <v>2</v>
      </c>
      <c r="U20" s="99">
        <v>1110501</v>
      </c>
      <c r="V20" s="101">
        <v>1</v>
      </c>
      <c r="W20" s="102">
        <v>80</v>
      </c>
      <c r="X20" s="102">
        <v>300</v>
      </c>
      <c r="Y20" s="103">
        <v>502</v>
      </c>
    </row>
    <row r="21" spans="1:25" s="103" customFormat="1" x14ac:dyDescent="0.15">
      <c r="A21" s="96">
        <v>1100502</v>
      </c>
      <c r="B21" s="97">
        <v>1</v>
      </c>
      <c r="C21" s="97" t="s">
        <v>170</v>
      </c>
      <c r="D21" s="97" t="s">
        <v>330</v>
      </c>
      <c r="E21" s="96">
        <v>3</v>
      </c>
      <c r="F21" s="97">
        <v>0</v>
      </c>
      <c r="G21" s="96">
        <v>40</v>
      </c>
      <c r="H21" s="97">
        <v>1</v>
      </c>
      <c r="I21" s="97">
        <v>0</v>
      </c>
      <c r="J21" s="98">
        <v>4200</v>
      </c>
      <c r="K21" s="97">
        <v>210</v>
      </c>
      <c r="L21" s="97">
        <v>0</v>
      </c>
      <c r="M21" s="96">
        <v>1100301</v>
      </c>
      <c r="N21" s="98">
        <v>1100502</v>
      </c>
      <c r="O21" s="99">
        <v>0</v>
      </c>
      <c r="P21" s="98">
        <v>1</v>
      </c>
      <c r="Q21" s="100">
        <v>1</v>
      </c>
      <c r="R21" s="97" t="s">
        <v>475</v>
      </c>
      <c r="S21" s="99">
        <v>5</v>
      </c>
      <c r="T21" s="99">
        <v>2</v>
      </c>
      <c r="U21" s="99">
        <v>1110501</v>
      </c>
      <c r="V21" s="101">
        <v>1</v>
      </c>
      <c r="W21" s="102">
        <v>80</v>
      </c>
      <c r="X21" s="102">
        <v>300</v>
      </c>
      <c r="Y21" s="103">
        <v>502</v>
      </c>
    </row>
    <row r="22" spans="1:25" s="103" customFormat="1" x14ac:dyDescent="0.15">
      <c r="A22" s="96">
        <v>1100503</v>
      </c>
      <c r="B22" s="97">
        <v>1</v>
      </c>
      <c r="C22" s="97" t="s">
        <v>171</v>
      </c>
      <c r="D22" s="97" t="s">
        <v>331</v>
      </c>
      <c r="E22" s="96">
        <v>3</v>
      </c>
      <c r="F22" s="97">
        <v>0</v>
      </c>
      <c r="G22" s="96">
        <v>40</v>
      </c>
      <c r="H22" s="97">
        <v>1</v>
      </c>
      <c r="I22" s="97">
        <v>0</v>
      </c>
      <c r="J22" s="98">
        <v>4300</v>
      </c>
      <c r="K22" s="97">
        <v>215</v>
      </c>
      <c r="L22" s="97">
        <v>0</v>
      </c>
      <c r="M22" s="96">
        <v>1100301</v>
      </c>
      <c r="N22" s="98">
        <v>1100503</v>
      </c>
      <c r="O22" s="99">
        <v>0</v>
      </c>
      <c r="P22" s="98">
        <v>2</v>
      </c>
      <c r="Q22" s="100">
        <v>2</v>
      </c>
      <c r="R22" s="97" t="s">
        <v>475</v>
      </c>
      <c r="S22" s="99">
        <v>5</v>
      </c>
      <c r="T22" s="99">
        <v>2</v>
      </c>
      <c r="U22" s="99">
        <v>1110501</v>
      </c>
      <c r="V22" s="101">
        <v>1</v>
      </c>
      <c r="W22" s="102">
        <v>80</v>
      </c>
      <c r="X22" s="102">
        <v>300</v>
      </c>
      <c r="Y22" s="103">
        <v>502</v>
      </c>
    </row>
    <row r="23" spans="1:25" s="103" customFormat="1" x14ac:dyDescent="0.15">
      <c r="A23" s="96">
        <v>1100504</v>
      </c>
      <c r="B23" s="97">
        <v>1</v>
      </c>
      <c r="C23" s="97" t="s">
        <v>172</v>
      </c>
      <c r="D23" s="97" t="s">
        <v>332</v>
      </c>
      <c r="E23" s="96">
        <v>3</v>
      </c>
      <c r="F23" s="97">
        <v>0</v>
      </c>
      <c r="G23" s="96">
        <v>40</v>
      </c>
      <c r="H23" s="97">
        <v>1</v>
      </c>
      <c r="I23" s="97">
        <v>0</v>
      </c>
      <c r="J23" s="98">
        <v>4400</v>
      </c>
      <c r="K23" s="97">
        <v>220</v>
      </c>
      <c r="L23" s="97">
        <v>0</v>
      </c>
      <c r="M23" s="96">
        <v>1100301</v>
      </c>
      <c r="N23" s="98">
        <v>1100504</v>
      </c>
      <c r="O23" s="99">
        <v>0</v>
      </c>
      <c r="P23" s="98">
        <v>3</v>
      </c>
      <c r="Q23" s="100">
        <v>3</v>
      </c>
      <c r="R23" s="97" t="s">
        <v>475</v>
      </c>
      <c r="S23" s="99">
        <v>5</v>
      </c>
      <c r="T23" s="99">
        <v>2</v>
      </c>
      <c r="U23" s="99">
        <v>1110501</v>
      </c>
      <c r="V23" s="101">
        <v>1</v>
      </c>
      <c r="W23" s="102">
        <v>80</v>
      </c>
      <c r="X23" s="102">
        <v>300</v>
      </c>
      <c r="Y23" s="103">
        <v>502</v>
      </c>
    </row>
    <row r="24" spans="1:25" s="103" customFormat="1" x14ac:dyDescent="0.15">
      <c r="A24" s="96">
        <v>1100601</v>
      </c>
      <c r="B24" s="97">
        <v>1</v>
      </c>
      <c r="C24" s="97" t="s">
        <v>173</v>
      </c>
      <c r="D24" s="97" t="s">
        <v>333</v>
      </c>
      <c r="E24" s="96">
        <v>4</v>
      </c>
      <c r="F24" s="97">
        <v>0</v>
      </c>
      <c r="G24" s="96">
        <v>50</v>
      </c>
      <c r="H24" s="97">
        <v>1</v>
      </c>
      <c r="I24" s="97">
        <v>0</v>
      </c>
      <c r="J24" s="98">
        <v>5500</v>
      </c>
      <c r="K24" s="97">
        <v>275</v>
      </c>
      <c r="L24" s="97">
        <v>0</v>
      </c>
      <c r="M24" s="96">
        <v>1100301</v>
      </c>
      <c r="N24" s="98">
        <v>1100601</v>
      </c>
      <c r="O24" s="99">
        <v>0</v>
      </c>
      <c r="P24" s="98">
        <v>7</v>
      </c>
      <c r="Q24" s="100">
        <v>7</v>
      </c>
      <c r="R24" s="97" t="s">
        <v>475</v>
      </c>
      <c r="S24" s="99">
        <v>5</v>
      </c>
      <c r="T24" s="99">
        <v>2</v>
      </c>
      <c r="U24" s="99">
        <v>1110501</v>
      </c>
      <c r="V24" s="101">
        <v>1</v>
      </c>
      <c r="W24" s="102">
        <v>80</v>
      </c>
      <c r="X24" s="102">
        <v>300</v>
      </c>
      <c r="Y24" s="103">
        <v>503</v>
      </c>
    </row>
    <row r="25" spans="1:25" s="103" customFormat="1" x14ac:dyDescent="0.15">
      <c r="A25" s="96">
        <v>1100602</v>
      </c>
      <c r="B25" s="97">
        <v>1</v>
      </c>
      <c r="C25" s="97" t="s">
        <v>174</v>
      </c>
      <c r="D25" s="97" t="s">
        <v>334</v>
      </c>
      <c r="E25" s="96">
        <v>4</v>
      </c>
      <c r="F25" s="97">
        <v>0</v>
      </c>
      <c r="G25" s="96">
        <v>50</v>
      </c>
      <c r="H25" s="97">
        <v>1</v>
      </c>
      <c r="I25" s="97">
        <v>0</v>
      </c>
      <c r="J25" s="98">
        <v>5600</v>
      </c>
      <c r="K25" s="97">
        <v>280</v>
      </c>
      <c r="L25" s="97">
        <v>0</v>
      </c>
      <c r="M25" s="96">
        <v>1100301</v>
      </c>
      <c r="N25" s="98">
        <v>1100602</v>
      </c>
      <c r="O25" s="99">
        <v>0</v>
      </c>
      <c r="P25" s="98">
        <v>1</v>
      </c>
      <c r="Q25" s="100">
        <v>1</v>
      </c>
      <c r="R25" s="97" t="s">
        <v>475</v>
      </c>
      <c r="S25" s="99">
        <v>5</v>
      </c>
      <c r="T25" s="99">
        <v>2</v>
      </c>
      <c r="U25" s="99">
        <v>1110501</v>
      </c>
      <c r="V25" s="101">
        <v>1</v>
      </c>
      <c r="W25" s="102">
        <v>80</v>
      </c>
      <c r="X25" s="102">
        <v>300</v>
      </c>
      <c r="Y25" s="103">
        <v>503</v>
      </c>
    </row>
    <row r="26" spans="1:25" s="103" customFormat="1" x14ac:dyDescent="0.15">
      <c r="A26" s="96">
        <v>1100603</v>
      </c>
      <c r="B26" s="97">
        <v>1</v>
      </c>
      <c r="C26" s="97" t="s">
        <v>175</v>
      </c>
      <c r="D26" s="97" t="s">
        <v>335</v>
      </c>
      <c r="E26" s="96">
        <v>4</v>
      </c>
      <c r="F26" s="97">
        <v>0</v>
      </c>
      <c r="G26" s="96">
        <v>50</v>
      </c>
      <c r="H26" s="97">
        <v>1</v>
      </c>
      <c r="I26" s="97">
        <v>0</v>
      </c>
      <c r="J26" s="98">
        <v>5700</v>
      </c>
      <c r="K26" s="97">
        <v>285</v>
      </c>
      <c r="L26" s="97">
        <v>0</v>
      </c>
      <c r="M26" s="96">
        <v>1100301</v>
      </c>
      <c r="N26" s="98">
        <v>1100603</v>
      </c>
      <c r="O26" s="99">
        <v>0</v>
      </c>
      <c r="P26" s="98">
        <v>2</v>
      </c>
      <c r="Q26" s="100">
        <v>2</v>
      </c>
      <c r="R26" s="97" t="s">
        <v>475</v>
      </c>
      <c r="S26" s="99">
        <v>5</v>
      </c>
      <c r="T26" s="99">
        <v>2</v>
      </c>
      <c r="U26" s="99">
        <v>1110501</v>
      </c>
      <c r="V26" s="101">
        <v>1</v>
      </c>
      <c r="W26" s="102">
        <v>80</v>
      </c>
      <c r="X26" s="102">
        <v>300</v>
      </c>
      <c r="Y26" s="103">
        <v>503</v>
      </c>
    </row>
    <row r="27" spans="1:25" s="103" customFormat="1" x14ac:dyDescent="0.15">
      <c r="A27" s="96">
        <v>1100604</v>
      </c>
      <c r="B27" s="97">
        <v>1</v>
      </c>
      <c r="C27" s="97" t="s">
        <v>176</v>
      </c>
      <c r="D27" s="97" t="s">
        <v>336</v>
      </c>
      <c r="E27" s="96">
        <v>4</v>
      </c>
      <c r="F27" s="97">
        <v>0</v>
      </c>
      <c r="G27" s="96">
        <v>50</v>
      </c>
      <c r="H27" s="97">
        <v>1</v>
      </c>
      <c r="I27" s="97">
        <v>0</v>
      </c>
      <c r="J27" s="98">
        <v>5800</v>
      </c>
      <c r="K27" s="97">
        <v>290</v>
      </c>
      <c r="L27" s="97">
        <v>0</v>
      </c>
      <c r="M27" s="96">
        <v>1100301</v>
      </c>
      <c r="N27" s="98">
        <v>1100604</v>
      </c>
      <c r="O27" s="99">
        <v>0</v>
      </c>
      <c r="P27" s="98">
        <v>3</v>
      </c>
      <c r="Q27" s="100">
        <v>3</v>
      </c>
      <c r="R27" s="97" t="s">
        <v>475</v>
      </c>
      <c r="S27" s="99">
        <v>5</v>
      </c>
      <c r="T27" s="99">
        <v>2</v>
      </c>
      <c r="U27" s="99">
        <v>1110501</v>
      </c>
      <c r="V27" s="101">
        <v>1</v>
      </c>
      <c r="W27" s="102">
        <v>80</v>
      </c>
      <c r="X27" s="102">
        <v>300</v>
      </c>
      <c r="Y27" s="103">
        <v>503</v>
      </c>
    </row>
    <row r="28" spans="1:25" s="62" customFormat="1" x14ac:dyDescent="0.15">
      <c r="A28" s="68">
        <v>1100701</v>
      </c>
      <c r="B28" s="95">
        <v>1</v>
      </c>
      <c r="C28" s="95" t="s">
        <v>177</v>
      </c>
      <c r="D28" s="95" t="s">
        <v>337</v>
      </c>
      <c r="E28" s="68">
        <v>4</v>
      </c>
      <c r="F28" s="95">
        <v>0</v>
      </c>
      <c r="G28" s="68">
        <v>60</v>
      </c>
      <c r="H28" s="95">
        <v>1</v>
      </c>
      <c r="I28" s="95">
        <v>0</v>
      </c>
      <c r="J28" s="104">
        <v>5900</v>
      </c>
      <c r="K28" s="95">
        <v>295</v>
      </c>
      <c r="L28" s="95">
        <v>0</v>
      </c>
      <c r="M28" s="68">
        <v>1100301</v>
      </c>
      <c r="N28" s="104">
        <v>1100701</v>
      </c>
      <c r="O28" s="105">
        <v>0</v>
      </c>
      <c r="P28" s="104">
        <v>7</v>
      </c>
      <c r="Q28" s="106">
        <v>7</v>
      </c>
      <c r="R28" s="95" t="s">
        <v>475</v>
      </c>
      <c r="S28" s="105">
        <v>5</v>
      </c>
      <c r="T28" s="105">
        <v>2</v>
      </c>
      <c r="U28" s="105">
        <v>1110500</v>
      </c>
      <c r="V28" s="79">
        <v>0</v>
      </c>
      <c r="W28" s="80">
        <v>80</v>
      </c>
      <c r="X28" s="80">
        <v>300</v>
      </c>
    </row>
    <row r="29" spans="1:25" s="62" customFormat="1" x14ac:dyDescent="0.15">
      <c r="A29" s="68">
        <v>1100702</v>
      </c>
      <c r="B29" s="95">
        <v>1</v>
      </c>
      <c r="C29" s="95" t="s">
        <v>178</v>
      </c>
      <c r="D29" s="95" t="s">
        <v>338</v>
      </c>
      <c r="E29" s="68">
        <v>4</v>
      </c>
      <c r="F29" s="95">
        <v>0</v>
      </c>
      <c r="G29" s="68">
        <v>60</v>
      </c>
      <c r="H29" s="95">
        <v>1</v>
      </c>
      <c r="I29" s="95">
        <v>0</v>
      </c>
      <c r="J29" s="104">
        <v>6000</v>
      </c>
      <c r="K29" s="95">
        <v>300</v>
      </c>
      <c r="L29" s="95">
        <v>0</v>
      </c>
      <c r="M29" s="68">
        <v>1100301</v>
      </c>
      <c r="N29" s="104">
        <v>1100702</v>
      </c>
      <c r="O29" s="105">
        <v>0</v>
      </c>
      <c r="P29" s="104">
        <v>1</v>
      </c>
      <c r="Q29" s="106">
        <v>1</v>
      </c>
      <c r="R29" s="95" t="s">
        <v>475</v>
      </c>
      <c r="S29" s="105">
        <v>5</v>
      </c>
      <c r="T29" s="105">
        <v>2</v>
      </c>
      <c r="U29" s="105">
        <v>1110500</v>
      </c>
      <c r="V29" s="79">
        <v>0</v>
      </c>
      <c r="W29" s="80">
        <v>80</v>
      </c>
      <c r="X29" s="80">
        <v>300</v>
      </c>
    </row>
    <row r="30" spans="1:25" s="62" customFormat="1" x14ac:dyDescent="0.15">
      <c r="A30" s="68">
        <v>1100703</v>
      </c>
      <c r="B30" s="95">
        <v>1</v>
      </c>
      <c r="C30" s="95" t="s">
        <v>179</v>
      </c>
      <c r="D30" s="95" t="s">
        <v>339</v>
      </c>
      <c r="E30" s="68">
        <v>4</v>
      </c>
      <c r="F30" s="95">
        <v>0</v>
      </c>
      <c r="G30" s="68">
        <v>60</v>
      </c>
      <c r="H30" s="95">
        <v>1</v>
      </c>
      <c r="I30" s="95">
        <v>0</v>
      </c>
      <c r="J30" s="104">
        <v>6100</v>
      </c>
      <c r="K30" s="95">
        <v>305</v>
      </c>
      <c r="L30" s="95">
        <v>0</v>
      </c>
      <c r="M30" s="68">
        <v>1100301</v>
      </c>
      <c r="N30" s="104">
        <v>1100703</v>
      </c>
      <c r="O30" s="105">
        <v>0</v>
      </c>
      <c r="P30" s="104">
        <v>2</v>
      </c>
      <c r="Q30" s="106">
        <v>2</v>
      </c>
      <c r="R30" s="95" t="s">
        <v>475</v>
      </c>
      <c r="S30" s="105">
        <v>5</v>
      </c>
      <c r="T30" s="105">
        <v>2</v>
      </c>
      <c r="U30" s="105">
        <v>1110500</v>
      </c>
      <c r="V30" s="79">
        <v>0</v>
      </c>
      <c r="W30" s="80">
        <v>80</v>
      </c>
      <c r="X30" s="80">
        <v>300</v>
      </c>
    </row>
    <row r="31" spans="1:25" s="62" customFormat="1" x14ac:dyDescent="0.15">
      <c r="A31" s="68">
        <v>1100704</v>
      </c>
      <c r="B31" s="95">
        <v>1</v>
      </c>
      <c r="C31" s="95" t="s">
        <v>180</v>
      </c>
      <c r="D31" s="95" t="s">
        <v>340</v>
      </c>
      <c r="E31" s="68">
        <v>4</v>
      </c>
      <c r="F31" s="95">
        <v>0</v>
      </c>
      <c r="G31" s="68">
        <v>60</v>
      </c>
      <c r="H31" s="95">
        <v>1</v>
      </c>
      <c r="I31" s="95">
        <v>0</v>
      </c>
      <c r="J31" s="104">
        <v>6200</v>
      </c>
      <c r="K31" s="95">
        <v>310</v>
      </c>
      <c r="L31" s="95">
        <v>0</v>
      </c>
      <c r="M31" s="68">
        <v>1100301</v>
      </c>
      <c r="N31" s="104">
        <v>1100704</v>
      </c>
      <c r="O31" s="105">
        <v>0</v>
      </c>
      <c r="P31" s="104">
        <v>3</v>
      </c>
      <c r="Q31" s="106">
        <v>3</v>
      </c>
      <c r="R31" s="95" t="s">
        <v>475</v>
      </c>
      <c r="S31" s="105">
        <v>5</v>
      </c>
      <c r="T31" s="105">
        <v>2</v>
      </c>
      <c r="U31" s="105">
        <v>1110500</v>
      </c>
      <c r="V31" s="79">
        <v>0</v>
      </c>
      <c r="W31" s="80">
        <v>80</v>
      </c>
      <c r="X31" s="80">
        <v>300</v>
      </c>
    </row>
    <row r="32" spans="1:25" s="62" customFormat="1" x14ac:dyDescent="0.15">
      <c r="A32" s="68">
        <v>1100801</v>
      </c>
      <c r="B32" s="95">
        <v>1</v>
      </c>
      <c r="C32" s="95" t="s">
        <v>181</v>
      </c>
      <c r="D32" s="95" t="s">
        <v>341</v>
      </c>
      <c r="E32" s="68">
        <v>5</v>
      </c>
      <c r="F32" s="95">
        <v>0</v>
      </c>
      <c r="G32" s="68">
        <v>70</v>
      </c>
      <c r="H32" s="95">
        <v>1</v>
      </c>
      <c r="I32" s="95">
        <v>0</v>
      </c>
      <c r="J32" s="104">
        <v>6300</v>
      </c>
      <c r="K32" s="95">
        <v>315</v>
      </c>
      <c r="L32" s="95">
        <v>0</v>
      </c>
      <c r="M32" s="68">
        <v>1100301</v>
      </c>
      <c r="N32" s="104">
        <v>1100801</v>
      </c>
      <c r="O32" s="105">
        <v>0</v>
      </c>
      <c r="P32" s="104">
        <v>7</v>
      </c>
      <c r="Q32" s="106">
        <v>7</v>
      </c>
      <c r="R32" s="95" t="s">
        <v>475</v>
      </c>
      <c r="S32" s="105">
        <v>5</v>
      </c>
      <c r="T32" s="105">
        <v>2</v>
      </c>
      <c r="U32" s="105">
        <v>1110500</v>
      </c>
      <c r="V32" s="79">
        <v>0</v>
      </c>
      <c r="W32" s="80">
        <v>80</v>
      </c>
      <c r="X32" s="80">
        <v>300</v>
      </c>
    </row>
    <row r="33" spans="1:24" s="62" customFormat="1" x14ac:dyDescent="0.15">
      <c r="A33" s="68">
        <v>1100802</v>
      </c>
      <c r="B33" s="95">
        <v>1</v>
      </c>
      <c r="C33" s="95" t="s">
        <v>182</v>
      </c>
      <c r="D33" s="95" t="s">
        <v>342</v>
      </c>
      <c r="E33" s="68">
        <v>5</v>
      </c>
      <c r="F33" s="95">
        <v>0</v>
      </c>
      <c r="G33" s="68">
        <v>70</v>
      </c>
      <c r="H33" s="95">
        <v>1</v>
      </c>
      <c r="I33" s="95">
        <v>0</v>
      </c>
      <c r="J33" s="104">
        <v>6400</v>
      </c>
      <c r="K33" s="95">
        <v>320</v>
      </c>
      <c r="L33" s="95">
        <v>0</v>
      </c>
      <c r="M33" s="68">
        <v>1100301</v>
      </c>
      <c r="N33" s="104">
        <v>1100802</v>
      </c>
      <c r="O33" s="105">
        <v>0</v>
      </c>
      <c r="P33" s="104">
        <v>1</v>
      </c>
      <c r="Q33" s="106">
        <v>1</v>
      </c>
      <c r="R33" s="95" t="s">
        <v>475</v>
      </c>
      <c r="S33" s="105">
        <v>5</v>
      </c>
      <c r="T33" s="105">
        <v>2</v>
      </c>
      <c r="U33" s="105">
        <v>1110500</v>
      </c>
      <c r="V33" s="79">
        <v>0</v>
      </c>
      <c r="W33" s="80">
        <v>80</v>
      </c>
      <c r="X33" s="80">
        <v>300</v>
      </c>
    </row>
    <row r="34" spans="1:24" s="62" customFormat="1" x14ac:dyDescent="0.15">
      <c r="A34" s="68">
        <v>1100803</v>
      </c>
      <c r="B34" s="95">
        <v>1</v>
      </c>
      <c r="C34" s="95" t="s">
        <v>183</v>
      </c>
      <c r="D34" s="95" t="s">
        <v>343</v>
      </c>
      <c r="E34" s="68">
        <v>5</v>
      </c>
      <c r="F34" s="95">
        <v>0</v>
      </c>
      <c r="G34" s="68">
        <v>70</v>
      </c>
      <c r="H34" s="95">
        <v>1</v>
      </c>
      <c r="I34" s="95">
        <v>0</v>
      </c>
      <c r="J34" s="104">
        <v>6000</v>
      </c>
      <c r="K34" s="95">
        <v>300</v>
      </c>
      <c r="L34" s="95">
        <v>1</v>
      </c>
      <c r="M34" s="68">
        <v>1100301</v>
      </c>
      <c r="N34" s="104">
        <v>1100803</v>
      </c>
      <c r="O34" s="105">
        <v>0</v>
      </c>
      <c r="P34" s="104">
        <v>2</v>
      </c>
      <c r="Q34" s="106">
        <v>2</v>
      </c>
      <c r="R34" s="95" t="s">
        <v>475</v>
      </c>
      <c r="S34" s="105">
        <v>5</v>
      </c>
      <c r="T34" s="105">
        <v>2</v>
      </c>
      <c r="U34" s="105">
        <v>1110500</v>
      </c>
      <c r="V34" s="79">
        <v>0</v>
      </c>
      <c r="W34" s="80">
        <v>80</v>
      </c>
      <c r="X34" s="80">
        <v>300</v>
      </c>
    </row>
    <row r="35" spans="1:24" s="62" customFormat="1" x14ac:dyDescent="0.15">
      <c r="A35" s="68">
        <v>1100804</v>
      </c>
      <c r="B35" s="95">
        <v>1</v>
      </c>
      <c r="C35" s="95" t="s">
        <v>184</v>
      </c>
      <c r="D35" s="95" t="s">
        <v>344</v>
      </c>
      <c r="E35" s="68">
        <v>5</v>
      </c>
      <c r="F35" s="95">
        <v>0</v>
      </c>
      <c r="G35" s="68">
        <v>70</v>
      </c>
      <c r="H35" s="95">
        <v>1</v>
      </c>
      <c r="I35" s="95">
        <v>0</v>
      </c>
      <c r="J35" s="104">
        <v>6100</v>
      </c>
      <c r="K35" s="95">
        <v>305</v>
      </c>
      <c r="L35" s="95">
        <v>1</v>
      </c>
      <c r="M35" s="68">
        <v>1100301</v>
      </c>
      <c r="N35" s="104">
        <v>1100804</v>
      </c>
      <c r="O35" s="105">
        <v>0</v>
      </c>
      <c r="P35" s="104">
        <v>3</v>
      </c>
      <c r="Q35" s="106">
        <v>3</v>
      </c>
      <c r="R35" s="95" t="s">
        <v>475</v>
      </c>
      <c r="S35" s="105">
        <v>5</v>
      </c>
      <c r="T35" s="105">
        <v>2</v>
      </c>
      <c r="U35" s="105">
        <v>1110500</v>
      </c>
      <c r="V35" s="79">
        <v>0</v>
      </c>
      <c r="W35" s="80">
        <v>80</v>
      </c>
      <c r="X35" s="80">
        <v>300</v>
      </c>
    </row>
    <row r="36" spans="1:24" s="62" customFormat="1" x14ac:dyDescent="0.15">
      <c r="A36" s="68">
        <v>1100901</v>
      </c>
      <c r="B36" s="95">
        <v>1</v>
      </c>
      <c r="C36" s="95" t="s">
        <v>185</v>
      </c>
      <c r="D36" s="95" t="s">
        <v>345</v>
      </c>
      <c r="E36" s="68">
        <v>5</v>
      </c>
      <c r="F36" s="95">
        <v>0</v>
      </c>
      <c r="G36" s="68">
        <v>80</v>
      </c>
      <c r="H36" s="95">
        <v>1</v>
      </c>
      <c r="I36" s="95">
        <v>0</v>
      </c>
      <c r="J36" s="104">
        <v>6200</v>
      </c>
      <c r="K36" s="95">
        <v>310</v>
      </c>
      <c r="L36" s="95">
        <v>1</v>
      </c>
      <c r="M36" s="68">
        <v>1100301</v>
      </c>
      <c r="N36" s="104">
        <v>1100901</v>
      </c>
      <c r="O36" s="105">
        <v>0</v>
      </c>
      <c r="P36" s="104">
        <v>7</v>
      </c>
      <c r="Q36" s="106">
        <v>7</v>
      </c>
      <c r="R36" s="95" t="s">
        <v>475</v>
      </c>
      <c r="S36" s="105">
        <v>5</v>
      </c>
      <c r="T36" s="105">
        <v>2</v>
      </c>
      <c r="U36" s="105">
        <v>1110500</v>
      </c>
      <c r="V36" s="79">
        <v>0</v>
      </c>
      <c r="W36" s="80">
        <v>80</v>
      </c>
      <c r="X36" s="80">
        <v>300</v>
      </c>
    </row>
    <row r="37" spans="1:24" s="62" customFormat="1" x14ac:dyDescent="0.15">
      <c r="A37" s="68">
        <v>1100902</v>
      </c>
      <c r="B37" s="95">
        <v>1</v>
      </c>
      <c r="C37" s="95" t="s">
        <v>186</v>
      </c>
      <c r="D37" s="95" t="s">
        <v>346</v>
      </c>
      <c r="E37" s="68">
        <v>5</v>
      </c>
      <c r="F37" s="95">
        <v>0</v>
      </c>
      <c r="G37" s="68">
        <v>80</v>
      </c>
      <c r="H37" s="95">
        <v>1</v>
      </c>
      <c r="I37" s="95">
        <v>0</v>
      </c>
      <c r="J37" s="104">
        <v>6300</v>
      </c>
      <c r="K37" s="95">
        <v>315</v>
      </c>
      <c r="L37" s="95">
        <v>1</v>
      </c>
      <c r="M37" s="68">
        <v>1100301</v>
      </c>
      <c r="N37" s="104">
        <v>1100902</v>
      </c>
      <c r="O37" s="105">
        <v>0</v>
      </c>
      <c r="P37" s="104">
        <v>1</v>
      </c>
      <c r="Q37" s="106">
        <v>1</v>
      </c>
      <c r="R37" s="95" t="s">
        <v>475</v>
      </c>
      <c r="S37" s="105">
        <v>5</v>
      </c>
      <c r="T37" s="105">
        <v>2</v>
      </c>
      <c r="U37" s="105">
        <v>1110500</v>
      </c>
      <c r="V37" s="79">
        <v>0</v>
      </c>
      <c r="W37" s="80">
        <v>80</v>
      </c>
      <c r="X37" s="80">
        <v>300</v>
      </c>
    </row>
    <row r="38" spans="1:24" s="62" customFormat="1" x14ac:dyDescent="0.15">
      <c r="A38" s="68">
        <v>1100903</v>
      </c>
      <c r="B38" s="95">
        <v>1</v>
      </c>
      <c r="C38" s="95" t="s">
        <v>187</v>
      </c>
      <c r="D38" s="95" t="s">
        <v>347</v>
      </c>
      <c r="E38" s="68">
        <v>5</v>
      </c>
      <c r="F38" s="95">
        <v>0</v>
      </c>
      <c r="G38" s="68">
        <v>80</v>
      </c>
      <c r="H38" s="95">
        <v>1</v>
      </c>
      <c r="I38" s="95">
        <v>0</v>
      </c>
      <c r="J38" s="104">
        <v>6400</v>
      </c>
      <c r="K38" s="95">
        <v>320</v>
      </c>
      <c r="L38" s="95">
        <v>1</v>
      </c>
      <c r="M38" s="68">
        <v>1100301</v>
      </c>
      <c r="N38" s="104">
        <v>1100903</v>
      </c>
      <c r="O38" s="105">
        <v>0</v>
      </c>
      <c r="P38" s="104">
        <v>2</v>
      </c>
      <c r="Q38" s="106">
        <v>2</v>
      </c>
      <c r="R38" s="95" t="s">
        <v>475</v>
      </c>
      <c r="S38" s="105">
        <v>5</v>
      </c>
      <c r="T38" s="105">
        <v>2</v>
      </c>
      <c r="U38" s="105">
        <v>1110500</v>
      </c>
      <c r="V38" s="79">
        <v>0</v>
      </c>
      <c r="W38" s="80">
        <v>80</v>
      </c>
      <c r="X38" s="80">
        <v>300</v>
      </c>
    </row>
    <row r="39" spans="1:24" s="62" customFormat="1" x14ac:dyDescent="0.15">
      <c r="A39" s="68">
        <v>1100904</v>
      </c>
      <c r="B39" s="95">
        <v>1</v>
      </c>
      <c r="C39" s="95" t="s">
        <v>188</v>
      </c>
      <c r="D39" s="95" t="s">
        <v>348</v>
      </c>
      <c r="E39" s="68">
        <v>5</v>
      </c>
      <c r="F39" s="95">
        <v>0</v>
      </c>
      <c r="G39" s="68">
        <v>80</v>
      </c>
      <c r="H39" s="95">
        <v>1</v>
      </c>
      <c r="I39" s="95">
        <v>0</v>
      </c>
      <c r="J39" s="104">
        <v>6500</v>
      </c>
      <c r="K39" s="95">
        <v>325</v>
      </c>
      <c r="L39" s="95">
        <v>1</v>
      </c>
      <c r="M39" s="68">
        <v>1100301</v>
      </c>
      <c r="N39" s="104">
        <v>1100904</v>
      </c>
      <c r="O39" s="105">
        <v>0</v>
      </c>
      <c r="P39" s="104">
        <v>3</v>
      </c>
      <c r="Q39" s="106">
        <v>3</v>
      </c>
      <c r="R39" s="95" t="s">
        <v>475</v>
      </c>
      <c r="S39" s="105">
        <v>5</v>
      </c>
      <c r="T39" s="105">
        <v>2</v>
      </c>
      <c r="U39" s="105">
        <v>1110500</v>
      </c>
      <c r="V39" s="79">
        <v>0</v>
      </c>
      <c r="W39" s="80">
        <v>80</v>
      </c>
      <c r="X39" s="80">
        <v>300</v>
      </c>
    </row>
    <row r="40" spans="1:24" s="62" customFormat="1" x14ac:dyDescent="0.15">
      <c r="A40" s="68">
        <v>1101001</v>
      </c>
      <c r="B40" s="95">
        <v>1</v>
      </c>
      <c r="C40" s="95" t="s">
        <v>189</v>
      </c>
      <c r="D40" s="95" t="s">
        <v>349</v>
      </c>
      <c r="E40" s="68">
        <v>5</v>
      </c>
      <c r="F40" s="95">
        <v>0</v>
      </c>
      <c r="G40" s="68">
        <v>90</v>
      </c>
      <c r="H40" s="95">
        <v>1</v>
      </c>
      <c r="I40" s="95">
        <v>0</v>
      </c>
      <c r="J40" s="104">
        <v>6600</v>
      </c>
      <c r="K40" s="95">
        <v>330</v>
      </c>
      <c r="L40" s="95">
        <v>1</v>
      </c>
      <c r="M40" s="68">
        <v>1100301</v>
      </c>
      <c r="N40" s="104">
        <v>1101001</v>
      </c>
      <c r="O40" s="105">
        <v>0</v>
      </c>
      <c r="P40" s="104">
        <v>7</v>
      </c>
      <c r="Q40" s="106">
        <v>7</v>
      </c>
      <c r="R40" s="95" t="s">
        <v>475</v>
      </c>
      <c r="S40" s="105">
        <v>5</v>
      </c>
      <c r="T40" s="105">
        <v>2</v>
      </c>
      <c r="U40" s="105">
        <v>1110500</v>
      </c>
      <c r="V40" s="79">
        <v>0</v>
      </c>
      <c r="W40" s="80">
        <v>80</v>
      </c>
      <c r="X40" s="80">
        <v>300</v>
      </c>
    </row>
    <row r="41" spans="1:24" s="62" customFormat="1" x14ac:dyDescent="0.15">
      <c r="A41" s="68">
        <v>1101002</v>
      </c>
      <c r="B41" s="95">
        <v>1</v>
      </c>
      <c r="C41" s="95" t="s">
        <v>190</v>
      </c>
      <c r="D41" s="95" t="s">
        <v>350</v>
      </c>
      <c r="E41" s="68">
        <v>5</v>
      </c>
      <c r="F41" s="95">
        <v>0</v>
      </c>
      <c r="G41" s="68">
        <v>90</v>
      </c>
      <c r="H41" s="95">
        <v>1</v>
      </c>
      <c r="I41" s="95">
        <v>0</v>
      </c>
      <c r="J41" s="104">
        <v>6700</v>
      </c>
      <c r="K41" s="95">
        <v>335</v>
      </c>
      <c r="L41" s="95">
        <v>1</v>
      </c>
      <c r="M41" s="68">
        <v>1100301</v>
      </c>
      <c r="N41" s="104">
        <v>1101002</v>
      </c>
      <c r="O41" s="105">
        <v>0</v>
      </c>
      <c r="P41" s="104">
        <v>1</v>
      </c>
      <c r="Q41" s="106">
        <v>1</v>
      </c>
      <c r="R41" s="95" t="s">
        <v>475</v>
      </c>
      <c r="S41" s="105">
        <v>5</v>
      </c>
      <c r="T41" s="105">
        <v>2</v>
      </c>
      <c r="U41" s="105">
        <v>1110500</v>
      </c>
      <c r="V41" s="79">
        <v>0</v>
      </c>
      <c r="W41" s="80">
        <v>80</v>
      </c>
      <c r="X41" s="80">
        <v>300</v>
      </c>
    </row>
    <row r="42" spans="1:24" s="62" customFormat="1" x14ac:dyDescent="0.15">
      <c r="A42" s="68">
        <v>1101003</v>
      </c>
      <c r="B42" s="95">
        <v>1</v>
      </c>
      <c r="C42" s="95" t="s">
        <v>191</v>
      </c>
      <c r="D42" s="95" t="s">
        <v>351</v>
      </c>
      <c r="E42" s="68">
        <v>5</v>
      </c>
      <c r="F42" s="95">
        <v>0</v>
      </c>
      <c r="G42" s="68">
        <v>90</v>
      </c>
      <c r="H42" s="95">
        <v>1</v>
      </c>
      <c r="I42" s="95">
        <v>0</v>
      </c>
      <c r="J42" s="104">
        <v>6800</v>
      </c>
      <c r="K42" s="95">
        <v>340</v>
      </c>
      <c r="L42" s="95">
        <v>1</v>
      </c>
      <c r="M42" s="68">
        <v>1100301</v>
      </c>
      <c r="N42" s="104">
        <v>1101003</v>
      </c>
      <c r="O42" s="105">
        <v>0</v>
      </c>
      <c r="P42" s="104">
        <v>2</v>
      </c>
      <c r="Q42" s="106">
        <v>2</v>
      </c>
      <c r="R42" s="95" t="s">
        <v>475</v>
      </c>
      <c r="S42" s="105">
        <v>5</v>
      </c>
      <c r="T42" s="105">
        <v>2</v>
      </c>
      <c r="U42" s="105">
        <v>1110500</v>
      </c>
      <c r="V42" s="79">
        <v>0</v>
      </c>
      <c r="W42" s="80">
        <v>80</v>
      </c>
      <c r="X42" s="80">
        <v>300</v>
      </c>
    </row>
    <row r="43" spans="1:24" s="62" customFormat="1" x14ac:dyDescent="0.15">
      <c r="A43" s="68">
        <v>1101004</v>
      </c>
      <c r="B43" s="95">
        <v>1</v>
      </c>
      <c r="C43" s="95" t="s">
        <v>192</v>
      </c>
      <c r="D43" s="95" t="s">
        <v>352</v>
      </c>
      <c r="E43" s="68">
        <v>5</v>
      </c>
      <c r="F43" s="95">
        <v>0</v>
      </c>
      <c r="G43" s="68">
        <v>90</v>
      </c>
      <c r="H43" s="95">
        <v>1</v>
      </c>
      <c r="I43" s="95">
        <v>0</v>
      </c>
      <c r="J43" s="104">
        <v>6900</v>
      </c>
      <c r="K43" s="95">
        <v>345</v>
      </c>
      <c r="L43" s="95">
        <v>1</v>
      </c>
      <c r="M43" s="68">
        <v>1100301</v>
      </c>
      <c r="N43" s="104">
        <v>1101004</v>
      </c>
      <c r="O43" s="105">
        <v>0</v>
      </c>
      <c r="P43" s="104">
        <v>3</v>
      </c>
      <c r="Q43" s="106">
        <v>3</v>
      </c>
      <c r="R43" s="95" t="s">
        <v>475</v>
      </c>
      <c r="S43" s="105">
        <v>5</v>
      </c>
      <c r="T43" s="105">
        <v>2</v>
      </c>
      <c r="U43" s="105">
        <v>1110500</v>
      </c>
      <c r="V43" s="79">
        <v>0</v>
      </c>
      <c r="W43" s="80">
        <v>80</v>
      </c>
      <c r="X43" s="80">
        <v>300</v>
      </c>
    </row>
    <row r="44" spans="1:24" x14ac:dyDescent="0.15">
      <c r="A44" s="66">
        <v>1200101</v>
      </c>
      <c r="B44" s="93">
        <v>1</v>
      </c>
      <c r="C44" s="93" t="s">
        <v>193</v>
      </c>
      <c r="D44" s="93" t="s">
        <v>353</v>
      </c>
      <c r="E44" s="66">
        <v>1</v>
      </c>
      <c r="F44" s="93">
        <v>0</v>
      </c>
      <c r="G44" s="66">
        <v>1</v>
      </c>
      <c r="H44" s="93">
        <v>2</v>
      </c>
      <c r="I44" s="93">
        <v>0</v>
      </c>
      <c r="J44" s="72">
        <v>8000</v>
      </c>
      <c r="K44" s="93">
        <v>400</v>
      </c>
      <c r="L44" s="93">
        <v>1</v>
      </c>
      <c r="M44" s="68">
        <v>1200101</v>
      </c>
      <c r="N44" s="72">
        <v>1200101</v>
      </c>
      <c r="O44" s="94">
        <v>0</v>
      </c>
      <c r="P44" s="72">
        <v>7</v>
      </c>
      <c r="Q44" s="67">
        <v>8</v>
      </c>
      <c r="R44" s="93" t="s">
        <v>475</v>
      </c>
      <c r="S44" s="94">
        <v>5</v>
      </c>
      <c r="T44" s="94">
        <v>2</v>
      </c>
      <c r="U44" s="94">
        <v>1210500</v>
      </c>
      <c r="V44" s="79">
        <v>0</v>
      </c>
      <c r="W44" s="78">
        <v>80</v>
      </c>
      <c r="X44" s="78">
        <v>300</v>
      </c>
    </row>
    <row r="45" spans="1:24" x14ac:dyDescent="0.15">
      <c r="A45" s="66">
        <v>1200102</v>
      </c>
      <c r="B45" s="93">
        <v>1</v>
      </c>
      <c r="C45" s="93" t="s">
        <v>194</v>
      </c>
      <c r="D45" s="93" t="s">
        <v>354</v>
      </c>
      <c r="E45" s="66">
        <v>1</v>
      </c>
      <c r="F45" s="93">
        <v>0</v>
      </c>
      <c r="G45" s="66">
        <v>1</v>
      </c>
      <c r="H45" s="93">
        <v>2</v>
      </c>
      <c r="I45" s="93">
        <v>0</v>
      </c>
      <c r="J45" s="72">
        <v>8100</v>
      </c>
      <c r="K45" s="93">
        <v>405</v>
      </c>
      <c r="L45" s="93">
        <v>1</v>
      </c>
      <c r="M45" s="68">
        <v>1200101</v>
      </c>
      <c r="N45" s="72">
        <v>1200102</v>
      </c>
      <c r="O45" s="94">
        <v>0</v>
      </c>
      <c r="P45" s="72">
        <v>8</v>
      </c>
      <c r="Q45" s="67">
        <v>9</v>
      </c>
      <c r="R45" s="93" t="s">
        <v>475</v>
      </c>
      <c r="S45" s="94">
        <v>5</v>
      </c>
      <c r="T45" s="94">
        <v>2</v>
      </c>
      <c r="U45" s="94">
        <v>1210500</v>
      </c>
      <c r="V45" s="79">
        <v>0</v>
      </c>
      <c r="W45" s="78">
        <v>80</v>
      </c>
      <c r="X45" s="78">
        <v>300</v>
      </c>
    </row>
    <row r="46" spans="1:24" x14ac:dyDescent="0.15">
      <c r="A46" s="66">
        <v>1200103</v>
      </c>
      <c r="B46" s="93">
        <v>1</v>
      </c>
      <c r="C46" s="93" t="s">
        <v>195</v>
      </c>
      <c r="D46" s="93" t="s">
        <v>355</v>
      </c>
      <c r="E46" s="66">
        <v>1</v>
      </c>
      <c r="F46" s="93">
        <v>0</v>
      </c>
      <c r="G46" s="66">
        <v>1</v>
      </c>
      <c r="H46" s="93">
        <v>2</v>
      </c>
      <c r="I46" s="93">
        <v>0</v>
      </c>
      <c r="J46" s="72">
        <v>8200</v>
      </c>
      <c r="K46" s="93">
        <v>410</v>
      </c>
      <c r="L46" s="93">
        <v>1</v>
      </c>
      <c r="M46" s="68">
        <v>1200101</v>
      </c>
      <c r="N46" s="72">
        <v>1200103</v>
      </c>
      <c r="O46" s="94">
        <v>0</v>
      </c>
      <c r="P46" s="72">
        <v>1</v>
      </c>
      <c r="Q46" s="67">
        <v>1</v>
      </c>
      <c r="R46" s="93" t="s">
        <v>475</v>
      </c>
      <c r="S46" s="94">
        <v>5</v>
      </c>
      <c r="T46" s="94">
        <v>2</v>
      </c>
      <c r="U46" s="94">
        <v>1210500</v>
      </c>
      <c r="V46" s="79">
        <v>0</v>
      </c>
      <c r="W46" s="78">
        <v>80</v>
      </c>
      <c r="X46" s="78">
        <v>300</v>
      </c>
    </row>
    <row r="47" spans="1:24" x14ac:dyDescent="0.15">
      <c r="A47" s="66">
        <v>1200104</v>
      </c>
      <c r="B47" s="93">
        <v>1</v>
      </c>
      <c r="C47" s="93" t="s">
        <v>196</v>
      </c>
      <c r="D47" s="93" t="s">
        <v>356</v>
      </c>
      <c r="E47" s="66">
        <v>1</v>
      </c>
      <c r="F47" s="93">
        <v>0</v>
      </c>
      <c r="G47" s="66">
        <v>1</v>
      </c>
      <c r="H47" s="93">
        <v>2</v>
      </c>
      <c r="I47" s="93">
        <v>0</v>
      </c>
      <c r="J47" s="72">
        <v>8300</v>
      </c>
      <c r="K47" s="93">
        <v>415</v>
      </c>
      <c r="L47" s="93">
        <v>1</v>
      </c>
      <c r="M47" s="68">
        <v>1200101</v>
      </c>
      <c r="N47" s="72">
        <v>1200104</v>
      </c>
      <c r="O47" s="94">
        <v>0</v>
      </c>
      <c r="P47" s="72">
        <v>2</v>
      </c>
      <c r="Q47" s="67">
        <v>2</v>
      </c>
      <c r="R47" s="93" t="s">
        <v>475</v>
      </c>
      <c r="S47" s="94">
        <v>5</v>
      </c>
      <c r="T47" s="94">
        <v>2</v>
      </c>
      <c r="U47" s="94">
        <v>1210500</v>
      </c>
      <c r="V47" s="79">
        <v>0</v>
      </c>
      <c r="W47" s="78">
        <v>80</v>
      </c>
      <c r="X47" s="78">
        <v>300</v>
      </c>
    </row>
    <row r="48" spans="1:24" x14ac:dyDescent="0.15">
      <c r="A48" s="66">
        <v>1200105</v>
      </c>
      <c r="B48" s="93">
        <v>1</v>
      </c>
      <c r="C48" s="93" t="s">
        <v>197</v>
      </c>
      <c r="D48" s="93" t="s">
        <v>357</v>
      </c>
      <c r="E48" s="66">
        <v>1</v>
      </c>
      <c r="F48" s="93">
        <v>0</v>
      </c>
      <c r="G48" s="66">
        <v>1</v>
      </c>
      <c r="H48" s="93">
        <v>2</v>
      </c>
      <c r="I48" s="93">
        <v>0</v>
      </c>
      <c r="J48" s="72">
        <v>8400</v>
      </c>
      <c r="K48" s="93">
        <v>420</v>
      </c>
      <c r="L48" s="93">
        <v>1</v>
      </c>
      <c r="M48" s="68">
        <v>1200101</v>
      </c>
      <c r="N48" s="72">
        <v>1200105</v>
      </c>
      <c r="O48" s="94">
        <v>0</v>
      </c>
      <c r="P48" s="72">
        <v>3</v>
      </c>
      <c r="Q48" s="67">
        <v>3</v>
      </c>
      <c r="R48" s="93" t="s">
        <v>475</v>
      </c>
      <c r="S48" s="94">
        <v>5</v>
      </c>
      <c r="T48" s="94">
        <v>2</v>
      </c>
      <c r="U48" s="94">
        <v>1210500</v>
      </c>
      <c r="V48" s="79">
        <v>0</v>
      </c>
      <c r="W48" s="78">
        <v>80</v>
      </c>
      <c r="X48" s="78">
        <v>300</v>
      </c>
    </row>
    <row r="49" spans="1:25" x14ac:dyDescent="0.15">
      <c r="A49" s="66">
        <v>1200201</v>
      </c>
      <c r="B49" s="93">
        <v>1</v>
      </c>
      <c r="C49" s="93" t="s">
        <v>198</v>
      </c>
      <c r="D49" s="93" t="s">
        <v>358</v>
      </c>
      <c r="E49" s="66">
        <v>2</v>
      </c>
      <c r="F49" s="93">
        <v>0</v>
      </c>
      <c r="G49" s="66">
        <v>10</v>
      </c>
      <c r="H49" s="93">
        <v>2</v>
      </c>
      <c r="I49" s="93">
        <v>0</v>
      </c>
      <c r="J49" s="72">
        <v>8500</v>
      </c>
      <c r="K49" s="93">
        <v>425</v>
      </c>
      <c r="L49" s="93">
        <v>1</v>
      </c>
      <c r="M49" s="68">
        <v>1200101</v>
      </c>
      <c r="N49" s="72">
        <v>1200201</v>
      </c>
      <c r="O49" s="94">
        <v>0</v>
      </c>
      <c r="P49" s="72">
        <v>7</v>
      </c>
      <c r="Q49" s="67">
        <v>8</v>
      </c>
      <c r="R49" s="93" t="s">
        <v>475</v>
      </c>
      <c r="S49" s="94">
        <v>5</v>
      </c>
      <c r="T49" s="94">
        <v>2</v>
      </c>
      <c r="U49" s="94">
        <v>1210500</v>
      </c>
      <c r="V49" s="79">
        <v>0</v>
      </c>
      <c r="W49" s="78">
        <v>80</v>
      </c>
      <c r="X49" s="78">
        <v>300</v>
      </c>
    </row>
    <row r="50" spans="1:25" x14ac:dyDescent="0.15">
      <c r="A50" s="66">
        <v>1200202</v>
      </c>
      <c r="B50" s="93">
        <v>1</v>
      </c>
      <c r="C50" s="93" t="s">
        <v>199</v>
      </c>
      <c r="D50" s="93" t="s">
        <v>359</v>
      </c>
      <c r="E50" s="66">
        <v>2</v>
      </c>
      <c r="F50" s="93">
        <v>0</v>
      </c>
      <c r="G50" s="66">
        <v>10</v>
      </c>
      <c r="H50" s="93">
        <v>2</v>
      </c>
      <c r="I50" s="93">
        <v>0</v>
      </c>
      <c r="J50" s="72">
        <v>8600</v>
      </c>
      <c r="K50" s="93">
        <v>430</v>
      </c>
      <c r="L50" s="93">
        <v>1</v>
      </c>
      <c r="M50" s="68">
        <v>1200101</v>
      </c>
      <c r="N50" s="72">
        <v>1200202</v>
      </c>
      <c r="O50" s="94">
        <v>0</v>
      </c>
      <c r="P50" s="72">
        <v>8</v>
      </c>
      <c r="Q50" s="67">
        <v>9</v>
      </c>
      <c r="R50" s="93" t="s">
        <v>475</v>
      </c>
      <c r="S50" s="94">
        <v>5</v>
      </c>
      <c r="T50" s="94">
        <v>2</v>
      </c>
      <c r="U50" s="94">
        <v>1210500</v>
      </c>
      <c r="V50" s="79">
        <v>0</v>
      </c>
      <c r="W50" s="78">
        <v>80</v>
      </c>
      <c r="X50" s="78">
        <v>300</v>
      </c>
    </row>
    <row r="51" spans="1:25" x14ac:dyDescent="0.15">
      <c r="A51" s="66">
        <v>1200203</v>
      </c>
      <c r="B51" s="93">
        <v>1</v>
      </c>
      <c r="C51" s="93" t="s">
        <v>200</v>
      </c>
      <c r="D51" s="93" t="s">
        <v>360</v>
      </c>
      <c r="E51" s="66">
        <v>2</v>
      </c>
      <c r="F51" s="93">
        <v>0</v>
      </c>
      <c r="G51" s="66">
        <v>10</v>
      </c>
      <c r="H51" s="93">
        <v>2</v>
      </c>
      <c r="I51" s="93">
        <v>0</v>
      </c>
      <c r="J51" s="72">
        <v>8700</v>
      </c>
      <c r="K51" s="93">
        <v>435</v>
      </c>
      <c r="L51" s="93">
        <v>1</v>
      </c>
      <c r="M51" s="68">
        <v>1200101</v>
      </c>
      <c r="N51" s="72">
        <v>1200203</v>
      </c>
      <c r="O51" s="94">
        <v>0</v>
      </c>
      <c r="P51" s="72">
        <v>1</v>
      </c>
      <c r="Q51" s="67">
        <v>1</v>
      </c>
      <c r="R51" s="93" t="s">
        <v>475</v>
      </c>
      <c r="S51" s="94">
        <v>5</v>
      </c>
      <c r="T51" s="94">
        <v>2</v>
      </c>
      <c r="U51" s="94">
        <v>1210500</v>
      </c>
      <c r="V51" s="79">
        <v>0</v>
      </c>
      <c r="W51" s="78">
        <v>80</v>
      </c>
      <c r="X51" s="78">
        <v>300</v>
      </c>
    </row>
    <row r="52" spans="1:25" x14ac:dyDescent="0.15">
      <c r="A52" s="66">
        <v>1200204</v>
      </c>
      <c r="B52" s="93">
        <v>1</v>
      </c>
      <c r="C52" s="93" t="s">
        <v>201</v>
      </c>
      <c r="D52" s="93" t="s">
        <v>361</v>
      </c>
      <c r="E52" s="66">
        <v>2</v>
      </c>
      <c r="F52" s="93">
        <v>0</v>
      </c>
      <c r="G52" s="66">
        <v>10</v>
      </c>
      <c r="H52" s="93">
        <v>2</v>
      </c>
      <c r="I52" s="93">
        <v>0</v>
      </c>
      <c r="J52" s="72">
        <v>8800</v>
      </c>
      <c r="K52" s="93">
        <v>440</v>
      </c>
      <c r="L52" s="93">
        <v>1</v>
      </c>
      <c r="M52" s="68">
        <v>1200101</v>
      </c>
      <c r="N52" s="72">
        <v>1200204</v>
      </c>
      <c r="O52" s="94">
        <v>0</v>
      </c>
      <c r="P52" s="72">
        <v>2</v>
      </c>
      <c r="Q52" s="67">
        <v>2</v>
      </c>
      <c r="R52" s="93" t="s">
        <v>475</v>
      </c>
      <c r="S52" s="94">
        <v>5</v>
      </c>
      <c r="T52" s="94">
        <v>2</v>
      </c>
      <c r="U52" s="94">
        <v>1210500</v>
      </c>
      <c r="V52" s="79">
        <v>0</v>
      </c>
      <c r="W52" s="78">
        <v>80</v>
      </c>
      <c r="X52" s="78">
        <v>300</v>
      </c>
    </row>
    <row r="53" spans="1:25" x14ac:dyDescent="0.15">
      <c r="A53" s="66">
        <v>1200205</v>
      </c>
      <c r="B53" s="93">
        <v>1</v>
      </c>
      <c r="C53" s="93" t="s">
        <v>202</v>
      </c>
      <c r="D53" s="93" t="s">
        <v>362</v>
      </c>
      <c r="E53" s="66">
        <v>2</v>
      </c>
      <c r="F53" s="93">
        <v>0</v>
      </c>
      <c r="G53" s="66">
        <v>10</v>
      </c>
      <c r="H53" s="93">
        <v>2</v>
      </c>
      <c r="I53" s="93">
        <v>0</v>
      </c>
      <c r="J53" s="72">
        <v>8900</v>
      </c>
      <c r="K53" s="93">
        <v>445</v>
      </c>
      <c r="L53" s="93">
        <v>1</v>
      </c>
      <c r="M53" s="68">
        <v>1200101</v>
      </c>
      <c r="N53" s="72">
        <v>1200205</v>
      </c>
      <c r="O53" s="94">
        <v>0</v>
      </c>
      <c r="P53" s="72">
        <v>3</v>
      </c>
      <c r="Q53" s="67">
        <v>3</v>
      </c>
      <c r="R53" s="93" t="s">
        <v>475</v>
      </c>
      <c r="S53" s="94">
        <v>5</v>
      </c>
      <c r="T53" s="94">
        <v>2</v>
      </c>
      <c r="U53" s="94">
        <v>1210500</v>
      </c>
      <c r="V53" s="79">
        <v>0</v>
      </c>
      <c r="W53" s="78">
        <v>80</v>
      </c>
      <c r="X53" s="78">
        <v>300</v>
      </c>
    </row>
    <row r="54" spans="1:25" s="123" customFormat="1" x14ac:dyDescent="0.15">
      <c r="A54" s="119">
        <v>1200301</v>
      </c>
      <c r="B54" s="118">
        <v>1</v>
      </c>
      <c r="C54" s="118" t="s">
        <v>203</v>
      </c>
      <c r="D54" s="118" t="s">
        <v>363</v>
      </c>
      <c r="E54" s="119">
        <v>3</v>
      </c>
      <c r="F54" s="118">
        <v>0</v>
      </c>
      <c r="G54" s="119">
        <v>20</v>
      </c>
      <c r="H54" s="118">
        <v>2</v>
      </c>
      <c r="I54" s="118">
        <v>0</v>
      </c>
      <c r="J54" s="120">
        <v>8700</v>
      </c>
      <c r="K54" s="118">
        <v>435</v>
      </c>
      <c r="L54" s="118">
        <v>1</v>
      </c>
      <c r="M54" s="119">
        <v>1200101</v>
      </c>
      <c r="N54" s="120">
        <v>1200301</v>
      </c>
      <c r="O54" s="121">
        <v>0</v>
      </c>
      <c r="P54" s="120">
        <v>7</v>
      </c>
      <c r="Q54" s="122">
        <v>8</v>
      </c>
      <c r="R54" s="118" t="s">
        <v>475</v>
      </c>
      <c r="S54" s="121">
        <v>5</v>
      </c>
      <c r="T54" s="121">
        <v>2</v>
      </c>
      <c r="U54" s="121">
        <v>1210501</v>
      </c>
      <c r="V54" s="101">
        <v>1</v>
      </c>
      <c r="W54" s="102">
        <v>80</v>
      </c>
      <c r="X54" s="102">
        <v>300</v>
      </c>
      <c r="Y54" s="123">
        <v>500</v>
      </c>
    </row>
    <row r="55" spans="1:25" s="123" customFormat="1" x14ac:dyDescent="0.15">
      <c r="A55" s="119">
        <v>1200302</v>
      </c>
      <c r="B55" s="118">
        <v>1</v>
      </c>
      <c r="C55" s="118" t="s">
        <v>204</v>
      </c>
      <c r="D55" s="118" t="s">
        <v>364</v>
      </c>
      <c r="E55" s="119">
        <v>3</v>
      </c>
      <c r="F55" s="118">
        <v>0</v>
      </c>
      <c r="G55" s="119">
        <v>20</v>
      </c>
      <c r="H55" s="118">
        <v>2</v>
      </c>
      <c r="I55" s="118">
        <v>0</v>
      </c>
      <c r="J55" s="120">
        <v>8800</v>
      </c>
      <c r="K55" s="118">
        <v>440</v>
      </c>
      <c r="L55" s="118">
        <v>1</v>
      </c>
      <c r="M55" s="119">
        <v>1200101</v>
      </c>
      <c r="N55" s="120">
        <v>1200302</v>
      </c>
      <c r="O55" s="121">
        <v>0</v>
      </c>
      <c r="P55" s="120">
        <v>8</v>
      </c>
      <c r="Q55" s="122">
        <v>9</v>
      </c>
      <c r="R55" s="118" t="s">
        <v>475</v>
      </c>
      <c r="S55" s="121">
        <v>5</v>
      </c>
      <c r="T55" s="121">
        <v>2</v>
      </c>
      <c r="U55" s="121">
        <v>1210501</v>
      </c>
      <c r="V55" s="101">
        <v>1</v>
      </c>
      <c r="W55" s="102">
        <v>80</v>
      </c>
      <c r="X55" s="102">
        <v>300</v>
      </c>
      <c r="Y55" s="123">
        <v>500</v>
      </c>
    </row>
    <row r="56" spans="1:25" s="123" customFormat="1" x14ac:dyDescent="0.15">
      <c r="A56" s="119">
        <v>1200303</v>
      </c>
      <c r="B56" s="118">
        <v>1</v>
      </c>
      <c r="C56" s="118" t="s">
        <v>205</v>
      </c>
      <c r="D56" s="118" t="s">
        <v>365</v>
      </c>
      <c r="E56" s="119">
        <v>3</v>
      </c>
      <c r="F56" s="118">
        <v>0</v>
      </c>
      <c r="G56" s="119">
        <v>20</v>
      </c>
      <c r="H56" s="118">
        <v>2</v>
      </c>
      <c r="I56" s="118">
        <v>0</v>
      </c>
      <c r="J56" s="120">
        <v>8900</v>
      </c>
      <c r="K56" s="118">
        <v>445</v>
      </c>
      <c r="L56" s="118">
        <v>1</v>
      </c>
      <c r="M56" s="119">
        <v>1200101</v>
      </c>
      <c r="N56" s="120">
        <v>1200303</v>
      </c>
      <c r="O56" s="121">
        <v>0</v>
      </c>
      <c r="P56" s="120">
        <v>1</v>
      </c>
      <c r="Q56" s="122">
        <v>1</v>
      </c>
      <c r="R56" s="118" t="s">
        <v>475</v>
      </c>
      <c r="S56" s="121">
        <v>5</v>
      </c>
      <c r="T56" s="121">
        <v>2</v>
      </c>
      <c r="U56" s="121">
        <v>1210501</v>
      </c>
      <c r="V56" s="101">
        <v>1</v>
      </c>
      <c r="W56" s="102">
        <v>80</v>
      </c>
      <c r="X56" s="102">
        <v>300</v>
      </c>
      <c r="Y56" s="123">
        <v>500</v>
      </c>
    </row>
    <row r="57" spans="1:25" s="123" customFormat="1" x14ac:dyDescent="0.15">
      <c r="A57" s="119">
        <v>1200304</v>
      </c>
      <c r="B57" s="118">
        <v>1</v>
      </c>
      <c r="C57" s="118" t="s">
        <v>206</v>
      </c>
      <c r="D57" s="118" t="s">
        <v>366</v>
      </c>
      <c r="E57" s="119">
        <v>3</v>
      </c>
      <c r="F57" s="118">
        <v>0</v>
      </c>
      <c r="G57" s="119">
        <v>20</v>
      </c>
      <c r="H57" s="118">
        <v>2</v>
      </c>
      <c r="I57" s="118">
        <v>0</v>
      </c>
      <c r="J57" s="120">
        <v>9000</v>
      </c>
      <c r="K57" s="118">
        <v>450</v>
      </c>
      <c r="L57" s="118">
        <v>1</v>
      </c>
      <c r="M57" s="119">
        <v>1200101</v>
      </c>
      <c r="N57" s="120">
        <v>1200304</v>
      </c>
      <c r="O57" s="121">
        <v>0</v>
      </c>
      <c r="P57" s="120">
        <v>2</v>
      </c>
      <c r="Q57" s="122">
        <v>2</v>
      </c>
      <c r="R57" s="118" t="s">
        <v>475</v>
      </c>
      <c r="S57" s="121">
        <v>5</v>
      </c>
      <c r="T57" s="121">
        <v>2</v>
      </c>
      <c r="U57" s="121">
        <v>1210501</v>
      </c>
      <c r="V57" s="101">
        <v>1</v>
      </c>
      <c r="W57" s="102">
        <v>80</v>
      </c>
      <c r="X57" s="102">
        <v>300</v>
      </c>
      <c r="Y57" s="123">
        <v>500</v>
      </c>
    </row>
    <row r="58" spans="1:25" s="123" customFormat="1" x14ac:dyDescent="0.15">
      <c r="A58" s="119">
        <v>1200305</v>
      </c>
      <c r="B58" s="118">
        <v>1</v>
      </c>
      <c r="C58" s="118" t="s">
        <v>207</v>
      </c>
      <c r="D58" s="118" t="s">
        <v>367</v>
      </c>
      <c r="E58" s="119">
        <v>3</v>
      </c>
      <c r="F58" s="118">
        <v>0</v>
      </c>
      <c r="G58" s="119">
        <v>20</v>
      </c>
      <c r="H58" s="118">
        <v>2</v>
      </c>
      <c r="I58" s="118">
        <v>0</v>
      </c>
      <c r="J58" s="120">
        <v>9100</v>
      </c>
      <c r="K58" s="118">
        <v>455</v>
      </c>
      <c r="L58" s="118">
        <v>1</v>
      </c>
      <c r="M58" s="119">
        <v>1200101</v>
      </c>
      <c r="N58" s="120">
        <v>1200305</v>
      </c>
      <c r="O58" s="121">
        <v>0</v>
      </c>
      <c r="P58" s="120">
        <v>3</v>
      </c>
      <c r="Q58" s="122">
        <v>3</v>
      </c>
      <c r="R58" s="118" t="s">
        <v>475</v>
      </c>
      <c r="S58" s="121">
        <v>5</v>
      </c>
      <c r="T58" s="121">
        <v>2</v>
      </c>
      <c r="U58" s="121">
        <v>1210501</v>
      </c>
      <c r="V58" s="101">
        <v>1</v>
      </c>
      <c r="W58" s="102">
        <v>80</v>
      </c>
      <c r="X58" s="102">
        <v>300</v>
      </c>
      <c r="Y58" s="123">
        <v>500</v>
      </c>
    </row>
    <row r="59" spans="1:25" s="123" customFormat="1" x14ac:dyDescent="0.15">
      <c r="A59" s="119">
        <v>1200401</v>
      </c>
      <c r="B59" s="118">
        <v>1</v>
      </c>
      <c r="C59" s="118" t="s">
        <v>208</v>
      </c>
      <c r="D59" s="118" t="s">
        <v>368</v>
      </c>
      <c r="E59" s="119">
        <v>3</v>
      </c>
      <c r="F59" s="118">
        <v>0</v>
      </c>
      <c r="G59" s="119">
        <v>30</v>
      </c>
      <c r="H59" s="118">
        <v>2</v>
      </c>
      <c r="I59" s="118">
        <v>0</v>
      </c>
      <c r="J59" s="120">
        <v>9200</v>
      </c>
      <c r="K59" s="118">
        <v>460</v>
      </c>
      <c r="L59" s="118">
        <v>1</v>
      </c>
      <c r="M59" s="119">
        <v>1200101</v>
      </c>
      <c r="N59" s="120">
        <v>1200401</v>
      </c>
      <c r="O59" s="121">
        <v>0</v>
      </c>
      <c r="P59" s="120">
        <v>7</v>
      </c>
      <c r="Q59" s="122">
        <v>8</v>
      </c>
      <c r="R59" s="118" t="s">
        <v>475</v>
      </c>
      <c r="S59" s="121">
        <v>5</v>
      </c>
      <c r="T59" s="121">
        <v>2</v>
      </c>
      <c r="U59" s="121">
        <v>1210501</v>
      </c>
      <c r="V59" s="101">
        <v>1</v>
      </c>
      <c r="W59" s="102">
        <v>80</v>
      </c>
      <c r="X59" s="102">
        <v>300</v>
      </c>
      <c r="Y59" s="123">
        <v>501</v>
      </c>
    </row>
    <row r="60" spans="1:25" s="123" customFormat="1" x14ac:dyDescent="0.15">
      <c r="A60" s="119">
        <v>1200402</v>
      </c>
      <c r="B60" s="118">
        <v>1</v>
      </c>
      <c r="C60" s="118" t="s">
        <v>209</v>
      </c>
      <c r="D60" s="118" t="s">
        <v>369</v>
      </c>
      <c r="E60" s="119">
        <v>3</v>
      </c>
      <c r="F60" s="118">
        <v>0</v>
      </c>
      <c r="G60" s="119">
        <v>30</v>
      </c>
      <c r="H60" s="118">
        <v>2</v>
      </c>
      <c r="I60" s="118">
        <v>0</v>
      </c>
      <c r="J60" s="120">
        <v>9300</v>
      </c>
      <c r="K60" s="118">
        <v>465</v>
      </c>
      <c r="L60" s="118">
        <v>1</v>
      </c>
      <c r="M60" s="119">
        <v>1200101</v>
      </c>
      <c r="N60" s="120">
        <v>1200402</v>
      </c>
      <c r="O60" s="121">
        <v>0</v>
      </c>
      <c r="P60" s="120">
        <v>8</v>
      </c>
      <c r="Q60" s="122">
        <v>9</v>
      </c>
      <c r="R60" s="118" t="s">
        <v>475</v>
      </c>
      <c r="S60" s="121">
        <v>5</v>
      </c>
      <c r="T60" s="121">
        <v>2</v>
      </c>
      <c r="U60" s="121">
        <v>1210501</v>
      </c>
      <c r="V60" s="101">
        <v>1</v>
      </c>
      <c r="W60" s="102">
        <v>80</v>
      </c>
      <c r="X60" s="102">
        <v>300</v>
      </c>
      <c r="Y60" s="123">
        <v>501</v>
      </c>
    </row>
    <row r="61" spans="1:25" s="123" customFormat="1" x14ac:dyDescent="0.15">
      <c r="A61" s="119">
        <v>1200403</v>
      </c>
      <c r="B61" s="118">
        <v>1</v>
      </c>
      <c r="C61" s="118" t="s">
        <v>210</v>
      </c>
      <c r="D61" s="118" t="s">
        <v>370</v>
      </c>
      <c r="E61" s="119">
        <v>3</v>
      </c>
      <c r="F61" s="118">
        <v>0</v>
      </c>
      <c r="G61" s="119">
        <v>30</v>
      </c>
      <c r="H61" s="118">
        <v>2</v>
      </c>
      <c r="I61" s="118">
        <v>0</v>
      </c>
      <c r="J61" s="120">
        <v>9400</v>
      </c>
      <c r="K61" s="118">
        <v>470</v>
      </c>
      <c r="L61" s="118">
        <v>1</v>
      </c>
      <c r="M61" s="119">
        <v>1200101</v>
      </c>
      <c r="N61" s="120">
        <v>1200403</v>
      </c>
      <c r="O61" s="121">
        <v>0</v>
      </c>
      <c r="P61" s="120">
        <v>1</v>
      </c>
      <c r="Q61" s="122">
        <v>1</v>
      </c>
      <c r="R61" s="118" t="s">
        <v>475</v>
      </c>
      <c r="S61" s="121">
        <v>5</v>
      </c>
      <c r="T61" s="121">
        <v>2</v>
      </c>
      <c r="U61" s="121">
        <v>1210501</v>
      </c>
      <c r="V61" s="101">
        <v>1</v>
      </c>
      <c r="W61" s="102">
        <v>80</v>
      </c>
      <c r="X61" s="102">
        <v>300</v>
      </c>
      <c r="Y61" s="123">
        <v>501</v>
      </c>
    </row>
    <row r="62" spans="1:25" s="123" customFormat="1" x14ac:dyDescent="0.15">
      <c r="A62" s="119">
        <v>1200404</v>
      </c>
      <c r="B62" s="118">
        <v>1</v>
      </c>
      <c r="C62" s="118" t="s">
        <v>211</v>
      </c>
      <c r="D62" s="118" t="s">
        <v>371</v>
      </c>
      <c r="E62" s="119">
        <v>3</v>
      </c>
      <c r="F62" s="118">
        <v>0</v>
      </c>
      <c r="G62" s="119">
        <v>30</v>
      </c>
      <c r="H62" s="118">
        <v>2</v>
      </c>
      <c r="I62" s="118">
        <v>0</v>
      </c>
      <c r="J62" s="120">
        <v>9500</v>
      </c>
      <c r="K62" s="118">
        <v>475</v>
      </c>
      <c r="L62" s="118">
        <v>1</v>
      </c>
      <c r="M62" s="119">
        <v>1200101</v>
      </c>
      <c r="N62" s="120">
        <v>1200404</v>
      </c>
      <c r="O62" s="121">
        <v>0</v>
      </c>
      <c r="P62" s="120">
        <v>2</v>
      </c>
      <c r="Q62" s="122">
        <v>2</v>
      </c>
      <c r="R62" s="118" t="s">
        <v>475</v>
      </c>
      <c r="S62" s="121">
        <v>5</v>
      </c>
      <c r="T62" s="121">
        <v>2</v>
      </c>
      <c r="U62" s="121">
        <v>1210501</v>
      </c>
      <c r="V62" s="101">
        <v>1</v>
      </c>
      <c r="W62" s="102">
        <v>80</v>
      </c>
      <c r="X62" s="102">
        <v>300</v>
      </c>
      <c r="Y62" s="123">
        <v>501</v>
      </c>
    </row>
    <row r="63" spans="1:25" s="123" customFormat="1" x14ac:dyDescent="0.15">
      <c r="A63" s="119">
        <v>1200405</v>
      </c>
      <c r="B63" s="118">
        <v>1</v>
      </c>
      <c r="C63" s="118" t="s">
        <v>212</v>
      </c>
      <c r="D63" s="118" t="s">
        <v>372</v>
      </c>
      <c r="E63" s="119">
        <v>3</v>
      </c>
      <c r="F63" s="118">
        <v>0</v>
      </c>
      <c r="G63" s="119">
        <v>30</v>
      </c>
      <c r="H63" s="118">
        <v>2</v>
      </c>
      <c r="I63" s="118">
        <v>0</v>
      </c>
      <c r="J63" s="120">
        <v>9600</v>
      </c>
      <c r="K63" s="118">
        <v>480</v>
      </c>
      <c r="L63" s="118">
        <v>1</v>
      </c>
      <c r="M63" s="119">
        <v>1200101</v>
      </c>
      <c r="N63" s="120">
        <v>1200405</v>
      </c>
      <c r="O63" s="121">
        <v>0</v>
      </c>
      <c r="P63" s="120">
        <v>3</v>
      </c>
      <c r="Q63" s="122">
        <v>3</v>
      </c>
      <c r="R63" s="118" t="s">
        <v>475</v>
      </c>
      <c r="S63" s="121">
        <v>5</v>
      </c>
      <c r="T63" s="121">
        <v>2</v>
      </c>
      <c r="U63" s="121">
        <v>1210501</v>
      </c>
      <c r="V63" s="101">
        <v>1</v>
      </c>
      <c r="W63" s="102">
        <v>80</v>
      </c>
      <c r="X63" s="102">
        <v>300</v>
      </c>
      <c r="Y63" s="123">
        <v>501</v>
      </c>
    </row>
    <row r="64" spans="1:25" s="123" customFormat="1" x14ac:dyDescent="0.15">
      <c r="A64" s="119">
        <v>1200501</v>
      </c>
      <c r="B64" s="118">
        <v>1</v>
      </c>
      <c r="C64" s="118" t="s">
        <v>213</v>
      </c>
      <c r="D64" s="118" t="s">
        <v>373</v>
      </c>
      <c r="E64" s="119">
        <v>3</v>
      </c>
      <c r="F64" s="118">
        <v>0</v>
      </c>
      <c r="G64" s="119">
        <v>40</v>
      </c>
      <c r="H64" s="118">
        <v>2</v>
      </c>
      <c r="I64" s="118">
        <v>0</v>
      </c>
      <c r="J64" s="120">
        <v>9000</v>
      </c>
      <c r="K64" s="118">
        <v>450</v>
      </c>
      <c r="L64" s="118">
        <v>1</v>
      </c>
      <c r="M64" s="119">
        <v>1200101</v>
      </c>
      <c r="N64" s="120">
        <v>1200501</v>
      </c>
      <c r="O64" s="121">
        <v>0</v>
      </c>
      <c r="P64" s="120">
        <v>7</v>
      </c>
      <c r="Q64" s="122">
        <v>8</v>
      </c>
      <c r="R64" s="118" t="s">
        <v>475</v>
      </c>
      <c r="S64" s="121">
        <v>5</v>
      </c>
      <c r="T64" s="121">
        <v>2</v>
      </c>
      <c r="U64" s="121">
        <v>1210501</v>
      </c>
      <c r="V64" s="101">
        <v>1</v>
      </c>
      <c r="W64" s="101">
        <v>10</v>
      </c>
      <c r="X64" s="102">
        <v>300</v>
      </c>
      <c r="Y64" s="123">
        <v>502</v>
      </c>
    </row>
    <row r="65" spans="1:25" s="123" customFormat="1" x14ac:dyDescent="0.15">
      <c r="A65" s="119">
        <v>1200502</v>
      </c>
      <c r="B65" s="118">
        <v>1</v>
      </c>
      <c r="C65" s="118" t="s">
        <v>214</v>
      </c>
      <c r="D65" s="118" t="s">
        <v>374</v>
      </c>
      <c r="E65" s="119">
        <v>3</v>
      </c>
      <c r="F65" s="118">
        <v>0</v>
      </c>
      <c r="G65" s="119">
        <v>40</v>
      </c>
      <c r="H65" s="118">
        <v>2</v>
      </c>
      <c r="I65" s="118">
        <v>0</v>
      </c>
      <c r="J65" s="120">
        <v>9100</v>
      </c>
      <c r="K65" s="118">
        <v>455</v>
      </c>
      <c r="L65" s="118">
        <v>1</v>
      </c>
      <c r="M65" s="119">
        <v>1200101</v>
      </c>
      <c r="N65" s="120">
        <v>1200502</v>
      </c>
      <c r="O65" s="121">
        <v>0</v>
      </c>
      <c r="P65" s="120">
        <v>8</v>
      </c>
      <c r="Q65" s="122">
        <v>9</v>
      </c>
      <c r="R65" s="118" t="s">
        <v>475</v>
      </c>
      <c r="S65" s="121">
        <v>5</v>
      </c>
      <c r="T65" s="121">
        <v>2</v>
      </c>
      <c r="U65" s="121">
        <v>1210501</v>
      </c>
      <c r="V65" s="101">
        <v>1</v>
      </c>
      <c r="W65" s="101">
        <v>10</v>
      </c>
      <c r="X65" s="102">
        <v>300</v>
      </c>
      <c r="Y65" s="123">
        <v>502</v>
      </c>
    </row>
    <row r="66" spans="1:25" s="123" customFormat="1" x14ac:dyDescent="0.15">
      <c r="A66" s="119">
        <v>1200503</v>
      </c>
      <c r="B66" s="118">
        <v>1</v>
      </c>
      <c r="C66" s="118" t="s">
        <v>215</v>
      </c>
      <c r="D66" s="118" t="s">
        <v>375</v>
      </c>
      <c r="E66" s="119">
        <v>3</v>
      </c>
      <c r="F66" s="118">
        <v>0</v>
      </c>
      <c r="G66" s="119">
        <v>40</v>
      </c>
      <c r="H66" s="118">
        <v>2</v>
      </c>
      <c r="I66" s="118">
        <v>0</v>
      </c>
      <c r="J66" s="120">
        <v>9200</v>
      </c>
      <c r="K66" s="118">
        <v>460</v>
      </c>
      <c r="L66" s="118">
        <v>1</v>
      </c>
      <c r="M66" s="119">
        <v>1200101</v>
      </c>
      <c r="N66" s="120">
        <v>1200503</v>
      </c>
      <c r="O66" s="121">
        <v>0</v>
      </c>
      <c r="P66" s="120">
        <v>1</v>
      </c>
      <c r="Q66" s="122">
        <v>1</v>
      </c>
      <c r="R66" s="118" t="s">
        <v>475</v>
      </c>
      <c r="S66" s="121">
        <v>5</v>
      </c>
      <c r="T66" s="121">
        <v>2</v>
      </c>
      <c r="U66" s="121">
        <v>1210501</v>
      </c>
      <c r="V66" s="101">
        <v>1</v>
      </c>
      <c r="W66" s="101">
        <v>10</v>
      </c>
      <c r="X66" s="102">
        <v>300</v>
      </c>
      <c r="Y66" s="123">
        <v>502</v>
      </c>
    </row>
    <row r="67" spans="1:25" s="123" customFormat="1" x14ac:dyDescent="0.15">
      <c r="A67" s="119">
        <v>1200504</v>
      </c>
      <c r="B67" s="118">
        <v>1</v>
      </c>
      <c r="C67" s="118" t="s">
        <v>216</v>
      </c>
      <c r="D67" s="118" t="s">
        <v>376</v>
      </c>
      <c r="E67" s="119">
        <v>3</v>
      </c>
      <c r="F67" s="118">
        <v>0</v>
      </c>
      <c r="G67" s="119">
        <v>40</v>
      </c>
      <c r="H67" s="118">
        <v>2</v>
      </c>
      <c r="I67" s="118">
        <v>0</v>
      </c>
      <c r="J67" s="120">
        <v>9300</v>
      </c>
      <c r="K67" s="118">
        <v>465</v>
      </c>
      <c r="L67" s="118">
        <v>1</v>
      </c>
      <c r="M67" s="119">
        <v>1200101</v>
      </c>
      <c r="N67" s="120">
        <v>1200504</v>
      </c>
      <c r="O67" s="121">
        <v>0</v>
      </c>
      <c r="P67" s="120">
        <v>2</v>
      </c>
      <c r="Q67" s="122">
        <v>2</v>
      </c>
      <c r="R67" s="118" t="s">
        <v>475</v>
      </c>
      <c r="S67" s="121">
        <v>5</v>
      </c>
      <c r="T67" s="121">
        <v>2</v>
      </c>
      <c r="U67" s="121">
        <v>1210501</v>
      </c>
      <c r="V67" s="101">
        <v>1</v>
      </c>
      <c r="W67" s="101">
        <v>10</v>
      </c>
      <c r="X67" s="102">
        <v>300</v>
      </c>
      <c r="Y67" s="123">
        <v>502</v>
      </c>
    </row>
    <row r="68" spans="1:25" s="123" customFormat="1" x14ac:dyDescent="0.15">
      <c r="A68" s="119">
        <v>1200505</v>
      </c>
      <c r="B68" s="118">
        <v>1</v>
      </c>
      <c r="C68" s="118" t="s">
        <v>217</v>
      </c>
      <c r="D68" s="118" t="s">
        <v>377</v>
      </c>
      <c r="E68" s="119">
        <v>3</v>
      </c>
      <c r="F68" s="118">
        <v>0</v>
      </c>
      <c r="G68" s="119">
        <v>40</v>
      </c>
      <c r="H68" s="118">
        <v>2</v>
      </c>
      <c r="I68" s="118">
        <v>0</v>
      </c>
      <c r="J68" s="120">
        <v>9400</v>
      </c>
      <c r="K68" s="118">
        <v>470</v>
      </c>
      <c r="L68" s="118">
        <v>1</v>
      </c>
      <c r="M68" s="119">
        <v>1200101</v>
      </c>
      <c r="N68" s="120">
        <v>1200505</v>
      </c>
      <c r="O68" s="121">
        <v>0</v>
      </c>
      <c r="P68" s="120">
        <v>3</v>
      </c>
      <c r="Q68" s="122">
        <v>3</v>
      </c>
      <c r="R68" s="118" t="s">
        <v>475</v>
      </c>
      <c r="S68" s="121">
        <v>5</v>
      </c>
      <c r="T68" s="121">
        <v>2</v>
      </c>
      <c r="U68" s="121">
        <v>1210501</v>
      </c>
      <c r="V68" s="101">
        <v>1</v>
      </c>
      <c r="W68" s="101">
        <v>10</v>
      </c>
      <c r="X68" s="102">
        <v>300</v>
      </c>
      <c r="Y68" s="123">
        <v>502</v>
      </c>
    </row>
    <row r="69" spans="1:25" s="123" customFormat="1" x14ac:dyDescent="0.15">
      <c r="A69" s="119">
        <v>1200601</v>
      </c>
      <c r="B69" s="118">
        <v>1</v>
      </c>
      <c r="C69" s="118" t="s">
        <v>218</v>
      </c>
      <c r="D69" s="118" t="s">
        <v>378</v>
      </c>
      <c r="E69" s="119">
        <v>4</v>
      </c>
      <c r="F69" s="118">
        <v>0</v>
      </c>
      <c r="G69" s="119">
        <v>50</v>
      </c>
      <c r="H69" s="118">
        <v>2</v>
      </c>
      <c r="I69" s="118">
        <v>0</v>
      </c>
      <c r="J69" s="120">
        <v>9500</v>
      </c>
      <c r="K69" s="118">
        <v>475</v>
      </c>
      <c r="L69" s="118">
        <v>1</v>
      </c>
      <c r="M69" s="119">
        <v>1200101</v>
      </c>
      <c r="N69" s="120">
        <v>1200601</v>
      </c>
      <c r="O69" s="121">
        <v>0</v>
      </c>
      <c r="P69" s="120">
        <v>7</v>
      </c>
      <c r="Q69" s="122">
        <v>8</v>
      </c>
      <c r="R69" s="118" t="s">
        <v>475</v>
      </c>
      <c r="S69" s="121">
        <v>5</v>
      </c>
      <c r="T69" s="121">
        <v>2</v>
      </c>
      <c r="U69" s="121">
        <v>1210501</v>
      </c>
      <c r="V69" s="101">
        <v>1</v>
      </c>
      <c r="W69" s="101">
        <v>10</v>
      </c>
      <c r="X69" s="102">
        <v>300</v>
      </c>
      <c r="Y69" s="123">
        <v>503</v>
      </c>
    </row>
    <row r="70" spans="1:25" s="123" customFormat="1" x14ac:dyDescent="0.15">
      <c r="A70" s="119">
        <v>1200602</v>
      </c>
      <c r="B70" s="118">
        <v>1</v>
      </c>
      <c r="C70" s="118" t="s">
        <v>219</v>
      </c>
      <c r="D70" s="118" t="s">
        <v>379</v>
      </c>
      <c r="E70" s="119">
        <v>4</v>
      </c>
      <c r="F70" s="118">
        <v>0</v>
      </c>
      <c r="G70" s="119">
        <v>50</v>
      </c>
      <c r="H70" s="118">
        <v>2</v>
      </c>
      <c r="I70" s="118">
        <v>0</v>
      </c>
      <c r="J70" s="120">
        <v>9600</v>
      </c>
      <c r="K70" s="118">
        <v>480</v>
      </c>
      <c r="L70" s="118">
        <v>1</v>
      </c>
      <c r="M70" s="119">
        <v>1200101</v>
      </c>
      <c r="N70" s="120">
        <v>1200602</v>
      </c>
      <c r="O70" s="121">
        <v>0</v>
      </c>
      <c r="P70" s="120">
        <v>8</v>
      </c>
      <c r="Q70" s="122">
        <v>9</v>
      </c>
      <c r="R70" s="118" t="s">
        <v>475</v>
      </c>
      <c r="S70" s="121">
        <v>5</v>
      </c>
      <c r="T70" s="121">
        <v>2</v>
      </c>
      <c r="U70" s="121">
        <v>1210501</v>
      </c>
      <c r="V70" s="101">
        <v>1</v>
      </c>
      <c r="W70" s="101">
        <v>10</v>
      </c>
      <c r="X70" s="102">
        <v>300</v>
      </c>
      <c r="Y70" s="123">
        <v>503</v>
      </c>
    </row>
    <row r="71" spans="1:25" s="123" customFormat="1" x14ac:dyDescent="0.15">
      <c r="A71" s="119">
        <v>1200603</v>
      </c>
      <c r="B71" s="118">
        <v>1</v>
      </c>
      <c r="C71" s="118" t="s">
        <v>220</v>
      </c>
      <c r="D71" s="118" t="s">
        <v>380</v>
      </c>
      <c r="E71" s="119">
        <v>4</v>
      </c>
      <c r="F71" s="118">
        <v>0</v>
      </c>
      <c r="G71" s="119">
        <v>50</v>
      </c>
      <c r="H71" s="118">
        <v>2</v>
      </c>
      <c r="I71" s="118">
        <v>0</v>
      </c>
      <c r="J71" s="120">
        <v>9700</v>
      </c>
      <c r="K71" s="118">
        <v>485</v>
      </c>
      <c r="L71" s="118">
        <v>1</v>
      </c>
      <c r="M71" s="119">
        <v>1200101</v>
      </c>
      <c r="N71" s="120">
        <v>1200603</v>
      </c>
      <c r="O71" s="121">
        <v>0</v>
      </c>
      <c r="P71" s="120">
        <v>1</v>
      </c>
      <c r="Q71" s="122">
        <v>1</v>
      </c>
      <c r="R71" s="118" t="s">
        <v>475</v>
      </c>
      <c r="S71" s="121">
        <v>5</v>
      </c>
      <c r="T71" s="121">
        <v>2</v>
      </c>
      <c r="U71" s="121">
        <v>1210501</v>
      </c>
      <c r="V71" s="101">
        <v>1</v>
      </c>
      <c r="W71" s="101">
        <v>500</v>
      </c>
      <c r="X71" s="102">
        <v>10000</v>
      </c>
      <c r="Y71" s="123">
        <v>503</v>
      </c>
    </row>
    <row r="72" spans="1:25" s="123" customFormat="1" x14ac:dyDescent="0.15">
      <c r="A72" s="119">
        <v>1200604</v>
      </c>
      <c r="B72" s="118">
        <v>1</v>
      </c>
      <c r="C72" s="118" t="s">
        <v>221</v>
      </c>
      <c r="D72" s="118" t="s">
        <v>381</v>
      </c>
      <c r="E72" s="119">
        <v>4</v>
      </c>
      <c r="F72" s="118">
        <v>0</v>
      </c>
      <c r="G72" s="119">
        <v>50</v>
      </c>
      <c r="H72" s="118">
        <v>2</v>
      </c>
      <c r="I72" s="118">
        <v>0</v>
      </c>
      <c r="J72" s="120">
        <v>9800</v>
      </c>
      <c r="K72" s="118">
        <v>490</v>
      </c>
      <c r="L72" s="118">
        <v>1</v>
      </c>
      <c r="M72" s="119">
        <v>1200101</v>
      </c>
      <c r="N72" s="120">
        <v>1200604</v>
      </c>
      <c r="O72" s="121">
        <v>0</v>
      </c>
      <c r="P72" s="120">
        <v>2</v>
      </c>
      <c r="Q72" s="122">
        <v>2</v>
      </c>
      <c r="R72" s="118" t="s">
        <v>475</v>
      </c>
      <c r="S72" s="121">
        <v>5</v>
      </c>
      <c r="T72" s="121">
        <v>2</v>
      </c>
      <c r="U72" s="121">
        <v>1210501</v>
      </c>
      <c r="V72" s="101">
        <v>1</v>
      </c>
      <c r="W72" s="101">
        <v>1000</v>
      </c>
      <c r="X72" s="102">
        <v>10000</v>
      </c>
      <c r="Y72" s="123">
        <v>503</v>
      </c>
    </row>
    <row r="73" spans="1:25" s="123" customFormat="1" x14ac:dyDescent="0.15">
      <c r="A73" s="119">
        <v>1200605</v>
      </c>
      <c r="B73" s="118">
        <v>1</v>
      </c>
      <c r="C73" s="118" t="s">
        <v>222</v>
      </c>
      <c r="D73" s="118" t="s">
        <v>382</v>
      </c>
      <c r="E73" s="119">
        <v>4</v>
      </c>
      <c r="F73" s="118">
        <v>0</v>
      </c>
      <c r="G73" s="119">
        <v>50</v>
      </c>
      <c r="H73" s="118">
        <v>2</v>
      </c>
      <c r="I73" s="118">
        <v>0</v>
      </c>
      <c r="J73" s="120">
        <v>9900</v>
      </c>
      <c r="K73" s="118">
        <v>495</v>
      </c>
      <c r="L73" s="118">
        <v>1</v>
      </c>
      <c r="M73" s="119">
        <v>1200101</v>
      </c>
      <c r="N73" s="120">
        <v>1200605</v>
      </c>
      <c r="O73" s="121">
        <v>0</v>
      </c>
      <c r="P73" s="120">
        <v>3</v>
      </c>
      <c r="Q73" s="122">
        <v>3</v>
      </c>
      <c r="R73" s="118" t="s">
        <v>475</v>
      </c>
      <c r="S73" s="121">
        <v>5</v>
      </c>
      <c r="T73" s="121">
        <v>2</v>
      </c>
      <c r="U73" s="121">
        <v>1210501</v>
      </c>
      <c r="V73" s="101">
        <v>1</v>
      </c>
      <c r="W73" s="101">
        <v>2000</v>
      </c>
      <c r="X73" s="102">
        <v>10000</v>
      </c>
      <c r="Y73" s="123">
        <v>503</v>
      </c>
    </row>
    <row r="74" spans="1:25" x14ac:dyDescent="0.15">
      <c r="A74" s="66">
        <v>1200701</v>
      </c>
      <c r="B74" s="93">
        <v>1</v>
      </c>
      <c r="C74" s="93" t="s">
        <v>223</v>
      </c>
      <c r="D74" s="93" t="s">
        <v>383</v>
      </c>
      <c r="E74" s="66">
        <v>4</v>
      </c>
      <c r="F74" s="93">
        <v>0</v>
      </c>
      <c r="G74" s="66">
        <v>60</v>
      </c>
      <c r="H74" s="93">
        <v>2</v>
      </c>
      <c r="I74" s="93">
        <v>0</v>
      </c>
      <c r="J74" s="72">
        <v>9700</v>
      </c>
      <c r="K74" s="93">
        <v>485</v>
      </c>
      <c r="L74" s="93">
        <v>1</v>
      </c>
      <c r="M74" s="68">
        <v>1200101</v>
      </c>
      <c r="N74" s="72">
        <v>1200701</v>
      </c>
      <c r="O74" s="94">
        <v>0</v>
      </c>
      <c r="P74" s="72">
        <v>7</v>
      </c>
      <c r="Q74" s="67">
        <v>8</v>
      </c>
      <c r="R74" s="93" t="s">
        <v>475</v>
      </c>
      <c r="S74" s="94">
        <v>5</v>
      </c>
      <c r="T74" s="94">
        <v>2</v>
      </c>
      <c r="U74" s="94">
        <v>1210500</v>
      </c>
      <c r="V74" s="79">
        <v>0</v>
      </c>
      <c r="W74" s="79">
        <v>5000</v>
      </c>
      <c r="X74" s="78">
        <v>10000</v>
      </c>
    </row>
    <row r="75" spans="1:25" x14ac:dyDescent="0.15">
      <c r="A75" s="66">
        <v>1200702</v>
      </c>
      <c r="B75" s="93">
        <v>1</v>
      </c>
      <c r="C75" s="93" t="s">
        <v>224</v>
      </c>
      <c r="D75" s="93" t="s">
        <v>384</v>
      </c>
      <c r="E75" s="66">
        <v>4</v>
      </c>
      <c r="F75" s="93">
        <v>0</v>
      </c>
      <c r="G75" s="66">
        <v>60</v>
      </c>
      <c r="H75" s="93">
        <v>2</v>
      </c>
      <c r="I75" s="93">
        <v>0</v>
      </c>
      <c r="J75" s="72">
        <v>9800</v>
      </c>
      <c r="K75" s="93">
        <v>490</v>
      </c>
      <c r="L75" s="93">
        <v>1</v>
      </c>
      <c r="M75" s="68">
        <v>1200101</v>
      </c>
      <c r="N75" s="72">
        <v>1200702</v>
      </c>
      <c r="O75" s="94">
        <v>0</v>
      </c>
      <c r="P75" s="72">
        <v>8</v>
      </c>
      <c r="Q75" s="67">
        <v>9</v>
      </c>
      <c r="R75" s="93" t="s">
        <v>475</v>
      </c>
      <c r="S75" s="94">
        <v>5</v>
      </c>
      <c r="T75" s="94">
        <v>2</v>
      </c>
      <c r="U75" s="94">
        <v>1210500</v>
      </c>
      <c r="V75" s="79">
        <v>0</v>
      </c>
      <c r="W75" s="79">
        <v>1500</v>
      </c>
      <c r="X75" s="78">
        <v>10000</v>
      </c>
    </row>
    <row r="76" spans="1:25" x14ac:dyDescent="0.15">
      <c r="A76" s="66">
        <v>1200703</v>
      </c>
      <c r="B76" s="93">
        <v>1</v>
      </c>
      <c r="C76" s="93" t="s">
        <v>225</v>
      </c>
      <c r="D76" s="93" t="s">
        <v>385</v>
      </c>
      <c r="E76" s="66">
        <v>4</v>
      </c>
      <c r="F76" s="93">
        <v>0</v>
      </c>
      <c r="G76" s="66">
        <v>60</v>
      </c>
      <c r="H76" s="93">
        <v>2</v>
      </c>
      <c r="I76" s="93">
        <v>0</v>
      </c>
      <c r="J76" s="72">
        <v>9900</v>
      </c>
      <c r="K76" s="93">
        <v>495</v>
      </c>
      <c r="L76" s="93">
        <v>1</v>
      </c>
      <c r="M76" s="68">
        <v>1200101</v>
      </c>
      <c r="N76" s="72">
        <v>1200703</v>
      </c>
      <c r="O76" s="94">
        <v>0</v>
      </c>
      <c r="P76" s="72">
        <v>1</v>
      </c>
      <c r="Q76" s="67">
        <v>1</v>
      </c>
      <c r="R76" s="93" t="s">
        <v>475</v>
      </c>
      <c r="S76" s="94">
        <v>5</v>
      </c>
      <c r="T76" s="94">
        <v>2</v>
      </c>
      <c r="U76" s="94">
        <v>1210500</v>
      </c>
      <c r="V76" s="79">
        <v>0</v>
      </c>
      <c r="W76" s="79">
        <v>5000</v>
      </c>
      <c r="X76" s="78">
        <v>10000</v>
      </c>
    </row>
    <row r="77" spans="1:25" x14ac:dyDescent="0.15">
      <c r="A77" s="66">
        <v>1200704</v>
      </c>
      <c r="B77" s="93">
        <v>1</v>
      </c>
      <c r="C77" s="93" t="s">
        <v>226</v>
      </c>
      <c r="D77" s="93" t="s">
        <v>386</v>
      </c>
      <c r="E77" s="66">
        <v>4</v>
      </c>
      <c r="F77" s="93">
        <v>0</v>
      </c>
      <c r="G77" s="66">
        <v>60</v>
      </c>
      <c r="H77" s="93">
        <v>2</v>
      </c>
      <c r="I77" s="93">
        <v>0</v>
      </c>
      <c r="J77" s="72">
        <v>10000</v>
      </c>
      <c r="K77" s="93">
        <v>500</v>
      </c>
      <c r="L77" s="93">
        <v>1</v>
      </c>
      <c r="M77" s="68">
        <v>1200101</v>
      </c>
      <c r="N77" s="72">
        <v>1200704</v>
      </c>
      <c r="O77" s="94">
        <v>0</v>
      </c>
      <c r="P77" s="72">
        <v>2</v>
      </c>
      <c r="Q77" s="67">
        <v>2</v>
      </c>
      <c r="R77" s="93" t="s">
        <v>475</v>
      </c>
      <c r="S77" s="94">
        <v>5</v>
      </c>
      <c r="T77" s="94">
        <v>2</v>
      </c>
      <c r="U77" s="94">
        <v>1210500</v>
      </c>
      <c r="V77" s="79">
        <v>0</v>
      </c>
      <c r="W77" s="79">
        <v>5000</v>
      </c>
      <c r="X77" s="78">
        <v>10000</v>
      </c>
    </row>
    <row r="78" spans="1:25" x14ac:dyDescent="0.15">
      <c r="A78" s="66">
        <v>1200705</v>
      </c>
      <c r="B78" s="93">
        <v>1</v>
      </c>
      <c r="C78" s="93" t="s">
        <v>227</v>
      </c>
      <c r="D78" s="93" t="s">
        <v>387</v>
      </c>
      <c r="E78" s="66">
        <v>4</v>
      </c>
      <c r="F78" s="93">
        <v>0</v>
      </c>
      <c r="G78" s="66">
        <v>60</v>
      </c>
      <c r="H78" s="93">
        <v>2</v>
      </c>
      <c r="I78" s="93">
        <v>0</v>
      </c>
      <c r="J78" s="72">
        <v>10100</v>
      </c>
      <c r="K78" s="93">
        <v>505</v>
      </c>
      <c r="L78" s="93">
        <v>1</v>
      </c>
      <c r="M78" s="68">
        <v>1200101</v>
      </c>
      <c r="N78" s="72">
        <v>1200705</v>
      </c>
      <c r="O78" s="94">
        <v>0</v>
      </c>
      <c r="P78" s="72">
        <v>3</v>
      </c>
      <c r="Q78" s="67">
        <v>3</v>
      </c>
      <c r="R78" s="93" t="s">
        <v>475</v>
      </c>
      <c r="S78" s="94">
        <v>5</v>
      </c>
      <c r="T78" s="94">
        <v>2</v>
      </c>
      <c r="U78" s="94">
        <v>1210500</v>
      </c>
      <c r="V78" s="79">
        <v>0</v>
      </c>
      <c r="W78" s="79">
        <v>5000</v>
      </c>
      <c r="X78" s="78">
        <v>10000</v>
      </c>
    </row>
    <row r="79" spans="1:25" x14ac:dyDescent="0.15">
      <c r="A79" s="66">
        <v>1200801</v>
      </c>
      <c r="B79" s="93">
        <v>1</v>
      </c>
      <c r="C79" s="93" t="s">
        <v>228</v>
      </c>
      <c r="D79" s="93" t="s">
        <v>388</v>
      </c>
      <c r="E79" s="66">
        <v>5</v>
      </c>
      <c r="F79" s="93">
        <v>0</v>
      </c>
      <c r="G79" s="66">
        <v>70</v>
      </c>
      <c r="H79" s="93">
        <v>2</v>
      </c>
      <c r="I79" s="93">
        <v>0</v>
      </c>
      <c r="J79" s="72">
        <v>10200</v>
      </c>
      <c r="K79" s="93">
        <v>510</v>
      </c>
      <c r="L79" s="93">
        <v>1</v>
      </c>
      <c r="M79" s="68">
        <v>1200101</v>
      </c>
      <c r="N79" s="72">
        <v>1200801</v>
      </c>
      <c r="O79" s="94">
        <v>0</v>
      </c>
      <c r="P79" s="72">
        <v>7</v>
      </c>
      <c r="Q79" s="67">
        <v>10</v>
      </c>
      <c r="R79" s="93" t="s">
        <v>475</v>
      </c>
      <c r="S79" s="94">
        <v>5</v>
      </c>
      <c r="T79" s="94">
        <v>2</v>
      </c>
      <c r="U79" s="94">
        <v>1210500</v>
      </c>
      <c r="V79" s="79">
        <v>0</v>
      </c>
      <c r="W79" s="78">
        <v>80</v>
      </c>
      <c r="X79" s="78">
        <v>300</v>
      </c>
    </row>
    <row r="80" spans="1:25" x14ac:dyDescent="0.15">
      <c r="A80" s="66">
        <v>1200802</v>
      </c>
      <c r="B80" s="93">
        <v>1</v>
      </c>
      <c r="C80" s="93" t="s">
        <v>229</v>
      </c>
      <c r="D80" s="93" t="s">
        <v>389</v>
      </c>
      <c r="E80" s="66">
        <v>5</v>
      </c>
      <c r="F80" s="93">
        <v>0</v>
      </c>
      <c r="G80" s="66">
        <v>70</v>
      </c>
      <c r="H80" s="93">
        <v>2</v>
      </c>
      <c r="I80" s="93">
        <v>0</v>
      </c>
      <c r="J80" s="72">
        <v>10300</v>
      </c>
      <c r="K80" s="93">
        <v>515</v>
      </c>
      <c r="L80" s="93">
        <v>1</v>
      </c>
      <c r="M80" s="68">
        <v>1200101</v>
      </c>
      <c r="N80" s="72">
        <v>1200802</v>
      </c>
      <c r="O80" s="94">
        <v>0</v>
      </c>
      <c r="P80" s="72">
        <v>8</v>
      </c>
      <c r="Q80" s="67">
        <v>11</v>
      </c>
      <c r="R80" s="93" t="s">
        <v>475</v>
      </c>
      <c r="S80" s="94">
        <v>5</v>
      </c>
      <c r="T80" s="94">
        <v>2</v>
      </c>
      <c r="U80" s="94">
        <v>1210500</v>
      </c>
      <c r="V80" s="79">
        <v>0</v>
      </c>
      <c r="W80" s="78">
        <v>80</v>
      </c>
      <c r="X80" s="78">
        <v>300</v>
      </c>
    </row>
    <row r="81" spans="1:24" x14ac:dyDescent="0.15">
      <c r="A81" s="66">
        <v>1200803</v>
      </c>
      <c r="B81" s="93">
        <v>1</v>
      </c>
      <c r="C81" s="93" t="s">
        <v>230</v>
      </c>
      <c r="D81" s="93" t="s">
        <v>390</v>
      </c>
      <c r="E81" s="66">
        <v>5</v>
      </c>
      <c r="F81" s="93">
        <v>0</v>
      </c>
      <c r="G81" s="66">
        <v>70</v>
      </c>
      <c r="H81" s="93">
        <v>2</v>
      </c>
      <c r="I81" s="93">
        <v>0</v>
      </c>
      <c r="J81" s="72">
        <v>10400</v>
      </c>
      <c r="K81" s="93">
        <v>520</v>
      </c>
      <c r="L81" s="93">
        <v>1</v>
      </c>
      <c r="M81" s="68">
        <v>1200101</v>
      </c>
      <c r="N81" s="72">
        <v>1200803</v>
      </c>
      <c r="O81" s="94">
        <v>0</v>
      </c>
      <c r="P81" s="72">
        <v>1</v>
      </c>
      <c r="Q81" s="67">
        <v>1</v>
      </c>
      <c r="R81" s="93" t="s">
        <v>475</v>
      </c>
      <c r="S81" s="94">
        <v>5</v>
      </c>
      <c r="T81" s="94">
        <v>2</v>
      </c>
      <c r="U81" s="94">
        <v>1210500</v>
      </c>
      <c r="V81" s="79">
        <v>0</v>
      </c>
      <c r="W81" s="78">
        <v>80</v>
      </c>
      <c r="X81" s="78">
        <v>300</v>
      </c>
    </row>
    <row r="82" spans="1:24" x14ac:dyDescent="0.15">
      <c r="A82" s="66">
        <v>1200804</v>
      </c>
      <c r="B82" s="93">
        <v>1</v>
      </c>
      <c r="C82" s="93" t="s">
        <v>231</v>
      </c>
      <c r="D82" s="93" t="s">
        <v>391</v>
      </c>
      <c r="E82" s="66">
        <v>5</v>
      </c>
      <c r="F82" s="93">
        <v>0</v>
      </c>
      <c r="G82" s="66">
        <v>70</v>
      </c>
      <c r="H82" s="93">
        <v>2</v>
      </c>
      <c r="I82" s="93">
        <v>0</v>
      </c>
      <c r="J82" s="72">
        <v>10500</v>
      </c>
      <c r="K82" s="93">
        <v>525</v>
      </c>
      <c r="L82" s="93">
        <v>1</v>
      </c>
      <c r="M82" s="68">
        <v>1200101</v>
      </c>
      <c r="N82" s="72">
        <v>1200804</v>
      </c>
      <c r="O82" s="94">
        <v>0</v>
      </c>
      <c r="P82" s="72">
        <v>2</v>
      </c>
      <c r="Q82" s="67">
        <v>2</v>
      </c>
      <c r="R82" s="93" t="s">
        <v>475</v>
      </c>
      <c r="S82" s="94">
        <v>5</v>
      </c>
      <c r="T82" s="94">
        <v>2</v>
      </c>
      <c r="U82" s="94">
        <v>1210500</v>
      </c>
      <c r="V82" s="79">
        <v>0</v>
      </c>
      <c r="W82" s="78">
        <v>80</v>
      </c>
      <c r="X82" s="78">
        <v>300</v>
      </c>
    </row>
    <row r="83" spans="1:24" x14ac:dyDescent="0.15">
      <c r="A83" s="66">
        <v>1200805</v>
      </c>
      <c r="B83" s="93">
        <v>1</v>
      </c>
      <c r="C83" s="93" t="s">
        <v>232</v>
      </c>
      <c r="D83" s="93" t="s">
        <v>392</v>
      </c>
      <c r="E83" s="66">
        <v>5</v>
      </c>
      <c r="F83" s="93">
        <v>0</v>
      </c>
      <c r="G83" s="66">
        <v>70</v>
      </c>
      <c r="H83" s="93">
        <v>2</v>
      </c>
      <c r="I83" s="93">
        <v>0</v>
      </c>
      <c r="J83" s="72">
        <v>10600</v>
      </c>
      <c r="K83" s="93">
        <v>530</v>
      </c>
      <c r="L83" s="93">
        <v>1</v>
      </c>
      <c r="M83" s="68">
        <v>1200101</v>
      </c>
      <c r="N83" s="72">
        <v>1200805</v>
      </c>
      <c r="O83" s="94">
        <v>0</v>
      </c>
      <c r="P83" s="72">
        <v>3</v>
      </c>
      <c r="Q83" s="67">
        <v>3</v>
      </c>
      <c r="R83" s="93" t="s">
        <v>475</v>
      </c>
      <c r="S83" s="94">
        <v>5</v>
      </c>
      <c r="T83" s="94">
        <v>2</v>
      </c>
      <c r="U83" s="94">
        <v>1210500</v>
      </c>
      <c r="V83" s="79">
        <v>0</v>
      </c>
      <c r="W83" s="78">
        <v>80</v>
      </c>
      <c r="X83" s="78">
        <v>300</v>
      </c>
    </row>
    <row r="84" spans="1:24" x14ac:dyDescent="0.15">
      <c r="A84" s="66">
        <v>1200901</v>
      </c>
      <c r="B84" s="93">
        <v>1</v>
      </c>
      <c r="C84" s="93" t="s">
        <v>233</v>
      </c>
      <c r="D84" s="93" t="s">
        <v>393</v>
      </c>
      <c r="E84" s="66">
        <v>5</v>
      </c>
      <c r="F84" s="93">
        <v>0</v>
      </c>
      <c r="G84" s="66">
        <v>80</v>
      </c>
      <c r="H84" s="93">
        <v>2</v>
      </c>
      <c r="I84" s="93">
        <v>0</v>
      </c>
      <c r="J84" s="72">
        <v>10000</v>
      </c>
      <c r="K84" s="93">
        <v>500</v>
      </c>
      <c r="L84" s="93">
        <v>1</v>
      </c>
      <c r="M84" s="68">
        <v>1200101</v>
      </c>
      <c r="N84" s="72">
        <v>1200901</v>
      </c>
      <c r="O84" s="94">
        <v>0</v>
      </c>
      <c r="P84" s="72">
        <v>7</v>
      </c>
      <c r="Q84" s="67">
        <v>10</v>
      </c>
      <c r="R84" s="93" t="s">
        <v>475</v>
      </c>
      <c r="S84" s="94">
        <v>5</v>
      </c>
      <c r="T84" s="94">
        <v>2</v>
      </c>
      <c r="U84" s="94">
        <v>1210500</v>
      </c>
      <c r="V84" s="79">
        <v>0</v>
      </c>
      <c r="W84" s="78">
        <v>80</v>
      </c>
      <c r="X84" s="78">
        <v>300</v>
      </c>
    </row>
    <row r="85" spans="1:24" x14ac:dyDescent="0.15">
      <c r="A85" s="66">
        <v>1200902</v>
      </c>
      <c r="B85" s="93">
        <v>1</v>
      </c>
      <c r="C85" s="93" t="s">
        <v>234</v>
      </c>
      <c r="D85" s="93" t="s">
        <v>394</v>
      </c>
      <c r="E85" s="66">
        <v>5</v>
      </c>
      <c r="F85" s="93">
        <v>0</v>
      </c>
      <c r="G85" s="66">
        <v>80</v>
      </c>
      <c r="H85" s="93">
        <v>2</v>
      </c>
      <c r="I85" s="93">
        <v>0</v>
      </c>
      <c r="J85" s="72">
        <v>10100</v>
      </c>
      <c r="K85" s="93">
        <v>505</v>
      </c>
      <c r="L85" s="93">
        <v>1</v>
      </c>
      <c r="M85" s="68">
        <v>1200101</v>
      </c>
      <c r="N85" s="72">
        <v>1200902</v>
      </c>
      <c r="O85" s="94">
        <v>0</v>
      </c>
      <c r="P85" s="72">
        <v>8</v>
      </c>
      <c r="Q85" s="67">
        <v>11</v>
      </c>
      <c r="R85" s="93" t="s">
        <v>475</v>
      </c>
      <c r="S85" s="94">
        <v>5</v>
      </c>
      <c r="T85" s="94">
        <v>2</v>
      </c>
      <c r="U85" s="94">
        <v>1210500</v>
      </c>
      <c r="V85" s="79">
        <v>0</v>
      </c>
      <c r="W85" s="78">
        <v>80</v>
      </c>
      <c r="X85" s="78">
        <v>300</v>
      </c>
    </row>
    <row r="86" spans="1:24" x14ac:dyDescent="0.15">
      <c r="A86" s="66">
        <v>1200903</v>
      </c>
      <c r="B86" s="93">
        <v>1</v>
      </c>
      <c r="C86" s="93" t="s">
        <v>235</v>
      </c>
      <c r="D86" s="93" t="s">
        <v>395</v>
      </c>
      <c r="E86" s="66">
        <v>5</v>
      </c>
      <c r="F86" s="93">
        <v>0</v>
      </c>
      <c r="G86" s="66">
        <v>80</v>
      </c>
      <c r="H86" s="93">
        <v>2</v>
      </c>
      <c r="I86" s="93">
        <v>0</v>
      </c>
      <c r="J86" s="72">
        <v>10200</v>
      </c>
      <c r="K86" s="93">
        <v>510</v>
      </c>
      <c r="L86" s="93">
        <v>1</v>
      </c>
      <c r="M86" s="68">
        <v>1200101</v>
      </c>
      <c r="N86" s="72">
        <v>1200903</v>
      </c>
      <c r="O86" s="94">
        <v>0</v>
      </c>
      <c r="P86" s="72">
        <v>1</v>
      </c>
      <c r="Q86" s="67">
        <v>1</v>
      </c>
      <c r="R86" s="93" t="s">
        <v>475</v>
      </c>
      <c r="S86" s="94">
        <v>5</v>
      </c>
      <c r="T86" s="94">
        <v>2</v>
      </c>
      <c r="U86" s="94">
        <v>1210500</v>
      </c>
      <c r="V86" s="79">
        <v>0</v>
      </c>
      <c r="W86" s="78">
        <v>80</v>
      </c>
      <c r="X86" s="78">
        <v>300</v>
      </c>
    </row>
    <row r="87" spans="1:24" x14ac:dyDescent="0.15">
      <c r="A87" s="66">
        <v>1200904</v>
      </c>
      <c r="B87" s="93">
        <v>1</v>
      </c>
      <c r="C87" s="93" t="s">
        <v>236</v>
      </c>
      <c r="D87" s="93" t="s">
        <v>396</v>
      </c>
      <c r="E87" s="66">
        <v>5</v>
      </c>
      <c r="F87" s="93">
        <v>0</v>
      </c>
      <c r="G87" s="66">
        <v>80</v>
      </c>
      <c r="H87" s="93">
        <v>2</v>
      </c>
      <c r="I87" s="93">
        <v>0</v>
      </c>
      <c r="J87" s="72">
        <v>10300</v>
      </c>
      <c r="K87" s="93">
        <v>515</v>
      </c>
      <c r="L87" s="93">
        <v>1</v>
      </c>
      <c r="M87" s="68">
        <v>1200101</v>
      </c>
      <c r="N87" s="72">
        <v>1200904</v>
      </c>
      <c r="O87" s="94">
        <v>0</v>
      </c>
      <c r="P87" s="72">
        <v>2</v>
      </c>
      <c r="Q87" s="67">
        <v>2</v>
      </c>
      <c r="R87" s="93" t="s">
        <v>475</v>
      </c>
      <c r="S87" s="94">
        <v>5</v>
      </c>
      <c r="T87" s="94">
        <v>2</v>
      </c>
      <c r="U87" s="94">
        <v>1210500</v>
      </c>
      <c r="V87" s="79">
        <v>0</v>
      </c>
      <c r="W87" s="78">
        <v>80</v>
      </c>
      <c r="X87" s="78">
        <v>300</v>
      </c>
    </row>
    <row r="88" spans="1:24" x14ac:dyDescent="0.15">
      <c r="A88" s="66">
        <v>1200905</v>
      </c>
      <c r="B88" s="93">
        <v>1</v>
      </c>
      <c r="C88" s="93" t="s">
        <v>237</v>
      </c>
      <c r="D88" s="93" t="s">
        <v>397</v>
      </c>
      <c r="E88" s="66">
        <v>5</v>
      </c>
      <c r="F88" s="93">
        <v>0</v>
      </c>
      <c r="G88" s="66">
        <v>80</v>
      </c>
      <c r="H88" s="93">
        <v>2</v>
      </c>
      <c r="I88" s="93">
        <v>0</v>
      </c>
      <c r="J88" s="72">
        <v>10400</v>
      </c>
      <c r="K88" s="93">
        <v>520</v>
      </c>
      <c r="L88" s="93">
        <v>1</v>
      </c>
      <c r="M88" s="68">
        <v>1200101</v>
      </c>
      <c r="N88" s="72">
        <v>1200905</v>
      </c>
      <c r="O88" s="94">
        <v>0</v>
      </c>
      <c r="P88" s="72">
        <v>3</v>
      </c>
      <c r="Q88" s="67">
        <v>3</v>
      </c>
      <c r="R88" s="93" t="s">
        <v>475</v>
      </c>
      <c r="S88" s="94">
        <v>5</v>
      </c>
      <c r="T88" s="94">
        <v>2</v>
      </c>
      <c r="U88" s="94">
        <v>1210500</v>
      </c>
      <c r="V88" s="79">
        <v>0</v>
      </c>
      <c r="W88" s="78">
        <v>80</v>
      </c>
      <c r="X88" s="78">
        <v>300</v>
      </c>
    </row>
    <row r="89" spans="1:24" x14ac:dyDescent="0.15">
      <c r="A89" s="66">
        <v>1201001</v>
      </c>
      <c r="B89" s="93">
        <v>1</v>
      </c>
      <c r="C89" s="93" t="s">
        <v>238</v>
      </c>
      <c r="D89" s="93" t="s">
        <v>398</v>
      </c>
      <c r="E89" s="66">
        <v>5</v>
      </c>
      <c r="F89" s="93">
        <v>0</v>
      </c>
      <c r="G89" s="66">
        <v>90</v>
      </c>
      <c r="H89" s="93">
        <v>2</v>
      </c>
      <c r="I89" s="93">
        <v>0</v>
      </c>
      <c r="J89" s="72">
        <v>10500</v>
      </c>
      <c r="K89" s="93">
        <v>525</v>
      </c>
      <c r="L89" s="93">
        <v>1</v>
      </c>
      <c r="M89" s="68">
        <v>1200101</v>
      </c>
      <c r="N89" s="72">
        <v>1201001</v>
      </c>
      <c r="O89" s="94">
        <v>0</v>
      </c>
      <c r="P89" s="72">
        <v>7</v>
      </c>
      <c r="Q89" s="67">
        <v>10</v>
      </c>
      <c r="R89" s="93" t="s">
        <v>475</v>
      </c>
      <c r="S89" s="94">
        <v>5</v>
      </c>
      <c r="T89" s="94">
        <v>2</v>
      </c>
      <c r="U89" s="94">
        <v>1210500</v>
      </c>
      <c r="V89" s="79">
        <v>0</v>
      </c>
      <c r="W89" s="78">
        <v>80</v>
      </c>
      <c r="X89" s="78">
        <v>300</v>
      </c>
    </row>
    <row r="90" spans="1:24" x14ac:dyDescent="0.15">
      <c r="A90" s="66">
        <v>1201002</v>
      </c>
      <c r="B90" s="93">
        <v>1</v>
      </c>
      <c r="C90" s="93" t="s">
        <v>239</v>
      </c>
      <c r="D90" s="93" t="s">
        <v>399</v>
      </c>
      <c r="E90" s="66">
        <v>5</v>
      </c>
      <c r="F90" s="93">
        <v>0</v>
      </c>
      <c r="G90" s="66">
        <v>90</v>
      </c>
      <c r="H90" s="93">
        <v>2</v>
      </c>
      <c r="I90" s="93">
        <v>0</v>
      </c>
      <c r="J90" s="72">
        <v>10600</v>
      </c>
      <c r="K90" s="93">
        <v>530</v>
      </c>
      <c r="L90" s="93">
        <v>1</v>
      </c>
      <c r="M90" s="68">
        <v>1200101</v>
      </c>
      <c r="N90" s="72">
        <v>1201002</v>
      </c>
      <c r="O90" s="94">
        <v>0</v>
      </c>
      <c r="P90" s="72">
        <v>8</v>
      </c>
      <c r="Q90" s="67">
        <v>11</v>
      </c>
      <c r="R90" s="93" t="s">
        <v>475</v>
      </c>
      <c r="S90" s="94">
        <v>5</v>
      </c>
      <c r="T90" s="94">
        <v>2</v>
      </c>
      <c r="U90" s="94">
        <v>1210500</v>
      </c>
      <c r="V90" s="79">
        <v>0</v>
      </c>
      <c r="W90" s="78">
        <v>80</v>
      </c>
      <c r="X90" s="78">
        <v>300</v>
      </c>
    </row>
    <row r="91" spans="1:24" x14ac:dyDescent="0.15">
      <c r="A91" s="66">
        <v>1201003</v>
      </c>
      <c r="B91" s="93">
        <v>1</v>
      </c>
      <c r="C91" s="93" t="s">
        <v>240</v>
      </c>
      <c r="D91" s="93" t="s">
        <v>400</v>
      </c>
      <c r="E91" s="66">
        <v>5</v>
      </c>
      <c r="F91" s="93">
        <v>0</v>
      </c>
      <c r="G91" s="66">
        <v>90</v>
      </c>
      <c r="H91" s="93">
        <v>2</v>
      </c>
      <c r="I91" s="93">
        <v>0</v>
      </c>
      <c r="J91" s="72">
        <v>10700</v>
      </c>
      <c r="K91" s="93">
        <v>535</v>
      </c>
      <c r="L91" s="93">
        <v>1</v>
      </c>
      <c r="M91" s="68">
        <v>1200101</v>
      </c>
      <c r="N91" s="72">
        <v>1201003</v>
      </c>
      <c r="O91" s="94">
        <v>0</v>
      </c>
      <c r="P91" s="72">
        <v>1</v>
      </c>
      <c r="Q91" s="67">
        <v>1</v>
      </c>
      <c r="R91" s="93" t="s">
        <v>475</v>
      </c>
      <c r="S91" s="94">
        <v>5</v>
      </c>
      <c r="T91" s="94">
        <v>2</v>
      </c>
      <c r="U91" s="94">
        <v>1210500</v>
      </c>
      <c r="V91" s="79">
        <v>0</v>
      </c>
      <c r="W91" s="78">
        <v>80</v>
      </c>
      <c r="X91" s="78">
        <v>300</v>
      </c>
    </row>
    <row r="92" spans="1:24" x14ac:dyDescent="0.15">
      <c r="A92" s="66">
        <v>1201004</v>
      </c>
      <c r="B92" s="93">
        <v>1</v>
      </c>
      <c r="C92" s="93" t="s">
        <v>241</v>
      </c>
      <c r="D92" s="93" t="s">
        <v>401</v>
      </c>
      <c r="E92" s="66">
        <v>5</v>
      </c>
      <c r="F92" s="93">
        <v>0</v>
      </c>
      <c r="G92" s="66">
        <v>90</v>
      </c>
      <c r="H92" s="93">
        <v>2</v>
      </c>
      <c r="I92" s="93">
        <v>0</v>
      </c>
      <c r="J92" s="72">
        <v>10800</v>
      </c>
      <c r="K92" s="93">
        <v>540</v>
      </c>
      <c r="L92" s="93">
        <v>1</v>
      </c>
      <c r="M92" s="68">
        <v>1200101</v>
      </c>
      <c r="N92" s="72">
        <v>1201004</v>
      </c>
      <c r="O92" s="94">
        <v>0</v>
      </c>
      <c r="P92" s="72">
        <v>2</v>
      </c>
      <c r="Q92" s="67">
        <v>2</v>
      </c>
      <c r="R92" s="93" t="s">
        <v>475</v>
      </c>
      <c r="S92" s="94">
        <v>5</v>
      </c>
      <c r="T92" s="94">
        <v>2</v>
      </c>
      <c r="U92" s="94">
        <v>1210500</v>
      </c>
      <c r="V92" s="79">
        <v>0</v>
      </c>
      <c r="W92" s="78">
        <v>80</v>
      </c>
      <c r="X92" s="78">
        <v>300</v>
      </c>
    </row>
    <row r="93" spans="1:24" x14ac:dyDescent="0.15">
      <c r="A93" s="66">
        <v>1201005</v>
      </c>
      <c r="B93" s="93">
        <v>1</v>
      </c>
      <c r="C93" s="93" t="s">
        <v>242</v>
      </c>
      <c r="D93" s="93" t="s">
        <v>402</v>
      </c>
      <c r="E93" s="66">
        <v>5</v>
      </c>
      <c r="F93" s="93">
        <v>0</v>
      </c>
      <c r="G93" s="66">
        <v>90</v>
      </c>
      <c r="H93" s="93">
        <v>2</v>
      </c>
      <c r="I93" s="93">
        <v>0</v>
      </c>
      <c r="J93" s="72">
        <v>10900</v>
      </c>
      <c r="K93" s="93">
        <v>545</v>
      </c>
      <c r="L93" s="93">
        <v>1</v>
      </c>
      <c r="M93" s="68">
        <v>1200101</v>
      </c>
      <c r="N93" s="72">
        <v>1201005</v>
      </c>
      <c r="O93" s="94">
        <v>0</v>
      </c>
      <c r="P93" s="72">
        <v>3</v>
      </c>
      <c r="Q93" s="67">
        <v>3</v>
      </c>
      <c r="R93" s="93" t="s">
        <v>475</v>
      </c>
      <c r="S93" s="94">
        <v>5</v>
      </c>
      <c r="T93" s="94">
        <v>2</v>
      </c>
      <c r="U93" s="94">
        <v>1210500</v>
      </c>
      <c r="V93" s="79">
        <v>0</v>
      </c>
      <c r="W93" s="78">
        <v>80</v>
      </c>
      <c r="X93" s="78">
        <v>300</v>
      </c>
    </row>
    <row r="94" spans="1:24" x14ac:dyDescent="0.15">
      <c r="A94" s="66">
        <v>1300101</v>
      </c>
      <c r="B94" s="93">
        <v>1</v>
      </c>
      <c r="C94" s="93" t="s">
        <v>243</v>
      </c>
      <c r="D94" s="93" t="s">
        <v>403</v>
      </c>
      <c r="E94" s="66">
        <v>1</v>
      </c>
      <c r="F94" s="93">
        <v>0</v>
      </c>
      <c r="G94" s="66">
        <v>1</v>
      </c>
      <c r="H94" s="93">
        <v>3</v>
      </c>
      <c r="I94" s="93">
        <v>0</v>
      </c>
      <c r="J94" s="72">
        <v>10700</v>
      </c>
      <c r="K94" s="93">
        <v>535</v>
      </c>
      <c r="L94" s="93">
        <v>1</v>
      </c>
      <c r="M94" s="68">
        <v>1200103</v>
      </c>
      <c r="N94" s="72">
        <v>1200103</v>
      </c>
      <c r="O94" s="94">
        <v>0</v>
      </c>
      <c r="P94" s="72">
        <v>7</v>
      </c>
      <c r="Q94" s="67">
        <v>10</v>
      </c>
      <c r="R94" s="93" t="s">
        <v>475</v>
      </c>
      <c r="S94" s="94">
        <v>5</v>
      </c>
      <c r="T94" s="94">
        <v>2</v>
      </c>
      <c r="U94" s="94">
        <v>1310500</v>
      </c>
      <c r="V94" s="79">
        <v>0</v>
      </c>
      <c r="W94" s="78">
        <v>80</v>
      </c>
      <c r="X94" s="78">
        <v>300</v>
      </c>
    </row>
    <row r="95" spans="1:24" x14ac:dyDescent="0.15">
      <c r="A95" s="66">
        <v>1300102</v>
      </c>
      <c r="B95" s="93">
        <v>1</v>
      </c>
      <c r="C95" s="93" t="s">
        <v>244</v>
      </c>
      <c r="D95" s="93" t="s">
        <v>404</v>
      </c>
      <c r="E95" s="66">
        <v>1</v>
      </c>
      <c r="F95" s="93">
        <v>0</v>
      </c>
      <c r="G95" s="66">
        <v>1</v>
      </c>
      <c r="H95" s="93">
        <v>3</v>
      </c>
      <c r="I95" s="93">
        <v>0</v>
      </c>
      <c r="J95" s="72">
        <v>10800</v>
      </c>
      <c r="K95" s="93">
        <v>540</v>
      </c>
      <c r="L95" s="93">
        <v>1</v>
      </c>
      <c r="M95" s="68">
        <v>1300102</v>
      </c>
      <c r="N95" s="72">
        <v>1200103</v>
      </c>
      <c r="O95" s="94">
        <v>0</v>
      </c>
      <c r="P95" s="72">
        <v>8</v>
      </c>
      <c r="Q95" s="67">
        <v>11</v>
      </c>
      <c r="R95" s="93" t="s">
        <v>475</v>
      </c>
      <c r="S95" s="94">
        <v>5</v>
      </c>
      <c r="T95" s="94">
        <v>2</v>
      </c>
      <c r="U95" s="94">
        <v>1310500</v>
      </c>
      <c r="V95" s="79">
        <v>0</v>
      </c>
      <c r="W95" s="78">
        <v>80</v>
      </c>
      <c r="X95" s="78">
        <v>300</v>
      </c>
    </row>
    <row r="96" spans="1:24" x14ac:dyDescent="0.15">
      <c r="A96" s="66">
        <v>1300103</v>
      </c>
      <c r="B96" s="93">
        <v>1</v>
      </c>
      <c r="C96" s="93" t="s">
        <v>245</v>
      </c>
      <c r="D96" s="93" t="s">
        <v>405</v>
      </c>
      <c r="E96" s="66">
        <v>1</v>
      </c>
      <c r="F96" s="93">
        <v>0</v>
      </c>
      <c r="G96" s="66">
        <v>1</v>
      </c>
      <c r="H96" s="93">
        <v>3</v>
      </c>
      <c r="I96" s="93">
        <v>0</v>
      </c>
      <c r="J96" s="72">
        <v>10900</v>
      </c>
      <c r="K96" s="93">
        <v>545</v>
      </c>
      <c r="L96" s="93">
        <v>1</v>
      </c>
      <c r="M96" s="68">
        <v>1300103</v>
      </c>
      <c r="N96" s="72">
        <v>1200103</v>
      </c>
      <c r="O96" s="94">
        <v>0</v>
      </c>
      <c r="P96" s="72">
        <v>1</v>
      </c>
      <c r="Q96" s="67">
        <v>1</v>
      </c>
      <c r="R96" s="93" t="s">
        <v>475</v>
      </c>
      <c r="S96" s="94">
        <v>5</v>
      </c>
      <c r="T96" s="94">
        <v>2</v>
      </c>
      <c r="U96" s="94">
        <v>1310500</v>
      </c>
      <c r="V96" s="79">
        <v>0</v>
      </c>
      <c r="W96" s="78">
        <v>80</v>
      </c>
      <c r="X96" s="78">
        <v>300</v>
      </c>
    </row>
    <row r="97" spans="1:26" x14ac:dyDescent="0.15">
      <c r="A97" s="66">
        <v>1300104</v>
      </c>
      <c r="B97" s="93">
        <v>1</v>
      </c>
      <c r="C97" s="93" t="s">
        <v>246</v>
      </c>
      <c r="D97" s="93" t="s">
        <v>356</v>
      </c>
      <c r="E97" s="66">
        <v>1</v>
      </c>
      <c r="F97" s="93">
        <v>0</v>
      </c>
      <c r="G97" s="66">
        <v>1</v>
      </c>
      <c r="H97" s="93">
        <v>3</v>
      </c>
      <c r="I97" s="93">
        <v>0</v>
      </c>
      <c r="J97" s="72">
        <v>11000</v>
      </c>
      <c r="K97" s="93">
        <v>550</v>
      </c>
      <c r="L97" s="93">
        <v>1</v>
      </c>
      <c r="M97" s="68">
        <v>1300104</v>
      </c>
      <c r="N97" s="72">
        <v>1200103</v>
      </c>
      <c r="O97" s="94">
        <v>0</v>
      </c>
      <c r="P97" s="72">
        <v>2</v>
      </c>
      <c r="Q97" s="67">
        <v>2</v>
      </c>
      <c r="R97" s="93" t="s">
        <v>475</v>
      </c>
      <c r="S97" s="94">
        <v>5</v>
      </c>
      <c r="T97" s="94">
        <v>2</v>
      </c>
      <c r="U97" s="94">
        <v>1310500</v>
      </c>
      <c r="V97" s="79">
        <v>0</v>
      </c>
      <c r="W97" s="78">
        <v>80</v>
      </c>
      <c r="X97" s="78">
        <v>300</v>
      </c>
    </row>
    <row r="98" spans="1:26" x14ac:dyDescent="0.15">
      <c r="A98" s="66">
        <v>1300105</v>
      </c>
      <c r="B98" s="93">
        <v>1</v>
      </c>
      <c r="C98" s="93" t="s">
        <v>247</v>
      </c>
      <c r="D98" s="93" t="s">
        <v>357</v>
      </c>
      <c r="E98" s="66">
        <v>1</v>
      </c>
      <c r="F98" s="93">
        <v>0</v>
      </c>
      <c r="G98" s="66">
        <v>1</v>
      </c>
      <c r="H98" s="93">
        <v>3</v>
      </c>
      <c r="I98" s="93">
        <v>0</v>
      </c>
      <c r="J98" s="72">
        <v>11100</v>
      </c>
      <c r="K98" s="93">
        <v>555</v>
      </c>
      <c r="L98" s="93">
        <v>1</v>
      </c>
      <c r="M98" s="68">
        <v>1300105</v>
      </c>
      <c r="N98" s="72">
        <v>1200103</v>
      </c>
      <c r="O98" s="94">
        <v>0</v>
      </c>
      <c r="P98" s="72">
        <v>3</v>
      </c>
      <c r="Q98" s="67">
        <v>3</v>
      </c>
      <c r="R98" s="93" t="s">
        <v>475</v>
      </c>
      <c r="S98" s="94">
        <v>5</v>
      </c>
      <c r="T98" s="94">
        <v>2</v>
      </c>
      <c r="U98" s="94">
        <v>1310500</v>
      </c>
      <c r="V98" s="79">
        <v>0</v>
      </c>
      <c r="W98" s="78">
        <v>80</v>
      </c>
      <c r="X98" s="78">
        <v>300</v>
      </c>
    </row>
    <row r="99" spans="1:26" x14ac:dyDescent="0.15">
      <c r="A99" s="66">
        <v>1300201</v>
      </c>
      <c r="B99" s="93">
        <v>1</v>
      </c>
      <c r="C99" s="93" t="s">
        <v>248</v>
      </c>
      <c r="D99" s="93" t="s">
        <v>406</v>
      </c>
      <c r="E99" s="66">
        <v>2</v>
      </c>
      <c r="F99" s="93">
        <v>0</v>
      </c>
      <c r="G99" s="66">
        <v>10</v>
      </c>
      <c r="H99" s="93">
        <v>3</v>
      </c>
      <c r="I99" s="93">
        <v>0</v>
      </c>
      <c r="J99" s="72">
        <v>11200</v>
      </c>
      <c r="K99" s="93">
        <v>560</v>
      </c>
      <c r="L99" s="93">
        <v>1</v>
      </c>
      <c r="M99" s="68">
        <v>1300201</v>
      </c>
      <c r="N99" s="72">
        <v>1200103</v>
      </c>
      <c r="O99" s="94">
        <v>0</v>
      </c>
      <c r="P99" s="72">
        <v>7</v>
      </c>
      <c r="Q99" s="67">
        <v>10</v>
      </c>
      <c r="R99" s="93" t="s">
        <v>475</v>
      </c>
      <c r="S99" s="94">
        <v>5</v>
      </c>
      <c r="T99" s="94">
        <v>2</v>
      </c>
      <c r="U99" s="94">
        <v>1310500</v>
      </c>
      <c r="V99" s="79">
        <v>0</v>
      </c>
      <c r="W99" s="78">
        <v>80</v>
      </c>
      <c r="X99" s="78">
        <v>300</v>
      </c>
    </row>
    <row r="100" spans="1:26" x14ac:dyDescent="0.15">
      <c r="A100" s="66">
        <v>1300202</v>
      </c>
      <c r="B100" s="93">
        <v>1</v>
      </c>
      <c r="C100" s="93" t="s">
        <v>249</v>
      </c>
      <c r="D100" s="93" t="s">
        <v>407</v>
      </c>
      <c r="E100" s="66">
        <v>2</v>
      </c>
      <c r="F100" s="93">
        <v>0</v>
      </c>
      <c r="G100" s="66">
        <v>10</v>
      </c>
      <c r="H100" s="93">
        <v>3</v>
      </c>
      <c r="I100" s="93">
        <v>0</v>
      </c>
      <c r="J100" s="72">
        <v>11300</v>
      </c>
      <c r="K100" s="93">
        <v>565</v>
      </c>
      <c r="L100" s="93">
        <v>1</v>
      </c>
      <c r="M100" s="68">
        <v>1300202</v>
      </c>
      <c r="N100" s="72">
        <v>1200103</v>
      </c>
      <c r="O100" s="94">
        <v>0</v>
      </c>
      <c r="P100" s="72">
        <v>8</v>
      </c>
      <c r="Q100" s="67">
        <v>11</v>
      </c>
      <c r="R100" s="93" t="s">
        <v>475</v>
      </c>
      <c r="S100" s="94">
        <v>5</v>
      </c>
      <c r="T100" s="94">
        <v>2</v>
      </c>
      <c r="U100" s="94">
        <v>1310500</v>
      </c>
      <c r="V100" s="79">
        <v>0</v>
      </c>
      <c r="W100" s="78">
        <v>80</v>
      </c>
      <c r="X100" s="78">
        <v>300</v>
      </c>
    </row>
    <row r="101" spans="1:26" x14ac:dyDescent="0.15">
      <c r="A101" s="66">
        <v>1300203</v>
      </c>
      <c r="B101" s="93">
        <v>1</v>
      </c>
      <c r="C101" s="93" t="s">
        <v>250</v>
      </c>
      <c r="D101" s="93" t="s">
        <v>408</v>
      </c>
      <c r="E101" s="66">
        <v>2</v>
      </c>
      <c r="F101" s="93">
        <v>0</v>
      </c>
      <c r="G101" s="66">
        <v>10</v>
      </c>
      <c r="H101" s="93">
        <v>3</v>
      </c>
      <c r="I101" s="93">
        <v>0</v>
      </c>
      <c r="J101" s="72">
        <v>11400</v>
      </c>
      <c r="K101" s="93">
        <v>570</v>
      </c>
      <c r="L101" s="93">
        <v>1</v>
      </c>
      <c r="M101" s="68">
        <v>1300203</v>
      </c>
      <c r="N101" s="72">
        <v>1200103</v>
      </c>
      <c r="O101" s="94">
        <v>0</v>
      </c>
      <c r="P101" s="72">
        <v>1</v>
      </c>
      <c r="Q101" s="67">
        <v>1</v>
      </c>
      <c r="R101" s="93" t="s">
        <v>475</v>
      </c>
      <c r="S101" s="94">
        <v>5</v>
      </c>
      <c r="T101" s="94">
        <v>2</v>
      </c>
      <c r="U101" s="94">
        <v>1310500</v>
      </c>
      <c r="V101" s="79">
        <v>0</v>
      </c>
      <c r="W101" s="78">
        <v>80</v>
      </c>
      <c r="X101" s="78">
        <v>300</v>
      </c>
    </row>
    <row r="102" spans="1:26" x14ac:dyDescent="0.15">
      <c r="A102" s="66">
        <v>1300204</v>
      </c>
      <c r="B102" s="93">
        <v>1</v>
      </c>
      <c r="C102" s="93" t="s">
        <v>251</v>
      </c>
      <c r="D102" s="93" t="s">
        <v>361</v>
      </c>
      <c r="E102" s="66">
        <v>2</v>
      </c>
      <c r="F102" s="93">
        <v>0</v>
      </c>
      <c r="G102" s="66">
        <v>10</v>
      </c>
      <c r="H102" s="93">
        <v>3</v>
      </c>
      <c r="I102" s="93">
        <v>0</v>
      </c>
      <c r="J102" s="72">
        <v>11500</v>
      </c>
      <c r="K102" s="93">
        <v>575</v>
      </c>
      <c r="L102" s="93">
        <v>1</v>
      </c>
      <c r="M102" s="68">
        <v>1300204</v>
      </c>
      <c r="N102" s="72">
        <v>1200103</v>
      </c>
      <c r="O102" s="94">
        <v>0</v>
      </c>
      <c r="P102" s="72">
        <v>2</v>
      </c>
      <c r="Q102" s="67">
        <v>2</v>
      </c>
      <c r="R102" s="93" t="s">
        <v>475</v>
      </c>
      <c r="S102" s="94">
        <v>5</v>
      </c>
      <c r="T102" s="94">
        <v>2</v>
      </c>
      <c r="U102" s="94">
        <v>1310500</v>
      </c>
      <c r="V102" s="79">
        <v>0</v>
      </c>
      <c r="W102" s="78">
        <v>80</v>
      </c>
      <c r="X102" s="78">
        <v>300</v>
      </c>
    </row>
    <row r="103" spans="1:26" ht="14.25" customHeight="1" x14ac:dyDescent="0.15">
      <c r="A103" s="66">
        <v>1300205</v>
      </c>
      <c r="B103" s="93">
        <v>1</v>
      </c>
      <c r="C103" s="93" t="s">
        <v>252</v>
      </c>
      <c r="D103" s="93" t="s">
        <v>362</v>
      </c>
      <c r="E103" s="66">
        <v>2</v>
      </c>
      <c r="F103" s="93">
        <v>0</v>
      </c>
      <c r="G103" s="66">
        <v>10</v>
      </c>
      <c r="H103" s="93">
        <v>3</v>
      </c>
      <c r="I103" s="93">
        <v>0</v>
      </c>
      <c r="J103" s="72">
        <v>11600</v>
      </c>
      <c r="K103" s="93">
        <v>580</v>
      </c>
      <c r="L103" s="93">
        <v>1</v>
      </c>
      <c r="M103" s="68">
        <v>1300205</v>
      </c>
      <c r="N103" s="72">
        <v>1200103</v>
      </c>
      <c r="O103" s="94">
        <v>0</v>
      </c>
      <c r="P103" s="72">
        <v>3</v>
      </c>
      <c r="Q103" s="67">
        <v>3</v>
      </c>
      <c r="R103" s="93" t="s">
        <v>475</v>
      </c>
      <c r="S103" s="94">
        <v>5</v>
      </c>
      <c r="T103" s="94">
        <v>2</v>
      </c>
      <c r="U103" s="94">
        <v>1310500</v>
      </c>
      <c r="V103" s="79">
        <v>0</v>
      </c>
      <c r="W103" s="78">
        <v>80</v>
      </c>
      <c r="X103" s="78">
        <v>300</v>
      </c>
    </row>
    <row r="104" spans="1:26" s="116" customFormat="1" x14ac:dyDescent="0.15">
      <c r="A104" s="108">
        <v>1300301</v>
      </c>
      <c r="B104" s="109">
        <v>1</v>
      </c>
      <c r="C104" s="109" t="s">
        <v>253</v>
      </c>
      <c r="D104" s="109" t="s">
        <v>409</v>
      </c>
      <c r="E104" s="110">
        <v>3</v>
      </c>
      <c r="F104" s="109">
        <v>0</v>
      </c>
      <c r="G104" s="110">
        <v>20</v>
      </c>
      <c r="H104" s="109">
        <v>3</v>
      </c>
      <c r="I104" s="109">
        <v>0</v>
      </c>
      <c r="J104" s="111">
        <v>11700</v>
      </c>
      <c r="K104" s="109">
        <v>585</v>
      </c>
      <c r="L104" s="109">
        <v>1</v>
      </c>
      <c r="M104" s="110">
        <v>1300301</v>
      </c>
      <c r="N104" s="110">
        <v>1200103</v>
      </c>
      <c r="O104" s="112">
        <v>0</v>
      </c>
      <c r="P104" s="111">
        <v>7</v>
      </c>
      <c r="Q104" s="113">
        <v>10</v>
      </c>
      <c r="R104" s="109" t="s">
        <v>475</v>
      </c>
      <c r="S104" s="112">
        <v>5</v>
      </c>
      <c r="T104" s="112">
        <v>2</v>
      </c>
      <c r="U104" s="112">
        <v>1310501</v>
      </c>
      <c r="V104" s="114">
        <v>1</v>
      </c>
      <c r="W104" s="115">
        <v>80</v>
      </c>
      <c r="X104" s="115">
        <v>300</v>
      </c>
      <c r="Y104" s="116">
        <v>500</v>
      </c>
      <c r="Z104" s="133"/>
    </row>
    <row r="105" spans="1:26" s="123" customFormat="1" x14ac:dyDescent="0.15">
      <c r="A105" s="117">
        <v>1300302</v>
      </c>
      <c r="B105" s="118">
        <v>1</v>
      </c>
      <c r="C105" s="118" t="s">
        <v>254</v>
      </c>
      <c r="D105" s="118" t="s">
        <v>410</v>
      </c>
      <c r="E105" s="119">
        <v>3</v>
      </c>
      <c r="F105" s="118">
        <v>0</v>
      </c>
      <c r="G105" s="119">
        <v>20</v>
      </c>
      <c r="H105" s="118">
        <v>3</v>
      </c>
      <c r="I105" s="118">
        <v>0</v>
      </c>
      <c r="J105" s="120">
        <v>11800</v>
      </c>
      <c r="K105" s="118">
        <v>590</v>
      </c>
      <c r="L105" s="118">
        <v>1</v>
      </c>
      <c r="M105" s="119">
        <v>1300302</v>
      </c>
      <c r="N105" s="119">
        <v>1200103</v>
      </c>
      <c r="O105" s="121">
        <v>0</v>
      </c>
      <c r="P105" s="120">
        <v>8</v>
      </c>
      <c r="Q105" s="122">
        <v>11</v>
      </c>
      <c r="R105" s="118" t="s">
        <v>475</v>
      </c>
      <c r="S105" s="121">
        <v>5</v>
      </c>
      <c r="T105" s="121">
        <v>2</v>
      </c>
      <c r="U105" s="121">
        <v>1310501</v>
      </c>
      <c r="V105" s="101">
        <v>1</v>
      </c>
      <c r="W105" s="102">
        <v>80</v>
      </c>
      <c r="X105" s="102">
        <v>300</v>
      </c>
      <c r="Y105" s="123">
        <v>500</v>
      </c>
      <c r="Z105" s="134"/>
    </row>
    <row r="106" spans="1:26" s="123" customFormat="1" x14ac:dyDescent="0.15">
      <c r="A106" s="117">
        <v>1300303</v>
      </c>
      <c r="B106" s="118">
        <v>1</v>
      </c>
      <c r="C106" s="118" t="s">
        <v>255</v>
      </c>
      <c r="D106" s="118" t="s">
        <v>411</v>
      </c>
      <c r="E106" s="119">
        <v>3</v>
      </c>
      <c r="F106" s="118">
        <v>0</v>
      </c>
      <c r="G106" s="119">
        <v>20</v>
      </c>
      <c r="H106" s="118">
        <v>3</v>
      </c>
      <c r="I106" s="118">
        <v>0</v>
      </c>
      <c r="J106" s="120">
        <v>11900</v>
      </c>
      <c r="K106" s="118">
        <v>595</v>
      </c>
      <c r="L106" s="118">
        <v>1</v>
      </c>
      <c r="M106" s="119">
        <v>1300303</v>
      </c>
      <c r="N106" s="119">
        <v>1200103</v>
      </c>
      <c r="O106" s="121">
        <v>0</v>
      </c>
      <c r="P106" s="120">
        <v>1</v>
      </c>
      <c r="Q106" s="122">
        <v>1</v>
      </c>
      <c r="R106" s="118" t="s">
        <v>475</v>
      </c>
      <c r="S106" s="121">
        <v>5</v>
      </c>
      <c r="T106" s="121">
        <v>2</v>
      </c>
      <c r="U106" s="121">
        <v>1310501</v>
      </c>
      <c r="V106" s="101">
        <v>1</v>
      </c>
      <c r="W106" s="102">
        <v>80</v>
      </c>
      <c r="X106" s="102">
        <v>300</v>
      </c>
      <c r="Y106" s="123">
        <v>500</v>
      </c>
      <c r="Z106" s="134"/>
    </row>
    <row r="107" spans="1:26" s="123" customFormat="1" x14ac:dyDescent="0.15">
      <c r="A107" s="117">
        <v>1300304</v>
      </c>
      <c r="B107" s="118">
        <v>1</v>
      </c>
      <c r="C107" s="118" t="s">
        <v>256</v>
      </c>
      <c r="D107" s="118" t="s">
        <v>366</v>
      </c>
      <c r="E107" s="119">
        <v>3</v>
      </c>
      <c r="F107" s="118">
        <v>0</v>
      </c>
      <c r="G107" s="119">
        <v>20</v>
      </c>
      <c r="H107" s="118">
        <v>3</v>
      </c>
      <c r="I107" s="118">
        <v>0</v>
      </c>
      <c r="J107" s="120">
        <v>12000</v>
      </c>
      <c r="K107" s="118">
        <v>600</v>
      </c>
      <c r="L107" s="118">
        <v>1</v>
      </c>
      <c r="M107" s="119">
        <v>1300304</v>
      </c>
      <c r="N107" s="119">
        <v>1200103</v>
      </c>
      <c r="O107" s="121">
        <v>0</v>
      </c>
      <c r="P107" s="120">
        <v>2</v>
      </c>
      <c r="Q107" s="122">
        <v>2</v>
      </c>
      <c r="R107" s="118" t="s">
        <v>475</v>
      </c>
      <c r="S107" s="121">
        <v>5</v>
      </c>
      <c r="T107" s="121">
        <v>2</v>
      </c>
      <c r="U107" s="121">
        <v>1310501</v>
      </c>
      <c r="V107" s="101">
        <v>1</v>
      </c>
      <c r="W107" s="102">
        <v>80</v>
      </c>
      <c r="X107" s="102">
        <v>300</v>
      </c>
      <c r="Y107" s="123">
        <v>500</v>
      </c>
      <c r="Z107" s="134"/>
    </row>
    <row r="108" spans="1:26" s="132" customFormat="1" x14ac:dyDescent="0.15">
      <c r="A108" s="124">
        <v>1300305</v>
      </c>
      <c r="B108" s="125">
        <v>1</v>
      </c>
      <c r="C108" s="125" t="s">
        <v>257</v>
      </c>
      <c r="D108" s="125" t="s">
        <v>367</v>
      </c>
      <c r="E108" s="126">
        <v>3</v>
      </c>
      <c r="F108" s="125">
        <v>0</v>
      </c>
      <c r="G108" s="126">
        <v>20</v>
      </c>
      <c r="H108" s="125">
        <v>3</v>
      </c>
      <c r="I108" s="125">
        <v>0</v>
      </c>
      <c r="J108" s="127">
        <v>12100</v>
      </c>
      <c r="K108" s="125">
        <v>605</v>
      </c>
      <c r="L108" s="125">
        <v>1</v>
      </c>
      <c r="M108" s="126">
        <v>1300305</v>
      </c>
      <c r="N108" s="126">
        <v>1200103</v>
      </c>
      <c r="O108" s="128">
        <v>0</v>
      </c>
      <c r="P108" s="127">
        <v>3</v>
      </c>
      <c r="Q108" s="129">
        <v>3</v>
      </c>
      <c r="R108" s="125" t="s">
        <v>475</v>
      </c>
      <c r="S108" s="128">
        <v>5</v>
      </c>
      <c r="T108" s="128">
        <v>2</v>
      </c>
      <c r="U108" s="128">
        <v>1310501</v>
      </c>
      <c r="V108" s="130">
        <v>1</v>
      </c>
      <c r="W108" s="131">
        <v>80</v>
      </c>
      <c r="X108" s="131">
        <v>300</v>
      </c>
      <c r="Y108" s="132">
        <v>500</v>
      </c>
      <c r="Z108" s="135"/>
    </row>
    <row r="109" spans="1:26" s="116" customFormat="1" x14ac:dyDescent="0.15">
      <c r="A109" s="108">
        <v>1300401</v>
      </c>
      <c r="B109" s="109">
        <v>1</v>
      </c>
      <c r="C109" s="109" t="s">
        <v>258</v>
      </c>
      <c r="D109" s="109" t="s">
        <v>412</v>
      </c>
      <c r="E109" s="110">
        <v>3</v>
      </c>
      <c r="F109" s="109">
        <v>0</v>
      </c>
      <c r="G109" s="110">
        <v>30</v>
      </c>
      <c r="H109" s="109">
        <v>3</v>
      </c>
      <c r="I109" s="109">
        <v>0</v>
      </c>
      <c r="J109" s="111">
        <v>12200</v>
      </c>
      <c r="K109" s="109">
        <v>610</v>
      </c>
      <c r="L109" s="109">
        <v>1</v>
      </c>
      <c r="M109" s="110">
        <v>1300401</v>
      </c>
      <c r="N109" s="110">
        <v>1200103</v>
      </c>
      <c r="O109" s="112">
        <v>0</v>
      </c>
      <c r="P109" s="111">
        <v>7</v>
      </c>
      <c r="Q109" s="113">
        <v>10</v>
      </c>
      <c r="R109" s="109" t="s">
        <v>475</v>
      </c>
      <c r="S109" s="112">
        <v>5</v>
      </c>
      <c r="T109" s="112">
        <v>2</v>
      </c>
      <c r="U109" s="112">
        <v>1310501</v>
      </c>
      <c r="V109" s="114">
        <v>1</v>
      </c>
      <c r="W109" s="115">
        <v>80</v>
      </c>
      <c r="X109" s="115">
        <v>300</v>
      </c>
      <c r="Y109" s="116">
        <v>501</v>
      </c>
      <c r="Z109" s="133"/>
    </row>
    <row r="110" spans="1:26" s="123" customFormat="1" x14ac:dyDescent="0.15">
      <c r="A110" s="117">
        <v>1300402</v>
      </c>
      <c r="B110" s="118">
        <v>1</v>
      </c>
      <c r="C110" s="118" t="s">
        <v>259</v>
      </c>
      <c r="D110" s="118" t="s">
        <v>413</v>
      </c>
      <c r="E110" s="119">
        <v>3</v>
      </c>
      <c r="F110" s="118">
        <v>0</v>
      </c>
      <c r="G110" s="119">
        <v>30</v>
      </c>
      <c r="H110" s="118">
        <v>3</v>
      </c>
      <c r="I110" s="118">
        <v>0</v>
      </c>
      <c r="J110" s="120">
        <v>12300</v>
      </c>
      <c r="K110" s="118">
        <v>615</v>
      </c>
      <c r="L110" s="118">
        <v>1</v>
      </c>
      <c r="M110" s="119">
        <v>1300402</v>
      </c>
      <c r="N110" s="119">
        <v>1200103</v>
      </c>
      <c r="O110" s="121">
        <v>0</v>
      </c>
      <c r="P110" s="120">
        <v>8</v>
      </c>
      <c r="Q110" s="122">
        <v>11</v>
      </c>
      <c r="R110" s="118" t="s">
        <v>475</v>
      </c>
      <c r="S110" s="121">
        <v>5</v>
      </c>
      <c r="T110" s="121">
        <v>2</v>
      </c>
      <c r="U110" s="121">
        <v>1310501</v>
      </c>
      <c r="V110" s="101">
        <v>1</v>
      </c>
      <c r="W110" s="102">
        <v>80</v>
      </c>
      <c r="X110" s="102">
        <v>300</v>
      </c>
      <c r="Y110" s="123">
        <v>501</v>
      </c>
      <c r="Z110" s="134"/>
    </row>
    <row r="111" spans="1:26" s="123" customFormat="1" x14ac:dyDescent="0.15">
      <c r="A111" s="117">
        <v>1300403</v>
      </c>
      <c r="B111" s="118">
        <v>1</v>
      </c>
      <c r="C111" s="118" t="s">
        <v>260</v>
      </c>
      <c r="D111" s="118" t="s">
        <v>414</v>
      </c>
      <c r="E111" s="119">
        <v>3</v>
      </c>
      <c r="F111" s="118">
        <v>0</v>
      </c>
      <c r="G111" s="119">
        <v>30</v>
      </c>
      <c r="H111" s="118">
        <v>3</v>
      </c>
      <c r="I111" s="118">
        <v>0</v>
      </c>
      <c r="J111" s="120">
        <v>12400</v>
      </c>
      <c r="K111" s="118">
        <v>620</v>
      </c>
      <c r="L111" s="118">
        <v>1</v>
      </c>
      <c r="M111" s="119">
        <v>1300403</v>
      </c>
      <c r="N111" s="119">
        <v>1200103</v>
      </c>
      <c r="O111" s="121">
        <v>0</v>
      </c>
      <c r="P111" s="120">
        <v>1</v>
      </c>
      <c r="Q111" s="122">
        <v>1</v>
      </c>
      <c r="R111" s="118" t="s">
        <v>475</v>
      </c>
      <c r="S111" s="121">
        <v>5</v>
      </c>
      <c r="T111" s="121">
        <v>2</v>
      </c>
      <c r="U111" s="121">
        <v>1310501</v>
      </c>
      <c r="V111" s="101">
        <v>1</v>
      </c>
      <c r="W111" s="102">
        <v>80</v>
      </c>
      <c r="X111" s="102">
        <v>300</v>
      </c>
      <c r="Y111" s="123">
        <v>501</v>
      </c>
      <c r="Z111" s="134"/>
    </row>
    <row r="112" spans="1:26" s="123" customFormat="1" x14ac:dyDescent="0.15">
      <c r="A112" s="117">
        <v>1300404</v>
      </c>
      <c r="B112" s="118">
        <v>1</v>
      </c>
      <c r="C112" s="118" t="s">
        <v>261</v>
      </c>
      <c r="D112" s="118" t="s">
        <v>371</v>
      </c>
      <c r="E112" s="119">
        <v>3</v>
      </c>
      <c r="F112" s="118">
        <v>0</v>
      </c>
      <c r="G112" s="119">
        <v>30</v>
      </c>
      <c r="H112" s="118">
        <v>3</v>
      </c>
      <c r="I112" s="118">
        <v>0</v>
      </c>
      <c r="J112" s="120">
        <v>12500</v>
      </c>
      <c r="K112" s="118">
        <v>625</v>
      </c>
      <c r="L112" s="118">
        <v>1</v>
      </c>
      <c r="M112" s="119">
        <v>1300404</v>
      </c>
      <c r="N112" s="119">
        <v>1200103</v>
      </c>
      <c r="O112" s="121">
        <v>0</v>
      </c>
      <c r="P112" s="120">
        <v>2</v>
      </c>
      <c r="Q112" s="122">
        <v>2</v>
      </c>
      <c r="R112" s="118" t="s">
        <v>475</v>
      </c>
      <c r="S112" s="121">
        <v>5</v>
      </c>
      <c r="T112" s="121">
        <v>2</v>
      </c>
      <c r="U112" s="121">
        <v>1310501</v>
      </c>
      <c r="V112" s="101">
        <v>1</v>
      </c>
      <c r="W112" s="102">
        <v>80</v>
      </c>
      <c r="X112" s="102">
        <v>300</v>
      </c>
      <c r="Y112" s="123">
        <v>501</v>
      </c>
      <c r="Z112" s="134"/>
    </row>
    <row r="113" spans="1:26" s="132" customFormat="1" x14ac:dyDescent="0.15">
      <c r="A113" s="124">
        <v>1300405</v>
      </c>
      <c r="B113" s="125">
        <v>1</v>
      </c>
      <c r="C113" s="125" t="s">
        <v>262</v>
      </c>
      <c r="D113" s="125" t="s">
        <v>372</v>
      </c>
      <c r="E113" s="126">
        <v>3</v>
      </c>
      <c r="F113" s="125">
        <v>0</v>
      </c>
      <c r="G113" s="126">
        <v>30</v>
      </c>
      <c r="H113" s="125">
        <v>3</v>
      </c>
      <c r="I113" s="125">
        <v>0</v>
      </c>
      <c r="J113" s="127">
        <v>12600</v>
      </c>
      <c r="K113" s="125">
        <v>630</v>
      </c>
      <c r="L113" s="125">
        <v>1</v>
      </c>
      <c r="M113" s="126">
        <v>1300405</v>
      </c>
      <c r="N113" s="126">
        <v>1200103</v>
      </c>
      <c r="O113" s="128">
        <v>0</v>
      </c>
      <c r="P113" s="127">
        <v>3</v>
      </c>
      <c r="Q113" s="129">
        <v>3</v>
      </c>
      <c r="R113" s="125" t="s">
        <v>475</v>
      </c>
      <c r="S113" s="128">
        <v>5</v>
      </c>
      <c r="T113" s="128">
        <v>2</v>
      </c>
      <c r="U113" s="128">
        <v>1310501</v>
      </c>
      <c r="V113" s="130">
        <v>1</v>
      </c>
      <c r="W113" s="131">
        <v>80</v>
      </c>
      <c r="X113" s="131">
        <v>300</v>
      </c>
      <c r="Y113" s="132">
        <v>501</v>
      </c>
      <c r="Z113" s="135"/>
    </row>
    <row r="114" spans="1:26" s="116" customFormat="1" x14ac:dyDescent="0.15">
      <c r="A114" s="108">
        <v>1300501</v>
      </c>
      <c r="B114" s="109">
        <v>1</v>
      </c>
      <c r="C114" s="109" t="s">
        <v>263</v>
      </c>
      <c r="D114" s="109" t="s">
        <v>415</v>
      </c>
      <c r="E114" s="110">
        <v>3</v>
      </c>
      <c r="F114" s="109">
        <v>0</v>
      </c>
      <c r="G114" s="110">
        <v>40</v>
      </c>
      <c r="H114" s="109">
        <v>3</v>
      </c>
      <c r="I114" s="109">
        <v>0</v>
      </c>
      <c r="J114" s="111">
        <v>12600</v>
      </c>
      <c r="K114" s="109">
        <v>630</v>
      </c>
      <c r="L114" s="109">
        <v>1</v>
      </c>
      <c r="M114" s="110">
        <v>1300501</v>
      </c>
      <c r="N114" s="110">
        <v>1200103</v>
      </c>
      <c r="O114" s="112">
        <v>0</v>
      </c>
      <c r="P114" s="111">
        <v>7</v>
      </c>
      <c r="Q114" s="113">
        <v>10</v>
      </c>
      <c r="R114" s="109" t="s">
        <v>475</v>
      </c>
      <c r="S114" s="112">
        <v>5</v>
      </c>
      <c r="T114" s="112">
        <v>2</v>
      </c>
      <c r="U114" s="112">
        <v>1310501</v>
      </c>
      <c r="V114" s="114">
        <v>1</v>
      </c>
      <c r="W114" s="115">
        <v>80</v>
      </c>
      <c r="X114" s="115">
        <v>300</v>
      </c>
      <c r="Y114" s="116">
        <v>502</v>
      </c>
      <c r="Z114" s="133"/>
    </row>
    <row r="115" spans="1:26" s="123" customFormat="1" x14ac:dyDescent="0.15">
      <c r="A115" s="117">
        <v>1300502</v>
      </c>
      <c r="B115" s="118">
        <v>1</v>
      </c>
      <c r="C115" s="118" t="s">
        <v>264</v>
      </c>
      <c r="D115" s="118" t="s">
        <v>416</v>
      </c>
      <c r="E115" s="119">
        <v>3</v>
      </c>
      <c r="F115" s="118">
        <v>0</v>
      </c>
      <c r="G115" s="119">
        <v>40</v>
      </c>
      <c r="H115" s="118">
        <v>3</v>
      </c>
      <c r="I115" s="118">
        <v>0</v>
      </c>
      <c r="J115" s="120">
        <v>12700</v>
      </c>
      <c r="K115" s="118">
        <v>635</v>
      </c>
      <c r="L115" s="118">
        <v>1</v>
      </c>
      <c r="M115" s="119">
        <v>1300502</v>
      </c>
      <c r="N115" s="119">
        <v>1200103</v>
      </c>
      <c r="O115" s="121">
        <v>0</v>
      </c>
      <c r="P115" s="120">
        <v>8</v>
      </c>
      <c r="Q115" s="122">
        <v>11</v>
      </c>
      <c r="R115" s="118" t="s">
        <v>475</v>
      </c>
      <c r="S115" s="121">
        <v>5</v>
      </c>
      <c r="T115" s="121">
        <v>2</v>
      </c>
      <c r="U115" s="121">
        <v>1310501</v>
      </c>
      <c r="V115" s="101">
        <v>1</v>
      </c>
      <c r="W115" s="102">
        <v>80</v>
      </c>
      <c r="X115" s="102">
        <v>300</v>
      </c>
      <c r="Y115" s="123">
        <v>502</v>
      </c>
      <c r="Z115" s="134"/>
    </row>
    <row r="116" spans="1:26" s="123" customFormat="1" x14ac:dyDescent="0.15">
      <c r="A116" s="117">
        <v>1300503</v>
      </c>
      <c r="B116" s="118">
        <v>1</v>
      </c>
      <c r="C116" s="118" t="s">
        <v>265</v>
      </c>
      <c r="D116" s="118" t="s">
        <v>417</v>
      </c>
      <c r="E116" s="119">
        <v>3</v>
      </c>
      <c r="F116" s="118">
        <v>0</v>
      </c>
      <c r="G116" s="119">
        <v>40</v>
      </c>
      <c r="H116" s="118">
        <v>3</v>
      </c>
      <c r="I116" s="118">
        <v>0</v>
      </c>
      <c r="J116" s="120">
        <v>12800</v>
      </c>
      <c r="K116" s="118">
        <v>640</v>
      </c>
      <c r="L116" s="118">
        <v>1</v>
      </c>
      <c r="M116" s="119">
        <v>1300503</v>
      </c>
      <c r="N116" s="119">
        <v>1200103</v>
      </c>
      <c r="O116" s="121">
        <v>0</v>
      </c>
      <c r="P116" s="120">
        <v>1</v>
      </c>
      <c r="Q116" s="122">
        <v>1</v>
      </c>
      <c r="R116" s="118" t="s">
        <v>475</v>
      </c>
      <c r="S116" s="121">
        <v>5</v>
      </c>
      <c r="T116" s="121">
        <v>2</v>
      </c>
      <c r="U116" s="121">
        <v>1310501</v>
      </c>
      <c r="V116" s="101">
        <v>1</v>
      </c>
      <c r="W116" s="102">
        <v>80</v>
      </c>
      <c r="X116" s="102">
        <v>300</v>
      </c>
      <c r="Y116" s="123">
        <v>502</v>
      </c>
      <c r="Z116" s="134"/>
    </row>
    <row r="117" spans="1:26" s="123" customFormat="1" x14ac:dyDescent="0.15">
      <c r="A117" s="117">
        <v>1300504</v>
      </c>
      <c r="B117" s="118">
        <v>1</v>
      </c>
      <c r="C117" s="118" t="s">
        <v>266</v>
      </c>
      <c r="D117" s="118" t="s">
        <v>376</v>
      </c>
      <c r="E117" s="119">
        <v>3</v>
      </c>
      <c r="F117" s="118">
        <v>0</v>
      </c>
      <c r="G117" s="119">
        <v>40</v>
      </c>
      <c r="H117" s="118">
        <v>3</v>
      </c>
      <c r="I117" s="118">
        <v>0</v>
      </c>
      <c r="J117" s="120">
        <v>12900</v>
      </c>
      <c r="K117" s="118">
        <v>645</v>
      </c>
      <c r="L117" s="118">
        <v>1</v>
      </c>
      <c r="M117" s="119">
        <v>1300504</v>
      </c>
      <c r="N117" s="119">
        <v>1200103</v>
      </c>
      <c r="O117" s="121">
        <v>0</v>
      </c>
      <c r="P117" s="120">
        <v>2</v>
      </c>
      <c r="Q117" s="122">
        <v>2</v>
      </c>
      <c r="R117" s="118" t="s">
        <v>475</v>
      </c>
      <c r="S117" s="121">
        <v>5</v>
      </c>
      <c r="T117" s="121">
        <v>2</v>
      </c>
      <c r="U117" s="121">
        <v>1310501</v>
      </c>
      <c r="V117" s="101">
        <v>1</v>
      </c>
      <c r="W117" s="102">
        <v>80</v>
      </c>
      <c r="X117" s="102">
        <v>300</v>
      </c>
      <c r="Y117" s="123">
        <v>502</v>
      </c>
      <c r="Z117" s="134"/>
    </row>
    <row r="118" spans="1:26" s="132" customFormat="1" x14ac:dyDescent="0.15">
      <c r="A118" s="124">
        <v>1300505</v>
      </c>
      <c r="B118" s="125">
        <v>1</v>
      </c>
      <c r="C118" s="125" t="s">
        <v>267</v>
      </c>
      <c r="D118" s="125" t="s">
        <v>377</v>
      </c>
      <c r="E118" s="126">
        <v>3</v>
      </c>
      <c r="F118" s="125">
        <v>0</v>
      </c>
      <c r="G118" s="126">
        <v>40</v>
      </c>
      <c r="H118" s="125">
        <v>3</v>
      </c>
      <c r="I118" s="125">
        <v>0</v>
      </c>
      <c r="J118" s="127">
        <v>13000</v>
      </c>
      <c r="K118" s="125">
        <v>650</v>
      </c>
      <c r="L118" s="125">
        <v>1</v>
      </c>
      <c r="M118" s="126">
        <v>1300505</v>
      </c>
      <c r="N118" s="126">
        <v>1200103</v>
      </c>
      <c r="O118" s="128">
        <v>0</v>
      </c>
      <c r="P118" s="127">
        <v>3</v>
      </c>
      <c r="Q118" s="129">
        <v>3</v>
      </c>
      <c r="R118" s="125" t="s">
        <v>475</v>
      </c>
      <c r="S118" s="128">
        <v>5</v>
      </c>
      <c r="T118" s="128">
        <v>2</v>
      </c>
      <c r="U118" s="128">
        <v>1310501</v>
      </c>
      <c r="V118" s="130">
        <v>1</v>
      </c>
      <c r="W118" s="131">
        <v>80</v>
      </c>
      <c r="X118" s="131">
        <v>300</v>
      </c>
      <c r="Y118" s="132">
        <v>502</v>
      </c>
      <c r="Z118" s="135"/>
    </row>
    <row r="119" spans="1:26" s="116" customFormat="1" x14ac:dyDescent="0.15">
      <c r="A119" s="108">
        <v>1300601</v>
      </c>
      <c r="B119" s="109">
        <v>1</v>
      </c>
      <c r="C119" s="109" t="s">
        <v>268</v>
      </c>
      <c r="D119" s="109" t="s">
        <v>418</v>
      </c>
      <c r="E119" s="110">
        <v>4</v>
      </c>
      <c r="F119" s="109">
        <v>0</v>
      </c>
      <c r="G119" s="110">
        <v>50</v>
      </c>
      <c r="H119" s="109">
        <v>3</v>
      </c>
      <c r="I119" s="109">
        <v>0</v>
      </c>
      <c r="J119" s="111">
        <v>13100</v>
      </c>
      <c r="K119" s="109">
        <v>655</v>
      </c>
      <c r="L119" s="109">
        <v>1</v>
      </c>
      <c r="M119" s="110">
        <v>1300601</v>
      </c>
      <c r="N119" s="110">
        <v>1200103</v>
      </c>
      <c r="O119" s="112">
        <v>0</v>
      </c>
      <c r="P119" s="111">
        <v>7</v>
      </c>
      <c r="Q119" s="113">
        <v>10</v>
      </c>
      <c r="R119" s="109" t="s">
        <v>475</v>
      </c>
      <c r="S119" s="112">
        <v>5</v>
      </c>
      <c r="T119" s="112">
        <v>2</v>
      </c>
      <c r="U119" s="112">
        <v>1310501</v>
      </c>
      <c r="V119" s="114">
        <v>1</v>
      </c>
      <c r="W119" s="115">
        <v>80</v>
      </c>
      <c r="X119" s="115">
        <v>300</v>
      </c>
      <c r="Y119" s="116">
        <v>503</v>
      </c>
      <c r="Z119" s="133"/>
    </row>
    <row r="120" spans="1:26" s="123" customFormat="1" x14ac:dyDescent="0.15">
      <c r="A120" s="117">
        <v>1300602</v>
      </c>
      <c r="B120" s="118">
        <v>1</v>
      </c>
      <c r="C120" s="118" t="s">
        <v>269</v>
      </c>
      <c r="D120" s="118" t="s">
        <v>419</v>
      </c>
      <c r="E120" s="119">
        <v>4</v>
      </c>
      <c r="F120" s="118">
        <v>0</v>
      </c>
      <c r="G120" s="119">
        <v>50</v>
      </c>
      <c r="H120" s="118">
        <v>3</v>
      </c>
      <c r="I120" s="118">
        <v>0</v>
      </c>
      <c r="J120" s="120">
        <v>13200</v>
      </c>
      <c r="K120" s="118">
        <v>660</v>
      </c>
      <c r="L120" s="118">
        <v>1</v>
      </c>
      <c r="M120" s="119">
        <v>1300602</v>
      </c>
      <c r="N120" s="119">
        <v>1200103</v>
      </c>
      <c r="O120" s="121">
        <v>0</v>
      </c>
      <c r="P120" s="120">
        <v>8</v>
      </c>
      <c r="Q120" s="122">
        <v>11</v>
      </c>
      <c r="R120" s="118" t="s">
        <v>475</v>
      </c>
      <c r="S120" s="121">
        <v>5</v>
      </c>
      <c r="T120" s="121">
        <v>2</v>
      </c>
      <c r="U120" s="121">
        <v>1310501</v>
      </c>
      <c r="V120" s="101">
        <v>1</v>
      </c>
      <c r="W120" s="102">
        <v>80</v>
      </c>
      <c r="X120" s="102">
        <v>300</v>
      </c>
      <c r="Y120" s="123">
        <v>503</v>
      </c>
      <c r="Z120" s="134"/>
    </row>
    <row r="121" spans="1:26" s="123" customFormat="1" x14ac:dyDescent="0.15">
      <c r="A121" s="117">
        <v>1300603</v>
      </c>
      <c r="B121" s="118">
        <v>1</v>
      </c>
      <c r="C121" s="118" t="s">
        <v>270</v>
      </c>
      <c r="D121" s="118" t="s">
        <v>420</v>
      </c>
      <c r="E121" s="119">
        <v>4</v>
      </c>
      <c r="F121" s="118">
        <v>0</v>
      </c>
      <c r="G121" s="119">
        <v>50</v>
      </c>
      <c r="H121" s="118">
        <v>3</v>
      </c>
      <c r="I121" s="118">
        <v>0</v>
      </c>
      <c r="J121" s="120">
        <v>13300</v>
      </c>
      <c r="K121" s="118">
        <v>665</v>
      </c>
      <c r="L121" s="118">
        <v>1</v>
      </c>
      <c r="M121" s="119">
        <v>1300603</v>
      </c>
      <c r="N121" s="119">
        <v>1200103</v>
      </c>
      <c r="O121" s="121">
        <v>0</v>
      </c>
      <c r="P121" s="120">
        <v>1</v>
      </c>
      <c r="Q121" s="122">
        <v>1</v>
      </c>
      <c r="R121" s="118" t="s">
        <v>475</v>
      </c>
      <c r="S121" s="121">
        <v>5</v>
      </c>
      <c r="T121" s="121">
        <v>2</v>
      </c>
      <c r="U121" s="121">
        <v>1310501</v>
      </c>
      <c r="V121" s="101">
        <v>1</v>
      </c>
      <c r="W121" s="102">
        <v>80</v>
      </c>
      <c r="X121" s="102">
        <v>300</v>
      </c>
      <c r="Y121" s="123">
        <v>503</v>
      </c>
      <c r="Z121" s="134"/>
    </row>
    <row r="122" spans="1:26" s="123" customFormat="1" x14ac:dyDescent="0.15">
      <c r="A122" s="117">
        <v>1300604</v>
      </c>
      <c r="B122" s="118">
        <v>1</v>
      </c>
      <c r="C122" s="118" t="s">
        <v>271</v>
      </c>
      <c r="D122" s="118" t="s">
        <v>381</v>
      </c>
      <c r="E122" s="119">
        <v>4</v>
      </c>
      <c r="F122" s="118">
        <v>0</v>
      </c>
      <c r="G122" s="119">
        <v>50</v>
      </c>
      <c r="H122" s="118">
        <v>3</v>
      </c>
      <c r="I122" s="118">
        <v>0</v>
      </c>
      <c r="J122" s="120">
        <v>13400</v>
      </c>
      <c r="K122" s="118">
        <v>670</v>
      </c>
      <c r="L122" s="118">
        <v>1</v>
      </c>
      <c r="M122" s="119">
        <v>1300604</v>
      </c>
      <c r="N122" s="119">
        <v>1200103</v>
      </c>
      <c r="O122" s="121">
        <v>0</v>
      </c>
      <c r="P122" s="120">
        <v>2</v>
      </c>
      <c r="Q122" s="122">
        <v>2</v>
      </c>
      <c r="R122" s="118" t="s">
        <v>475</v>
      </c>
      <c r="S122" s="121">
        <v>5</v>
      </c>
      <c r="T122" s="121">
        <v>2</v>
      </c>
      <c r="U122" s="121">
        <v>1310501</v>
      </c>
      <c r="V122" s="101">
        <v>1</v>
      </c>
      <c r="W122" s="102">
        <v>80</v>
      </c>
      <c r="X122" s="102">
        <v>300</v>
      </c>
      <c r="Y122" s="123">
        <v>503</v>
      </c>
      <c r="Z122" s="134"/>
    </row>
    <row r="123" spans="1:26" s="132" customFormat="1" x14ac:dyDescent="0.15">
      <c r="A123" s="124">
        <v>1300605</v>
      </c>
      <c r="B123" s="125">
        <v>1</v>
      </c>
      <c r="C123" s="125" t="s">
        <v>272</v>
      </c>
      <c r="D123" s="125" t="s">
        <v>382</v>
      </c>
      <c r="E123" s="126">
        <v>4</v>
      </c>
      <c r="F123" s="125">
        <v>0</v>
      </c>
      <c r="G123" s="126">
        <v>50</v>
      </c>
      <c r="H123" s="125">
        <v>3</v>
      </c>
      <c r="I123" s="125">
        <v>0</v>
      </c>
      <c r="J123" s="127">
        <v>13500</v>
      </c>
      <c r="K123" s="125">
        <v>675</v>
      </c>
      <c r="L123" s="125">
        <v>1</v>
      </c>
      <c r="M123" s="126">
        <v>1300605</v>
      </c>
      <c r="N123" s="126">
        <v>1200103</v>
      </c>
      <c r="O123" s="128">
        <v>0</v>
      </c>
      <c r="P123" s="127">
        <v>3</v>
      </c>
      <c r="Q123" s="129">
        <v>3</v>
      </c>
      <c r="R123" s="125" t="s">
        <v>475</v>
      </c>
      <c r="S123" s="128">
        <v>5</v>
      </c>
      <c r="T123" s="128">
        <v>2</v>
      </c>
      <c r="U123" s="128">
        <v>1310501</v>
      </c>
      <c r="V123" s="130">
        <v>1</v>
      </c>
      <c r="W123" s="131">
        <v>80</v>
      </c>
      <c r="X123" s="131">
        <v>300</v>
      </c>
      <c r="Y123" s="132">
        <v>503</v>
      </c>
      <c r="Z123" s="135"/>
    </row>
    <row r="124" spans="1:26" x14ac:dyDescent="0.15">
      <c r="A124" s="66">
        <v>1300701</v>
      </c>
      <c r="B124" s="93">
        <v>1</v>
      </c>
      <c r="C124" s="93" t="s">
        <v>273</v>
      </c>
      <c r="D124" s="93" t="s">
        <v>421</v>
      </c>
      <c r="E124" s="66">
        <v>4</v>
      </c>
      <c r="F124" s="93">
        <v>0</v>
      </c>
      <c r="G124" s="66">
        <v>60</v>
      </c>
      <c r="H124" s="93">
        <v>3</v>
      </c>
      <c r="I124" s="93">
        <v>0</v>
      </c>
      <c r="J124" s="72">
        <v>1700</v>
      </c>
      <c r="K124" s="93">
        <v>85</v>
      </c>
      <c r="L124" s="93">
        <v>1</v>
      </c>
      <c r="M124" s="68">
        <v>1300701</v>
      </c>
      <c r="N124" s="72">
        <v>1200103</v>
      </c>
      <c r="O124" s="94">
        <v>0</v>
      </c>
      <c r="P124" s="72">
        <v>7</v>
      </c>
      <c r="Q124" s="67">
        <v>10</v>
      </c>
      <c r="R124" s="93" t="s">
        <v>475</v>
      </c>
      <c r="S124" s="94">
        <v>5</v>
      </c>
      <c r="T124" s="94">
        <v>2</v>
      </c>
      <c r="U124" s="94">
        <v>1310500</v>
      </c>
      <c r="V124" s="79">
        <v>0</v>
      </c>
      <c r="W124" s="78">
        <v>80</v>
      </c>
      <c r="X124" s="78">
        <v>300</v>
      </c>
    </row>
    <row r="125" spans="1:26" x14ac:dyDescent="0.15">
      <c r="A125" s="66">
        <v>1300702</v>
      </c>
      <c r="B125" s="93">
        <v>1</v>
      </c>
      <c r="C125" s="93" t="s">
        <v>274</v>
      </c>
      <c r="D125" s="93" t="s">
        <v>422</v>
      </c>
      <c r="E125" s="66">
        <v>4</v>
      </c>
      <c r="F125" s="93">
        <v>0</v>
      </c>
      <c r="G125" s="66">
        <v>60</v>
      </c>
      <c r="H125" s="93">
        <v>3</v>
      </c>
      <c r="I125" s="93">
        <v>0</v>
      </c>
      <c r="J125" s="72">
        <v>1800</v>
      </c>
      <c r="K125" s="93">
        <v>90</v>
      </c>
      <c r="L125" s="93">
        <v>1</v>
      </c>
      <c r="M125" s="68">
        <v>1300702</v>
      </c>
      <c r="N125" s="72">
        <v>1200103</v>
      </c>
      <c r="O125" s="94">
        <v>0</v>
      </c>
      <c r="P125" s="72">
        <v>8</v>
      </c>
      <c r="Q125" s="67">
        <v>11</v>
      </c>
      <c r="R125" s="93" t="s">
        <v>475</v>
      </c>
      <c r="S125" s="94">
        <v>5</v>
      </c>
      <c r="T125" s="94">
        <v>2</v>
      </c>
      <c r="U125" s="94">
        <v>1310500</v>
      </c>
      <c r="V125" s="79">
        <v>0</v>
      </c>
      <c r="W125" s="78">
        <v>80</v>
      </c>
      <c r="X125" s="78">
        <v>300</v>
      </c>
    </row>
    <row r="126" spans="1:26" x14ac:dyDescent="0.15">
      <c r="A126" s="66">
        <v>1300703</v>
      </c>
      <c r="B126" s="93">
        <v>1</v>
      </c>
      <c r="C126" s="93" t="s">
        <v>275</v>
      </c>
      <c r="D126" s="93" t="s">
        <v>423</v>
      </c>
      <c r="E126" s="66">
        <v>4</v>
      </c>
      <c r="F126" s="93">
        <v>0</v>
      </c>
      <c r="G126" s="66">
        <v>60</v>
      </c>
      <c r="H126" s="93">
        <v>3</v>
      </c>
      <c r="I126" s="93">
        <v>0</v>
      </c>
      <c r="J126" s="72">
        <v>1900</v>
      </c>
      <c r="K126" s="93">
        <v>95</v>
      </c>
      <c r="L126" s="93">
        <v>1</v>
      </c>
      <c r="M126" s="68">
        <v>1300703</v>
      </c>
      <c r="N126" s="72">
        <v>1200103</v>
      </c>
      <c r="O126" s="94">
        <v>0</v>
      </c>
      <c r="P126" s="72">
        <v>1</v>
      </c>
      <c r="Q126" s="67">
        <v>1</v>
      </c>
      <c r="R126" s="93" t="s">
        <v>475</v>
      </c>
      <c r="S126" s="94">
        <v>5</v>
      </c>
      <c r="T126" s="94">
        <v>2</v>
      </c>
      <c r="U126" s="94">
        <v>1310500</v>
      </c>
      <c r="V126" s="79">
        <v>0</v>
      </c>
      <c r="W126" s="78">
        <v>80</v>
      </c>
      <c r="X126" s="78">
        <v>300</v>
      </c>
    </row>
    <row r="127" spans="1:26" x14ac:dyDescent="0.15">
      <c r="A127" s="66">
        <v>1300704</v>
      </c>
      <c r="B127" s="93">
        <v>1</v>
      </c>
      <c r="C127" s="93" t="s">
        <v>276</v>
      </c>
      <c r="D127" s="93" t="s">
        <v>386</v>
      </c>
      <c r="E127" s="66">
        <v>4</v>
      </c>
      <c r="F127" s="93">
        <v>0</v>
      </c>
      <c r="G127" s="66">
        <v>60</v>
      </c>
      <c r="H127" s="93">
        <v>3</v>
      </c>
      <c r="I127" s="93">
        <v>0</v>
      </c>
      <c r="J127" s="72">
        <v>2000</v>
      </c>
      <c r="K127" s="93">
        <v>100</v>
      </c>
      <c r="L127" s="93">
        <v>1</v>
      </c>
      <c r="M127" s="68">
        <v>1300704</v>
      </c>
      <c r="N127" s="72">
        <v>1200103</v>
      </c>
      <c r="O127" s="94">
        <v>0</v>
      </c>
      <c r="P127" s="72">
        <v>2</v>
      </c>
      <c r="Q127" s="67">
        <v>2</v>
      </c>
      <c r="R127" s="93" t="s">
        <v>475</v>
      </c>
      <c r="S127" s="94">
        <v>5</v>
      </c>
      <c r="T127" s="94">
        <v>2</v>
      </c>
      <c r="U127" s="94">
        <v>1310500</v>
      </c>
      <c r="V127" s="79">
        <v>0</v>
      </c>
      <c r="W127" s="78">
        <v>80</v>
      </c>
      <c r="X127" s="78">
        <v>300</v>
      </c>
    </row>
    <row r="128" spans="1:26" x14ac:dyDescent="0.15">
      <c r="A128" s="66">
        <v>1300705</v>
      </c>
      <c r="B128" s="93">
        <v>1</v>
      </c>
      <c r="C128" s="93" t="s">
        <v>277</v>
      </c>
      <c r="D128" s="93" t="s">
        <v>387</v>
      </c>
      <c r="E128" s="66">
        <v>4</v>
      </c>
      <c r="F128" s="93">
        <v>0</v>
      </c>
      <c r="G128" s="66">
        <v>60</v>
      </c>
      <c r="H128" s="93">
        <v>3</v>
      </c>
      <c r="I128" s="93">
        <v>0</v>
      </c>
      <c r="J128" s="72">
        <v>2100</v>
      </c>
      <c r="K128" s="93">
        <v>105</v>
      </c>
      <c r="L128" s="93">
        <v>1</v>
      </c>
      <c r="M128" s="68">
        <v>1300705</v>
      </c>
      <c r="N128" s="72">
        <v>1200103</v>
      </c>
      <c r="O128" s="94">
        <v>0</v>
      </c>
      <c r="P128" s="72">
        <v>3</v>
      </c>
      <c r="Q128" s="67">
        <v>3</v>
      </c>
      <c r="R128" s="93" t="s">
        <v>475</v>
      </c>
      <c r="S128" s="94">
        <v>5</v>
      </c>
      <c r="T128" s="94">
        <v>2</v>
      </c>
      <c r="U128" s="94">
        <v>1310500</v>
      </c>
      <c r="V128" s="79">
        <v>0</v>
      </c>
      <c r="W128" s="78">
        <v>80</v>
      </c>
      <c r="X128" s="78">
        <v>300</v>
      </c>
    </row>
    <row r="129" spans="1:24" x14ac:dyDescent="0.15">
      <c r="A129" s="66">
        <v>1300801</v>
      </c>
      <c r="B129" s="93">
        <v>1</v>
      </c>
      <c r="C129" s="93" t="s">
        <v>278</v>
      </c>
      <c r="D129" s="93" t="s">
        <v>424</v>
      </c>
      <c r="E129" s="66">
        <v>5</v>
      </c>
      <c r="F129" s="93">
        <v>0</v>
      </c>
      <c r="G129" s="66">
        <v>70</v>
      </c>
      <c r="H129" s="93">
        <v>3</v>
      </c>
      <c r="I129" s="93">
        <v>0</v>
      </c>
      <c r="J129" s="72">
        <v>2200</v>
      </c>
      <c r="K129" s="93">
        <v>110</v>
      </c>
      <c r="L129" s="93">
        <v>1</v>
      </c>
      <c r="M129" s="68">
        <v>1300801</v>
      </c>
      <c r="N129" s="72">
        <v>1200103</v>
      </c>
      <c r="O129" s="94">
        <v>0</v>
      </c>
      <c r="P129" s="72">
        <v>7</v>
      </c>
      <c r="Q129" s="67">
        <v>10</v>
      </c>
      <c r="R129" s="93" t="s">
        <v>475</v>
      </c>
      <c r="S129" s="94">
        <v>5</v>
      </c>
      <c r="T129" s="94">
        <v>2</v>
      </c>
      <c r="U129" s="94">
        <v>1310500</v>
      </c>
      <c r="V129" s="79">
        <v>0</v>
      </c>
      <c r="W129" s="78">
        <v>80</v>
      </c>
      <c r="X129" s="78">
        <v>300</v>
      </c>
    </row>
    <row r="130" spans="1:24" x14ac:dyDescent="0.15">
      <c r="A130" s="66">
        <v>1300802</v>
      </c>
      <c r="B130" s="93">
        <v>1</v>
      </c>
      <c r="C130" s="93" t="s">
        <v>279</v>
      </c>
      <c r="D130" s="93" t="s">
        <v>425</v>
      </c>
      <c r="E130" s="66">
        <v>5</v>
      </c>
      <c r="F130" s="93">
        <v>0</v>
      </c>
      <c r="G130" s="66">
        <v>70</v>
      </c>
      <c r="H130" s="93">
        <v>3</v>
      </c>
      <c r="I130" s="93">
        <v>0</v>
      </c>
      <c r="J130" s="72">
        <v>2300</v>
      </c>
      <c r="K130" s="93">
        <v>115</v>
      </c>
      <c r="L130" s="93">
        <v>1</v>
      </c>
      <c r="M130" s="68">
        <v>1300802</v>
      </c>
      <c r="N130" s="72">
        <v>1200103</v>
      </c>
      <c r="O130" s="94">
        <v>0</v>
      </c>
      <c r="P130" s="72">
        <v>8</v>
      </c>
      <c r="Q130" s="67">
        <v>11</v>
      </c>
      <c r="R130" s="93" t="s">
        <v>475</v>
      </c>
      <c r="S130" s="94">
        <v>5</v>
      </c>
      <c r="T130" s="94">
        <v>2</v>
      </c>
      <c r="U130" s="94">
        <v>1310500</v>
      </c>
      <c r="V130" s="79">
        <v>0</v>
      </c>
      <c r="W130" s="78">
        <v>80</v>
      </c>
      <c r="X130" s="78">
        <v>300</v>
      </c>
    </row>
    <row r="131" spans="1:24" x14ac:dyDescent="0.15">
      <c r="A131" s="66">
        <v>1300803</v>
      </c>
      <c r="B131" s="93">
        <v>1</v>
      </c>
      <c r="C131" s="93" t="s">
        <v>280</v>
      </c>
      <c r="D131" s="93" t="s">
        <v>426</v>
      </c>
      <c r="E131" s="66">
        <v>5</v>
      </c>
      <c r="F131" s="93">
        <v>0</v>
      </c>
      <c r="G131" s="66">
        <v>70</v>
      </c>
      <c r="H131" s="93">
        <v>3</v>
      </c>
      <c r="I131" s="93">
        <v>0</v>
      </c>
      <c r="J131" s="72">
        <v>2400</v>
      </c>
      <c r="K131" s="93">
        <v>120</v>
      </c>
      <c r="L131" s="93">
        <v>1</v>
      </c>
      <c r="M131" s="68">
        <v>1300803</v>
      </c>
      <c r="N131" s="72">
        <v>1200103</v>
      </c>
      <c r="O131" s="94">
        <v>0</v>
      </c>
      <c r="P131" s="72">
        <v>1</v>
      </c>
      <c r="Q131" s="67">
        <v>1</v>
      </c>
      <c r="R131" s="93" t="s">
        <v>475</v>
      </c>
      <c r="S131" s="94">
        <v>5</v>
      </c>
      <c r="T131" s="94">
        <v>2</v>
      </c>
      <c r="U131" s="94">
        <v>1310500</v>
      </c>
      <c r="V131" s="79">
        <v>0</v>
      </c>
      <c r="W131" s="78">
        <v>80</v>
      </c>
      <c r="X131" s="78">
        <v>300</v>
      </c>
    </row>
    <row r="132" spans="1:24" x14ac:dyDescent="0.15">
      <c r="A132" s="66">
        <v>1300804</v>
      </c>
      <c r="B132" s="93">
        <v>1</v>
      </c>
      <c r="C132" s="93" t="s">
        <v>281</v>
      </c>
      <c r="D132" s="93" t="s">
        <v>391</v>
      </c>
      <c r="E132" s="66">
        <v>5</v>
      </c>
      <c r="F132" s="93">
        <v>0</v>
      </c>
      <c r="G132" s="66">
        <v>70</v>
      </c>
      <c r="H132" s="93">
        <v>3</v>
      </c>
      <c r="I132" s="93">
        <v>0</v>
      </c>
      <c r="J132" s="72">
        <v>2500</v>
      </c>
      <c r="K132" s="93">
        <v>125</v>
      </c>
      <c r="L132" s="93">
        <v>1</v>
      </c>
      <c r="M132" s="68">
        <v>1300804</v>
      </c>
      <c r="N132" s="72">
        <v>1200103</v>
      </c>
      <c r="O132" s="94">
        <v>0</v>
      </c>
      <c r="P132" s="72">
        <v>2</v>
      </c>
      <c r="Q132" s="67">
        <v>2</v>
      </c>
      <c r="R132" s="93" t="s">
        <v>475</v>
      </c>
      <c r="S132" s="94">
        <v>5</v>
      </c>
      <c r="T132" s="94">
        <v>2</v>
      </c>
      <c r="U132" s="94">
        <v>1310500</v>
      </c>
      <c r="V132" s="79">
        <v>0</v>
      </c>
      <c r="W132" s="78">
        <v>80</v>
      </c>
      <c r="X132" s="78">
        <v>300</v>
      </c>
    </row>
    <row r="133" spans="1:24" x14ac:dyDescent="0.15">
      <c r="A133" s="66">
        <v>1300805</v>
      </c>
      <c r="B133" s="93">
        <v>1</v>
      </c>
      <c r="C133" s="93" t="s">
        <v>282</v>
      </c>
      <c r="D133" s="93" t="s">
        <v>392</v>
      </c>
      <c r="E133" s="66">
        <v>5</v>
      </c>
      <c r="F133" s="93">
        <v>0</v>
      </c>
      <c r="G133" s="66">
        <v>70</v>
      </c>
      <c r="H133" s="93">
        <v>3</v>
      </c>
      <c r="I133" s="93">
        <v>0</v>
      </c>
      <c r="J133" s="72">
        <v>2600</v>
      </c>
      <c r="K133" s="93">
        <v>130</v>
      </c>
      <c r="L133" s="93">
        <v>1</v>
      </c>
      <c r="M133" s="68">
        <v>1300805</v>
      </c>
      <c r="N133" s="72">
        <v>1200103</v>
      </c>
      <c r="O133" s="94">
        <v>0</v>
      </c>
      <c r="P133" s="72">
        <v>3</v>
      </c>
      <c r="Q133" s="67">
        <v>3</v>
      </c>
      <c r="R133" s="93" t="s">
        <v>475</v>
      </c>
      <c r="S133" s="94">
        <v>5</v>
      </c>
      <c r="T133" s="94">
        <v>2</v>
      </c>
      <c r="U133" s="94">
        <v>1310500</v>
      </c>
      <c r="V133" s="79">
        <v>0</v>
      </c>
      <c r="W133" s="78">
        <v>80</v>
      </c>
      <c r="X133" s="78">
        <v>300</v>
      </c>
    </row>
    <row r="134" spans="1:24" x14ac:dyDescent="0.15">
      <c r="A134" s="66">
        <v>1300901</v>
      </c>
      <c r="B134" s="93">
        <v>1</v>
      </c>
      <c r="C134" s="93" t="s">
        <v>283</v>
      </c>
      <c r="D134" s="93" t="s">
        <v>427</v>
      </c>
      <c r="E134" s="66">
        <v>5</v>
      </c>
      <c r="F134" s="93">
        <v>0</v>
      </c>
      <c r="G134" s="66">
        <v>80</v>
      </c>
      <c r="H134" s="93">
        <v>3</v>
      </c>
      <c r="I134" s="93">
        <v>0</v>
      </c>
      <c r="J134" s="72">
        <v>2600</v>
      </c>
      <c r="K134" s="93">
        <v>130</v>
      </c>
      <c r="L134" s="93">
        <v>1</v>
      </c>
      <c r="M134" s="68">
        <v>1300901</v>
      </c>
      <c r="N134" s="72">
        <v>1200103</v>
      </c>
      <c r="O134" s="94">
        <v>0</v>
      </c>
      <c r="P134" s="72">
        <v>7</v>
      </c>
      <c r="Q134" s="67">
        <v>10</v>
      </c>
      <c r="R134" s="93" t="s">
        <v>475</v>
      </c>
      <c r="S134" s="94">
        <v>5</v>
      </c>
      <c r="T134" s="94">
        <v>2</v>
      </c>
      <c r="U134" s="94">
        <v>1310500</v>
      </c>
      <c r="V134" s="79">
        <v>0</v>
      </c>
      <c r="W134" s="78">
        <v>80</v>
      </c>
      <c r="X134" s="78">
        <v>300</v>
      </c>
    </row>
    <row r="135" spans="1:24" x14ac:dyDescent="0.15">
      <c r="A135" s="66">
        <v>1300902</v>
      </c>
      <c r="B135" s="93">
        <v>1</v>
      </c>
      <c r="C135" s="93" t="s">
        <v>284</v>
      </c>
      <c r="D135" s="93" t="s">
        <v>428</v>
      </c>
      <c r="E135" s="66">
        <v>5</v>
      </c>
      <c r="F135" s="93">
        <v>0</v>
      </c>
      <c r="G135" s="66">
        <v>80</v>
      </c>
      <c r="H135" s="93">
        <v>3</v>
      </c>
      <c r="I135" s="93">
        <v>0</v>
      </c>
      <c r="J135" s="72">
        <v>2700</v>
      </c>
      <c r="K135" s="93">
        <v>135</v>
      </c>
      <c r="L135" s="93">
        <v>1</v>
      </c>
      <c r="M135" s="68">
        <v>1300902</v>
      </c>
      <c r="N135" s="72">
        <v>1200103</v>
      </c>
      <c r="O135" s="94">
        <v>0</v>
      </c>
      <c r="P135" s="72">
        <v>8</v>
      </c>
      <c r="Q135" s="67">
        <v>11</v>
      </c>
      <c r="R135" s="93" t="s">
        <v>475</v>
      </c>
      <c r="S135" s="94">
        <v>5</v>
      </c>
      <c r="T135" s="94">
        <v>2</v>
      </c>
      <c r="U135" s="94">
        <v>1310500</v>
      </c>
      <c r="V135" s="79">
        <v>0</v>
      </c>
      <c r="W135" s="78">
        <v>80</v>
      </c>
      <c r="X135" s="78">
        <v>300</v>
      </c>
    </row>
    <row r="136" spans="1:24" x14ac:dyDescent="0.15">
      <c r="A136" s="66">
        <v>1300903</v>
      </c>
      <c r="B136" s="93">
        <v>1</v>
      </c>
      <c r="C136" s="93" t="s">
        <v>285</v>
      </c>
      <c r="D136" s="93" t="s">
        <v>429</v>
      </c>
      <c r="E136" s="66">
        <v>5</v>
      </c>
      <c r="F136" s="93">
        <v>0</v>
      </c>
      <c r="G136" s="66">
        <v>80</v>
      </c>
      <c r="H136" s="93">
        <v>3</v>
      </c>
      <c r="I136" s="93">
        <v>0</v>
      </c>
      <c r="J136" s="72">
        <v>2800</v>
      </c>
      <c r="K136" s="93">
        <v>140</v>
      </c>
      <c r="L136" s="93">
        <v>1</v>
      </c>
      <c r="M136" s="68">
        <v>1300903</v>
      </c>
      <c r="N136" s="72">
        <v>1200103</v>
      </c>
      <c r="O136" s="94">
        <v>0</v>
      </c>
      <c r="P136" s="72">
        <v>1</v>
      </c>
      <c r="Q136" s="67">
        <v>1</v>
      </c>
      <c r="R136" s="93" t="s">
        <v>475</v>
      </c>
      <c r="S136" s="94">
        <v>5</v>
      </c>
      <c r="T136" s="94">
        <v>2</v>
      </c>
      <c r="U136" s="94">
        <v>1310500</v>
      </c>
      <c r="V136" s="79">
        <v>0</v>
      </c>
      <c r="W136" s="78">
        <v>80</v>
      </c>
      <c r="X136" s="78">
        <v>300</v>
      </c>
    </row>
    <row r="137" spans="1:24" x14ac:dyDescent="0.15">
      <c r="A137" s="66">
        <v>1300904</v>
      </c>
      <c r="B137" s="93">
        <v>1</v>
      </c>
      <c r="C137" s="93" t="s">
        <v>286</v>
      </c>
      <c r="D137" s="93" t="s">
        <v>396</v>
      </c>
      <c r="E137" s="66">
        <v>5</v>
      </c>
      <c r="F137" s="93">
        <v>0</v>
      </c>
      <c r="G137" s="66">
        <v>80</v>
      </c>
      <c r="H137" s="93">
        <v>3</v>
      </c>
      <c r="I137" s="93">
        <v>0</v>
      </c>
      <c r="J137" s="72">
        <v>2900</v>
      </c>
      <c r="K137" s="93">
        <v>145</v>
      </c>
      <c r="L137" s="93">
        <v>1</v>
      </c>
      <c r="M137" s="68">
        <v>1300904</v>
      </c>
      <c r="N137" s="72">
        <v>1200103</v>
      </c>
      <c r="O137" s="94">
        <v>0</v>
      </c>
      <c r="P137" s="72">
        <v>2</v>
      </c>
      <c r="Q137" s="67">
        <v>2</v>
      </c>
      <c r="R137" s="93" t="s">
        <v>475</v>
      </c>
      <c r="S137" s="94">
        <v>5</v>
      </c>
      <c r="T137" s="94">
        <v>2</v>
      </c>
      <c r="U137" s="94">
        <v>1310500</v>
      </c>
      <c r="V137" s="79">
        <v>0</v>
      </c>
      <c r="W137" s="78">
        <v>80</v>
      </c>
      <c r="X137" s="78">
        <v>300</v>
      </c>
    </row>
    <row r="138" spans="1:24" x14ac:dyDescent="0.15">
      <c r="A138" s="66">
        <v>1300905</v>
      </c>
      <c r="B138" s="93">
        <v>1</v>
      </c>
      <c r="C138" s="93" t="s">
        <v>287</v>
      </c>
      <c r="D138" s="93" t="s">
        <v>397</v>
      </c>
      <c r="E138" s="66">
        <v>5</v>
      </c>
      <c r="F138" s="93">
        <v>0</v>
      </c>
      <c r="G138" s="66">
        <v>80</v>
      </c>
      <c r="H138" s="93">
        <v>3</v>
      </c>
      <c r="I138" s="93">
        <v>0</v>
      </c>
      <c r="J138" s="72">
        <v>3000</v>
      </c>
      <c r="K138" s="93">
        <v>150</v>
      </c>
      <c r="L138" s="93">
        <v>1</v>
      </c>
      <c r="M138" s="68">
        <v>1300905</v>
      </c>
      <c r="N138" s="72">
        <v>1200103</v>
      </c>
      <c r="O138" s="94">
        <v>0</v>
      </c>
      <c r="P138" s="72">
        <v>3</v>
      </c>
      <c r="Q138" s="67">
        <v>3</v>
      </c>
      <c r="R138" s="93" t="s">
        <v>475</v>
      </c>
      <c r="S138" s="94">
        <v>5</v>
      </c>
      <c r="T138" s="94">
        <v>2</v>
      </c>
      <c r="U138" s="94">
        <v>1310500</v>
      </c>
      <c r="V138" s="79">
        <v>0</v>
      </c>
      <c r="W138" s="78">
        <v>80</v>
      </c>
      <c r="X138" s="78">
        <v>300</v>
      </c>
    </row>
    <row r="139" spans="1:24" x14ac:dyDescent="0.15">
      <c r="A139" s="66">
        <v>1301001</v>
      </c>
      <c r="B139" s="93">
        <v>1</v>
      </c>
      <c r="C139" s="93" t="s">
        <v>288</v>
      </c>
      <c r="D139" s="93" t="s">
        <v>430</v>
      </c>
      <c r="E139" s="66">
        <v>5</v>
      </c>
      <c r="F139" s="93">
        <v>0</v>
      </c>
      <c r="G139" s="66">
        <v>90</v>
      </c>
      <c r="H139" s="93">
        <v>3</v>
      </c>
      <c r="I139" s="93">
        <v>0</v>
      </c>
      <c r="J139" s="72">
        <v>3100</v>
      </c>
      <c r="K139" s="93">
        <v>155</v>
      </c>
      <c r="L139" s="93">
        <v>1</v>
      </c>
      <c r="M139" s="68">
        <v>1301001</v>
      </c>
      <c r="N139" s="72">
        <v>1200103</v>
      </c>
      <c r="O139" s="94">
        <v>0</v>
      </c>
      <c r="P139" s="72">
        <v>7</v>
      </c>
      <c r="Q139" s="67">
        <v>10</v>
      </c>
      <c r="R139" s="93" t="s">
        <v>475</v>
      </c>
      <c r="S139" s="94">
        <v>5</v>
      </c>
      <c r="T139" s="94">
        <v>2</v>
      </c>
      <c r="U139" s="94">
        <v>1310500</v>
      </c>
      <c r="V139" s="79">
        <v>0</v>
      </c>
      <c r="W139" s="78">
        <v>80</v>
      </c>
      <c r="X139" s="78">
        <v>300</v>
      </c>
    </row>
    <row r="140" spans="1:24" x14ac:dyDescent="0.15">
      <c r="A140" s="66">
        <v>1301002</v>
      </c>
      <c r="B140" s="93">
        <v>1</v>
      </c>
      <c r="C140" s="93" t="s">
        <v>289</v>
      </c>
      <c r="D140" s="93" t="s">
        <v>431</v>
      </c>
      <c r="E140" s="66">
        <v>5</v>
      </c>
      <c r="F140" s="93">
        <v>0</v>
      </c>
      <c r="G140" s="66">
        <v>90</v>
      </c>
      <c r="H140" s="93">
        <v>3</v>
      </c>
      <c r="I140" s="93">
        <v>0</v>
      </c>
      <c r="J140" s="72">
        <v>3200</v>
      </c>
      <c r="K140" s="93">
        <v>160</v>
      </c>
      <c r="L140" s="93">
        <v>1</v>
      </c>
      <c r="M140" s="68">
        <v>1301002</v>
      </c>
      <c r="N140" s="72">
        <v>1200103</v>
      </c>
      <c r="O140" s="94">
        <v>0</v>
      </c>
      <c r="P140" s="72">
        <v>8</v>
      </c>
      <c r="Q140" s="67">
        <v>11</v>
      </c>
      <c r="R140" s="93" t="s">
        <v>475</v>
      </c>
      <c r="S140" s="94">
        <v>5</v>
      </c>
      <c r="T140" s="94">
        <v>2</v>
      </c>
      <c r="U140" s="94">
        <v>1310500</v>
      </c>
      <c r="V140" s="79">
        <v>0</v>
      </c>
      <c r="W140" s="78">
        <v>80</v>
      </c>
      <c r="X140" s="78">
        <v>300</v>
      </c>
    </row>
    <row r="141" spans="1:24" x14ac:dyDescent="0.15">
      <c r="A141" s="66">
        <v>1301003</v>
      </c>
      <c r="B141" s="93">
        <v>1</v>
      </c>
      <c r="C141" s="93" t="s">
        <v>290</v>
      </c>
      <c r="D141" s="93" t="s">
        <v>432</v>
      </c>
      <c r="E141" s="66">
        <v>5</v>
      </c>
      <c r="F141" s="93">
        <v>0</v>
      </c>
      <c r="G141" s="66">
        <v>90</v>
      </c>
      <c r="H141" s="93">
        <v>3</v>
      </c>
      <c r="I141" s="93">
        <v>0</v>
      </c>
      <c r="J141" s="72">
        <v>3300</v>
      </c>
      <c r="K141" s="93">
        <v>165</v>
      </c>
      <c r="L141" s="93">
        <v>1</v>
      </c>
      <c r="M141" s="68">
        <v>1301003</v>
      </c>
      <c r="N141" s="72">
        <v>1200103</v>
      </c>
      <c r="O141" s="94">
        <v>0</v>
      </c>
      <c r="P141" s="72">
        <v>1</v>
      </c>
      <c r="Q141" s="67">
        <v>1</v>
      </c>
      <c r="R141" s="93" t="s">
        <v>475</v>
      </c>
      <c r="S141" s="94">
        <v>5</v>
      </c>
      <c r="T141" s="94">
        <v>2</v>
      </c>
      <c r="U141" s="94">
        <v>1310500</v>
      </c>
      <c r="V141" s="79">
        <v>0</v>
      </c>
      <c r="W141" s="78">
        <v>80</v>
      </c>
      <c r="X141" s="78">
        <v>300</v>
      </c>
    </row>
    <row r="142" spans="1:24" x14ac:dyDescent="0.15">
      <c r="A142" s="66">
        <v>1301004</v>
      </c>
      <c r="B142" s="93">
        <v>1</v>
      </c>
      <c r="C142" s="93" t="s">
        <v>291</v>
      </c>
      <c r="D142" s="93" t="s">
        <v>401</v>
      </c>
      <c r="E142" s="66">
        <v>5</v>
      </c>
      <c r="F142" s="93">
        <v>0</v>
      </c>
      <c r="G142" s="66">
        <v>90</v>
      </c>
      <c r="H142" s="93">
        <v>3</v>
      </c>
      <c r="I142" s="93">
        <v>0</v>
      </c>
      <c r="J142" s="72">
        <v>3400</v>
      </c>
      <c r="K142" s="93">
        <v>170</v>
      </c>
      <c r="L142" s="93">
        <v>1</v>
      </c>
      <c r="M142" s="68">
        <v>1301004</v>
      </c>
      <c r="N142" s="72">
        <v>1200103</v>
      </c>
      <c r="O142" s="94">
        <v>0</v>
      </c>
      <c r="P142" s="72">
        <v>2</v>
      </c>
      <c r="Q142" s="67">
        <v>2</v>
      </c>
      <c r="R142" s="93" t="s">
        <v>475</v>
      </c>
      <c r="S142" s="94">
        <v>5</v>
      </c>
      <c r="T142" s="94">
        <v>2</v>
      </c>
      <c r="U142" s="94">
        <v>1310500</v>
      </c>
      <c r="V142" s="79">
        <v>0</v>
      </c>
      <c r="W142" s="78">
        <v>80</v>
      </c>
      <c r="X142" s="78">
        <v>300</v>
      </c>
    </row>
    <row r="143" spans="1:24" x14ac:dyDescent="0.15">
      <c r="A143" s="66">
        <v>1301005</v>
      </c>
      <c r="B143" s="93">
        <v>1</v>
      </c>
      <c r="C143" s="93" t="s">
        <v>292</v>
      </c>
      <c r="D143" s="93" t="s">
        <v>402</v>
      </c>
      <c r="E143" s="66">
        <v>5</v>
      </c>
      <c r="F143" s="93">
        <v>0</v>
      </c>
      <c r="G143" s="66">
        <v>90</v>
      </c>
      <c r="H143" s="93">
        <v>3</v>
      </c>
      <c r="I143" s="93">
        <v>0</v>
      </c>
      <c r="J143" s="72">
        <v>3500</v>
      </c>
      <c r="K143" s="93">
        <v>175</v>
      </c>
      <c r="L143" s="93">
        <v>1</v>
      </c>
      <c r="M143" s="68">
        <v>1301005</v>
      </c>
      <c r="N143" s="72">
        <v>1200103</v>
      </c>
      <c r="O143" s="94">
        <v>0</v>
      </c>
      <c r="P143" s="72">
        <v>3</v>
      </c>
      <c r="Q143" s="67">
        <v>3</v>
      </c>
      <c r="R143" s="93" t="s">
        <v>475</v>
      </c>
      <c r="S143" s="94">
        <v>5</v>
      </c>
      <c r="T143" s="94">
        <v>2</v>
      </c>
      <c r="U143" s="94">
        <v>1310500</v>
      </c>
      <c r="V143" s="79">
        <v>0</v>
      </c>
      <c r="W143" s="78">
        <v>80</v>
      </c>
      <c r="X143" s="78">
        <v>300</v>
      </c>
    </row>
    <row r="144" spans="1:24" x14ac:dyDescent="0.15">
      <c r="A144" s="66">
        <v>1000101</v>
      </c>
      <c r="B144" s="93">
        <v>1</v>
      </c>
      <c r="C144" s="93" t="s">
        <v>293</v>
      </c>
      <c r="D144" s="93" t="s">
        <v>433</v>
      </c>
      <c r="E144" s="66">
        <v>1</v>
      </c>
      <c r="F144" s="93">
        <v>0</v>
      </c>
      <c r="G144" s="66">
        <v>1</v>
      </c>
      <c r="H144" s="93">
        <v>0</v>
      </c>
      <c r="I144" s="93">
        <v>0</v>
      </c>
      <c r="J144" s="72">
        <v>2600</v>
      </c>
      <c r="K144" s="93">
        <v>130</v>
      </c>
      <c r="L144" s="93">
        <v>1</v>
      </c>
      <c r="M144" s="68">
        <v>1000101</v>
      </c>
      <c r="N144" s="72">
        <v>1200103</v>
      </c>
      <c r="O144" s="94">
        <v>0</v>
      </c>
      <c r="P144" s="72">
        <v>4</v>
      </c>
      <c r="Q144" s="67">
        <v>4</v>
      </c>
      <c r="R144" s="93" t="s">
        <v>475</v>
      </c>
      <c r="S144" s="94">
        <v>5</v>
      </c>
      <c r="T144" s="94">
        <v>2</v>
      </c>
      <c r="U144" s="94">
        <v>1310500</v>
      </c>
      <c r="V144" s="79">
        <v>0</v>
      </c>
      <c r="W144" s="78">
        <v>80</v>
      </c>
      <c r="X144" s="78">
        <v>300</v>
      </c>
    </row>
    <row r="145" spans="1:24" x14ac:dyDescent="0.15">
      <c r="A145" s="66">
        <v>1000102</v>
      </c>
      <c r="B145" s="93">
        <v>1</v>
      </c>
      <c r="C145" s="93" t="s">
        <v>294</v>
      </c>
      <c r="D145" s="93" t="s">
        <v>434</v>
      </c>
      <c r="E145" s="66">
        <v>1</v>
      </c>
      <c r="F145" s="93">
        <v>0</v>
      </c>
      <c r="G145" s="66">
        <v>1</v>
      </c>
      <c r="H145" s="93">
        <v>0</v>
      </c>
      <c r="I145" s="93">
        <v>0</v>
      </c>
      <c r="J145" s="72">
        <v>2600</v>
      </c>
      <c r="K145" s="93">
        <v>135</v>
      </c>
      <c r="L145" s="93">
        <v>1</v>
      </c>
      <c r="M145" s="68">
        <v>1000102</v>
      </c>
      <c r="N145" s="72">
        <v>1200103</v>
      </c>
      <c r="O145" s="94">
        <v>0</v>
      </c>
      <c r="P145" s="72">
        <v>6</v>
      </c>
      <c r="Q145" s="67">
        <v>6</v>
      </c>
      <c r="R145" s="93" t="s">
        <v>475</v>
      </c>
      <c r="S145" s="94">
        <v>5</v>
      </c>
      <c r="T145" s="94">
        <v>2</v>
      </c>
      <c r="U145" s="94">
        <v>1310500</v>
      </c>
      <c r="V145" s="79">
        <v>0</v>
      </c>
      <c r="W145" s="78">
        <v>80</v>
      </c>
      <c r="X145" s="78">
        <v>300</v>
      </c>
    </row>
    <row r="146" spans="1:24" x14ac:dyDescent="0.15">
      <c r="A146" s="66">
        <v>1000103</v>
      </c>
      <c r="B146" s="93">
        <v>1</v>
      </c>
      <c r="C146" s="93" t="s">
        <v>452</v>
      </c>
      <c r="D146" s="93" t="s">
        <v>454</v>
      </c>
      <c r="E146" s="66">
        <v>1</v>
      </c>
      <c r="F146" s="93">
        <v>0</v>
      </c>
      <c r="G146" s="66">
        <v>1</v>
      </c>
      <c r="H146" s="93">
        <v>0</v>
      </c>
      <c r="I146" s="93">
        <v>0</v>
      </c>
      <c r="J146" s="72">
        <v>2600</v>
      </c>
      <c r="K146" s="93">
        <v>135</v>
      </c>
      <c r="L146" s="93">
        <v>1</v>
      </c>
      <c r="M146" s="68">
        <v>1000103</v>
      </c>
      <c r="N146" s="72">
        <v>1200103</v>
      </c>
      <c r="O146" s="94">
        <v>0</v>
      </c>
      <c r="P146" s="72">
        <v>5</v>
      </c>
      <c r="Q146" s="67">
        <v>5</v>
      </c>
      <c r="R146" s="93" t="s">
        <v>475</v>
      </c>
      <c r="S146" s="94">
        <v>5</v>
      </c>
      <c r="T146" s="94">
        <v>2</v>
      </c>
      <c r="U146" s="94">
        <v>1310500</v>
      </c>
      <c r="V146" s="79">
        <v>0</v>
      </c>
      <c r="W146" s="78">
        <v>80</v>
      </c>
      <c r="X146" s="78">
        <v>300</v>
      </c>
    </row>
    <row r="147" spans="1:24" x14ac:dyDescent="0.15">
      <c r="A147" s="66">
        <v>1000201</v>
      </c>
      <c r="B147" s="93">
        <v>1</v>
      </c>
      <c r="C147" s="93" t="s">
        <v>295</v>
      </c>
      <c r="D147" s="93" t="s">
        <v>435</v>
      </c>
      <c r="E147" s="66">
        <v>2</v>
      </c>
      <c r="F147" s="93">
        <v>0</v>
      </c>
      <c r="G147" s="66">
        <v>10</v>
      </c>
      <c r="H147" s="93">
        <v>0</v>
      </c>
      <c r="I147" s="93">
        <v>0</v>
      </c>
      <c r="J147" s="72">
        <v>2800</v>
      </c>
      <c r="K147" s="93">
        <v>140</v>
      </c>
      <c r="L147" s="93">
        <v>1</v>
      </c>
      <c r="M147" s="68">
        <v>1000201</v>
      </c>
      <c r="N147" s="72">
        <v>1200103</v>
      </c>
      <c r="O147" s="94">
        <v>0</v>
      </c>
      <c r="P147" s="72">
        <v>4</v>
      </c>
      <c r="Q147" s="67">
        <v>4</v>
      </c>
      <c r="R147" s="93" t="s">
        <v>475</v>
      </c>
      <c r="S147" s="94">
        <v>5</v>
      </c>
      <c r="T147" s="94">
        <v>2</v>
      </c>
      <c r="U147" s="94">
        <v>1310500</v>
      </c>
      <c r="V147" s="79">
        <v>0</v>
      </c>
      <c r="W147" s="78">
        <v>80</v>
      </c>
      <c r="X147" s="78">
        <v>300</v>
      </c>
    </row>
    <row r="148" spans="1:24" x14ac:dyDescent="0.15">
      <c r="A148" s="66">
        <v>1000202</v>
      </c>
      <c r="B148" s="93">
        <v>1</v>
      </c>
      <c r="C148" s="93" t="s">
        <v>296</v>
      </c>
      <c r="D148" s="93" t="s">
        <v>436</v>
      </c>
      <c r="E148" s="66">
        <v>2</v>
      </c>
      <c r="F148" s="93">
        <v>0</v>
      </c>
      <c r="G148" s="66">
        <v>10</v>
      </c>
      <c r="H148" s="93">
        <v>0</v>
      </c>
      <c r="I148" s="93">
        <v>0</v>
      </c>
      <c r="J148" s="72">
        <v>2800</v>
      </c>
      <c r="K148" s="93">
        <v>145</v>
      </c>
      <c r="L148" s="93">
        <v>1</v>
      </c>
      <c r="M148" s="68">
        <v>1000202</v>
      </c>
      <c r="N148" s="72">
        <v>1200103</v>
      </c>
      <c r="O148" s="94">
        <v>0</v>
      </c>
      <c r="P148" s="72">
        <v>6</v>
      </c>
      <c r="Q148" s="67">
        <v>6</v>
      </c>
      <c r="R148" s="93" t="s">
        <v>475</v>
      </c>
      <c r="S148" s="94">
        <v>5</v>
      </c>
      <c r="T148" s="94">
        <v>2</v>
      </c>
      <c r="U148" s="94">
        <v>1310500</v>
      </c>
      <c r="V148" s="79">
        <v>0</v>
      </c>
      <c r="W148" s="78">
        <v>80</v>
      </c>
      <c r="X148" s="78">
        <v>300</v>
      </c>
    </row>
    <row r="149" spans="1:24" x14ac:dyDescent="0.15">
      <c r="A149" s="66">
        <v>1000203</v>
      </c>
      <c r="B149" s="93">
        <v>1</v>
      </c>
      <c r="C149" s="93" t="s">
        <v>455</v>
      </c>
      <c r="D149" s="93" t="s">
        <v>456</v>
      </c>
      <c r="E149" s="66">
        <v>2</v>
      </c>
      <c r="F149" s="93">
        <v>0</v>
      </c>
      <c r="G149" s="66">
        <v>10</v>
      </c>
      <c r="H149" s="93">
        <v>0</v>
      </c>
      <c r="I149" s="93">
        <v>0</v>
      </c>
      <c r="J149" s="72">
        <v>2800</v>
      </c>
      <c r="K149" s="93">
        <v>145</v>
      </c>
      <c r="L149" s="93">
        <v>1</v>
      </c>
      <c r="M149" s="68">
        <v>1000203</v>
      </c>
      <c r="N149" s="72">
        <v>1200103</v>
      </c>
      <c r="O149" s="94">
        <v>0</v>
      </c>
      <c r="P149" s="72">
        <v>5</v>
      </c>
      <c r="Q149" s="67">
        <v>5</v>
      </c>
      <c r="R149" s="93" t="s">
        <v>475</v>
      </c>
      <c r="S149" s="94">
        <v>5</v>
      </c>
      <c r="T149" s="94">
        <v>2</v>
      </c>
      <c r="U149" s="94">
        <v>1310500</v>
      </c>
      <c r="V149" s="79">
        <v>0</v>
      </c>
      <c r="W149" s="78">
        <v>80</v>
      </c>
      <c r="X149" s="78">
        <v>300</v>
      </c>
    </row>
    <row r="150" spans="1:24" x14ac:dyDescent="0.15">
      <c r="A150" s="66">
        <v>1000301</v>
      </c>
      <c r="B150" s="93">
        <v>1</v>
      </c>
      <c r="C150" s="93" t="s">
        <v>297</v>
      </c>
      <c r="D150" s="93" t="s">
        <v>437</v>
      </c>
      <c r="E150" s="66">
        <v>3</v>
      </c>
      <c r="F150" s="93">
        <v>0</v>
      </c>
      <c r="G150" s="66">
        <v>20</v>
      </c>
      <c r="H150" s="93">
        <v>0</v>
      </c>
      <c r="I150" s="93">
        <v>0</v>
      </c>
      <c r="J150" s="72">
        <v>3000</v>
      </c>
      <c r="K150" s="93">
        <v>150</v>
      </c>
      <c r="L150" s="93">
        <v>1</v>
      </c>
      <c r="M150" s="68">
        <v>1000301</v>
      </c>
      <c r="N150" s="72">
        <v>1200103</v>
      </c>
      <c r="O150" s="94">
        <v>0</v>
      </c>
      <c r="P150" s="72">
        <v>4</v>
      </c>
      <c r="Q150" s="67">
        <v>4</v>
      </c>
      <c r="R150" s="93" t="s">
        <v>475</v>
      </c>
      <c r="S150" s="94">
        <v>5</v>
      </c>
      <c r="T150" s="94">
        <v>2</v>
      </c>
      <c r="U150" s="94">
        <v>1310500</v>
      </c>
      <c r="V150" s="79">
        <v>0</v>
      </c>
      <c r="W150" s="78">
        <v>80</v>
      </c>
      <c r="X150" s="78">
        <v>300</v>
      </c>
    </row>
    <row r="151" spans="1:24" x14ac:dyDescent="0.15">
      <c r="A151" s="66">
        <v>1000302</v>
      </c>
      <c r="B151" s="93">
        <v>1</v>
      </c>
      <c r="C151" s="93" t="s">
        <v>298</v>
      </c>
      <c r="D151" s="93" t="s">
        <v>438</v>
      </c>
      <c r="E151" s="66">
        <v>3</v>
      </c>
      <c r="F151" s="93">
        <v>0</v>
      </c>
      <c r="G151" s="66">
        <v>20</v>
      </c>
      <c r="H151" s="93">
        <v>0</v>
      </c>
      <c r="I151" s="93">
        <v>0</v>
      </c>
      <c r="J151" s="72">
        <v>3000</v>
      </c>
      <c r="K151" s="93">
        <v>155</v>
      </c>
      <c r="L151" s="93">
        <v>1</v>
      </c>
      <c r="M151" s="68">
        <v>1000302</v>
      </c>
      <c r="N151" s="72">
        <v>1200103</v>
      </c>
      <c r="O151" s="94">
        <v>0</v>
      </c>
      <c r="P151" s="72">
        <v>6</v>
      </c>
      <c r="Q151" s="67">
        <v>6</v>
      </c>
      <c r="R151" s="93" t="s">
        <v>475</v>
      </c>
      <c r="S151" s="94">
        <v>5</v>
      </c>
      <c r="T151" s="94">
        <v>2</v>
      </c>
      <c r="U151" s="94">
        <v>1310500</v>
      </c>
      <c r="V151" s="79">
        <v>0</v>
      </c>
      <c r="W151" s="78">
        <v>80</v>
      </c>
      <c r="X151" s="78">
        <v>300</v>
      </c>
    </row>
    <row r="152" spans="1:24" x14ac:dyDescent="0.15">
      <c r="A152" s="66">
        <v>1000303</v>
      </c>
      <c r="B152" s="93">
        <v>1</v>
      </c>
      <c r="C152" s="93" t="s">
        <v>457</v>
      </c>
      <c r="D152" s="93" t="s">
        <v>458</v>
      </c>
      <c r="E152" s="66">
        <v>3</v>
      </c>
      <c r="F152" s="93">
        <v>0</v>
      </c>
      <c r="G152" s="66">
        <v>20</v>
      </c>
      <c r="H152" s="93">
        <v>0</v>
      </c>
      <c r="I152" s="93">
        <v>0</v>
      </c>
      <c r="J152" s="72">
        <v>3000</v>
      </c>
      <c r="K152" s="93">
        <v>155</v>
      </c>
      <c r="L152" s="93">
        <v>1</v>
      </c>
      <c r="M152" s="68">
        <v>1000303</v>
      </c>
      <c r="N152" s="72">
        <v>1200103</v>
      </c>
      <c r="O152" s="94">
        <v>0</v>
      </c>
      <c r="P152" s="72">
        <v>5</v>
      </c>
      <c r="Q152" s="67">
        <v>5</v>
      </c>
      <c r="R152" s="93" t="s">
        <v>475</v>
      </c>
      <c r="S152" s="94">
        <v>5</v>
      </c>
      <c r="T152" s="94">
        <v>2</v>
      </c>
      <c r="U152" s="94">
        <v>1310500</v>
      </c>
      <c r="V152" s="79">
        <v>0</v>
      </c>
      <c r="W152" s="78">
        <v>80</v>
      </c>
      <c r="X152" s="78">
        <v>300</v>
      </c>
    </row>
    <row r="153" spans="1:24" x14ac:dyDescent="0.15">
      <c r="A153" s="66">
        <v>1000401</v>
      </c>
      <c r="B153" s="93">
        <v>1</v>
      </c>
      <c r="C153" s="93" t="s">
        <v>299</v>
      </c>
      <c r="D153" s="93" t="s">
        <v>439</v>
      </c>
      <c r="E153" s="66">
        <v>3</v>
      </c>
      <c r="F153" s="93">
        <v>0</v>
      </c>
      <c r="G153" s="66">
        <v>30</v>
      </c>
      <c r="H153" s="93">
        <v>0</v>
      </c>
      <c r="I153" s="93">
        <v>0</v>
      </c>
      <c r="J153" s="72">
        <v>3200</v>
      </c>
      <c r="K153" s="93">
        <v>160</v>
      </c>
      <c r="L153" s="93">
        <v>1</v>
      </c>
      <c r="M153" s="68">
        <v>1000401</v>
      </c>
      <c r="N153" s="72">
        <v>1200103</v>
      </c>
      <c r="O153" s="94">
        <v>0</v>
      </c>
      <c r="P153" s="72">
        <v>4</v>
      </c>
      <c r="Q153" s="67">
        <v>4</v>
      </c>
      <c r="R153" s="93" t="s">
        <v>475</v>
      </c>
      <c r="S153" s="94">
        <v>5</v>
      </c>
      <c r="T153" s="94">
        <v>2</v>
      </c>
      <c r="U153" s="94">
        <v>1310500</v>
      </c>
      <c r="V153" s="79">
        <v>0</v>
      </c>
      <c r="W153" s="78">
        <v>80</v>
      </c>
      <c r="X153" s="78">
        <v>300</v>
      </c>
    </row>
    <row r="154" spans="1:24" x14ac:dyDescent="0.15">
      <c r="A154" s="66">
        <v>1000402</v>
      </c>
      <c r="B154" s="93">
        <v>1</v>
      </c>
      <c r="C154" s="93" t="s">
        <v>300</v>
      </c>
      <c r="D154" s="93" t="s">
        <v>440</v>
      </c>
      <c r="E154" s="66">
        <v>3</v>
      </c>
      <c r="F154" s="93">
        <v>0</v>
      </c>
      <c r="G154" s="66">
        <v>30</v>
      </c>
      <c r="H154" s="93">
        <v>0</v>
      </c>
      <c r="I154" s="93">
        <v>0</v>
      </c>
      <c r="J154" s="72">
        <v>3200</v>
      </c>
      <c r="K154" s="93">
        <v>165</v>
      </c>
      <c r="L154" s="93">
        <v>1</v>
      </c>
      <c r="M154" s="68">
        <v>1000402</v>
      </c>
      <c r="N154" s="72">
        <v>1200103</v>
      </c>
      <c r="O154" s="94">
        <v>0</v>
      </c>
      <c r="P154" s="72">
        <v>6</v>
      </c>
      <c r="Q154" s="67">
        <v>6</v>
      </c>
      <c r="R154" s="93" t="s">
        <v>475</v>
      </c>
      <c r="S154" s="94">
        <v>5</v>
      </c>
      <c r="T154" s="94">
        <v>2</v>
      </c>
      <c r="U154" s="94">
        <v>1310500</v>
      </c>
      <c r="V154" s="79">
        <v>0</v>
      </c>
      <c r="W154" s="78">
        <v>80</v>
      </c>
      <c r="X154" s="78">
        <v>300</v>
      </c>
    </row>
    <row r="155" spans="1:24" x14ac:dyDescent="0.15">
      <c r="A155" s="66">
        <v>1000403</v>
      </c>
      <c r="B155" s="93">
        <v>1</v>
      </c>
      <c r="C155" s="93" t="s">
        <v>459</v>
      </c>
      <c r="D155" s="93" t="s">
        <v>460</v>
      </c>
      <c r="E155" s="66">
        <v>3</v>
      </c>
      <c r="F155" s="93">
        <v>0</v>
      </c>
      <c r="G155" s="66">
        <v>30</v>
      </c>
      <c r="H155" s="93">
        <v>0</v>
      </c>
      <c r="I155" s="93">
        <v>0</v>
      </c>
      <c r="J155" s="72">
        <v>3200</v>
      </c>
      <c r="K155" s="93">
        <v>165</v>
      </c>
      <c r="L155" s="93">
        <v>1</v>
      </c>
      <c r="M155" s="68">
        <v>1000403</v>
      </c>
      <c r="N155" s="72">
        <v>1200103</v>
      </c>
      <c r="O155" s="94">
        <v>0</v>
      </c>
      <c r="P155" s="72">
        <v>5</v>
      </c>
      <c r="Q155" s="67">
        <v>5</v>
      </c>
      <c r="R155" s="93" t="s">
        <v>475</v>
      </c>
      <c r="S155" s="94">
        <v>5</v>
      </c>
      <c r="T155" s="94">
        <v>2</v>
      </c>
      <c r="U155" s="94">
        <v>1310500</v>
      </c>
      <c r="V155" s="79">
        <v>0</v>
      </c>
      <c r="W155" s="78">
        <v>80</v>
      </c>
      <c r="X155" s="78">
        <v>300</v>
      </c>
    </row>
    <row r="156" spans="1:24" x14ac:dyDescent="0.15">
      <c r="A156" s="66">
        <v>1000501</v>
      </c>
      <c r="B156" s="93">
        <v>1</v>
      </c>
      <c r="C156" s="93" t="s">
        <v>301</v>
      </c>
      <c r="D156" s="93" t="s">
        <v>441</v>
      </c>
      <c r="E156" s="66">
        <v>3</v>
      </c>
      <c r="F156" s="93">
        <v>0</v>
      </c>
      <c r="G156" s="66">
        <v>40</v>
      </c>
      <c r="H156" s="93">
        <v>0</v>
      </c>
      <c r="I156" s="93">
        <v>0</v>
      </c>
      <c r="J156" s="72">
        <v>3400</v>
      </c>
      <c r="K156" s="93">
        <v>170</v>
      </c>
      <c r="L156" s="93">
        <v>1</v>
      </c>
      <c r="M156" s="68">
        <v>1000501</v>
      </c>
      <c r="N156" s="72">
        <v>1200103</v>
      </c>
      <c r="O156" s="94">
        <v>0</v>
      </c>
      <c r="P156" s="72">
        <v>4</v>
      </c>
      <c r="Q156" s="67">
        <v>4</v>
      </c>
      <c r="R156" s="93" t="s">
        <v>475</v>
      </c>
      <c r="S156" s="94">
        <v>5</v>
      </c>
      <c r="T156" s="94">
        <v>2</v>
      </c>
      <c r="U156" s="94">
        <v>1310500</v>
      </c>
      <c r="V156" s="79">
        <v>0</v>
      </c>
      <c r="W156" s="78">
        <v>80</v>
      </c>
      <c r="X156" s="78">
        <v>300</v>
      </c>
    </row>
    <row r="157" spans="1:24" x14ac:dyDescent="0.15">
      <c r="A157" s="66">
        <v>1000502</v>
      </c>
      <c r="B157" s="93">
        <v>1</v>
      </c>
      <c r="C157" s="93" t="s">
        <v>302</v>
      </c>
      <c r="D157" s="93" t="s">
        <v>442</v>
      </c>
      <c r="E157" s="66">
        <v>3</v>
      </c>
      <c r="F157" s="93">
        <v>0</v>
      </c>
      <c r="G157" s="66">
        <v>40</v>
      </c>
      <c r="H157" s="93">
        <v>0</v>
      </c>
      <c r="I157" s="93">
        <v>0</v>
      </c>
      <c r="J157" s="72">
        <v>3400</v>
      </c>
      <c r="K157" s="93">
        <v>175</v>
      </c>
      <c r="L157" s="93">
        <v>1</v>
      </c>
      <c r="M157" s="68">
        <v>1000502</v>
      </c>
      <c r="N157" s="72">
        <v>1200103</v>
      </c>
      <c r="O157" s="94">
        <v>0</v>
      </c>
      <c r="P157" s="72">
        <v>6</v>
      </c>
      <c r="Q157" s="67">
        <v>6</v>
      </c>
      <c r="R157" s="93" t="s">
        <v>475</v>
      </c>
      <c r="S157" s="94">
        <v>5</v>
      </c>
      <c r="T157" s="94">
        <v>2</v>
      </c>
      <c r="U157" s="94">
        <v>1310500</v>
      </c>
      <c r="V157" s="79">
        <v>0</v>
      </c>
      <c r="W157" s="78">
        <v>80</v>
      </c>
      <c r="X157" s="78">
        <v>300</v>
      </c>
    </row>
    <row r="158" spans="1:24" x14ac:dyDescent="0.15">
      <c r="A158" s="66">
        <v>1000503</v>
      </c>
      <c r="B158" s="93">
        <v>1</v>
      </c>
      <c r="C158" s="93" t="s">
        <v>461</v>
      </c>
      <c r="D158" s="93" t="s">
        <v>462</v>
      </c>
      <c r="E158" s="66">
        <v>3</v>
      </c>
      <c r="F158" s="93">
        <v>0</v>
      </c>
      <c r="G158" s="66">
        <v>40</v>
      </c>
      <c r="H158" s="93">
        <v>0</v>
      </c>
      <c r="I158" s="93">
        <v>0</v>
      </c>
      <c r="J158" s="72">
        <v>3400</v>
      </c>
      <c r="K158" s="93">
        <v>175</v>
      </c>
      <c r="L158" s="93">
        <v>1</v>
      </c>
      <c r="M158" s="68">
        <v>1000503</v>
      </c>
      <c r="N158" s="72">
        <v>1200103</v>
      </c>
      <c r="O158" s="94">
        <v>0</v>
      </c>
      <c r="P158" s="72">
        <v>5</v>
      </c>
      <c r="Q158" s="67">
        <v>5</v>
      </c>
      <c r="R158" s="93" t="s">
        <v>475</v>
      </c>
      <c r="S158" s="94">
        <v>5</v>
      </c>
      <c r="T158" s="94">
        <v>2</v>
      </c>
      <c r="U158" s="94">
        <v>1310500</v>
      </c>
      <c r="V158" s="79">
        <v>0</v>
      </c>
      <c r="W158" s="78">
        <v>80</v>
      </c>
      <c r="X158" s="78">
        <v>300</v>
      </c>
    </row>
    <row r="159" spans="1:24" x14ac:dyDescent="0.15">
      <c r="A159" s="66">
        <v>1000601</v>
      </c>
      <c r="B159" s="93">
        <v>1</v>
      </c>
      <c r="C159" s="93" t="s">
        <v>303</v>
      </c>
      <c r="D159" s="93" t="s">
        <v>443</v>
      </c>
      <c r="E159" s="66">
        <v>4</v>
      </c>
      <c r="F159" s="93">
        <v>0</v>
      </c>
      <c r="G159" s="66">
        <v>50</v>
      </c>
      <c r="H159" s="93">
        <v>0</v>
      </c>
      <c r="I159" s="93">
        <v>0</v>
      </c>
      <c r="J159" s="72">
        <v>3600</v>
      </c>
      <c r="K159" s="93">
        <v>130</v>
      </c>
      <c r="L159" s="93">
        <v>1</v>
      </c>
      <c r="M159" s="68">
        <v>1000601</v>
      </c>
      <c r="N159" s="72">
        <v>1200103</v>
      </c>
      <c r="O159" s="94">
        <v>0</v>
      </c>
      <c r="P159" s="72">
        <v>4</v>
      </c>
      <c r="Q159" s="67">
        <v>4</v>
      </c>
      <c r="R159" s="93" t="s">
        <v>475</v>
      </c>
      <c r="S159" s="94">
        <v>5</v>
      </c>
      <c r="T159" s="94">
        <v>2</v>
      </c>
      <c r="U159" s="94">
        <v>1310500</v>
      </c>
      <c r="V159" s="79">
        <v>0</v>
      </c>
      <c r="W159" s="78">
        <v>80</v>
      </c>
      <c r="X159" s="78">
        <v>300</v>
      </c>
    </row>
    <row r="160" spans="1:24" x14ac:dyDescent="0.15">
      <c r="A160" s="66">
        <v>1000602</v>
      </c>
      <c r="B160" s="93">
        <v>1</v>
      </c>
      <c r="C160" s="93" t="s">
        <v>304</v>
      </c>
      <c r="D160" s="93" t="s">
        <v>444</v>
      </c>
      <c r="E160" s="66">
        <v>4</v>
      </c>
      <c r="F160" s="93">
        <v>0</v>
      </c>
      <c r="G160" s="66">
        <v>50</v>
      </c>
      <c r="H160" s="93">
        <v>0</v>
      </c>
      <c r="I160" s="93">
        <v>0</v>
      </c>
      <c r="J160" s="72">
        <v>3600</v>
      </c>
      <c r="K160" s="93">
        <v>135</v>
      </c>
      <c r="L160" s="93">
        <v>1</v>
      </c>
      <c r="M160" s="68">
        <v>1000602</v>
      </c>
      <c r="N160" s="72">
        <v>1200103</v>
      </c>
      <c r="O160" s="94">
        <v>0</v>
      </c>
      <c r="P160" s="72">
        <v>6</v>
      </c>
      <c r="Q160" s="67">
        <v>6</v>
      </c>
      <c r="R160" s="93" t="s">
        <v>475</v>
      </c>
      <c r="S160" s="94">
        <v>5</v>
      </c>
      <c r="T160" s="94">
        <v>2</v>
      </c>
      <c r="U160" s="94">
        <v>1310500</v>
      </c>
      <c r="V160" s="79">
        <v>0</v>
      </c>
      <c r="W160" s="78">
        <v>80</v>
      </c>
      <c r="X160" s="78">
        <v>300</v>
      </c>
    </row>
    <row r="161" spans="1:24" x14ac:dyDescent="0.15">
      <c r="A161" s="66">
        <v>1000603</v>
      </c>
      <c r="B161" s="93">
        <v>1</v>
      </c>
      <c r="C161" s="93" t="s">
        <v>463</v>
      </c>
      <c r="D161" s="93" t="s">
        <v>464</v>
      </c>
      <c r="E161" s="66">
        <v>4</v>
      </c>
      <c r="F161" s="93">
        <v>0</v>
      </c>
      <c r="G161" s="66">
        <v>50</v>
      </c>
      <c r="H161" s="93">
        <v>0</v>
      </c>
      <c r="I161" s="93">
        <v>0</v>
      </c>
      <c r="J161" s="72">
        <v>3600</v>
      </c>
      <c r="K161" s="93">
        <v>135</v>
      </c>
      <c r="L161" s="93">
        <v>1</v>
      </c>
      <c r="M161" s="68">
        <v>1000603</v>
      </c>
      <c r="N161" s="72">
        <v>1200103</v>
      </c>
      <c r="O161" s="94">
        <v>0</v>
      </c>
      <c r="P161" s="72">
        <v>5</v>
      </c>
      <c r="Q161" s="67">
        <v>5</v>
      </c>
      <c r="R161" s="93" t="s">
        <v>475</v>
      </c>
      <c r="S161" s="94">
        <v>5</v>
      </c>
      <c r="T161" s="94">
        <v>2</v>
      </c>
      <c r="U161" s="94">
        <v>1310500</v>
      </c>
      <c r="V161" s="79">
        <v>0</v>
      </c>
      <c r="W161" s="78">
        <v>80</v>
      </c>
      <c r="X161" s="78">
        <v>300</v>
      </c>
    </row>
    <row r="162" spans="1:24" x14ac:dyDescent="0.15">
      <c r="A162" s="66">
        <v>1000701</v>
      </c>
      <c r="B162" s="93">
        <v>1</v>
      </c>
      <c r="C162" s="93" t="s">
        <v>305</v>
      </c>
      <c r="D162" s="93" t="s">
        <v>445</v>
      </c>
      <c r="E162" s="66">
        <v>4</v>
      </c>
      <c r="F162" s="93">
        <v>0</v>
      </c>
      <c r="G162" s="66">
        <v>60</v>
      </c>
      <c r="H162" s="93">
        <v>0</v>
      </c>
      <c r="I162" s="93">
        <v>0</v>
      </c>
      <c r="J162" s="72">
        <v>3800</v>
      </c>
      <c r="K162" s="93">
        <v>135</v>
      </c>
      <c r="L162" s="93">
        <v>1</v>
      </c>
      <c r="M162" s="68">
        <v>1000701</v>
      </c>
      <c r="N162" s="72">
        <v>1200103</v>
      </c>
      <c r="O162" s="94">
        <v>0</v>
      </c>
      <c r="P162" s="72">
        <v>4</v>
      </c>
      <c r="Q162" s="67">
        <v>4</v>
      </c>
      <c r="R162" s="93" t="s">
        <v>475</v>
      </c>
      <c r="S162" s="94">
        <v>5</v>
      </c>
      <c r="T162" s="94">
        <v>2</v>
      </c>
      <c r="U162" s="94">
        <v>1310500</v>
      </c>
      <c r="V162" s="79">
        <v>0</v>
      </c>
      <c r="W162" s="78">
        <v>80</v>
      </c>
      <c r="X162" s="78">
        <v>300</v>
      </c>
    </row>
    <row r="163" spans="1:24" x14ac:dyDescent="0.15">
      <c r="A163" s="66">
        <v>1000702</v>
      </c>
      <c r="B163" s="93">
        <v>1</v>
      </c>
      <c r="C163" s="93" t="s">
        <v>306</v>
      </c>
      <c r="D163" s="93" t="s">
        <v>446</v>
      </c>
      <c r="E163" s="66">
        <v>4</v>
      </c>
      <c r="F163" s="93">
        <v>0</v>
      </c>
      <c r="G163" s="66">
        <v>60</v>
      </c>
      <c r="H163" s="93">
        <v>0</v>
      </c>
      <c r="I163" s="93">
        <v>0</v>
      </c>
      <c r="J163" s="72">
        <v>3800</v>
      </c>
      <c r="K163" s="93">
        <v>145</v>
      </c>
      <c r="L163" s="93">
        <v>1</v>
      </c>
      <c r="M163" s="68">
        <v>1000702</v>
      </c>
      <c r="N163" s="72">
        <v>1200103</v>
      </c>
      <c r="O163" s="94">
        <v>0</v>
      </c>
      <c r="P163" s="72">
        <v>6</v>
      </c>
      <c r="Q163" s="67">
        <v>6</v>
      </c>
      <c r="R163" s="93" t="s">
        <v>475</v>
      </c>
      <c r="S163" s="94">
        <v>5</v>
      </c>
      <c r="T163" s="94">
        <v>2</v>
      </c>
      <c r="U163" s="94">
        <v>1310500</v>
      </c>
      <c r="V163" s="79">
        <v>0</v>
      </c>
      <c r="W163" s="78">
        <v>80</v>
      </c>
      <c r="X163" s="78">
        <v>300</v>
      </c>
    </row>
    <row r="164" spans="1:24" x14ac:dyDescent="0.15">
      <c r="A164" s="66">
        <v>1000703</v>
      </c>
      <c r="B164" s="93">
        <v>1</v>
      </c>
      <c r="C164" s="93" t="s">
        <v>465</v>
      </c>
      <c r="D164" s="93" t="s">
        <v>466</v>
      </c>
      <c r="E164" s="66">
        <v>4</v>
      </c>
      <c r="F164" s="93">
        <v>0</v>
      </c>
      <c r="G164" s="66">
        <v>60</v>
      </c>
      <c r="H164" s="93">
        <v>0</v>
      </c>
      <c r="I164" s="93">
        <v>0</v>
      </c>
      <c r="J164" s="72">
        <v>3800</v>
      </c>
      <c r="K164" s="93">
        <v>145</v>
      </c>
      <c r="L164" s="93">
        <v>1</v>
      </c>
      <c r="M164" s="68">
        <v>1000703</v>
      </c>
      <c r="N164" s="72">
        <v>1200103</v>
      </c>
      <c r="O164" s="94">
        <v>0</v>
      </c>
      <c r="P164" s="72">
        <v>5</v>
      </c>
      <c r="Q164" s="67">
        <v>5</v>
      </c>
      <c r="R164" s="95" t="s">
        <v>475</v>
      </c>
      <c r="S164" s="94">
        <v>5</v>
      </c>
      <c r="T164" s="94">
        <v>2</v>
      </c>
      <c r="U164" s="94">
        <v>1310500</v>
      </c>
      <c r="V164" s="79">
        <v>0</v>
      </c>
      <c r="W164" s="78">
        <v>80</v>
      </c>
      <c r="X164" s="78">
        <v>300</v>
      </c>
    </row>
    <row r="165" spans="1:24" x14ac:dyDescent="0.15">
      <c r="A165" s="66">
        <v>1000801</v>
      </c>
      <c r="B165" s="93">
        <v>1</v>
      </c>
      <c r="C165" s="93" t="s">
        <v>307</v>
      </c>
      <c r="D165" s="93" t="s">
        <v>447</v>
      </c>
      <c r="E165" s="66">
        <v>5</v>
      </c>
      <c r="F165" s="93">
        <v>0</v>
      </c>
      <c r="G165" s="66">
        <v>70</v>
      </c>
      <c r="H165" s="93">
        <v>0</v>
      </c>
      <c r="I165" s="93">
        <v>0</v>
      </c>
      <c r="J165" s="72">
        <v>4000</v>
      </c>
      <c r="K165" s="93">
        <v>150</v>
      </c>
      <c r="L165" s="93">
        <v>1</v>
      </c>
      <c r="M165" s="68">
        <v>1000801</v>
      </c>
      <c r="N165" s="72">
        <v>1200103</v>
      </c>
      <c r="O165" s="94">
        <v>0</v>
      </c>
      <c r="P165" s="72">
        <v>4</v>
      </c>
      <c r="Q165" s="67">
        <v>4</v>
      </c>
      <c r="R165" s="95" t="s">
        <v>476</v>
      </c>
      <c r="S165" s="94">
        <v>5</v>
      </c>
      <c r="T165" s="94">
        <v>2</v>
      </c>
      <c r="U165" s="94">
        <v>1310500</v>
      </c>
      <c r="V165" s="79">
        <v>0</v>
      </c>
      <c r="W165" s="78">
        <v>80</v>
      </c>
      <c r="X165" s="78">
        <v>300</v>
      </c>
    </row>
    <row r="166" spans="1:24" x14ac:dyDescent="0.15">
      <c r="A166" s="66">
        <v>1000802</v>
      </c>
      <c r="B166" s="93">
        <v>1</v>
      </c>
      <c r="C166" s="93" t="s">
        <v>308</v>
      </c>
      <c r="D166" s="93" t="s">
        <v>448</v>
      </c>
      <c r="E166" s="66">
        <v>5</v>
      </c>
      <c r="F166" s="93">
        <v>0</v>
      </c>
      <c r="G166" s="66">
        <v>70</v>
      </c>
      <c r="H166" s="93">
        <v>0</v>
      </c>
      <c r="I166" s="93">
        <v>0</v>
      </c>
      <c r="J166" s="72">
        <v>4000</v>
      </c>
      <c r="K166" s="93">
        <v>155</v>
      </c>
      <c r="L166" s="93">
        <v>1</v>
      </c>
      <c r="M166" s="68">
        <v>1000802</v>
      </c>
      <c r="N166" s="72">
        <v>1200103</v>
      </c>
      <c r="O166" s="94">
        <v>0</v>
      </c>
      <c r="P166" s="72">
        <v>6</v>
      </c>
      <c r="Q166" s="67">
        <v>6</v>
      </c>
      <c r="R166" s="95" t="s">
        <v>477</v>
      </c>
      <c r="S166" s="94">
        <v>5</v>
      </c>
      <c r="T166" s="94">
        <v>2</v>
      </c>
      <c r="U166" s="94">
        <v>1310500</v>
      </c>
      <c r="V166" s="79">
        <v>0</v>
      </c>
      <c r="W166" s="78">
        <v>80</v>
      </c>
      <c r="X166" s="78">
        <v>300</v>
      </c>
    </row>
    <row r="167" spans="1:24" x14ac:dyDescent="0.15">
      <c r="A167" s="66">
        <v>1000803</v>
      </c>
      <c r="B167" s="93">
        <v>1</v>
      </c>
      <c r="C167" s="93" t="s">
        <v>467</v>
      </c>
      <c r="D167" s="93" t="s">
        <v>468</v>
      </c>
      <c r="E167" s="66">
        <v>5</v>
      </c>
      <c r="F167" s="93">
        <v>0</v>
      </c>
      <c r="G167" s="66">
        <v>70</v>
      </c>
      <c r="H167" s="93">
        <v>0</v>
      </c>
      <c r="I167" s="93">
        <v>0</v>
      </c>
      <c r="J167" s="72">
        <v>4000</v>
      </c>
      <c r="K167" s="93">
        <v>155</v>
      </c>
      <c r="L167" s="93">
        <v>1</v>
      </c>
      <c r="M167" s="68">
        <v>1000803</v>
      </c>
      <c r="N167" s="72">
        <v>1200103</v>
      </c>
      <c r="O167" s="94">
        <v>0</v>
      </c>
      <c r="P167" s="72">
        <v>5</v>
      </c>
      <c r="Q167" s="67">
        <v>5</v>
      </c>
      <c r="R167" s="95" t="s">
        <v>478</v>
      </c>
      <c r="S167" s="94">
        <v>5</v>
      </c>
      <c r="T167" s="94">
        <v>2</v>
      </c>
      <c r="U167" s="94">
        <v>1310500</v>
      </c>
      <c r="V167" s="79">
        <v>0</v>
      </c>
      <c r="W167" s="78">
        <v>80</v>
      </c>
      <c r="X167" s="78">
        <v>300</v>
      </c>
    </row>
    <row r="168" spans="1:24" x14ac:dyDescent="0.15">
      <c r="A168" s="66">
        <v>1000901</v>
      </c>
      <c r="B168" s="93">
        <v>1</v>
      </c>
      <c r="C168" s="93" t="s">
        <v>309</v>
      </c>
      <c r="D168" s="93" t="s">
        <v>449</v>
      </c>
      <c r="E168" s="66">
        <v>5</v>
      </c>
      <c r="F168" s="93">
        <v>0</v>
      </c>
      <c r="G168" s="66">
        <v>80</v>
      </c>
      <c r="H168" s="93">
        <v>0</v>
      </c>
      <c r="I168" s="93">
        <v>0</v>
      </c>
      <c r="J168" s="72">
        <v>4200</v>
      </c>
      <c r="K168" s="93">
        <v>160</v>
      </c>
      <c r="L168" s="93">
        <v>1</v>
      </c>
      <c r="M168" s="68">
        <v>1000901</v>
      </c>
      <c r="N168" s="72">
        <v>1200103</v>
      </c>
      <c r="O168" s="94">
        <v>0</v>
      </c>
      <c r="P168" s="72">
        <v>4</v>
      </c>
      <c r="Q168" s="67">
        <v>4</v>
      </c>
      <c r="R168" s="95" t="s">
        <v>479</v>
      </c>
      <c r="S168" s="94">
        <v>5</v>
      </c>
      <c r="T168" s="94">
        <v>2</v>
      </c>
      <c r="U168" s="94">
        <v>1310500</v>
      </c>
      <c r="V168" s="79">
        <v>0</v>
      </c>
      <c r="W168" s="78">
        <v>80</v>
      </c>
      <c r="X168" s="78">
        <v>300</v>
      </c>
    </row>
    <row r="169" spans="1:24" x14ac:dyDescent="0.15">
      <c r="A169" s="66">
        <v>1000902</v>
      </c>
      <c r="B169" s="93">
        <v>1</v>
      </c>
      <c r="C169" s="93" t="s">
        <v>310</v>
      </c>
      <c r="D169" s="93" t="s">
        <v>450</v>
      </c>
      <c r="E169" s="66">
        <v>5</v>
      </c>
      <c r="F169" s="93">
        <v>0</v>
      </c>
      <c r="G169" s="66">
        <v>80</v>
      </c>
      <c r="H169" s="93">
        <v>0</v>
      </c>
      <c r="I169" s="93">
        <v>0</v>
      </c>
      <c r="J169" s="72">
        <v>4200</v>
      </c>
      <c r="K169" s="93">
        <v>165</v>
      </c>
      <c r="L169" s="93">
        <v>1</v>
      </c>
      <c r="M169" s="68">
        <v>1000902</v>
      </c>
      <c r="N169" s="72">
        <v>1200103</v>
      </c>
      <c r="O169" s="94">
        <v>0</v>
      </c>
      <c r="P169" s="72">
        <v>6</v>
      </c>
      <c r="Q169" s="67">
        <v>6</v>
      </c>
      <c r="R169" s="93" t="s">
        <v>475</v>
      </c>
      <c r="S169" s="94">
        <v>5</v>
      </c>
      <c r="T169" s="94">
        <v>2</v>
      </c>
      <c r="U169" s="94">
        <v>1310500</v>
      </c>
      <c r="V169" s="79">
        <v>0</v>
      </c>
      <c r="W169" s="78">
        <v>80</v>
      </c>
      <c r="X169" s="78">
        <v>300</v>
      </c>
    </row>
    <row r="170" spans="1:24" x14ac:dyDescent="0.15">
      <c r="A170" s="66">
        <v>1000903</v>
      </c>
      <c r="B170" s="93">
        <v>1</v>
      </c>
      <c r="C170" s="93" t="s">
        <v>469</v>
      </c>
      <c r="D170" s="93" t="s">
        <v>470</v>
      </c>
      <c r="E170" s="66">
        <v>5</v>
      </c>
      <c r="F170" s="93">
        <v>0</v>
      </c>
      <c r="G170" s="66">
        <v>80</v>
      </c>
      <c r="H170" s="93">
        <v>0</v>
      </c>
      <c r="I170" s="93">
        <v>0</v>
      </c>
      <c r="J170" s="72">
        <v>4200</v>
      </c>
      <c r="K170" s="93">
        <v>165</v>
      </c>
      <c r="L170" s="93">
        <v>1</v>
      </c>
      <c r="M170" s="68">
        <v>1000903</v>
      </c>
      <c r="N170" s="72">
        <v>1200103</v>
      </c>
      <c r="O170" s="94">
        <v>0</v>
      </c>
      <c r="P170" s="72">
        <v>5</v>
      </c>
      <c r="Q170" s="67">
        <v>5</v>
      </c>
      <c r="R170" s="93" t="s">
        <v>475</v>
      </c>
      <c r="S170" s="94">
        <v>5</v>
      </c>
      <c r="T170" s="94">
        <v>2</v>
      </c>
      <c r="U170" s="94">
        <v>1310500</v>
      </c>
      <c r="V170" s="79">
        <v>0</v>
      </c>
      <c r="W170" s="78">
        <v>80</v>
      </c>
      <c r="X170" s="78">
        <v>300</v>
      </c>
    </row>
    <row r="171" spans="1:24" x14ac:dyDescent="0.15">
      <c r="A171" s="66">
        <v>1001001</v>
      </c>
      <c r="B171" s="93">
        <v>1</v>
      </c>
      <c r="C171" s="93" t="s">
        <v>311</v>
      </c>
      <c r="D171" s="93" t="s">
        <v>451</v>
      </c>
      <c r="E171" s="66">
        <v>5</v>
      </c>
      <c r="F171" s="93">
        <v>0</v>
      </c>
      <c r="G171" s="66">
        <v>90</v>
      </c>
      <c r="H171" s="93">
        <v>0</v>
      </c>
      <c r="I171" s="93">
        <v>0</v>
      </c>
      <c r="J171" s="72">
        <v>4400</v>
      </c>
      <c r="K171" s="93">
        <v>170</v>
      </c>
      <c r="L171" s="93">
        <v>1</v>
      </c>
      <c r="M171" s="68">
        <v>1001001</v>
      </c>
      <c r="N171" s="72">
        <v>1200103</v>
      </c>
      <c r="O171" s="94">
        <v>0</v>
      </c>
      <c r="P171" s="72">
        <v>4</v>
      </c>
      <c r="Q171" s="67">
        <v>4</v>
      </c>
      <c r="R171" s="93" t="s">
        <v>475</v>
      </c>
      <c r="S171" s="94">
        <v>5</v>
      </c>
      <c r="T171" s="94">
        <v>2</v>
      </c>
      <c r="U171" s="94">
        <v>1310500</v>
      </c>
      <c r="V171" s="79">
        <v>0</v>
      </c>
      <c r="W171" s="78">
        <v>80</v>
      </c>
      <c r="X171" s="78">
        <v>300</v>
      </c>
    </row>
    <row r="172" spans="1:24" x14ac:dyDescent="0.15">
      <c r="A172" s="66">
        <v>1001002</v>
      </c>
      <c r="B172" s="93">
        <v>1</v>
      </c>
      <c r="C172" s="95" t="s">
        <v>312</v>
      </c>
      <c r="D172" s="95" t="s">
        <v>453</v>
      </c>
      <c r="E172" s="66">
        <v>5</v>
      </c>
      <c r="F172" s="93">
        <v>0</v>
      </c>
      <c r="G172" s="66">
        <v>90</v>
      </c>
      <c r="H172" s="93">
        <v>0</v>
      </c>
      <c r="I172" s="93">
        <v>0</v>
      </c>
      <c r="J172" s="72">
        <v>4400</v>
      </c>
      <c r="K172" s="93">
        <v>175</v>
      </c>
      <c r="L172" s="93">
        <v>1</v>
      </c>
      <c r="M172" s="68">
        <v>1001002</v>
      </c>
      <c r="N172" s="72">
        <v>1200103</v>
      </c>
      <c r="O172" s="94">
        <v>0</v>
      </c>
      <c r="P172" s="72">
        <v>6</v>
      </c>
      <c r="Q172" s="67">
        <v>6</v>
      </c>
      <c r="R172" s="93" t="s">
        <v>475</v>
      </c>
      <c r="S172" s="94">
        <v>5</v>
      </c>
      <c r="T172" s="94">
        <v>2</v>
      </c>
      <c r="U172" s="94">
        <v>1310500</v>
      </c>
      <c r="V172" s="79">
        <v>0</v>
      </c>
      <c r="W172" s="78">
        <v>80</v>
      </c>
      <c r="X172" s="78">
        <v>300</v>
      </c>
    </row>
    <row r="173" spans="1:24" s="62" customFormat="1" x14ac:dyDescent="0.15">
      <c r="A173" s="66">
        <v>1001003</v>
      </c>
      <c r="B173" s="93">
        <v>1</v>
      </c>
      <c r="C173" s="95" t="s">
        <v>471</v>
      </c>
      <c r="D173" s="95" t="s">
        <v>472</v>
      </c>
      <c r="E173" s="68">
        <v>5</v>
      </c>
      <c r="F173" s="93">
        <v>0</v>
      </c>
      <c r="G173" s="66">
        <v>90</v>
      </c>
      <c r="H173" s="93">
        <v>0</v>
      </c>
      <c r="I173" s="93">
        <v>0</v>
      </c>
      <c r="J173" s="72">
        <v>4400</v>
      </c>
      <c r="K173" s="93">
        <v>175</v>
      </c>
      <c r="L173" s="93">
        <v>1</v>
      </c>
      <c r="M173" s="68">
        <v>1001003</v>
      </c>
      <c r="N173" s="72">
        <v>1200103</v>
      </c>
      <c r="O173" s="94">
        <v>0</v>
      </c>
      <c r="P173" s="72">
        <v>5</v>
      </c>
      <c r="Q173" s="67">
        <v>5</v>
      </c>
      <c r="R173" s="93" t="s">
        <v>475</v>
      </c>
      <c r="S173" s="94">
        <v>5</v>
      </c>
      <c r="T173" s="94">
        <v>2</v>
      </c>
      <c r="U173" s="94">
        <v>1310500</v>
      </c>
      <c r="V173" s="79">
        <v>0</v>
      </c>
      <c r="W173" s="78">
        <v>80</v>
      </c>
      <c r="X173" s="78">
        <v>300</v>
      </c>
    </row>
  </sheetData>
  <phoneticPr fontId="1" type="noConversion"/>
  <conditionalFormatting sqref="A174:A1048576 A1:A3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504"/>
  <sheetViews>
    <sheetView topLeftCell="Q1" workbookViewId="0">
      <selection activeCell="Y6" sqref="Y6"/>
    </sheetView>
  </sheetViews>
  <sheetFormatPr defaultRowHeight="13.5" x14ac:dyDescent="0.15"/>
  <cols>
    <col min="25" max="25" width="21.25" customWidth="1"/>
    <col min="27" max="27" width="29.125" customWidth="1"/>
    <col min="28" max="30" width="33.875" bestFit="1" customWidth="1"/>
  </cols>
  <sheetData>
    <row r="1" spans="1:33" x14ac:dyDescent="0.15">
      <c r="U1">
        <v>9</v>
      </c>
      <c r="V1">
        <v>10</v>
      </c>
      <c r="W1">
        <v>11</v>
      </c>
      <c r="X1">
        <v>12</v>
      </c>
    </row>
    <row r="2" spans="1:33" s="1" customFormat="1" ht="228" hidden="1" x14ac:dyDescent="0.15">
      <c r="A2" s="3" t="s">
        <v>33</v>
      </c>
      <c r="B2" s="3" t="s">
        <v>28</v>
      </c>
      <c r="C2" s="7" t="s">
        <v>0</v>
      </c>
      <c r="D2" s="7" t="s">
        <v>24</v>
      </c>
      <c r="E2" s="3" t="s">
        <v>40</v>
      </c>
      <c r="F2" s="3" t="s">
        <v>21</v>
      </c>
      <c r="G2" s="3"/>
      <c r="H2" s="3"/>
      <c r="I2" s="3" t="s">
        <v>136</v>
      </c>
      <c r="J2" s="3" t="s">
        <v>35</v>
      </c>
      <c r="K2" s="3" t="s">
        <v>29</v>
      </c>
      <c r="L2" s="3" t="s">
        <v>26</v>
      </c>
      <c r="M2" s="3" t="s">
        <v>27</v>
      </c>
      <c r="N2" s="3" t="s">
        <v>30</v>
      </c>
      <c r="O2" s="3" t="s">
        <v>32</v>
      </c>
      <c r="P2" s="3" t="s">
        <v>36</v>
      </c>
      <c r="Q2" s="3" t="s">
        <v>31</v>
      </c>
      <c r="R2" s="4" t="s">
        <v>37</v>
      </c>
      <c r="S2" s="3" t="s">
        <v>38</v>
      </c>
      <c r="T2" s="3" t="s">
        <v>39</v>
      </c>
      <c r="U2" s="3" t="s">
        <v>22</v>
      </c>
      <c r="V2" s="3" t="s">
        <v>1</v>
      </c>
      <c r="W2" s="3" t="s">
        <v>22</v>
      </c>
      <c r="X2" s="3" t="s">
        <v>1</v>
      </c>
      <c r="Y2" s="12" t="s">
        <v>57</v>
      </c>
      <c r="Z2" s="12" t="s">
        <v>58</v>
      </c>
      <c r="AA2" s="12" t="s">
        <v>59</v>
      </c>
      <c r="AB2" s="12" t="s">
        <v>4</v>
      </c>
      <c r="AC2" s="12" t="s">
        <v>5</v>
      </c>
      <c r="AD2" s="12" t="s">
        <v>6</v>
      </c>
      <c r="AE2" s="12" t="s">
        <v>2</v>
      </c>
      <c r="AF2" s="12" t="s">
        <v>3</v>
      </c>
      <c r="AG2" s="12" t="s">
        <v>7</v>
      </c>
    </row>
    <row r="3" spans="1:33" s="2" customFormat="1" ht="12" hidden="1" x14ac:dyDescent="0.15">
      <c r="A3" s="5" t="s">
        <v>8</v>
      </c>
      <c r="B3" s="5" t="s">
        <v>41</v>
      </c>
      <c r="C3" s="8" t="s">
        <v>9</v>
      </c>
      <c r="D3" s="8" t="s">
        <v>25</v>
      </c>
      <c r="E3" s="5" t="s">
        <v>34</v>
      </c>
      <c r="F3" s="5" t="s">
        <v>18</v>
      </c>
      <c r="G3" s="5"/>
      <c r="H3" s="5"/>
      <c r="I3" s="5"/>
      <c r="J3" s="5" t="s">
        <v>42</v>
      </c>
      <c r="K3" s="5" t="s">
        <v>43</v>
      </c>
      <c r="L3" s="5" t="s">
        <v>44</v>
      </c>
      <c r="M3" s="5" t="s">
        <v>45</v>
      </c>
      <c r="N3" s="5" t="s">
        <v>46</v>
      </c>
      <c r="O3" s="5" t="s">
        <v>10</v>
      </c>
      <c r="P3" s="11" t="s">
        <v>49</v>
      </c>
      <c r="Q3" s="11" t="s">
        <v>50</v>
      </c>
      <c r="R3" s="5" t="s">
        <v>47</v>
      </c>
      <c r="S3" s="5" t="s">
        <v>48</v>
      </c>
      <c r="T3" s="5" t="s">
        <v>51</v>
      </c>
      <c r="U3" s="5"/>
      <c r="V3" s="5"/>
      <c r="W3" s="5"/>
      <c r="X3" s="5"/>
      <c r="Y3" s="5" t="s">
        <v>52</v>
      </c>
      <c r="Z3" s="5"/>
      <c r="AA3" s="5" t="s">
        <v>11</v>
      </c>
      <c r="AB3" s="5" t="s">
        <v>12</v>
      </c>
      <c r="AC3" s="5" t="s">
        <v>13</v>
      </c>
      <c r="AD3" s="5" t="s">
        <v>14</v>
      </c>
      <c r="AE3" s="5" t="s">
        <v>15</v>
      </c>
      <c r="AF3" s="5" t="s">
        <v>19</v>
      </c>
      <c r="AG3" s="5" t="s">
        <v>20</v>
      </c>
    </row>
    <row r="4" spans="1:33" s="2" customFormat="1" ht="12" hidden="1" x14ac:dyDescent="0.15">
      <c r="A4" s="6" t="s">
        <v>16</v>
      </c>
      <c r="B4" s="6" t="s">
        <v>16</v>
      </c>
      <c r="C4" s="9" t="s">
        <v>17</v>
      </c>
      <c r="D4" s="9" t="s">
        <v>17</v>
      </c>
      <c r="E4" s="6" t="s">
        <v>16</v>
      </c>
      <c r="F4" s="6" t="s">
        <v>16</v>
      </c>
      <c r="G4" s="6"/>
      <c r="H4" s="6"/>
      <c r="I4" s="6"/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/>
      <c r="V4" s="6"/>
      <c r="W4" s="6"/>
      <c r="X4" s="6"/>
      <c r="Y4" s="6" t="s">
        <v>53</v>
      </c>
      <c r="Z4" s="6" t="s">
        <v>56</v>
      </c>
      <c r="AA4" s="6" t="s">
        <v>54</v>
      </c>
      <c r="AB4" s="6" t="s">
        <v>54</v>
      </c>
      <c r="AC4" s="6" t="s">
        <v>54</v>
      </c>
      <c r="AD4" s="6" t="s">
        <v>54</v>
      </c>
      <c r="AE4" s="6" t="s">
        <v>55</v>
      </c>
      <c r="AF4" s="6" t="s">
        <v>16</v>
      </c>
      <c r="AG4" s="6" t="s">
        <v>17</v>
      </c>
    </row>
    <row r="5" spans="1:33" x14ac:dyDescent="0.15">
      <c r="A5" t="str">
        <f>B5&amp;J5&amp;IF(R5&lt;10,"0"&amp;R5,R5)&amp;E5&amp;IF(G5&lt;10,"0"&amp;G5,G5)</f>
        <v>1101101</v>
      </c>
      <c r="B5">
        <v>1</v>
      </c>
      <c r="E5">
        <v>1</v>
      </c>
      <c r="F5">
        <f>H5</f>
        <v>10</v>
      </c>
      <c r="G5">
        <v>1</v>
      </c>
      <c r="H5">
        <f>VLOOKUP(G5,装备规划说明!$F$7:$H$20,2,FALSE)</f>
        <v>10</v>
      </c>
      <c r="I5">
        <f>IF(G5&gt;2,IF(E5=VLOOKUP(G5,装备规划说明!$F$10:$P$20,11,FALSE),1,0)+IF(E5-1=VLOOKUP(G5,装备规划说明!$F$10:$P$20,11,FALSE),1,0),IF(E5=VLOOKUP(G5,装备规划说明!$F$10:$P$20,11,FALSE),1,0))</f>
        <v>1</v>
      </c>
      <c r="J5">
        <v>1</v>
      </c>
      <c r="K5">
        <v>0</v>
      </c>
      <c r="R5">
        <v>1</v>
      </c>
      <c r="S5">
        <f>R5</f>
        <v>1</v>
      </c>
      <c r="U5">
        <f>VLOOKUP($R5,装备规划说明!$X$27:$AI$34,U$1,FALSE)</f>
        <v>16</v>
      </c>
      <c r="V5">
        <f>INT(VLOOKUP($R5,装备规划说明!$X$27:$AI$34,V$1,FALSE)*VLOOKUP($G5,装备规划说明!$F$10:$O$21,4,FALSE)/装备规划说明!$AE$14)</f>
        <v>98</v>
      </c>
      <c r="W5">
        <f>VLOOKUP($R5,装备规划说明!$X$27:$AI$34,W$1,FALSE)</f>
        <v>20</v>
      </c>
      <c r="X5">
        <f>INT(VLOOKUP($R5,装备规划说明!$X$27:$AI$34,X$1,FALSE)*VLOOKUP($G5,装备规划说明!$F$10:$O$21,4,FALSE)/装备规划说明!$AE$14)</f>
        <v>7</v>
      </c>
      <c r="Y5" t="str">
        <f>"[["&amp;$U5&amp;","&amp;INT($V5)&amp;"]"&amp;"[["&amp;$W5&amp;","&amp;INT($X5)&amp;"]]"</f>
        <v>[[16,98][[20,7]]</v>
      </c>
      <c r="Z5">
        <f>E5-1</f>
        <v>0</v>
      </c>
      <c r="AA5" t="str">
        <f>"[["&amp;$U5&amp;","&amp;INT($V5/6)&amp;","&amp;INT($V5/1.5)&amp;",100]"&amp;"["&amp;$W5&amp;","&amp;INT($X5/6)&amp;","&amp;INT($X5/1.5)&amp;",100]]"</f>
        <v>[[16,16,65,100][20,1,4,100]]</v>
      </c>
      <c r="AB5" t="str">
        <f t="shared" ref="AB5:AD20" si="0">"[["&amp;$U5&amp;","&amp;INT($V5/6)&amp;","&amp;INT($V5/1.5)&amp;",100]"&amp;"["&amp;$W5&amp;","&amp;INT($X5/6)&amp;","&amp;INT($X5/1.5)&amp;",100]]"</f>
        <v>[[16,16,65,100][20,1,4,100]]</v>
      </c>
      <c r="AC5" t="str">
        <f t="shared" si="0"/>
        <v>[[16,16,65,100][20,1,4,100]]</v>
      </c>
      <c r="AD5" t="str">
        <f t="shared" si="0"/>
        <v>[[16,16,65,100][20,1,4,100]]</v>
      </c>
      <c r="AE5">
        <f>ROUNDDOWN((E5*3+G5)/8,0)</f>
        <v>0</v>
      </c>
    </row>
    <row r="6" spans="1:33" x14ac:dyDescent="0.15">
      <c r="A6" t="str">
        <f t="shared" ref="A6:A69" si="1">B6&amp;J6&amp;IF(R6&lt;10,"0"&amp;R6,R6)&amp;E6&amp;IF(G6&lt;10,"0"&amp;G6,G6)</f>
        <v>1102101</v>
      </c>
      <c r="B6">
        <v>1</v>
      </c>
      <c r="E6">
        <v>1</v>
      </c>
      <c r="F6">
        <f t="shared" ref="F6:F69" si="2">H6</f>
        <v>10</v>
      </c>
      <c r="G6">
        <v>1</v>
      </c>
      <c r="H6">
        <f>VLOOKUP(G6,装备规划说明!$F$7:$H$20,2,FALSE)</f>
        <v>10</v>
      </c>
      <c r="I6">
        <f>IF(G6&gt;2,IF(E6=VLOOKUP(G6,装备规划说明!$F$10:$P$20,11,FALSE),1,0)+IF(E6-1=VLOOKUP(G6,装备规划说明!$F$10:$P$20,11,FALSE),1,0),IF(E6=VLOOKUP(G6,装备规划说明!$F$10:$P$20,11,FALSE),1,0))</f>
        <v>1</v>
      </c>
      <c r="J6">
        <v>1</v>
      </c>
      <c r="K6">
        <v>0</v>
      </c>
      <c r="R6">
        <v>2</v>
      </c>
      <c r="S6">
        <f t="shared" ref="S6:S69" si="3">R6</f>
        <v>2</v>
      </c>
      <c r="U6">
        <f>VLOOKUP($R6,装备规划说明!$X$27:$AI$34,U$1,FALSE)</f>
        <v>16</v>
      </c>
      <c r="V6">
        <f>INT(VLOOKUP($R6,装备规划说明!$X$27:$AI$34,V$1,FALSE)*VLOOKUP($G6,装备规划说明!$F$10:$O$21,4,FALSE)/装备规划说明!$AE$14)</f>
        <v>140</v>
      </c>
      <c r="W6">
        <f>VLOOKUP($R6,装备规划说明!$X$27:$AI$34,W$1,FALSE)</f>
        <v>20</v>
      </c>
      <c r="X6">
        <f>INT(VLOOKUP($R6,装备规划说明!$X$27:$AI$34,X$1,FALSE)*VLOOKUP($G6,装备规划说明!$F$10:$O$21,4,FALSE)/装备规划说明!$AE$14)</f>
        <v>7</v>
      </c>
      <c r="Y6" t="str">
        <f t="shared" ref="Y6:Y14" si="4">"[["&amp;$U6&amp;","&amp;INT($V6)&amp;"]"&amp;"[["&amp;$W6&amp;","&amp;INT($X6)&amp;"]]"</f>
        <v>[[16,140][[20,7]]</v>
      </c>
      <c r="Z6">
        <f t="shared" ref="Z6:Z69" si="5">E6-1</f>
        <v>0</v>
      </c>
      <c r="AA6" t="str">
        <f t="shared" ref="AA6:AD69" si="6">"[["&amp;$U6&amp;","&amp;INT($V6/6)&amp;","&amp;INT($V6/1.5)&amp;",100]"&amp;"["&amp;$W6&amp;","&amp;INT($X6/6)&amp;","&amp;INT($X6/1.5)&amp;",100]]"</f>
        <v>[[16,23,93,100][20,1,4,100]]</v>
      </c>
      <c r="AB6" t="str">
        <f t="shared" si="0"/>
        <v>[[16,23,93,100][20,1,4,100]]</v>
      </c>
      <c r="AC6" t="str">
        <f t="shared" si="0"/>
        <v>[[16,23,93,100][20,1,4,100]]</v>
      </c>
      <c r="AD6" t="str">
        <f t="shared" si="0"/>
        <v>[[16,23,93,100][20,1,4,100]]</v>
      </c>
      <c r="AE6">
        <f t="shared" ref="AE6:AE69" si="7">ROUNDDOWN((E6*3+G6)/8,0)</f>
        <v>0</v>
      </c>
    </row>
    <row r="7" spans="1:33" x14ac:dyDescent="0.15">
      <c r="A7" t="str">
        <f t="shared" si="1"/>
        <v>1103101</v>
      </c>
      <c r="B7">
        <v>1</v>
      </c>
      <c r="E7">
        <v>1</v>
      </c>
      <c r="F7">
        <f t="shared" si="2"/>
        <v>10</v>
      </c>
      <c r="G7">
        <v>1</v>
      </c>
      <c r="H7">
        <f>VLOOKUP(G7,装备规划说明!$F$7:$H$20,2,FALSE)</f>
        <v>10</v>
      </c>
      <c r="I7">
        <f>IF(G7&gt;2,IF(E7=VLOOKUP(G7,装备规划说明!$F$10:$P$20,11,FALSE),1,0)+IF(E7-1=VLOOKUP(G7,装备规划说明!$F$10:$P$20,11,FALSE),1,0),IF(E7=VLOOKUP(G7,装备规划说明!$F$10:$P$20,11,FALSE),1,0))</f>
        <v>1</v>
      </c>
      <c r="J7">
        <v>1</v>
      </c>
      <c r="K7">
        <v>0</v>
      </c>
      <c r="R7">
        <v>3</v>
      </c>
      <c r="S7">
        <f t="shared" si="3"/>
        <v>3</v>
      </c>
      <c r="U7">
        <f>VLOOKUP($R7,装备规划说明!$X$27:$AI$34,U$1,FALSE)</f>
        <v>16</v>
      </c>
      <c r="V7">
        <f>INT(VLOOKUP($R7,装备规划说明!$X$27:$AI$34,V$1,FALSE)*VLOOKUP($G7,装备规划说明!$F$10:$O$21,4,FALSE)/装备规划说明!$AE$14)</f>
        <v>70</v>
      </c>
      <c r="W7">
        <f>VLOOKUP($R7,装备规划说明!$X$27:$AI$34,W$1,FALSE)</f>
        <v>21</v>
      </c>
      <c r="X7">
        <f>INT(VLOOKUP($R7,装备规划说明!$X$27:$AI$34,X$1,FALSE)*VLOOKUP($G7,装备规划说明!$F$10:$O$21,4,FALSE)/装备规划说明!$AE$14)</f>
        <v>7</v>
      </c>
      <c r="Y7" t="str">
        <f t="shared" si="4"/>
        <v>[[16,70][[21,7]]</v>
      </c>
      <c r="Z7">
        <f t="shared" si="5"/>
        <v>0</v>
      </c>
      <c r="AA7" t="str">
        <f t="shared" si="6"/>
        <v>[[16,11,46,100][21,1,4,100]]</v>
      </c>
      <c r="AB7" t="str">
        <f t="shared" si="0"/>
        <v>[[16,11,46,100][21,1,4,100]]</v>
      </c>
      <c r="AC7" t="str">
        <f t="shared" si="0"/>
        <v>[[16,11,46,100][21,1,4,100]]</v>
      </c>
      <c r="AD7" t="str">
        <f t="shared" si="0"/>
        <v>[[16,11,46,100][21,1,4,100]]</v>
      </c>
      <c r="AE7">
        <f t="shared" si="7"/>
        <v>0</v>
      </c>
    </row>
    <row r="8" spans="1:33" x14ac:dyDescent="0.15">
      <c r="A8" t="str">
        <f t="shared" si="1"/>
        <v>1104101</v>
      </c>
      <c r="B8">
        <v>1</v>
      </c>
      <c r="E8">
        <v>1</v>
      </c>
      <c r="F8">
        <f t="shared" si="2"/>
        <v>10</v>
      </c>
      <c r="G8">
        <v>1</v>
      </c>
      <c r="H8">
        <f>VLOOKUP(G8,装备规划说明!$F$7:$H$20,2,FALSE)</f>
        <v>10</v>
      </c>
      <c r="I8">
        <f>IF(G8&gt;2,IF(E8=VLOOKUP(G8,装备规划说明!$F$10:$P$20,11,FALSE),1,0)+IF(E8-1=VLOOKUP(G8,装备规划说明!$F$10:$P$20,11,FALSE),1,0),IF(E8=VLOOKUP(G8,装备规划说明!$F$10:$P$20,11,FALSE),1,0))</f>
        <v>1</v>
      </c>
      <c r="J8">
        <v>1</v>
      </c>
      <c r="K8">
        <v>0</v>
      </c>
      <c r="R8">
        <v>4</v>
      </c>
      <c r="S8">
        <f t="shared" si="3"/>
        <v>4</v>
      </c>
      <c r="U8">
        <f>VLOOKUP($R8,装备规划说明!$X$27:$AI$34,U$1,FALSE)</f>
        <v>18</v>
      </c>
      <c r="V8">
        <f>INT(VLOOKUP($R8,装备规划说明!$X$27:$AI$34,V$1,FALSE)*VLOOKUP($G8,装备规划说明!$F$10:$O$21,4,FALSE)/装备规划说明!$AE$14)</f>
        <v>7</v>
      </c>
      <c r="W8">
        <f>VLOOKUP($R8,装备规划说明!$X$27:$AI$34,W$1,FALSE)</f>
        <v>22</v>
      </c>
      <c r="X8">
        <f>INT(VLOOKUP($R8,装备规划说明!$X$27:$AI$34,X$1,FALSE)*VLOOKUP($G8,装备规划说明!$F$10:$O$21,4,FALSE)/装备规划说明!$AE$14)</f>
        <v>3</v>
      </c>
      <c r="Y8" t="str">
        <f t="shared" si="4"/>
        <v>[[18,7][[22,3]]</v>
      </c>
      <c r="Z8">
        <f t="shared" si="5"/>
        <v>0</v>
      </c>
      <c r="AA8" t="str">
        <f t="shared" si="6"/>
        <v>[[18,1,4,100][22,0,2,100]]</v>
      </c>
      <c r="AB8" t="str">
        <f t="shared" si="0"/>
        <v>[[18,1,4,100][22,0,2,100]]</v>
      </c>
      <c r="AC8" t="str">
        <f t="shared" si="0"/>
        <v>[[18,1,4,100][22,0,2,100]]</v>
      </c>
      <c r="AD8" t="str">
        <f t="shared" si="0"/>
        <v>[[18,1,4,100][22,0,2,100]]</v>
      </c>
      <c r="AE8">
        <f t="shared" si="7"/>
        <v>0</v>
      </c>
    </row>
    <row r="9" spans="1:33" x14ac:dyDescent="0.15">
      <c r="A9" t="str">
        <f t="shared" si="1"/>
        <v>1105101</v>
      </c>
      <c r="B9">
        <v>1</v>
      </c>
      <c r="E9">
        <v>1</v>
      </c>
      <c r="F9">
        <f t="shared" si="2"/>
        <v>10</v>
      </c>
      <c r="G9">
        <v>1</v>
      </c>
      <c r="H9">
        <f>VLOOKUP(G9,装备规划说明!$F$7:$H$20,2,FALSE)</f>
        <v>10</v>
      </c>
      <c r="I9">
        <f>IF(G9&gt;2,IF(E9=VLOOKUP(G9,装备规划说明!$F$10:$P$20,11,FALSE),1,0)+IF(E9-1=VLOOKUP(G9,装备规划说明!$F$10:$P$20,11,FALSE),1,0),IF(E9=VLOOKUP(G9,装备规划说明!$F$10:$P$20,11,FALSE),1,0))</f>
        <v>1</v>
      </c>
      <c r="J9">
        <v>1</v>
      </c>
      <c r="K9">
        <v>0</v>
      </c>
      <c r="R9">
        <v>5</v>
      </c>
      <c r="S9">
        <f t="shared" si="3"/>
        <v>5</v>
      </c>
      <c r="U9">
        <f>VLOOKUP($R9,装备规划说明!$X$27:$AI$34,U$1,FALSE)</f>
        <v>16</v>
      </c>
      <c r="V9">
        <f>INT(VLOOKUP($R9,装备规划说明!$X$27:$AI$34,V$1,FALSE)*VLOOKUP($G9,装备规划说明!$F$10:$O$21,4,FALSE)/装备规划说明!$AE$14)</f>
        <v>98</v>
      </c>
      <c r="W9">
        <f>VLOOKUP($R9,装备规划说明!$X$27:$AI$34,W$1,FALSE)</f>
        <v>17</v>
      </c>
      <c r="X9">
        <f>INT(VLOOKUP($R9,装备规划说明!$X$27:$AI$34,X$1,FALSE)*VLOOKUP($G9,装备规划说明!$F$10:$O$21,4,FALSE)/装备规划说明!$AE$14)</f>
        <v>70</v>
      </c>
      <c r="Y9" t="str">
        <f t="shared" si="4"/>
        <v>[[16,98][[17,70]]</v>
      </c>
      <c r="Z9">
        <f t="shared" si="5"/>
        <v>0</v>
      </c>
      <c r="AA9" t="str">
        <f t="shared" si="6"/>
        <v>[[16,16,65,100][17,11,46,100]]</v>
      </c>
      <c r="AB9" t="str">
        <f t="shared" si="0"/>
        <v>[[16,16,65,100][17,11,46,100]]</v>
      </c>
      <c r="AC9" t="str">
        <f t="shared" si="0"/>
        <v>[[16,16,65,100][17,11,46,100]]</v>
      </c>
      <c r="AD9" t="str">
        <f t="shared" si="0"/>
        <v>[[16,16,65,100][17,11,46,100]]</v>
      </c>
      <c r="AE9">
        <f t="shared" si="7"/>
        <v>0</v>
      </c>
    </row>
    <row r="10" spans="1:33" x14ac:dyDescent="0.15">
      <c r="A10" t="str">
        <f t="shared" si="1"/>
        <v>1106101</v>
      </c>
      <c r="B10">
        <v>1</v>
      </c>
      <c r="E10">
        <v>1</v>
      </c>
      <c r="F10">
        <f t="shared" si="2"/>
        <v>10</v>
      </c>
      <c r="G10">
        <v>1</v>
      </c>
      <c r="H10">
        <f>VLOOKUP(G10,装备规划说明!$F$7:$H$20,2,FALSE)</f>
        <v>10</v>
      </c>
      <c r="I10">
        <f>IF(G10&gt;2,IF(E10=VLOOKUP(G10,装备规划说明!$F$10:$P$20,11,FALSE),1,0)+IF(E10-1=VLOOKUP(G10,装备规划说明!$F$10:$P$20,11,FALSE),1,0),IF(E10=VLOOKUP(G10,装备规划说明!$F$10:$P$20,11,FALSE),1,0))</f>
        <v>1</v>
      </c>
      <c r="J10">
        <v>1</v>
      </c>
      <c r="K10">
        <v>0</v>
      </c>
      <c r="R10">
        <v>6</v>
      </c>
      <c r="S10">
        <f t="shared" si="3"/>
        <v>6</v>
      </c>
      <c r="U10">
        <f>VLOOKUP($R10,装备规划说明!$X$27:$AI$34,U$1,FALSE)</f>
        <v>18</v>
      </c>
      <c r="V10">
        <f>INT(VLOOKUP($R10,装备规划说明!$X$27:$AI$34,V$1,FALSE)*VLOOKUP($G10,装备规划说明!$F$10:$O$21,4,FALSE)/装备规划说明!$AE$14)</f>
        <v>7</v>
      </c>
      <c r="W10">
        <f>VLOOKUP($R10,装备规划说明!$X$27:$AI$34,W$1,FALSE)</f>
        <v>17</v>
      </c>
      <c r="X10">
        <f>INT(VLOOKUP($R10,装备规划说明!$X$27:$AI$34,X$1,FALSE)*VLOOKUP($G10,装备规划说明!$F$10:$O$21,4,FALSE)/装备规划说明!$AE$14)</f>
        <v>2</v>
      </c>
      <c r="Y10" t="str">
        <f t="shared" si="4"/>
        <v>[[18,7][[17,2]]</v>
      </c>
      <c r="Z10">
        <f t="shared" si="5"/>
        <v>0</v>
      </c>
      <c r="AA10" t="str">
        <f t="shared" si="6"/>
        <v>[[18,1,4,100][17,0,1,100]]</v>
      </c>
      <c r="AB10" t="str">
        <f t="shared" si="0"/>
        <v>[[18,1,4,100][17,0,1,100]]</v>
      </c>
      <c r="AC10" t="str">
        <f t="shared" si="0"/>
        <v>[[18,1,4,100][17,0,1,100]]</v>
      </c>
      <c r="AD10" t="str">
        <f t="shared" si="0"/>
        <v>[[18,1,4,100][17,0,1,100]]</v>
      </c>
      <c r="AE10">
        <f t="shared" si="7"/>
        <v>0</v>
      </c>
    </row>
    <row r="11" spans="1:33" x14ac:dyDescent="0.15">
      <c r="A11" t="str">
        <f t="shared" si="1"/>
        <v>1107101</v>
      </c>
      <c r="B11">
        <v>1</v>
      </c>
      <c r="E11">
        <v>1</v>
      </c>
      <c r="F11">
        <f t="shared" si="2"/>
        <v>10</v>
      </c>
      <c r="G11">
        <v>1</v>
      </c>
      <c r="H11">
        <f>VLOOKUP(G11,装备规划说明!$F$7:$H$20,2,FALSE)</f>
        <v>10</v>
      </c>
      <c r="I11">
        <f>IF(G11&gt;2,IF(E11=VLOOKUP(G11,装备规划说明!$F$10:$P$20,11,FALSE),1,0)+IF(E11-1=VLOOKUP(G11,装备规划说明!$F$10:$P$20,11,FALSE),1,0),IF(E11=VLOOKUP(G11,装备规划说明!$F$10:$P$20,11,FALSE),1,0))</f>
        <v>1</v>
      </c>
      <c r="J11">
        <v>1</v>
      </c>
      <c r="K11">
        <v>0</v>
      </c>
      <c r="R11">
        <v>7</v>
      </c>
      <c r="S11">
        <f t="shared" si="3"/>
        <v>7</v>
      </c>
      <c r="U11">
        <f>VLOOKUP($R11,装备规划说明!$X$27:$AI$34,U$1,FALSE)</f>
        <v>16</v>
      </c>
      <c r="V11">
        <f>INT(VLOOKUP($R11,装备规划说明!$X$27:$AI$34,V$1,FALSE)*VLOOKUP($G11,装备规划说明!$F$10:$O$21,4,FALSE)/装备规划说明!$AE$14)</f>
        <v>140</v>
      </c>
      <c r="W11">
        <f>VLOOKUP($R11,装备规划说明!$X$27:$AI$34,W$1,FALSE)</f>
        <v>18</v>
      </c>
      <c r="X11">
        <f>INT(VLOOKUP($R11,装备规划说明!$X$27:$AI$34,X$1,FALSE)*VLOOKUP($G11,装备规划说明!$F$10:$O$21,4,FALSE)/装备规划说明!$AE$14)</f>
        <v>28</v>
      </c>
      <c r="Y11" t="str">
        <f t="shared" si="4"/>
        <v>[[16,140][[18,28]]</v>
      </c>
      <c r="Z11">
        <f t="shared" si="5"/>
        <v>0</v>
      </c>
      <c r="AA11" t="str">
        <f t="shared" si="6"/>
        <v>[[16,23,93,100][18,4,18,100]]</v>
      </c>
      <c r="AB11" t="str">
        <f t="shared" si="0"/>
        <v>[[16,23,93,100][18,4,18,100]]</v>
      </c>
      <c r="AC11" t="str">
        <f t="shared" si="0"/>
        <v>[[16,23,93,100][18,4,18,100]]</v>
      </c>
      <c r="AD11" t="str">
        <f t="shared" si="0"/>
        <v>[[16,23,93,100][18,4,18,100]]</v>
      </c>
      <c r="AE11">
        <f t="shared" si="7"/>
        <v>0</v>
      </c>
    </row>
    <row r="12" spans="1:33" x14ac:dyDescent="0.15">
      <c r="A12" t="str">
        <f t="shared" si="1"/>
        <v>1107101</v>
      </c>
      <c r="B12">
        <v>1</v>
      </c>
      <c r="E12">
        <v>1</v>
      </c>
      <c r="F12">
        <f t="shared" si="2"/>
        <v>10</v>
      </c>
      <c r="G12">
        <v>1</v>
      </c>
      <c r="H12">
        <f>VLOOKUP(G12,装备规划说明!$F$7:$H$20,2,FALSE)</f>
        <v>10</v>
      </c>
      <c r="I12">
        <f>IF(G12&gt;2,IF(E12=VLOOKUP(G12,装备规划说明!$F$10:$P$20,11,FALSE),1,0)+IF(E12-1=VLOOKUP(G12,装备规划说明!$F$10:$P$20,11,FALSE),1,0),IF(E12=VLOOKUP(G12,装备规划说明!$F$10:$P$20,11,FALSE),1,0))</f>
        <v>1</v>
      </c>
      <c r="J12">
        <v>1</v>
      </c>
      <c r="K12">
        <v>0</v>
      </c>
      <c r="R12">
        <v>7</v>
      </c>
      <c r="S12">
        <f t="shared" si="3"/>
        <v>7</v>
      </c>
      <c r="U12">
        <f>VLOOKUP($R12,装备规划说明!$X$27:$AI$34,U$1,FALSE)</f>
        <v>16</v>
      </c>
      <c r="V12">
        <f>INT(VLOOKUP($R12,装备规划说明!$X$27:$AI$34,V$1,FALSE)*VLOOKUP($G12,装备规划说明!$F$10:$O$21,4,FALSE)/装备规划说明!$AE$14)</f>
        <v>140</v>
      </c>
      <c r="W12">
        <f>VLOOKUP($R12,装备规划说明!$X$27:$AI$34,W$1,FALSE)</f>
        <v>18</v>
      </c>
      <c r="X12">
        <f>INT(VLOOKUP($R12,装备规划说明!$X$27:$AI$34,X$1,FALSE)*VLOOKUP($G12,装备规划说明!$F$10:$O$21,4,FALSE)/装备规划说明!$AE$14)</f>
        <v>28</v>
      </c>
      <c r="Y12" t="str">
        <f t="shared" si="4"/>
        <v>[[16,140][[18,28]]</v>
      </c>
      <c r="Z12">
        <f t="shared" si="5"/>
        <v>0</v>
      </c>
      <c r="AA12" t="str">
        <f t="shared" si="6"/>
        <v>[[16,23,93,100][18,4,18,100]]</v>
      </c>
      <c r="AB12" t="str">
        <f t="shared" si="0"/>
        <v>[[16,23,93,100][18,4,18,100]]</v>
      </c>
      <c r="AC12" t="str">
        <f t="shared" si="0"/>
        <v>[[16,23,93,100][18,4,18,100]]</v>
      </c>
      <c r="AD12" t="str">
        <f t="shared" si="0"/>
        <v>[[16,23,93,100][18,4,18,100]]</v>
      </c>
      <c r="AE12">
        <f t="shared" si="7"/>
        <v>0</v>
      </c>
    </row>
    <row r="13" spans="1:33" x14ac:dyDescent="0.15">
      <c r="A13" t="str">
        <f t="shared" si="1"/>
        <v>1107101</v>
      </c>
      <c r="B13">
        <v>1</v>
      </c>
      <c r="E13">
        <v>1</v>
      </c>
      <c r="F13">
        <f t="shared" si="2"/>
        <v>10</v>
      </c>
      <c r="G13">
        <v>1</v>
      </c>
      <c r="H13">
        <f>VLOOKUP(G13,装备规划说明!$F$7:$H$20,2,FALSE)</f>
        <v>10</v>
      </c>
      <c r="I13">
        <f>IF(G13&gt;2,IF(E13=VLOOKUP(G13,装备规划说明!$F$10:$P$20,11,FALSE),1,0)+IF(E13-1=VLOOKUP(G13,装备规划说明!$F$10:$P$20,11,FALSE),1,0),IF(E13=VLOOKUP(G13,装备规划说明!$F$10:$P$20,11,FALSE),1,0))</f>
        <v>1</v>
      </c>
      <c r="J13">
        <v>1</v>
      </c>
      <c r="K13">
        <v>0</v>
      </c>
      <c r="R13">
        <v>7</v>
      </c>
      <c r="S13">
        <f t="shared" si="3"/>
        <v>7</v>
      </c>
      <c r="U13">
        <f>VLOOKUP($R13,装备规划说明!$X$27:$AI$34,U$1,FALSE)</f>
        <v>16</v>
      </c>
      <c r="V13">
        <f>INT(VLOOKUP($R13,装备规划说明!$X$27:$AI$34,V$1,FALSE)*VLOOKUP($G13,装备规划说明!$F$10:$O$21,4,FALSE)/装备规划说明!$AE$14)</f>
        <v>140</v>
      </c>
      <c r="W13">
        <f>VLOOKUP($R13,装备规划说明!$X$27:$AI$34,W$1,FALSE)</f>
        <v>18</v>
      </c>
      <c r="X13">
        <f>INT(VLOOKUP($R13,装备规划说明!$X$27:$AI$34,X$1,FALSE)*VLOOKUP($G13,装备规划说明!$F$10:$O$21,4,FALSE)/装备规划说明!$AE$14)</f>
        <v>28</v>
      </c>
      <c r="Y13" t="str">
        <f t="shared" si="4"/>
        <v>[[16,140][[18,28]]</v>
      </c>
      <c r="Z13">
        <f t="shared" si="5"/>
        <v>0</v>
      </c>
      <c r="AA13" t="str">
        <f t="shared" si="6"/>
        <v>[[16,23,93,100][18,4,18,100]]</v>
      </c>
      <c r="AB13" t="str">
        <f t="shared" si="0"/>
        <v>[[16,23,93,100][18,4,18,100]]</v>
      </c>
      <c r="AC13" t="str">
        <f t="shared" si="0"/>
        <v>[[16,23,93,100][18,4,18,100]]</v>
      </c>
      <c r="AD13" t="str">
        <f t="shared" si="0"/>
        <v>[[16,23,93,100][18,4,18,100]]</v>
      </c>
      <c r="AE13">
        <f t="shared" si="7"/>
        <v>0</v>
      </c>
    </row>
    <row r="14" spans="1:33" x14ac:dyDescent="0.15">
      <c r="A14" t="str">
        <f t="shared" si="1"/>
        <v>1107101</v>
      </c>
      <c r="B14">
        <v>1</v>
      </c>
      <c r="E14">
        <v>1</v>
      </c>
      <c r="F14">
        <f t="shared" si="2"/>
        <v>10</v>
      </c>
      <c r="G14">
        <v>1</v>
      </c>
      <c r="H14">
        <f>VLOOKUP(G14,装备规划说明!$F$7:$H$20,2,FALSE)</f>
        <v>10</v>
      </c>
      <c r="I14">
        <f>IF(G14&gt;2,IF(E14=VLOOKUP(G14,装备规划说明!$F$10:$P$20,11,FALSE),1,0)+IF(E14-1=VLOOKUP(G14,装备规划说明!$F$10:$P$20,11,FALSE),1,0),IF(E14=VLOOKUP(G14,装备规划说明!$F$10:$P$20,11,FALSE),1,0))</f>
        <v>1</v>
      </c>
      <c r="J14">
        <v>1</v>
      </c>
      <c r="K14">
        <v>0</v>
      </c>
      <c r="R14">
        <v>7</v>
      </c>
      <c r="S14">
        <f t="shared" si="3"/>
        <v>7</v>
      </c>
      <c r="U14">
        <f>VLOOKUP($R14,装备规划说明!$X$27:$AI$34,U$1,FALSE)</f>
        <v>16</v>
      </c>
      <c r="V14">
        <f>INT(VLOOKUP($R14,装备规划说明!$X$27:$AI$34,V$1,FALSE)*VLOOKUP($G14,装备规划说明!$F$10:$O$21,4,FALSE)/装备规划说明!$AE$14)</f>
        <v>140</v>
      </c>
      <c r="W14">
        <f>VLOOKUP($R14,装备规划说明!$X$27:$AI$34,W$1,FALSE)</f>
        <v>18</v>
      </c>
      <c r="X14">
        <f>INT(VLOOKUP($R14,装备规划说明!$X$27:$AI$34,X$1,FALSE)*VLOOKUP($G14,装备规划说明!$F$10:$O$21,4,FALSE)/装备规划说明!$AE$14)</f>
        <v>28</v>
      </c>
      <c r="Y14" t="str">
        <f t="shared" si="4"/>
        <v>[[16,140][[18,28]]</v>
      </c>
      <c r="Z14">
        <f t="shared" si="5"/>
        <v>0</v>
      </c>
      <c r="AA14" t="str">
        <f t="shared" si="6"/>
        <v>[[16,23,93,100][18,4,18,100]]</v>
      </c>
      <c r="AB14" t="str">
        <f t="shared" si="0"/>
        <v>[[16,23,93,100][18,4,18,100]]</v>
      </c>
      <c r="AC14" t="str">
        <f t="shared" si="0"/>
        <v>[[16,23,93,100][18,4,18,100]]</v>
      </c>
      <c r="AD14" t="str">
        <f t="shared" si="0"/>
        <v>[[16,23,93,100][18,4,18,100]]</v>
      </c>
      <c r="AE14">
        <f t="shared" si="7"/>
        <v>0</v>
      </c>
    </row>
    <row r="15" spans="1:33" hidden="1" x14ac:dyDescent="0.15">
      <c r="A15" t="str">
        <f t="shared" si="1"/>
        <v>1101201</v>
      </c>
      <c r="B15">
        <v>1</v>
      </c>
      <c r="E15">
        <v>2</v>
      </c>
      <c r="F15">
        <f t="shared" si="2"/>
        <v>10</v>
      </c>
      <c r="G15">
        <v>1</v>
      </c>
      <c r="H15">
        <f>VLOOKUP(G15,装备规划说明!$F$7:$H$20,2,FALSE)</f>
        <v>10</v>
      </c>
      <c r="I15">
        <f>IF(G15&gt;2,IF(E15=VLOOKUP(G15,装备规划说明!$F$10:$P$20,11,FALSE),1,0)+IF(E15-1=VLOOKUP(G15,装备规划说明!$F$10:$P$20,11,FALSE),1,0),IF(E15=VLOOKUP(G15,装备规划说明!$F$10:$P$20,11,FALSE),1,0))</f>
        <v>0</v>
      </c>
      <c r="J15">
        <v>1</v>
      </c>
      <c r="K15">
        <v>0</v>
      </c>
      <c r="R15">
        <v>1</v>
      </c>
      <c r="S15">
        <f t="shared" si="3"/>
        <v>1</v>
      </c>
      <c r="U15">
        <f>VLOOKUP($R15,装备规划说明!$X$27:$AI$34,U$1,FALSE)</f>
        <v>16</v>
      </c>
      <c r="V15">
        <f>INT(VLOOKUP($R15,装备规划说明!$X$27:$AI$34,V$1,FALSE)*VLOOKUP($G15,装备规划说明!$F$10:$O$21,4,FALSE)/装备规划说明!$AE$14)</f>
        <v>98</v>
      </c>
      <c r="W15">
        <f>VLOOKUP($R15,装备规划说明!$X$27:$AI$34,W$1,FALSE)</f>
        <v>20</v>
      </c>
      <c r="X15">
        <f>INT(VLOOKUP($R15,装备规划说明!$X$27:$AI$34,X$1,FALSE)*VLOOKUP($G15,装备规划说明!$F$10:$O$21,4,FALSE)/装备规划说明!$AE$14)</f>
        <v>7</v>
      </c>
      <c r="Y15" t="str">
        <f t="shared" ref="Y15:Y64" si="8">"[["&amp;$U15&amp;","&amp;INT($V15*0.7)&amp;","&amp;INT($V15*1.25)&amp;"]"&amp;"[["&amp;$W15&amp;","&amp;INT($X15*0.7)&amp;","&amp;INT($X15*1.25)&amp;"]"</f>
        <v>[[16,68,122][[20,4,8]</v>
      </c>
      <c r="Z15">
        <f t="shared" si="5"/>
        <v>1</v>
      </c>
      <c r="AA15" t="str">
        <f t="shared" si="6"/>
        <v>[[16,16,65,100][20,1,4,100]]</v>
      </c>
      <c r="AB15" t="str">
        <f t="shared" si="0"/>
        <v>[[16,16,65,100][20,1,4,100]]</v>
      </c>
      <c r="AC15" t="str">
        <f t="shared" si="0"/>
        <v>[[16,16,65,100][20,1,4,100]]</v>
      </c>
      <c r="AD15" t="str">
        <f t="shared" si="0"/>
        <v>[[16,16,65,100][20,1,4,100]]</v>
      </c>
      <c r="AE15">
        <f t="shared" si="7"/>
        <v>0</v>
      </c>
    </row>
    <row r="16" spans="1:33" hidden="1" x14ac:dyDescent="0.15">
      <c r="A16" t="str">
        <f t="shared" si="1"/>
        <v>1102201</v>
      </c>
      <c r="B16">
        <v>1</v>
      </c>
      <c r="E16">
        <v>2</v>
      </c>
      <c r="F16">
        <f t="shared" si="2"/>
        <v>10</v>
      </c>
      <c r="G16">
        <v>1</v>
      </c>
      <c r="H16">
        <f>VLOOKUP(G16,装备规划说明!$F$7:$H$20,2,FALSE)</f>
        <v>10</v>
      </c>
      <c r="I16">
        <f>IF(G16&gt;2,IF(E16=VLOOKUP(G16,装备规划说明!$F$10:$P$20,11,FALSE),1,0)+IF(E16-1=VLOOKUP(G16,装备规划说明!$F$10:$P$20,11,FALSE),1,0),IF(E16=VLOOKUP(G16,装备规划说明!$F$10:$P$20,11,FALSE),1,0))</f>
        <v>0</v>
      </c>
      <c r="J16">
        <v>1</v>
      </c>
      <c r="K16">
        <v>0</v>
      </c>
      <c r="R16">
        <v>2</v>
      </c>
      <c r="S16">
        <f t="shared" si="3"/>
        <v>2</v>
      </c>
      <c r="U16">
        <f>VLOOKUP($R16,装备规划说明!$X$27:$AI$34,U$1,FALSE)</f>
        <v>16</v>
      </c>
      <c r="V16">
        <f>INT(VLOOKUP($R16,装备规划说明!$X$27:$AI$34,V$1,FALSE)*VLOOKUP($G16,装备规划说明!$F$10:$O$21,4,FALSE)/装备规划说明!$AE$14)</f>
        <v>140</v>
      </c>
      <c r="W16">
        <f>VLOOKUP($R16,装备规划说明!$X$27:$AI$34,W$1,FALSE)</f>
        <v>20</v>
      </c>
      <c r="X16">
        <f>INT(VLOOKUP($R16,装备规划说明!$X$27:$AI$34,X$1,FALSE)*VLOOKUP($G16,装备规划说明!$F$10:$O$21,4,FALSE)/装备规划说明!$AE$14)</f>
        <v>7</v>
      </c>
      <c r="Y16" t="str">
        <f t="shared" si="8"/>
        <v>[[16,98,175][[20,4,8]</v>
      </c>
      <c r="Z16">
        <f t="shared" si="5"/>
        <v>1</v>
      </c>
      <c r="AA16" t="str">
        <f t="shared" si="6"/>
        <v>[[16,23,93,100][20,1,4,100]]</v>
      </c>
      <c r="AB16" t="str">
        <f t="shared" si="0"/>
        <v>[[16,23,93,100][20,1,4,100]]</v>
      </c>
      <c r="AC16" t="str">
        <f t="shared" si="0"/>
        <v>[[16,23,93,100][20,1,4,100]]</v>
      </c>
      <c r="AD16" t="str">
        <f t="shared" si="0"/>
        <v>[[16,23,93,100][20,1,4,100]]</v>
      </c>
      <c r="AE16">
        <f t="shared" si="7"/>
        <v>0</v>
      </c>
    </row>
    <row r="17" spans="1:31" hidden="1" x14ac:dyDescent="0.15">
      <c r="A17" t="str">
        <f t="shared" si="1"/>
        <v>1103201</v>
      </c>
      <c r="B17">
        <v>1</v>
      </c>
      <c r="E17">
        <v>2</v>
      </c>
      <c r="F17">
        <f t="shared" si="2"/>
        <v>10</v>
      </c>
      <c r="G17">
        <v>1</v>
      </c>
      <c r="H17">
        <f>VLOOKUP(G17,装备规划说明!$F$7:$H$20,2,FALSE)</f>
        <v>10</v>
      </c>
      <c r="I17">
        <f>IF(G17&gt;2,IF(E17=VLOOKUP(G17,装备规划说明!$F$10:$P$20,11,FALSE),1,0)+IF(E17-1=VLOOKUP(G17,装备规划说明!$F$10:$P$20,11,FALSE),1,0),IF(E17=VLOOKUP(G17,装备规划说明!$F$10:$P$20,11,FALSE),1,0))</f>
        <v>0</v>
      </c>
      <c r="J17">
        <v>1</v>
      </c>
      <c r="K17">
        <v>0</v>
      </c>
      <c r="R17">
        <v>3</v>
      </c>
      <c r="S17">
        <f t="shared" si="3"/>
        <v>3</v>
      </c>
      <c r="U17">
        <f>VLOOKUP($R17,装备规划说明!$X$27:$AI$34,U$1,FALSE)</f>
        <v>16</v>
      </c>
      <c r="V17">
        <f>INT(VLOOKUP($R17,装备规划说明!$X$27:$AI$34,V$1,FALSE)*VLOOKUP($G17,装备规划说明!$F$10:$O$21,4,FALSE)/装备规划说明!$AE$14)</f>
        <v>70</v>
      </c>
      <c r="W17">
        <f>VLOOKUP($R17,装备规划说明!$X$27:$AI$34,W$1,FALSE)</f>
        <v>21</v>
      </c>
      <c r="X17">
        <f>INT(VLOOKUP($R17,装备规划说明!$X$27:$AI$34,X$1,FALSE)*VLOOKUP($G17,装备规划说明!$F$10:$O$21,4,FALSE)/装备规划说明!$AE$14)</f>
        <v>7</v>
      </c>
      <c r="Y17" t="str">
        <f t="shared" si="8"/>
        <v>[[16,49,87][[21,4,8]</v>
      </c>
      <c r="Z17">
        <f t="shared" si="5"/>
        <v>1</v>
      </c>
      <c r="AA17" t="str">
        <f t="shared" si="6"/>
        <v>[[16,11,46,100][21,1,4,100]]</v>
      </c>
      <c r="AB17" t="str">
        <f t="shared" si="0"/>
        <v>[[16,11,46,100][21,1,4,100]]</v>
      </c>
      <c r="AC17" t="str">
        <f t="shared" si="0"/>
        <v>[[16,11,46,100][21,1,4,100]]</v>
      </c>
      <c r="AD17" t="str">
        <f t="shared" si="0"/>
        <v>[[16,11,46,100][21,1,4,100]]</v>
      </c>
      <c r="AE17">
        <f t="shared" si="7"/>
        <v>0</v>
      </c>
    </row>
    <row r="18" spans="1:31" hidden="1" x14ac:dyDescent="0.15">
      <c r="A18" t="str">
        <f t="shared" si="1"/>
        <v>1104201</v>
      </c>
      <c r="B18">
        <v>1</v>
      </c>
      <c r="E18">
        <v>2</v>
      </c>
      <c r="F18">
        <f t="shared" si="2"/>
        <v>10</v>
      </c>
      <c r="G18">
        <v>1</v>
      </c>
      <c r="H18">
        <f>VLOOKUP(G18,装备规划说明!$F$7:$H$20,2,FALSE)</f>
        <v>10</v>
      </c>
      <c r="I18">
        <f>IF(G18&gt;2,IF(E18=VLOOKUP(G18,装备规划说明!$F$10:$P$20,11,FALSE),1,0)+IF(E18-1=VLOOKUP(G18,装备规划说明!$F$10:$P$20,11,FALSE),1,0),IF(E18=VLOOKUP(G18,装备规划说明!$F$10:$P$20,11,FALSE),1,0))</f>
        <v>0</v>
      </c>
      <c r="J18">
        <v>1</v>
      </c>
      <c r="K18">
        <v>0</v>
      </c>
      <c r="R18">
        <v>4</v>
      </c>
      <c r="S18">
        <f t="shared" si="3"/>
        <v>4</v>
      </c>
      <c r="U18">
        <f>VLOOKUP($R18,装备规划说明!$X$27:$AI$34,U$1,FALSE)</f>
        <v>18</v>
      </c>
      <c r="V18">
        <f>INT(VLOOKUP($R18,装备规划说明!$X$27:$AI$34,V$1,FALSE)*VLOOKUP($G18,装备规划说明!$F$10:$O$21,4,FALSE)/装备规划说明!$AE$14)</f>
        <v>7</v>
      </c>
      <c r="W18">
        <f>VLOOKUP($R18,装备规划说明!$X$27:$AI$34,W$1,FALSE)</f>
        <v>22</v>
      </c>
      <c r="X18">
        <f>INT(VLOOKUP($R18,装备规划说明!$X$27:$AI$34,X$1,FALSE)*VLOOKUP($G18,装备规划说明!$F$10:$O$21,4,FALSE)/装备规划说明!$AE$14)</f>
        <v>3</v>
      </c>
      <c r="Y18" t="str">
        <f t="shared" si="8"/>
        <v>[[18,4,8][[22,2,3]</v>
      </c>
      <c r="Z18">
        <f t="shared" si="5"/>
        <v>1</v>
      </c>
      <c r="AA18" t="str">
        <f t="shared" si="6"/>
        <v>[[18,1,4,100][22,0,2,100]]</v>
      </c>
      <c r="AB18" t="str">
        <f t="shared" si="0"/>
        <v>[[18,1,4,100][22,0,2,100]]</v>
      </c>
      <c r="AC18" t="str">
        <f t="shared" si="0"/>
        <v>[[18,1,4,100][22,0,2,100]]</v>
      </c>
      <c r="AD18" t="str">
        <f t="shared" si="0"/>
        <v>[[18,1,4,100][22,0,2,100]]</v>
      </c>
      <c r="AE18">
        <f t="shared" si="7"/>
        <v>0</v>
      </c>
    </row>
    <row r="19" spans="1:31" hidden="1" x14ac:dyDescent="0.15">
      <c r="A19" t="str">
        <f t="shared" si="1"/>
        <v>1105201</v>
      </c>
      <c r="B19">
        <v>1</v>
      </c>
      <c r="E19">
        <v>2</v>
      </c>
      <c r="F19">
        <f t="shared" si="2"/>
        <v>10</v>
      </c>
      <c r="G19">
        <v>1</v>
      </c>
      <c r="H19">
        <f>VLOOKUP(G19,装备规划说明!$F$7:$H$20,2,FALSE)</f>
        <v>10</v>
      </c>
      <c r="I19">
        <f>IF(G19&gt;2,IF(E19=VLOOKUP(G19,装备规划说明!$F$10:$P$20,11,FALSE),1,0)+IF(E19-1=VLOOKUP(G19,装备规划说明!$F$10:$P$20,11,FALSE),1,0),IF(E19=VLOOKUP(G19,装备规划说明!$F$10:$P$20,11,FALSE),1,0))</f>
        <v>0</v>
      </c>
      <c r="J19">
        <v>1</v>
      </c>
      <c r="K19">
        <v>0</v>
      </c>
      <c r="R19">
        <v>5</v>
      </c>
      <c r="S19">
        <f t="shared" si="3"/>
        <v>5</v>
      </c>
      <c r="U19">
        <f>VLOOKUP($R19,装备规划说明!$X$27:$AI$34,U$1,FALSE)</f>
        <v>16</v>
      </c>
      <c r="V19">
        <f>INT(VLOOKUP($R19,装备规划说明!$X$27:$AI$34,V$1,FALSE)*VLOOKUP($G19,装备规划说明!$F$10:$O$21,4,FALSE)/装备规划说明!$AE$14)</f>
        <v>98</v>
      </c>
      <c r="W19">
        <f>VLOOKUP($R19,装备规划说明!$X$27:$AI$34,W$1,FALSE)</f>
        <v>17</v>
      </c>
      <c r="X19">
        <f>INT(VLOOKUP($R19,装备规划说明!$X$27:$AI$34,X$1,FALSE)*VLOOKUP($G19,装备规划说明!$F$10:$O$21,4,FALSE)/装备规划说明!$AE$14)</f>
        <v>70</v>
      </c>
      <c r="Y19" t="str">
        <f t="shared" si="8"/>
        <v>[[16,68,122][[17,49,87]</v>
      </c>
      <c r="Z19">
        <f t="shared" si="5"/>
        <v>1</v>
      </c>
      <c r="AA19" t="str">
        <f t="shared" si="6"/>
        <v>[[16,16,65,100][17,11,46,100]]</v>
      </c>
      <c r="AB19" t="str">
        <f t="shared" si="0"/>
        <v>[[16,16,65,100][17,11,46,100]]</v>
      </c>
      <c r="AC19" t="str">
        <f t="shared" si="0"/>
        <v>[[16,16,65,100][17,11,46,100]]</v>
      </c>
      <c r="AD19" t="str">
        <f t="shared" si="0"/>
        <v>[[16,16,65,100][17,11,46,100]]</v>
      </c>
      <c r="AE19">
        <f t="shared" si="7"/>
        <v>0</v>
      </c>
    </row>
    <row r="20" spans="1:31" hidden="1" x14ac:dyDescent="0.15">
      <c r="A20" t="str">
        <f t="shared" si="1"/>
        <v>1106201</v>
      </c>
      <c r="B20">
        <v>1</v>
      </c>
      <c r="E20">
        <v>2</v>
      </c>
      <c r="F20">
        <f t="shared" si="2"/>
        <v>10</v>
      </c>
      <c r="G20">
        <v>1</v>
      </c>
      <c r="H20">
        <f>VLOOKUP(G20,装备规划说明!$F$7:$H$20,2,FALSE)</f>
        <v>10</v>
      </c>
      <c r="I20">
        <f>IF(G20&gt;2,IF(E20=VLOOKUP(G20,装备规划说明!$F$10:$P$20,11,FALSE),1,0)+IF(E20-1=VLOOKUP(G20,装备规划说明!$F$10:$P$20,11,FALSE),1,0),IF(E20=VLOOKUP(G20,装备规划说明!$F$10:$P$20,11,FALSE),1,0))</f>
        <v>0</v>
      </c>
      <c r="J20">
        <v>1</v>
      </c>
      <c r="K20">
        <v>0</v>
      </c>
      <c r="R20">
        <v>6</v>
      </c>
      <c r="S20">
        <f t="shared" si="3"/>
        <v>6</v>
      </c>
      <c r="U20">
        <f>VLOOKUP($R20,装备规划说明!$X$27:$AI$34,U$1,FALSE)</f>
        <v>18</v>
      </c>
      <c r="V20">
        <f>INT(VLOOKUP($R20,装备规划说明!$X$27:$AI$34,V$1,FALSE)*VLOOKUP($G20,装备规划说明!$F$10:$O$21,4,FALSE)/装备规划说明!$AE$14)</f>
        <v>7</v>
      </c>
      <c r="W20">
        <f>VLOOKUP($R20,装备规划说明!$X$27:$AI$34,W$1,FALSE)</f>
        <v>17</v>
      </c>
      <c r="X20">
        <f>INT(VLOOKUP($R20,装备规划说明!$X$27:$AI$34,X$1,FALSE)*VLOOKUP($G20,装备规划说明!$F$10:$O$21,4,FALSE)/装备规划说明!$AE$14)</f>
        <v>2</v>
      </c>
      <c r="Y20" t="str">
        <f t="shared" si="8"/>
        <v>[[18,4,8][[17,1,2]</v>
      </c>
      <c r="Z20">
        <f t="shared" si="5"/>
        <v>1</v>
      </c>
      <c r="AA20" t="str">
        <f t="shared" si="6"/>
        <v>[[18,1,4,100][17,0,1,100]]</v>
      </c>
      <c r="AB20" t="str">
        <f t="shared" si="0"/>
        <v>[[18,1,4,100][17,0,1,100]]</v>
      </c>
      <c r="AC20" t="str">
        <f t="shared" si="0"/>
        <v>[[18,1,4,100][17,0,1,100]]</v>
      </c>
      <c r="AD20" t="str">
        <f t="shared" si="0"/>
        <v>[[18,1,4,100][17,0,1,100]]</v>
      </c>
      <c r="AE20">
        <f t="shared" si="7"/>
        <v>0</v>
      </c>
    </row>
    <row r="21" spans="1:31" hidden="1" x14ac:dyDescent="0.15">
      <c r="A21" t="str">
        <f t="shared" si="1"/>
        <v>1107201</v>
      </c>
      <c r="B21">
        <v>1</v>
      </c>
      <c r="E21">
        <v>2</v>
      </c>
      <c r="F21">
        <f t="shared" si="2"/>
        <v>10</v>
      </c>
      <c r="G21">
        <v>1</v>
      </c>
      <c r="H21">
        <f>VLOOKUP(G21,装备规划说明!$F$7:$H$20,2,FALSE)</f>
        <v>10</v>
      </c>
      <c r="I21">
        <f>IF(G21&gt;2,IF(E21=VLOOKUP(G21,装备规划说明!$F$10:$P$20,11,FALSE),1,0)+IF(E21-1=VLOOKUP(G21,装备规划说明!$F$10:$P$20,11,FALSE),1,0),IF(E21=VLOOKUP(G21,装备规划说明!$F$10:$P$20,11,FALSE),1,0))</f>
        <v>0</v>
      </c>
      <c r="J21">
        <v>1</v>
      </c>
      <c r="K21">
        <v>0</v>
      </c>
      <c r="R21">
        <v>7</v>
      </c>
      <c r="S21">
        <f t="shared" si="3"/>
        <v>7</v>
      </c>
      <c r="U21">
        <f>VLOOKUP($R21,装备规划说明!$X$27:$AI$34,U$1,FALSE)</f>
        <v>16</v>
      </c>
      <c r="V21">
        <f>INT(VLOOKUP($R21,装备规划说明!$X$27:$AI$34,V$1,FALSE)*VLOOKUP($G21,装备规划说明!$F$10:$O$21,4,FALSE)/装备规划说明!$AE$14)</f>
        <v>140</v>
      </c>
      <c r="W21">
        <f>VLOOKUP($R21,装备规划说明!$X$27:$AI$34,W$1,FALSE)</f>
        <v>18</v>
      </c>
      <c r="X21">
        <f>INT(VLOOKUP($R21,装备规划说明!$X$27:$AI$34,X$1,FALSE)*VLOOKUP($G21,装备规划说明!$F$10:$O$21,4,FALSE)/装备规划说明!$AE$14)</f>
        <v>28</v>
      </c>
      <c r="Y21" t="str">
        <f t="shared" si="8"/>
        <v>[[16,98,175][[18,19,35]</v>
      </c>
      <c r="Z21">
        <f t="shared" si="5"/>
        <v>1</v>
      </c>
      <c r="AA21" t="str">
        <f t="shared" si="6"/>
        <v>[[16,23,93,100][18,4,18,100]]</v>
      </c>
      <c r="AB21" t="str">
        <f t="shared" si="6"/>
        <v>[[16,23,93,100][18,4,18,100]]</v>
      </c>
      <c r="AC21" t="str">
        <f t="shared" si="6"/>
        <v>[[16,23,93,100][18,4,18,100]]</v>
      </c>
      <c r="AD21" t="str">
        <f t="shared" si="6"/>
        <v>[[16,23,93,100][18,4,18,100]]</v>
      </c>
      <c r="AE21">
        <f t="shared" si="7"/>
        <v>0</v>
      </c>
    </row>
    <row r="22" spans="1:31" hidden="1" x14ac:dyDescent="0.15">
      <c r="A22" t="str">
        <f t="shared" si="1"/>
        <v>1107201</v>
      </c>
      <c r="B22">
        <v>1</v>
      </c>
      <c r="E22">
        <v>2</v>
      </c>
      <c r="F22">
        <f t="shared" si="2"/>
        <v>10</v>
      </c>
      <c r="G22">
        <v>1</v>
      </c>
      <c r="H22">
        <f>VLOOKUP(G22,装备规划说明!$F$7:$H$20,2,FALSE)</f>
        <v>10</v>
      </c>
      <c r="I22">
        <f>IF(G22&gt;2,IF(E22=VLOOKUP(G22,装备规划说明!$F$10:$P$20,11,FALSE),1,0)+IF(E22-1=VLOOKUP(G22,装备规划说明!$F$10:$P$20,11,FALSE),1,0),IF(E22=VLOOKUP(G22,装备规划说明!$F$10:$P$20,11,FALSE),1,0))</f>
        <v>0</v>
      </c>
      <c r="J22">
        <v>1</v>
      </c>
      <c r="K22">
        <v>0</v>
      </c>
      <c r="R22">
        <v>7</v>
      </c>
      <c r="S22">
        <f t="shared" si="3"/>
        <v>7</v>
      </c>
      <c r="U22">
        <f>VLOOKUP($R22,装备规划说明!$X$27:$AI$34,U$1,FALSE)</f>
        <v>16</v>
      </c>
      <c r="V22">
        <f>INT(VLOOKUP($R22,装备规划说明!$X$27:$AI$34,V$1,FALSE)*VLOOKUP($G22,装备规划说明!$F$10:$O$21,4,FALSE)/装备规划说明!$AE$14)</f>
        <v>140</v>
      </c>
      <c r="W22">
        <f>VLOOKUP($R22,装备规划说明!$X$27:$AI$34,W$1,FALSE)</f>
        <v>18</v>
      </c>
      <c r="X22">
        <f>INT(VLOOKUP($R22,装备规划说明!$X$27:$AI$34,X$1,FALSE)*VLOOKUP($G22,装备规划说明!$F$10:$O$21,4,FALSE)/装备规划说明!$AE$14)</f>
        <v>28</v>
      </c>
      <c r="Y22" t="str">
        <f t="shared" si="8"/>
        <v>[[16,98,175][[18,19,35]</v>
      </c>
      <c r="Z22">
        <f t="shared" si="5"/>
        <v>1</v>
      </c>
      <c r="AA22" t="str">
        <f t="shared" si="6"/>
        <v>[[16,23,93,100][18,4,18,100]]</v>
      </c>
      <c r="AB22" t="str">
        <f t="shared" si="6"/>
        <v>[[16,23,93,100][18,4,18,100]]</v>
      </c>
      <c r="AC22" t="str">
        <f t="shared" si="6"/>
        <v>[[16,23,93,100][18,4,18,100]]</v>
      </c>
      <c r="AD22" t="str">
        <f t="shared" si="6"/>
        <v>[[16,23,93,100][18,4,18,100]]</v>
      </c>
      <c r="AE22">
        <f t="shared" si="7"/>
        <v>0</v>
      </c>
    </row>
    <row r="23" spans="1:31" hidden="1" x14ac:dyDescent="0.15">
      <c r="A23" t="str">
        <f t="shared" si="1"/>
        <v>1107201</v>
      </c>
      <c r="B23">
        <v>1</v>
      </c>
      <c r="E23">
        <v>2</v>
      </c>
      <c r="F23">
        <f t="shared" si="2"/>
        <v>10</v>
      </c>
      <c r="G23">
        <v>1</v>
      </c>
      <c r="H23">
        <f>VLOOKUP(G23,装备规划说明!$F$7:$H$20,2,FALSE)</f>
        <v>10</v>
      </c>
      <c r="I23">
        <f>IF(G23&gt;2,IF(E23=VLOOKUP(G23,装备规划说明!$F$10:$P$20,11,FALSE),1,0)+IF(E23-1=VLOOKUP(G23,装备规划说明!$F$10:$P$20,11,FALSE),1,0),IF(E23=VLOOKUP(G23,装备规划说明!$F$10:$P$20,11,FALSE),1,0))</f>
        <v>0</v>
      </c>
      <c r="J23">
        <v>1</v>
      </c>
      <c r="K23">
        <v>0</v>
      </c>
      <c r="R23">
        <v>7</v>
      </c>
      <c r="S23">
        <f t="shared" si="3"/>
        <v>7</v>
      </c>
      <c r="U23">
        <f>VLOOKUP($R23,装备规划说明!$X$27:$AI$34,U$1,FALSE)</f>
        <v>16</v>
      </c>
      <c r="V23">
        <f>INT(VLOOKUP($R23,装备规划说明!$X$27:$AI$34,V$1,FALSE)*VLOOKUP($G23,装备规划说明!$F$10:$O$21,4,FALSE)/装备规划说明!$AE$14)</f>
        <v>140</v>
      </c>
      <c r="W23">
        <f>VLOOKUP($R23,装备规划说明!$X$27:$AI$34,W$1,FALSE)</f>
        <v>18</v>
      </c>
      <c r="X23">
        <f>INT(VLOOKUP($R23,装备规划说明!$X$27:$AI$34,X$1,FALSE)*VLOOKUP($G23,装备规划说明!$F$10:$O$21,4,FALSE)/装备规划说明!$AE$14)</f>
        <v>28</v>
      </c>
      <c r="Y23" t="str">
        <f t="shared" si="8"/>
        <v>[[16,98,175][[18,19,35]</v>
      </c>
      <c r="Z23">
        <f t="shared" si="5"/>
        <v>1</v>
      </c>
      <c r="AA23" t="str">
        <f t="shared" si="6"/>
        <v>[[16,23,93,100][18,4,18,100]]</v>
      </c>
      <c r="AB23" t="str">
        <f t="shared" si="6"/>
        <v>[[16,23,93,100][18,4,18,100]]</v>
      </c>
      <c r="AC23" t="str">
        <f t="shared" si="6"/>
        <v>[[16,23,93,100][18,4,18,100]]</v>
      </c>
      <c r="AD23" t="str">
        <f t="shared" si="6"/>
        <v>[[16,23,93,100][18,4,18,100]]</v>
      </c>
      <c r="AE23">
        <f t="shared" si="7"/>
        <v>0</v>
      </c>
    </row>
    <row r="24" spans="1:31" hidden="1" x14ac:dyDescent="0.15">
      <c r="A24" t="str">
        <f t="shared" si="1"/>
        <v>1107201</v>
      </c>
      <c r="B24">
        <v>1</v>
      </c>
      <c r="E24">
        <v>2</v>
      </c>
      <c r="F24">
        <f t="shared" si="2"/>
        <v>10</v>
      </c>
      <c r="G24">
        <v>1</v>
      </c>
      <c r="H24">
        <f>VLOOKUP(G24,装备规划说明!$F$7:$H$20,2,FALSE)</f>
        <v>10</v>
      </c>
      <c r="I24">
        <f>IF(G24&gt;2,IF(E24=VLOOKUP(G24,装备规划说明!$F$10:$P$20,11,FALSE),1,0)+IF(E24-1=VLOOKUP(G24,装备规划说明!$F$10:$P$20,11,FALSE),1,0),IF(E24=VLOOKUP(G24,装备规划说明!$F$10:$P$20,11,FALSE),1,0))</f>
        <v>0</v>
      </c>
      <c r="J24">
        <v>1</v>
      </c>
      <c r="K24">
        <v>0</v>
      </c>
      <c r="R24">
        <v>7</v>
      </c>
      <c r="S24">
        <f t="shared" si="3"/>
        <v>7</v>
      </c>
      <c r="U24">
        <f>VLOOKUP($R24,装备规划说明!$X$27:$AI$34,U$1,FALSE)</f>
        <v>16</v>
      </c>
      <c r="V24">
        <f>INT(VLOOKUP($R24,装备规划说明!$X$27:$AI$34,V$1,FALSE)*VLOOKUP($G24,装备规划说明!$F$10:$O$21,4,FALSE)/装备规划说明!$AE$14)</f>
        <v>140</v>
      </c>
      <c r="W24">
        <f>VLOOKUP($R24,装备规划说明!$X$27:$AI$34,W$1,FALSE)</f>
        <v>18</v>
      </c>
      <c r="X24">
        <f>INT(VLOOKUP($R24,装备规划说明!$X$27:$AI$34,X$1,FALSE)*VLOOKUP($G24,装备规划说明!$F$10:$O$21,4,FALSE)/装备规划说明!$AE$14)</f>
        <v>28</v>
      </c>
      <c r="Y24" t="str">
        <f t="shared" si="8"/>
        <v>[[16,98,175][[18,19,35]</v>
      </c>
      <c r="Z24">
        <f t="shared" si="5"/>
        <v>1</v>
      </c>
      <c r="AA24" t="str">
        <f t="shared" si="6"/>
        <v>[[16,23,93,100][18,4,18,100]]</v>
      </c>
      <c r="AB24" t="str">
        <f t="shared" si="6"/>
        <v>[[16,23,93,100][18,4,18,100]]</v>
      </c>
      <c r="AC24" t="str">
        <f t="shared" si="6"/>
        <v>[[16,23,93,100][18,4,18,100]]</v>
      </c>
      <c r="AD24" t="str">
        <f t="shared" si="6"/>
        <v>[[16,23,93,100][18,4,18,100]]</v>
      </c>
      <c r="AE24">
        <f t="shared" si="7"/>
        <v>0</v>
      </c>
    </row>
    <row r="25" spans="1:31" hidden="1" x14ac:dyDescent="0.15">
      <c r="A25" t="str">
        <f t="shared" si="1"/>
        <v>1101301</v>
      </c>
      <c r="B25">
        <v>1</v>
      </c>
      <c r="E25">
        <v>3</v>
      </c>
      <c r="F25">
        <f t="shared" si="2"/>
        <v>10</v>
      </c>
      <c r="G25">
        <v>1</v>
      </c>
      <c r="H25">
        <f>VLOOKUP(G25,装备规划说明!$F$7:$H$20,2,FALSE)</f>
        <v>10</v>
      </c>
      <c r="I25">
        <f>IF(G25&gt;2,IF(E25=VLOOKUP(G25,装备规划说明!$F$10:$P$20,11,FALSE),1,0)+IF(E25-1=VLOOKUP(G25,装备规划说明!$F$10:$P$20,11,FALSE),1,0),IF(E25=VLOOKUP(G25,装备规划说明!$F$10:$P$20,11,FALSE),1,0))</f>
        <v>0</v>
      </c>
      <c r="J25">
        <v>1</v>
      </c>
      <c r="K25">
        <v>0</v>
      </c>
      <c r="R25">
        <v>1</v>
      </c>
      <c r="S25">
        <f t="shared" si="3"/>
        <v>1</v>
      </c>
      <c r="U25">
        <f>VLOOKUP($R25,装备规划说明!$X$27:$AI$34,U$1,FALSE)</f>
        <v>16</v>
      </c>
      <c r="V25">
        <f>INT(VLOOKUP($R25,装备规划说明!$X$27:$AI$34,V$1,FALSE)*VLOOKUP($G25,装备规划说明!$F$10:$O$21,4,FALSE)/装备规划说明!$AE$14)</f>
        <v>98</v>
      </c>
      <c r="W25">
        <f>VLOOKUP($R25,装备规划说明!$X$27:$AI$34,W$1,FALSE)</f>
        <v>20</v>
      </c>
      <c r="X25">
        <f>INT(VLOOKUP($R25,装备规划说明!$X$27:$AI$34,X$1,FALSE)*VLOOKUP($G25,装备规划说明!$F$10:$O$21,4,FALSE)/装备规划说明!$AE$14)</f>
        <v>7</v>
      </c>
      <c r="Y25" t="str">
        <f t="shared" si="8"/>
        <v>[[16,68,122][[20,4,8]</v>
      </c>
      <c r="Z25">
        <f t="shared" si="5"/>
        <v>2</v>
      </c>
      <c r="AA25" t="str">
        <f t="shared" si="6"/>
        <v>[[16,16,65,100][20,1,4,100]]</v>
      </c>
      <c r="AB25" t="str">
        <f t="shared" si="6"/>
        <v>[[16,16,65,100][20,1,4,100]]</v>
      </c>
      <c r="AC25" t="str">
        <f t="shared" si="6"/>
        <v>[[16,16,65,100][20,1,4,100]]</v>
      </c>
      <c r="AD25" t="str">
        <f t="shared" si="6"/>
        <v>[[16,16,65,100][20,1,4,100]]</v>
      </c>
      <c r="AE25">
        <f t="shared" si="7"/>
        <v>1</v>
      </c>
    </row>
    <row r="26" spans="1:31" hidden="1" x14ac:dyDescent="0.15">
      <c r="A26" t="str">
        <f t="shared" si="1"/>
        <v>1102301</v>
      </c>
      <c r="B26">
        <v>1</v>
      </c>
      <c r="E26">
        <v>3</v>
      </c>
      <c r="F26">
        <f t="shared" si="2"/>
        <v>10</v>
      </c>
      <c r="G26">
        <v>1</v>
      </c>
      <c r="H26">
        <f>VLOOKUP(G26,装备规划说明!$F$7:$H$20,2,FALSE)</f>
        <v>10</v>
      </c>
      <c r="I26">
        <f>IF(G26&gt;2,IF(E26=VLOOKUP(G26,装备规划说明!$F$10:$P$20,11,FALSE),1,0)+IF(E26-1=VLOOKUP(G26,装备规划说明!$F$10:$P$20,11,FALSE),1,0),IF(E26=VLOOKUP(G26,装备规划说明!$F$10:$P$20,11,FALSE),1,0))</f>
        <v>0</v>
      </c>
      <c r="J26">
        <v>1</v>
      </c>
      <c r="K26">
        <v>0</v>
      </c>
      <c r="R26">
        <v>2</v>
      </c>
      <c r="S26">
        <f t="shared" si="3"/>
        <v>2</v>
      </c>
      <c r="U26">
        <f>VLOOKUP($R26,装备规划说明!$X$27:$AI$34,U$1,FALSE)</f>
        <v>16</v>
      </c>
      <c r="V26">
        <f>INT(VLOOKUP($R26,装备规划说明!$X$27:$AI$34,V$1,FALSE)*VLOOKUP($G26,装备规划说明!$F$10:$O$21,4,FALSE)/装备规划说明!$AE$14)</f>
        <v>140</v>
      </c>
      <c r="W26">
        <f>VLOOKUP($R26,装备规划说明!$X$27:$AI$34,W$1,FALSE)</f>
        <v>20</v>
      </c>
      <c r="X26">
        <f>INT(VLOOKUP($R26,装备规划说明!$X$27:$AI$34,X$1,FALSE)*VLOOKUP($G26,装备规划说明!$F$10:$O$21,4,FALSE)/装备规划说明!$AE$14)</f>
        <v>7</v>
      </c>
      <c r="Y26" t="str">
        <f t="shared" si="8"/>
        <v>[[16,98,175][[20,4,8]</v>
      </c>
      <c r="Z26">
        <f t="shared" si="5"/>
        <v>2</v>
      </c>
      <c r="AA26" t="str">
        <f t="shared" si="6"/>
        <v>[[16,23,93,100][20,1,4,100]]</v>
      </c>
      <c r="AB26" t="str">
        <f t="shared" si="6"/>
        <v>[[16,23,93,100][20,1,4,100]]</v>
      </c>
      <c r="AC26" t="str">
        <f t="shared" si="6"/>
        <v>[[16,23,93,100][20,1,4,100]]</v>
      </c>
      <c r="AD26" t="str">
        <f t="shared" si="6"/>
        <v>[[16,23,93,100][20,1,4,100]]</v>
      </c>
      <c r="AE26">
        <f t="shared" si="7"/>
        <v>1</v>
      </c>
    </row>
    <row r="27" spans="1:31" hidden="1" x14ac:dyDescent="0.15">
      <c r="A27" t="str">
        <f t="shared" si="1"/>
        <v>1103301</v>
      </c>
      <c r="B27">
        <v>1</v>
      </c>
      <c r="E27">
        <v>3</v>
      </c>
      <c r="F27">
        <f t="shared" si="2"/>
        <v>10</v>
      </c>
      <c r="G27">
        <v>1</v>
      </c>
      <c r="H27">
        <f>VLOOKUP(G27,装备规划说明!$F$7:$H$20,2,FALSE)</f>
        <v>10</v>
      </c>
      <c r="I27">
        <f>IF(G27&gt;2,IF(E27=VLOOKUP(G27,装备规划说明!$F$10:$P$20,11,FALSE),1,0)+IF(E27-1=VLOOKUP(G27,装备规划说明!$F$10:$P$20,11,FALSE),1,0),IF(E27=VLOOKUP(G27,装备规划说明!$F$10:$P$20,11,FALSE),1,0))</f>
        <v>0</v>
      </c>
      <c r="J27">
        <v>1</v>
      </c>
      <c r="K27">
        <v>0</v>
      </c>
      <c r="R27">
        <v>3</v>
      </c>
      <c r="S27">
        <f t="shared" si="3"/>
        <v>3</v>
      </c>
      <c r="U27">
        <f>VLOOKUP($R27,装备规划说明!$X$27:$AI$34,U$1,FALSE)</f>
        <v>16</v>
      </c>
      <c r="V27">
        <f>INT(VLOOKUP($R27,装备规划说明!$X$27:$AI$34,V$1,FALSE)*VLOOKUP($G27,装备规划说明!$F$10:$O$21,4,FALSE)/装备规划说明!$AE$14)</f>
        <v>70</v>
      </c>
      <c r="W27">
        <f>VLOOKUP($R27,装备规划说明!$X$27:$AI$34,W$1,FALSE)</f>
        <v>21</v>
      </c>
      <c r="X27">
        <f>INT(VLOOKUP($R27,装备规划说明!$X$27:$AI$34,X$1,FALSE)*VLOOKUP($G27,装备规划说明!$F$10:$O$21,4,FALSE)/装备规划说明!$AE$14)</f>
        <v>7</v>
      </c>
      <c r="Y27" t="str">
        <f t="shared" si="8"/>
        <v>[[16,49,87][[21,4,8]</v>
      </c>
      <c r="Z27">
        <f t="shared" si="5"/>
        <v>2</v>
      </c>
      <c r="AA27" t="str">
        <f t="shared" si="6"/>
        <v>[[16,11,46,100][21,1,4,100]]</v>
      </c>
      <c r="AB27" t="str">
        <f t="shared" si="6"/>
        <v>[[16,11,46,100][21,1,4,100]]</v>
      </c>
      <c r="AC27" t="str">
        <f t="shared" si="6"/>
        <v>[[16,11,46,100][21,1,4,100]]</v>
      </c>
      <c r="AD27" t="str">
        <f t="shared" si="6"/>
        <v>[[16,11,46,100][21,1,4,100]]</v>
      </c>
      <c r="AE27">
        <f t="shared" si="7"/>
        <v>1</v>
      </c>
    </row>
    <row r="28" spans="1:31" hidden="1" x14ac:dyDescent="0.15">
      <c r="A28" t="str">
        <f t="shared" si="1"/>
        <v>1104301</v>
      </c>
      <c r="B28">
        <v>1</v>
      </c>
      <c r="E28">
        <v>3</v>
      </c>
      <c r="F28">
        <f t="shared" si="2"/>
        <v>10</v>
      </c>
      <c r="G28">
        <v>1</v>
      </c>
      <c r="H28">
        <f>VLOOKUP(G28,装备规划说明!$F$7:$H$20,2,FALSE)</f>
        <v>10</v>
      </c>
      <c r="I28">
        <f>IF(G28&gt;2,IF(E28=VLOOKUP(G28,装备规划说明!$F$10:$P$20,11,FALSE),1,0)+IF(E28-1=VLOOKUP(G28,装备规划说明!$F$10:$P$20,11,FALSE),1,0),IF(E28=VLOOKUP(G28,装备规划说明!$F$10:$P$20,11,FALSE),1,0))</f>
        <v>0</v>
      </c>
      <c r="J28">
        <v>1</v>
      </c>
      <c r="K28">
        <v>0</v>
      </c>
      <c r="R28">
        <v>4</v>
      </c>
      <c r="S28">
        <f t="shared" si="3"/>
        <v>4</v>
      </c>
      <c r="U28">
        <f>VLOOKUP($R28,装备规划说明!$X$27:$AI$34,U$1,FALSE)</f>
        <v>18</v>
      </c>
      <c r="V28">
        <f>INT(VLOOKUP($R28,装备规划说明!$X$27:$AI$34,V$1,FALSE)*VLOOKUP($G28,装备规划说明!$F$10:$O$21,4,FALSE)/装备规划说明!$AE$14)</f>
        <v>7</v>
      </c>
      <c r="W28">
        <f>VLOOKUP($R28,装备规划说明!$X$27:$AI$34,W$1,FALSE)</f>
        <v>22</v>
      </c>
      <c r="X28">
        <f>INT(VLOOKUP($R28,装备规划说明!$X$27:$AI$34,X$1,FALSE)*VLOOKUP($G28,装备规划说明!$F$10:$O$21,4,FALSE)/装备规划说明!$AE$14)</f>
        <v>3</v>
      </c>
      <c r="Y28" t="str">
        <f t="shared" si="8"/>
        <v>[[18,4,8][[22,2,3]</v>
      </c>
      <c r="Z28">
        <f t="shared" si="5"/>
        <v>2</v>
      </c>
      <c r="AA28" t="str">
        <f t="shared" si="6"/>
        <v>[[18,1,4,100][22,0,2,100]]</v>
      </c>
      <c r="AB28" t="str">
        <f t="shared" si="6"/>
        <v>[[18,1,4,100][22,0,2,100]]</v>
      </c>
      <c r="AC28" t="str">
        <f t="shared" si="6"/>
        <v>[[18,1,4,100][22,0,2,100]]</v>
      </c>
      <c r="AD28" t="str">
        <f t="shared" si="6"/>
        <v>[[18,1,4,100][22,0,2,100]]</v>
      </c>
      <c r="AE28">
        <f t="shared" si="7"/>
        <v>1</v>
      </c>
    </row>
    <row r="29" spans="1:31" hidden="1" x14ac:dyDescent="0.15">
      <c r="A29" t="str">
        <f t="shared" si="1"/>
        <v>1105301</v>
      </c>
      <c r="B29">
        <v>1</v>
      </c>
      <c r="E29">
        <v>3</v>
      </c>
      <c r="F29">
        <f t="shared" si="2"/>
        <v>10</v>
      </c>
      <c r="G29">
        <v>1</v>
      </c>
      <c r="H29">
        <f>VLOOKUP(G29,装备规划说明!$F$7:$H$20,2,FALSE)</f>
        <v>10</v>
      </c>
      <c r="I29">
        <f>IF(G29&gt;2,IF(E29=VLOOKUP(G29,装备规划说明!$F$10:$P$20,11,FALSE),1,0)+IF(E29-1=VLOOKUP(G29,装备规划说明!$F$10:$P$20,11,FALSE),1,0),IF(E29=VLOOKUP(G29,装备规划说明!$F$10:$P$20,11,FALSE),1,0))</f>
        <v>0</v>
      </c>
      <c r="J29">
        <v>1</v>
      </c>
      <c r="K29">
        <v>0</v>
      </c>
      <c r="R29">
        <v>5</v>
      </c>
      <c r="S29">
        <f t="shared" si="3"/>
        <v>5</v>
      </c>
      <c r="U29">
        <f>VLOOKUP($R29,装备规划说明!$X$27:$AI$34,U$1,FALSE)</f>
        <v>16</v>
      </c>
      <c r="V29">
        <f>INT(VLOOKUP($R29,装备规划说明!$X$27:$AI$34,V$1,FALSE)*VLOOKUP($G29,装备规划说明!$F$10:$O$21,4,FALSE)/装备规划说明!$AE$14)</f>
        <v>98</v>
      </c>
      <c r="W29">
        <f>VLOOKUP($R29,装备规划说明!$X$27:$AI$34,W$1,FALSE)</f>
        <v>17</v>
      </c>
      <c r="X29">
        <f>INT(VLOOKUP($R29,装备规划说明!$X$27:$AI$34,X$1,FALSE)*VLOOKUP($G29,装备规划说明!$F$10:$O$21,4,FALSE)/装备规划说明!$AE$14)</f>
        <v>70</v>
      </c>
      <c r="Y29" t="str">
        <f t="shared" si="8"/>
        <v>[[16,68,122][[17,49,87]</v>
      </c>
      <c r="Z29">
        <f t="shared" si="5"/>
        <v>2</v>
      </c>
      <c r="AA29" t="str">
        <f t="shared" si="6"/>
        <v>[[16,16,65,100][17,11,46,100]]</v>
      </c>
      <c r="AB29" t="str">
        <f t="shared" si="6"/>
        <v>[[16,16,65,100][17,11,46,100]]</v>
      </c>
      <c r="AC29" t="str">
        <f t="shared" si="6"/>
        <v>[[16,16,65,100][17,11,46,100]]</v>
      </c>
      <c r="AD29" t="str">
        <f t="shared" si="6"/>
        <v>[[16,16,65,100][17,11,46,100]]</v>
      </c>
      <c r="AE29">
        <f t="shared" si="7"/>
        <v>1</v>
      </c>
    </row>
    <row r="30" spans="1:31" hidden="1" x14ac:dyDescent="0.15">
      <c r="A30" t="str">
        <f t="shared" si="1"/>
        <v>1106301</v>
      </c>
      <c r="B30">
        <v>1</v>
      </c>
      <c r="E30">
        <v>3</v>
      </c>
      <c r="F30">
        <f t="shared" si="2"/>
        <v>10</v>
      </c>
      <c r="G30">
        <v>1</v>
      </c>
      <c r="H30">
        <f>VLOOKUP(G30,装备规划说明!$F$7:$H$20,2,FALSE)</f>
        <v>10</v>
      </c>
      <c r="I30">
        <f>IF(G30&gt;2,IF(E30=VLOOKUP(G30,装备规划说明!$F$10:$P$20,11,FALSE),1,0)+IF(E30-1=VLOOKUP(G30,装备规划说明!$F$10:$P$20,11,FALSE),1,0),IF(E30=VLOOKUP(G30,装备规划说明!$F$10:$P$20,11,FALSE),1,0))</f>
        <v>0</v>
      </c>
      <c r="J30">
        <v>1</v>
      </c>
      <c r="K30">
        <v>0</v>
      </c>
      <c r="R30">
        <v>6</v>
      </c>
      <c r="S30">
        <f t="shared" si="3"/>
        <v>6</v>
      </c>
      <c r="U30">
        <f>VLOOKUP($R30,装备规划说明!$X$27:$AI$34,U$1,FALSE)</f>
        <v>18</v>
      </c>
      <c r="V30">
        <f>INT(VLOOKUP($R30,装备规划说明!$X$27:$AI$34,V$1,FALSE)*VLOOKUP($G30,装备规划说明!$F$10:$O$21,4,FALSE)/装备规划说明!$AE$14)</f>
        <v>7</v>
      </c>
      <c r="W30">
        <f>VLOOKUP($R30,装备规划说明!$X$27:$AI$34,W$1,FALSE)</f>
        <v>17</v>
      </c>
      <c r="X30">
        <f>INT(VLOOKUP($R30,装备规划说明!$X$27:$AI$34,X$1,FALSE)*VLOOKUP($G30,装备规划说明!$F$10:$O$21,4,FALSE)/装备规划说明!$AE$14)</f>
        <v>2</v>
      </c>
      <c r="Y30" t="str">
        <f t="shared" si="8"/>
        <v>[[18,4,8][[17,1,2]</v>
      </c>
      <c r="Z30">
        <f t="shared" si="5"/>
        <v>2</v>
      </c>
      <c r="AA30" t="str">
        <f t="shared" si="6"/>
        <v>[[18,1,4,100][17,0,1,100]]</v>
      </c>
      <c r="AB30" t="str">
        <f t="shared" si="6"/>
        <v>[[18,1,4,100][17,0,1,100]]</v>
      </c>
      <c r="AC30" t="str">
        <f t="shared" si="6"/>
        <v>[[18,1,4,100][17,0,1,100]]</v>
      </c>
      <c r="AD30" t="str">
        <f t="shared" si="6"/>
        <v>[[18,1,4,100][17,0,1,100]]</v>
      </c>
      <c r="AE30">
        <f t="shared" si="7"/>
        <v>1</v>
      </c>
    </row>
    <row r="31" spans="1:31" hidden="1" x14ac:dyDescent="0.15">
      <c r="A31" t="str">
        <f t="shared" si="1"/>
        <v>1107301</v>
      </c>
      <c r="B31">
        <v>1</v>
      </c>
      <c r="E31">
        <v>3</v>
      </c>
      <c r="F31">
        <f t="shared" si="2"/>
        <v>10</v>
      </c>
      <c r="G31">
        <v>1</v>
      </c>
      <c r="H31">
        <f>VLOOKUP(G31,装备规划说明!$F$7:$H$20,2,FALSE)</f>
        <v>10</v>
      </c>
      <c r="I31">
        <f>IF(G31&gt;2,IF(E31=VLOOKUP(G31,装备规划说明!$F$10:$P$20,11,FALSE),1,0)+IF(E31-1=VLOOKUP(G31,装备规划说明!$F$10:$P$20,11,FALSE),1,0),IF(E31=VLOOKUP(G31,装备规划说明!$F$10:$P$20,11,FALSE),1,0))</f>
        <v>0</v>
      </c>
      <c r="J31">
        <v>1</v>
      </c>
      <c r="K31">
        <v>0</v>
      </c>
      <c r="R31">
        <v>7</v>
      </c>
      <c r="S31">
        <f t="shared" si="3"/>
        <v>7</v>
      </c>
      <c r="U31">
        <f>VLOOKUP($R31,装备规划说明!$X$27:$AI$34,U$1,FALSE)</f>
        <v>16</v>
      </c>
      <c r="V31">
        <f>INT(VLOOKUP($R31,装备规划说明!$X$27:$AI$34,V$1,FALSE)*VLOOKUP($G31,装备规划说明!$F$10:$O$21,4,FALSE)/装备规划说明!$AE$14)</f>
        <v>140</v>
      </c>
      <c r="W31">
        <f>VLOOKUP($R31,装备规划说明!$X$27:$AI$34,W$1,FALSE)</f>
        <v>18</v>
      </c>
      <c r="X31">
        <f>INT(VLOOKUP($R31,装备规划说明!$X$27:$AI$34,X$1,FALSE)*VLOOKUP($G31,装备规划说明!$F$10:$O$21,4,FALSE)/装备规划说明!$AE$14)</f>
        <v>28</v>
      </c>
      <c r="Y31" t="str">
        <f t="shared" si="8"/>
        <v>[[16,98,175][[18,19,35]</v>
      </c>
      <c r="Z31">
        <f t="shared" si="5"/>
        <v>2</v>
      </c>
      <c r="AA31" t="str">
        <f t="shared" si="6"/>
        <v>[[16,23,93,100][18,4,18,100]]</v>
      </c>
      <c r="AB31" t="str">
        <f t="shared" si="6"/>
        <v>[[16,23,93,100][18,4,18,100]]</v>
      </c>
      <c r="AC31" t="str">
        <f t="shared" si="6"/>
        <v>[[16,23,93,100][18,4,18,100]]</v>
      </c>
      <c r="AD31" t="str">
        <f t="shared" si="6"/>
        <v>[[16,23,93,100][18,4,18,100]]</v>
      </c>
      <c r="AE31">
        <f t="shared" si="7"/>
        <v>1</v>
      </c>
    </row>
    <row r="32" spans="1:31" hidden="1" x14ac:dyDescent="0.15">
      <c r="A32" t="str">
        <f t="shared" si="1"/>
        <v>1107301</v>
      </c>
      <c r="B32">
        <v>1</v>
      </c>
      <c r="E32">
        <v>3</v>
      </c>
      <c r="F32">
        <f t="shared" si="2"/>
        <v>10</v>
      </c>
      <c r="G32">
        <v>1</v>
      </c>
      <c r="H32">
        <f>VLOOKUP(G32,装备规划说明!$F$7:$H$20,2,FALSE)</f>
        <v>10</v>
      </c>
      <c r="I32">
        <f>IF(G32&gt;2,IF(E32=VLOOKUP(G32,装备规划说明!$F$10:$P$20,11,FALSE),1,0)+IF(E32-1=VLOOKUP(G32,装备规划说明!$F$10:$P$20,11,FALSE),1,0),IF(E32=VLOOKUP(G32,装备规划说明!$F$10:$P$20,11,FALSE),1,0))</f>
        <v>0</v>
      </c>
      <c r="J32">
        <v>1</v>
      </c>
      <c r="K32">
        <v>0</v>
      </c>
      <c r="R32">
        <v>7</v>
      </c>
      <c r="S32">
        <f t="shared" si="3"/>
        <v>7</v>
      </c>
      <c r="U32">
        <f>VLOOKUP($R32,装备规划说明!$X$27:$AI$34,U$1,FALSE)</f>
        <v>16</v>
      </c>
      <c r="V32">
        <f>INT(VLOOKUP($R32,装备规划说明!$X$27:$AI$34,V$1,FALSE)*VLOOKUP($G32,装备规划说明!$F$10:$O$21,4,FALSE)/装备规划说明!$AE$14)</f>
        <v>140</v>
      </c>
      <c r="W32">
        <f>VLOOKUP($R32,装备规划说明!$X$27:$AI$34,W$1,FALSE)</f>
        <v>18</v>
      </c>
      <c r="X32">
        <f>INT(VLOOKUP($R32,装备规划说明!$X$27:$AI$34,X$1,FALSE)*VLOOKUP($G32,装备规划说明!$F$10:$O$21,4,FALSE)/装备规划说明!$AE$14)</f>
        <v>28</v>
      </c>
      <c r="Y32" t="str">
        <f t="shared" si="8"/>
        <v>[[16,98,175][[18,19,35]</v>
      </c>
      <c r="Z32">
        <f t="shared" si="5"/>
        <v>2</v>
      </c>
      <c r="AA32" t="str">
        <f t="shared" si="6"/>
        <v>[[16,23,93,100][18,4,18,100]]</v>
      </c>
      <c r="AB32" t="str">
        <f t="shared" si="6"/>
        <v>[[16,23,93,100][18,4,18,100]]</v>
      </c>
      <c r="AC32" t="str">
        <f t="shared" si="6"/>
        <v>[[16,23,93,100][18,4,18,100]]</v>
      </c>
      <c r="AD32" t="str">
        <f t="shared" si="6"/>
        <v>[[16,23,93,100][18,4,18,100]]</v>
      </c>
      <c r="AE32">
        <f t="shared" si="7"/>
        <v>1</v>
      </c>
    </row>
    <row r="33" spans="1:31" hidden="1" x14ac:dyDescent="0.15">
      <c r="A33" t="str">
        <f t="shared" si="1"/>
        <v>1107301</v>
      </c>
      <c r="B33">
        <v>1</v>
      </c>
      <c r="E33">
        <v>3</v>
      </c>
      <c r="F33">
        <f t="shared" si="2"/>
        <v>10</v>
      </c>
      <c r="G33">
        <v>1</v>
      </c>
      <c r="H33">
        <f>VLOOKUP(G33,装备规划说明!$F$7:$H$20,2,FALSE)</f>
        <v>10</v>
      </c>
      <c r="I33">
        <f>IF(G33&gt;2,IF(E33=VLOOKUP(G33,装备规划说明!$F$10:$P$20,11,FALSE),1,0)+IF(E33-1=VLOOKUP(G33,装备规划说明!$F$10:$P$20,11,FALSE),1,0),IF(E33=VLOOKUP(G33,装备规划说明!$F$10:$P$20,11,FALSE),1,0))</f>
        <v>0</v>
      </c>
      <c r="J33">
        <v>1</v>
      </c>
      <c r="K33">
        <v>0</v>
      </c>
      <c r="R33">
        <v>7</v>
      </c>
      <c r="S33">
        <f t="shared" si="3"/>
        <v>7</v>
      </c>
      <c r="U33">
        <f>VLOOKUP($R33,装备规划说明!$X$27:$AI$34,U$1,FALSE)</f>
        <v>16</v>
      </c>
      <c r="V33">
        <f>INT(VLOOKUP($R33,装备规划说明!$X$27:$AI$34,V$1,FALSE)*VLOOKUP($G33,装备规划说明!$F$10:$O$21,4,FALSE)/装备规划说明!$AE$14)</f>
        <v>140</v>
      </c>
      <c r="W33">
        <f>VLOOKUP($R33,装备规划说明!$X$27:$AI$34,W$1,FALSE)</f>
        <v>18</v>
      </c>
      <c r="X33">
        <f>INT(VLOOKUP($R33,装备规划说明!$X$27:$AI$34,X$1,FALSE)*VLOOKUP($G33,装备规划说明!$F$10:$O$21,4,FALSE)/装备规划说明!$AE$14)</f>
        <v>28</v>
      </c>
      <c r="Y33" t="str">
        <f t="shared" si="8"/>
        <v>[[16,98,175][[18,19,35]</v>
      </c>
      <c r="Z33">
        <f t="shared" si="5"/>
        <v>2</v>
      </c>
      <c r="AA33" t="str">
        <f t="shared" si="6"/>
        <v>[[16,23,93,100][18,4,18,100]]</v>
      </c>
      <c r="AB33" t="str">
        <f t="shared" si="6"/>
        <v>[[16,23,93,100][18,4,18,100]]</v>
      </c>
      <c r="AC33" t="str">
        <f t="shared" si="6"/>
        <v>[[16,23,93,100][18,4,18,100]]</v>
      </c>
      <c r="AD33" t="str">
        <f t="shared" si="6"/>
        <v>[[16,23,93,100][18,4,18,100]]</v>
      </c>
      <c r="AE33">
        <f t="shared" si="7"/>
        <v>1</v>
      </c>
    </row>
    <row r="34" spans="1:31" hidden="1" x14ac:dyDescent="0.15">
      <c r="A34" t="str">
        <f t="shared" si="1"/>
        <v>1107301</v>
      </c>
      <c r="B34">
        <v>1</v>
      </c>
      <c r="E34">
        <v>3</v>
      </c>
      <c r="F34">
        <f t="shared" si="2"/>
        <v>10</v>
      </c>
      <c r="G34">
        <v>1</v>
      </c>
      <c r="H34">
        <f>VLOOKUP(G34,装备规划说明!$F$7:$H$20,2,FALSE)</f>
        <v>10</v>
      </c>
      <c r="I34">
        <f>IF(G34&gt;2,IF(E34=VLOOKUP(G34,装备规划说明!$F$10:$P$20,11,FALSE),1,0)+IF(E34-1=VLOOKUP(G34,装备规划说明!$F$10:$P$20,11,FALSE),1,0),IF(E34=VLOOKUP(G34,装备规划说明!$F$10:$P$20,11,FALSE),1,0))</f>
        <v>0</v>
      </c>
      <c r="J34">
        <v>1</v>
      </c>
      <c r="K34">
        <v>0</v>
      </c>
      <c r="R34">
        <v>7</v>
      </c>
      <c r="S34">
        <f t="shared" si="3"/>
        <v>7</v>
      </c>
      <c r="U34">
        <f>VLOOKUP($R34,装备规划说明!$X$27:$AI$34,U$1,FALSE)</f>
        <v>16</v>
      </c>
      <c r="V34">
        <f>INT(VLOOKUP($R34,装备规划说明!$X$27:$AI$34,V$1,FALSE)*VLOOKUP($G34,装备规划说明!$F$10:$O$21,4,FALSE)/装备规划说明!$AE$14)</f>
        <v>140</v>
      </c>
      <c r="W34">
        <f>VLOOKUP($R34,装备规划说明!$X$27:$AI$34,W$1,FALSE)</f>
        <v>18</v>
      </c>
      <c r="X34">
        <f>INT(VLOOKUP($R34,装备规划说明!$X$27:$AI$34,X$1,FALSE)*VLOOKUP($G34,装备规划说明!$F$10:$O$21,4,FALSE)/装备规划说明!$AE$14)</f>
        <v>28</v>
      </c>
      <c r="Y34" t="str">
        <f t="shared" si="8"/>
        <v>[[16,98,175][[18,19,35]</v>
      </c>
      <c r="Z34">
        <f t="shared" si="5"/>
        <v>2</v>
      </c>
      <c r="AA34" t="str">
        <f t="shared" si="6"/>
        <v>[[16,23,93,100][18,4,18,100]]</v>
      </c>
      <c r="AB34" t="str">
        <f t="shared" si="6"/>
        <v>[[16,23,93,100][18,4,18,100]]</v>
      </c>
      <c r="AC34" t="str">
        <f t="shared" si="6"/>
        <v>[[16,23,93,100][18,4,18,100]]</v>
      </c>
      <c r="AD34" t="str">
        <f t="shared" si="6"/>
        <v>[[16,23,93,100][18,4,18,100]]</v>
      </c>
      <c r="AE34">
        <f t="shared" si="7"/>
        <v>1</v>
      </c>
    </row>
    <row r="35" spans="1:31" hidden="1" x14ac:dyDescent="0.15">
      <c r="A35" t="str">
        <f t="shared" si="1"/>
        <v>1101401</v>
      </c>
      <c r="B35">
        <v>1</v>
      </c>
      <c r="E35">
        <v>4</v>
      </c>
      <c r="F35">
        <f t="shared" si="2"/>
        <v>10</v>
      </c>
      <c r="G35">
        <v>1</v>
      </c>
      <c r="H35">
        <f>VLOOKUP(G35,装备规划说明!$F$7:$H$20,2,FALSE)</f>
        <v>10</v>
      </c>
      <c r="I35">
        <f>IF(G35&gt;2,IF(E35=VLOOKUP(G35,装备规划说明!$F$10:$P$20,11,FALSE),1,0)+IF(E35-1=VLOOKUP(G35,装备规划说明!$F$10:$P$20,11,FALSE),1,0),IF(E35=VLOOKUP(G35,装备规划说明!$F$10:$P$20,11,FALSE),1,0))</f>
        <v>0</v>
      </c>
      <c r="J35">
        <v>1</v>
      </c>
      <c r="K35">
        <v>0</v>
      </c>
      <c r="R35">
        <v>1</v>
      </c>
      <c r="S35">
        <f t="shared" si="3"/>
        <v>1</v>
      </c>
      <c r="U35">
        <f>VLOOKUP($R35,装备规划说明!$X$27:$AI$34,U$1,FALSE)</f>
        <v>16</v>
      </c>
      <c r="V35">
        <f>INT(VLOOKUP($R35,装备规划说明!$X$27:$AI$34,V$1,FALSE)*VLOOKUP($G35,装备规划说明!$F$10:$O$21,4,FALSE)/装备规划说明!$AE$14)</f>
        <v>98</v>
      </c>
      <c r="W35">
        <f>VLOOKUP($R35,装备规划说明!$X$27:$AI$34,W$1,FALSE)</f>
        <v>20</v>
      </c>
      <c r="X35">
        <f>INT(VLOOKUP($R35,装备规划说明!$X$27:$AI$34,X$1,FALSE)*VLOOKUP($G35,装备规划说明!$F$10:$O$21,4,FALSE)/装备规划说明!$AE$14)</f>
        <v>7</v>
      </c>
      <c r="Y35" t="str">
        <f t="shared" si="8"/>
        <v>[[16,68,122][[20,4,8]</v>
      </c>
      <c r="Z35">
        <f t="shared" si="5"/>
        <v>3</v>
      </c>
      <c r="AA35" t="str">
        <f t="shared" si="6"/>
        <v>[[16,16,65,100][20,1,4,100]]</v>
      </c>
      <c r="AB35" t="str">
        <f t="shared" si="6"/>
        <v>[[16,16,65,100][20,1,4,100]]</v>
      </c>
      <c r="AC35" t="str">
        <f t="shared" si="6"/>
        <v>[[16,16,65,100][20,1,4,100]]</v>
      </c>
      <c r="AD35" t="str">
        <f t="shared" si="6"/>
        <v>[[16,16,65,100][20,1,4,100]]</v>
      </c>
      <c r="AE35">
        <f t="shared" si="7"/>
        <v>1</v>
      </c>
    </row>
    <row r="36" spans="1:31" hidden="1" x14ac:dyDescent="0.15">
      <c r="A36" t="str">
        <f t="shared" si="1"/>
        <v>1102401</v>
      </c>
      <c r="B36">
        <v>1</v>
      </c>
      <c r="E36">
        <v>4</v>
      </c>
      <c r="F36">
        <f t="shared" si="2"/>
        <v>10</v>
      </c>
      <c r="G36">
        <v>1</v>
      </c>
      <c r="H36">
        <f>VLOOKUP(G36,装备规划说明!$F$7:$H$20,2,FALSE)</f>
        <v>10</v>
      </c>
      <c r="I36">
        <f>IF(G36&gt;2,IF(E36=VLOOKUP(G36,装备规划说明!$F$10:$P$20,11,FALSE),1,0)+IF(E36-1=VLOOKUP(G36,装备规划说明!$F$10:$P$20,11,FALSE),1,0),IF(E36=VLOOKUP(G36,装备规划说明!$F$10:$P$20,11,FALSE),1,0))</f>
        <v>0</v>
      </c>
      <c r="J36">
        <v>1</v>
      </c>
      <c r="K36">
        <v>0</v>
      </c>
      <c r="R36">
        <v>2</v>
      </c>
      <c r="S36">
        <f t="shared" si="3"/>
        <v>2</v>
      </c>
      <c r="U36">
        <f>VLOOKUP($R36,装备规划说明!$X$27:$AI$34,U$1,FALSE)</f>
        <v>16</v>
      </c>
      <c r="V36">
        <f>INT(VLOOKUP($R36,装备规划说明!$X$27:$AI$34,V$1,FALSE)*VLOOKUP($G36,装备规划说明!$F$10:$O$21,4,FALSE)/装备规划说明!$AE$14)</f>
        <v>140</v>
      </c>
      <c r="W36">
        <f>VLOOKUP($R36,装备规划说明!$X$27:$AI$34,W$1,FALSE)</f>
        <v>20</v>
      </c>
      <c r="X36">
        <f>INT(VLOOKUP($R36,装备规划说明!$X$27:$AI$34,X$1,FALSE)*VLOOKUP($G36,装备规划说明!$F$10:$O$21,4,FALSE)/装备规划说明!$AE$14)</f>
        <v>7</v>
      </c>
      <c r="Y36" t="str">
        <f t="shared" si="8"/>
        <v>[[16,98,175][[20,4,8]</v>
      </c>
      <c r="Z36">
        <f t="shared" si="5"/>
        <v>3</v>
      </c>
      <c r="AA36" t="str">
        <f t="shared" si="6"/>
        <v>[[16,23,93,100][20,1,4,100]]</v>
      </c>
      <c r="AB36" t="str">
        <f t="shared" si="6"/>
        <v>[[16,23,93,100][20,1,4,100]]</v>
      </c>
      <c r="AC36" t="str">
        <f t="shared" si="6"/>
        <v>[[16,23,93,100][20,1,4,100]]</v>
      </c>
      <c r="AD36" t="str">
        <f t="shared" si="6"/>
        <v>[[16,23,93,100][20,1,4,100]]</v>
      </c>
      <c r="AE36">
        <f t="shared" si="7"/>
        <v>1</v>
      </c>
    </row>
    <row r="37" spans="1:31" hidden="1" x14ac:dyDescent="0.15">
      <c r="A37" t="str">
        <f t="shared" si="1"/>
        <v>1103401</v>
      </c>
      <c r="B37">
        <v>1</v>
      </c>
      <c r="E37">
        <v>4</v>
      </c>
      <c r="F37">
        <f t="shared" si="2"/>
        <v>10</v>
      </c>
      <c r="G37">
        <v>1</v>
      </c>
      <c r="H37">
        <f>VLOOKUP(G37,装备规划说明!$F$7:$H$20,2,FALSE)</f>
        <v>10</v>
      </c>
      <c r="I37">
        <f>IF(G37&gt;2,IF(E37=VLOOKUP(G37,装备规划说明!$F$10:$P$20,11,FALSE),1,0)+IF(E37-1=VLOOKUP(G37,装备规划说明!$F$10:$P$20,11,FALSE),1,0),IF(E37=VLOOKUP(G37,装备规划说明!$F$10:$P$20,11,FALSE),1,0))</f>
        <v>0</v>
      </c>
      <c r="J37">
        <v>1</v>
      </c>
      <c r="K37">
        <v>0</v>
      </c>
      <c r="R37">
        <v>3</v>
      </c>
      <c r="S37">
        <f t="shared" si="3"/>
        <v>3</v>
      </c>
      <c r="U37">
        <f>VLOOKUP($R37,装备规划说明!$X$27:$AI$34,U$1,FALSE)</f>
        <v>16</v>
      </c>
      <c r="V37">
        <f>INT(VLOOKUP($R37,装备规划说明!$X$27:$AI$34,V$1,FALSE)*VLOOKUP($G37,装备规划说明!$F$10:$O$21,4,FALSE)/装备规划说明!$AE$14)</f>
        <v>70</v>
      </c>
      <c r="W37">
        <f>VLOOKUP($R37,装备规划说明!$X$27:$AI$34,W$1,FALSE)</f>
        <v>21</v>
      </c>
      <c r="X37">
        <f>INT(VLOOKUP($R37,装备规划说明!$X$27:$AI$34,X$1,FALSE)*VLOOKUP($G37,装备规划说明!$F$10:$O$21,4,FALSE)/装备规划说明!$AE$14)</f>
        <v>7</v>
      </c>
      <c r="Y37" t="str">
        <f t="shared" si="8"/>
        <v>[[16,49,87][[21,4,8]</v>
      </c>
      <c r="Z37">
        <f t="shared" si="5"/>
        <v>3</v>
      </c>
      <c r="AA37" t="str">
        <f t="shared" si="6"/>
        <v>[[16,11,46,100][21,1,4,100]]</v>
      </c>
      <c r="AB37" t="str">
        <f t="shared" si="6"/>
        <v>[[16,11,46,100][21,1,4,100]]</v>
      </c>
      <c r="AC37" t="str">
        <f t="shared" si="6"/>
        <v>[[16,11,46,100][21,1,4,100]]</v>
      </c>
      <c r="AD37" t="str">
        <f t="shared" si="6"/>
        <v>[[16,11,46,100][21,1,4,100]]</v>
      </c>
      <c r="AE37">
        <f t="shared" si="7"/>
        <v>1</v>
      </c>
    </row>
    <row r="38" spans="1:31" hidden="1" x14ac:dyDescent="0.15">
      <c r="A38" t="str">
        <f t="shared" si="1"/>
        <v>1104401</v>
      </c>
      <c r="B38">
        <v>1</v>
      </c>
      <c r="E38">
        <v>4</v>
      </c>
      <c r="F38">
        <f t="shared" si="2"/>
        <v>10</v>
      </c>
      <c r="G38">
        <v>1</v>
      </c>
      <c r="H38">
        <f>VLOOKUP(G38,装备规划说明!$F$7:$H$20,2,FALSE)</f>
        <v>10</v>
      </c>
      <c r="I38">
        <f>IF(G38&gt;2,IF(E38=VLOOKUP(G38,装备规划说明!$F$10:$P$20,11,FALSE),1,0)+IF(E38-1=VLOOKUP(G38,装备规划说明!$F$10:$P$20,11,FALSE),1,0),IF(E38=VLOOKUP(G38,装备规划说明!$F$10:$P$20,11,FALSE),1,0))</f>
        <v>0</v>
      </c>
      <c r="J38">
        <v>1</v>
      </c>
      <c r="K38">
        <v>0</v>
      </c>
      <c r="R38">
        <v>4</v>
      </c>
      <c r="S38">
        <f t="shared" si="3"/>
        <v>4</v>
      </c>
      <c r="U38">
        <f>VLOOKUP($R38,装备规划说明!$X$27:$AI$34,U$1,FALSE)</f>
        <v>18</v>
      </c>
      <c r="V38">
        <f>INT(VLOOKUP($R38,装备规划说明!$X$27:$AI$34,V$1,FALSE)*VLOOKUP($G38,装备规划说明!$F$10:$O$21,4,FALSE)/装备规划说明!$AE$14)</f>
        <v>7</v>
      </c>
      <c r="W38">
        <f>VLOOKUP($R38,装备规划说明!$X$27:$AI$34,W$1,FALSE)</f>
        <v>22</v>
      </c>
      <c r="X38">
        <f>INT(VLOOKUP($R38,装备规划说明!$X$27:$AI$34,X$1,FALSE)*VLOOKUP($G38,装备规划说明!$F$10:$O$21,4,FALSE)/装备规划说明!$AE$14)</f>
        <v>3</v>
      </c>
      <c r="Y38" t="str">
        <f t="shared" si="8"/>
        <v>[[18,4,8][[22,2,3]</v>
      </c>
      <c r="Z38">
        <f t="shared" si="5"/>
        <v>3</v>
      </c>
      <c r="AA38" t="str">
        <f t="shared" si="6"/>
        <v>[[18,1,4,100][22,0,2,100]]</v>
      </c>
      <c r="AB38" t="str">
        <f t="shared" si="6"/>
        <v>[[18,1,4,100][22,0,2,100]]</v>
      </c>
      <c r="AC38" t="str">
        <f t="shared" si="6"/>
        <v>[[18,1,4,100][22,0,2,100]]</v>
      </c>
      <c r="AD38" t="str">
        <f t="shared" si="6"/>
        <v>[[18,1,4,100][22,0,2,100]]</v>
      </c>
      <c r="AE38">
        <f t="shared" si="7"/>
        <v>1</v>
      </c>
    </row>
    <row r="39" spans="1:31" hidden="1" x14ac:dyDescent="0.15">
      <c r="A39" t="str">
        <f t="shared" si="1"/>
        <v>1105401</v>
      </c>
      <c r="B39">
        <v>1</v>
      </c>
      <c r="E39">
        <v>4</v>
      </c>
      <c r="F39">
        <f t="shared" si="2"/>
        <v>10</v>
      </c>
      <c r="G39">
        <v>1</v>
      </c>
      <c r="H39">
        <f>VLOOKUP(G39,装备规划说明!$F$7:$H$20,2,FALSE)</f>
        <v>10</v>
      </c>
      <c r="I39">
        <f>IF(G39&gt;2,IF(E39=VLOOKUP(G39,装备规划说明!$F$10:$P$20,11,FALSE),1,0)+IF(E39-1=VLOOKUP(G39,装备规划说明!$F$10:$P$20,11,FALSE),1,0),IF(E39=VLOOKUP(G39,装备规划说明!$F$10:$P$20,11,FALSE),1,0))</f>
        <v>0</v>
      </c>
      <c r="J39">
        <v>1</v>
      </c>
      <c r="K39">
        <v>0</v>
      </c>
      <c r="R39">
        <v>5</v>
      </c>
      <c r="S39">
        <f t="shared" si="3"/>
        <v>5</v>
      </c>
      <c r="U39">
        <f>VLOOKUP($R39,装备规划说明!$X$27:$AI$34,U$1,FALSE)</f>
        <v>16</v>
      </c>
      <c r="V39">
        <f>INT(VLOOKUP($R39,装备规划说明!$X$27:$AI$34,V$1,FALSE)*VLOOKUP($G39,装备规划说明!$F$10:$O$21,4,FALSE)/装备规划说明!$AE$14)</f>
        <v>98</v>
      </c>
      <c r="W39">
        <f>VLOOKUP($R39,装备规划说明!$X$27:$AI$34,W$1,FALSE)</f>
        <v>17</v>
      </c>
      <c r="X39">
        <f>INT(VLOOKUP($R39,装备规划说明!$X$27:$AI$34,X$1,FALSE)*VLOOKUP($G39,装备规划说明!$F$10:$O$21,4,FALSE)/装备规划说明!$AE$14)</f>
        <v>70</v>
      </c>
      <c r="Y39" t="str">
        <f t="shared" si="8"/>
        <v>[[16,68,122][[17,49,87]</v>
      </c>
      <c r="Z39">
        <f t="shared" si="5"/>
        <v>3</v>
      </c>
      <c r="AA39" t="str">
        <f t="shared" si="6"/>
        <v>[[16,16,65,100][17,11,46,100]]</v>
      </c>
      <c r="AB39" t="str">
        <f t="shared" si="6"/>
        <v>[[16,16,65,100][17,11,46,100]]</v>
      </c>
      <c r="AC39" t="str">
        <f t="shared" si="6"/>
        <v>[[16,16,65,100][17,11,46,100]]</v>
      </c>
      <c r="AD39" t="str">
        <f t="shared" si="6"/>
        <v>[[16,16,65,100][17,11,46,100]]</v>
      </c>
      <c r="AE39">
        <f t="shared" si="7"/>
        <v>1</v>
      </c>
    </row>
    <row r="40" spans="1:31" hidden="1" x14ac:dyDescent="0.15">
      <c r="A40" t="str">
        <f t="shared" si="1"/>
        <v>1106401</v>
      </c>
      <c r="B40">
        <v>1</v>
      </c>
      <c r="E40">
        <v>4</v>
      </c>
      <c r="F40">
        <f t="shared" si="2"/>
        <v>10</v>
      </c>
      <c r="G40">
        <v>1</v>
      </c>
      <c r="H40">
        <f>VLOOKUP(G40,装备规划说明!$F$7:$H$20,2,FALSE)</f>
        <v>10</v>
      </c>
      <c r="I40">
        <f>IF(G40&gt;2,IF(E40=VLOOKUP(G40,装备规划说明!$F$10:$P$20,11,FALSE),1,0)+IF(E40-1=VLOOKUP(G40,装备规划说明!$F$10:$P$20,11,FALSE),1,0),IF(E40=VLOOKUP(G40,装备规划说明!$F$10:$P$20,11,FALSE),1,0))</f>
        <v>0</v>
      </c>
      <c r="J40">
        <v>1</v>
      </c>
      <c r="K40">
        <v>0</v>
      </c>
      <c r="R40">
        <v>6</v>
      </c>
      <c r="S40">
        <f t="shared" si="3"/>
        <v>6</v>
      </c>
      <c r="U40">
        <f>VLOOKUP($R40,装备规划说明!$X$27:$AI$34,U$1,FALSE)</f>
        <v>18</v>
      </c>
      <c r="V40">
        <f>INT(VLOOKUP($R40,装备规划说明!$X$27:$AI$34,V$1,FALSE)*VLOOKUP($G40,装备规划说明!$F$10:$O$21,4,FALSE)/装备规划说明!$AE$14)</f>
        <v>7</v>
      </c>
      <c r="W40">
        <f>VLOOKUP($R40,装备规划说明!$X$27:$AI$34,W$1,FALSE)</f>
        <v>17</v>
      </c>
      <c r="X40">
        <f>INT(VLOOKUP($R40,装备规划说明!$X$27:$AI$34,X$1,FALSE)*VLOOKUP($G40,装备规划说明!$F$10:$O$21,4,FALSE)/装备规划说明!$AE$14)</f>
        <v>2</v>
      </c>
      <c r="Y40" t="str">
        <f t="shared" si="8"/>
        <v>[[18,4,8][[17,1,2]</v>
      </c>
      <c r="Z40">
        <f t="shared" si="5"/>
        <v>3</v>
      </c>
      <c r="AA40" t="str">
        <f t="shared" si="6"/>
        <v>[[18,1,4,100][17,0,1,100]]</v>
      </c>
      <c r="AB40" t="str">
        <f t="shared" si="6"/>
        <v>[[18,1,4,100][17,0,1,100]]</v>
      </c>
      <c r="AC40" t="str">
        <f t="shared" si="6"/>
        <v>[[18,1,4,100][17,0,1,100]]</v>
      </c>
      <c r="AD40" t="str">
        <f t="shared" si="6"/>
        <v>[[18,1,4,100][17,0,1,100]]</v>
      </c>
      <c r="AE40">
        <f t="shared" si="7"/>
        <v>1</v>
      </c>
    </row>
    <row r="41" spans="1:31" hidden="1" x14ac:dyDescent="0.15">
      <c r="A41" t="str">
        <f t="shared" si="1"/>
        <v>1107401</v>
      </c>
      <c r="B41">
        <v>1</v>
      </c>
      <c r="E41">
        <v>4</v>
      </c>
      <c r="F41">
        <f t="shared" si="2"/>
        <v>10</v>
      </c>
      <c r="G41">
        <v>1</v>
      </c>
      <c r="H41">
        <f>VLOOKUP(G41,装备规划说明!$F$7:$H$20,2,FALSE)</f>
        <v>10</v>
      </c>
      <c r="I41">
        <f>IF(G41&gt;2,IF(E41=VLOOKUP(G41,装备规划说明!$F$10:$P$20,11,FALSE),1,0)+IF(E41-1=VLOOKUP(G41,装备规划说明!$F$10:$P$20,11,FALSE),1,0),IF(E41=VLOOKUP(G41,装备规划说明!$F$10:$P$20,11,FALSE),1,0))</f>
        <v>0</v>
      </c>
      <c r="J41">
        <v>1</v>
      </c>
      <c r="K41">
        <v>0</v>
      </c>
      <c r="R41">
        <v>7</v>
      </c>
      <c r="S41">
        <f t="shared" si="3"/>
        <v>7</v>
      </c>
      <c r="U41">
        <f>VLOOKUP($R41,装备规划说明!$X$27:$AI$34,U$1,FALSE)</f>
        <v>16</v>
      </c>
      <c r="V41">
        <f>INT(VLOOKUP($R41,装备规划说明!$X$27:$AI$34,V$1,FALSE)*VLOOKUP($G41,装备规划说明!$F$10:$O$21,4,FALSE)/装备规划说明!$AE$14)</f>
        <v>140</v>
      </c>
      <c r="W41">
        <f>VLOOKUP($R41,装备规划说明!$X$27:$AI$34,W$1,FALSE)</f>
        <v>18</v>
      </c>
      <c r="X41">
        <f>INT(VLOOKUP($R41,装备规划说明!$X$27:$AI$34,X$1,FALSE)*VLOOKUP($G41,装备规划说明!$F$10:$O$21,4,FALSE)/装备规划说明!$AE$14)</f>
        <v>28</v>
      </c>
      <c r="Y41" t="str">
        <f t="shared" si="8"/>
        <v>[[16,98,175][[18,19,35]</v>
      </c>
      <c r="Z41">
        <f t="shared" si="5"/>
        <v>3</v>
      </c>
      <c r="AA41" t="str">
        <f t="shared" si="6"/>
        <v>[[16,23,93,100][18,4,18,100]]</v>
      </c>
      <c r="AB41" t="str">
        <f t="shared" si="6"/>
        <v>[[16,23,93,100][18,4,18,100]]</v>
      </c>
      <c r="AC41" t="str">
        <f t="shared" si="6"/>
        <v>[[16,23,93,100][18,4,18,100]]</v>
      </c>
      <c r="AD41" t="str">
        <f t="shared" si="6"/>
        <v>[[16,23,93,100][18,4,18,100]]</v>
      </c>
      <c r="AE41">
        <f t="shared" si="7"/>
        <v>1</v>
      </c>
    </row>
    <row r="42" spans="1:31" hidden="1" x14ac:dyDescent="0.15">
      <c r="A42" t="str">
        <f t="shared" si="1"/>
        <v>1107401</v>
      </c>
      <c r="B42">
        <v>1</v>
      </c>
      <c r="E42">
        <v>4</v>
      </c>
      <c r="F42">
        <f t="shared" si="2"/>
        <v>10</v>
      </c>
      <c r="G42">
        <v>1</v>
      </c>
      <c r="H42">
        <f>VLOOKUP(G42,装备规划说明!$F$7:$H$20,2,FALSE)</f>
        <v>10</v>
      </c>
      <c r="I42">
        <f>IF(G42&gt;2,IF(E42=VLOOKUP(G42,装备规划说明!$F$10:$P$20,11,FALSE),1,0)+IF(E42-1=VLOOKUP(G42,装备规划说明!$F$10:$P$20,11,FALSE),1,0),IF(E42=VLOOKUP(G42,装备规划说明!$F$10:$P$20,11,FALSE),1,0))</f>
        <v>0</v>
      </c>
      <c r="J42">
        <v>1</v>
      </c>
      <c r="K42">
        <v>0</v>
      </c>
      <c r="R42">
        <v>7</v>
      </c>
      <c r="S42">
        <f t="shared" si="3"/>
        <v>7</v>
      </c>
      <c r="U42">
        <f>VLOOKUP($R42,装备规划说明!$X$27:$AI$34,U$1,FALSE)</f>
        <v>16</v>
      </c>
      <c r="V42">
        <f>INT(VLOOKUP($R42,装备规划说明!$X$27:$AI$34,V$1,FALSE)*VLOOKUP($G42,装备规划说明!$F$10:$O$21,4,FALSE)/装备规划说明!$AE$14)</f>
        <v>140</v>
      </c>
      <c r="W42">
        <f>VLOOKUP($R42,装备规划说明!$X$27:$AI$34,W$1,FALSE)</f>
        <v>18</v>
      </c>
      <c r="X42">
        <f>INT(VLOOKUP($R42,装备规划说明!$X$27:$AI$34,X$1,FALSE)*VLOOKUP($G42,装备规划说明!$F$10:$O$21,4,FALSE)/装备规划说明!$AE$14)</f>
        <v>28</v>
      </c>
      <c r="Y42" t="str">
        <f t="shared" si="8"/>
        <v>[[16,98,175][[18,19,35]</v>
      </c>
      <c r="Z42">
        <f t="shared" si="5"/>
        <v>3</v>
      </c>
      <c r="AA42" t="str">
        <f t="shared" si="6"/>
        <v>[[16,23,93,100][18,4,18,100]]</v>
      </c>
      <c r="AB42" t="str">
        <f t="shared" si="6"/>
        <v>[[16,23,93,100][18,4,18,100]]</v>
      </c>
      <c r="AC42" t="str">
        <f t="shared" si="6"/>
        <v>[[16,23,93,100][18,4,18,100]]</v>
      </c>
      <c r="AD42" t="str">
        <f t="shared" si="6"/>
        <v>[[16,23,93,100][18,4,18,100]]</v>
      </c>
      <c r="AE42">
        <f t="shared" si="7"/>
        <v>1</v>
      </c>
    </row>
    <row r="43" spans="1:31" hidden="1" x14ac:dyDescent="0.15">
      <c r="A43" t="str">
        <f t="shared" si="1"/>
        <v>1107401</v>
      </c>
      <c r="B43">
        <v>1</v>
      </c>
      <c r="E43">
        <v>4</v>
      </c>
      <c r="F43">
        <f t="shared" si="2"/>
        <v>10</v>
      </c>
      <c r="G43">
        <v>1</v>
      </c>
      <c r="H43">
        <f>VLOOKUP(G43,装备规划说明!$F$7:$H$20,2,FALSE)</f>
        <v>10</v>
      </c>
      <c r="I43">
        <f>IF(G43&gt;2,IF(E43=VLOOKUP(G43,装备规划说明!$F$10:$P$20,11,FALSE),1,0)+IF(E43-1=VLOOKUP(G43,装备规划说明!$F$10:$P$20,11,FALSE),1,0),IF(E43=VLOOKUP(G43,装备规划说明!$F$10:$P$20,11,FALSE),1,0))</f>
        <v>0</v>
      </c>
      <c r="J43">
        <v>1</v>
      </c>
      <c r="K43">
        <v>0</v>
      </c>
      <c r="R43">
        <v>7</v>
      </c>
      <c r="S43">
        <f t="shared" si="3"/>
        <v>7</v>
      </c>
      <c r="U43">
        <f>VLOOKUP($R43,装备规划说明!$X$27:$AI$34,U$1,FALSE)</f>
        <v>16</v>
      </c>
      <c r="V43">
        <f>INT(VLOOKUP($R43,装备规划说明!$X$27:$AI$34,V$1,FALSE)*VLOOKUP($G43,装备规划说明!$F$10:$O$21,4,FALSE)/装备规划说明!$AE$14)</f>
        <v>140</v>
      </c>
      <c r="W43">
        <f>VLOOKUP($R43,装备规划说明!$X$27:$AI$34,W$1,FALSE)</f>
        <v>18</v>
      </c>
      <c r="X43">
        <f>INT(VLOOKUP($R43,装备规划说明!$X$27:$AI$34,X$1,FALSE)*VLOOKUP($G43,装备规划说明!$F$10:$O$21,4,FALSE)/装备规划说明!$AE$14)</f>
        <v>28</v>
      </c>
      <c r="Y43" t="str">
        <f t="shared" si="8"/>
        <v>[[16,98,175][[18,19,35]</v>
      </c>
      <c r="Z43">
        <f t="shared" si="5"/>
        <v>3</v>
      </c>
      <c r="AA43" t="str">
        <f t="shared" si="6"/>
        <v>[[16,23,93,100][18,4,18,100]]</v>
      </c>
      <c r="AB43" t="str">
        <f t="shared" si="6"/>
        <v>[[16,23,93,100][18,4,18,100]]</v>
      </c>
      <c r="AC43" t="str">
        <f t="shared" si="6"/>
        <v>[[16,23,93,100][18,4,18,100]]</v>
      </c>
      <c r="AD43" t="str">
        <f t="shared" si="6"/>
        <v>[[16,23,93,100][18,4,18,100]]</v>
      </c>
      <c r="AE43">
        <f t="shared" si="7"/>
        <v>1</v>
      </c>
    </row>
    <row r="44" spans="1:31" hidden="1" x14ac:dyDescent="0.15">
      <c r="A44" t="str">
        <f t="shared" si="1"/>
        <v>1107401</v>
      </c>
      <c r="B44">
        <v>1</v>
      </c>
      <c r="E44">
        <v>4</v>
      </c>
      <c r="F44">
        <f t="shared" si="2"/>
        <v>10</v>
      </c>
      <c r="G44">
        <v>1</v>
      </c>
      <c r="H44">
        <f>VLOOKUP(G44,装备规划说明!$F$7:$H$20,2,FALSE)</f>
        <v>10</v>
      </c>
      <c r="I44">
        <f>IF(G44&gt;2,IF(E44=VLOOKUP(G44,装备规划说明!$F$10:$P$20,11,FALSE),1,0)+IF(E44-1=VLOOKUP(G44,装备规划说明!$F$10:$P$20,11,FALSE),1,0),IF(E44=VLOOKUP(G44,装备规划说明!$F$10:$P$20,11,FALSE),1,0))</f>
        <v>0</v>
      </c>
      <c r="J44">
        <v>1</v>
      </c>
      <c r="K44">
        <v>0</v>
      </c>
      <c r="R44">
        <v>7</v>
      </c>
      <c r="S44">
        <f t="shared" si="3"/>
        <v>7</v>
      </c>
      <c r="U44">
        <f>VLOOKUP($R44,装备规划说明!$X$27:$AI$34,U$1,FALSE)</f>
        <v>16</v>
      </c>
      <c r="V44">
        <f>INT(VLOOKUP($R44,装备规划说明!$X$27:$AI$34,V$1,FALSE)*VLOOKUP($G44,装备规划说明!$F$10:$O$21,4,FALSE)/装备规划说明!$AE$14)</f>
        <v>140</v>
      </c>
      <c r="W44">
        <f>VLOOKUP($R44,装备规划说明!$X$27:$AI$34,W$1,FALSE)</f>
        <v>18</v>
      </c>
      <c r="X44">
        <f>INT(VLOOKUP($R44,装备规划说明!$X$27:$AI$34,X$1,FALSE)*VLOOKUP($G44,装备规划说明!$F$10:$O$21,4,FALSE)/装备规划说明!$AE$14)</f>
        <v>28</v>
      </c>
      <c r="Y44" t="str">
        <f t="shared" si="8"/>
        <v>[[16,98,175][[18,19,35]</v>
      </c>
      <c r="Z44">
        <f t="shared" si="5"/>
        <v>3</v>
      </c>
      <c r="AA44" t="str">
        <f t="shared" si="6"/>
        <v>[[16,23,93,100][18,4,18,100]]</v>
      </c>
      <c r="AB44" t="str">
        <f t="shared" si="6"/>
        <v>[[16,23,93,100][18,4,18,100]]</v>
      </c>
      <c r="AC44" t="str">
        <f t="shared" si="6"/>
        <v>[[16,23,93,100][18,4,18,100]]</v>
      </c>
      <c r="AD44" t="str">
        <f t="shared" si="6"/>
        <v>[[16,23,93,100][18,4,18,100]]</v>
      </c>
      <c r="AE44">
        <f t="shared" si="7"/>
        <v>1</v>
      </c>
    </row>
    <row r="45" spans="1:31" hidden="1" x14ac:dyDescent="0.15">
      <c r="A45" t="str">
        <f t="shared" si="1"/>
        <v>1101501</v>
      </c>
      <c r="B45">
        <v>1</v>
      </c>
      <c r="E45">
        <v>5</v>
      </c>
      <c r="F45">
        <f t="shared" si="2"/>
        <v>10</v>
      </c>
      <c r="G45">
        <v>1</v>
      </c>
      <c r="H45">
        <f>VLOOKUP(G45,装备规划说明!$F$7:$H$20,2,FALSE)</f>
        <v>10</v>
      </c>
      <c r="I45">
        <f>IF(G45&gt;2,IF(E45=VLOOKUP(G45,装备规划说明!$F$10:$P$20,11,FALSE),1,0)+IF(E45-1=VLOOKUP(G45,装备规划说明!$F$10:$P$20,11,FALSE),1,0),IF(E45=VLOOKUP(G45,装备规划说明!$F$10:$P$20,11,FALSE),1,0))</f>
        <v>0</v>
      </c>
      <c r="J45">
        <v>1</v>
      </c>
      <c r="K45">
        <v>0</v>
      </c>
      <c r="R45">
        <f>R35</f>
        <v>1</v>
      </c>
      <c r="S45">
        <f t="shared" si="3"/>
        <v>1</v>
      </c>
      <c r="U45">
        <f>VLOOKUP($R45,装备规划说明!$X$27:$AI$34,U$1,FALSE)</f>
        <v>16</v>
      </c>
      <c r="V45">
        <f>INT(VLOOKUP($R45,装备规划说明!$X$27:$AI$34,V$1,FALSE)*VLOOKUP($G45,装备规划说明!$F$10:$O$21,4,FALSE)/装备规划说明!$AE$14)</f>
        <v>98</v>
      </c>
      <c r="W45">
        <f>VLOOKUP($R45,装备规划说明!$X$27:$AI$34,W$1,FALSE)</f>
        <v>20</v>
      </c>
      <c r="X45">
        <f>INT(VLOOKUP($R45,装备规划说明!$X$27:$AI$34,X$1,FALSE)*VLOOKUP($G45,装备规划说明!$F$10:$O$21,4,FALSE)/装备规划说明!$AE$14)</f>
        <v>7</v>
      </c>
      <c r="Y45" t="str">
        <f t="shared" si="8"/>
        <v>[[16,68,122][[20,4,8]</v>
      </c>
      <c r="Z45">
        <f t="shared" si="5"/>
        <v>4</v>
      </c>
      <c r="AA45" t="str">
        <f t="shared" si="6"/>
        <v>[[16,16,65,100][20,1,4,100]]</v>
      </c>
      <c r="AB45" t="str">
        <f t="shared" si="6"/>
        <v>[[16,16,65,100][20,1,4,100]]</v>
      </c>
      <c r="AC45" t="str">
        <f t="shared" si="6"/>
        <v>[[16,16,65,100][20,1,4,100]]</v>
      </c>
      <c r="AD45" t="str">
        <f t="shared" si="6"/>
        <v>[[16,16,65,100][20,1,4,100]]</v>
      </c>
      <c r="AE45">
        <f t="shared" si="7"/>
        <v>2</v>
      </c>
    </row>
    <row r="46" spans="1:31" hidden="1" x14ac:dyDescent="0.15">
      <c r="A46" t="str">
        <f t="shared" si="1"/>
        <v>1102501</v>
      </c>
      <c r="B46">
        <v>1</v>
      </c>
      <c r="E46">
        <v>5</v>
      </c>
      <c r="F46">
        <f t="shared" si="2"/>
        <v>10</v>
      </c>
      <c r="G46">
        <v>1</v>
      </c>
      <c r="H46">
        <f>VLOOKUP(G46,装备规划说明!$F$7:$H$20,2,FALSE)</f>
        <v>10</v>
      </c>
      <c r="I46">
        <f>IF(G46&gt;2,IF(E46=VLOOKUP(G46,装备规划说明!$F$10:$P$20,11,FALSE),1,0)+IF(E46-1=VLOOKUP(G46,装备规划说明!$F$10:$P$20,11,FALSE),1,0),IF(E46=VLOOKUP(G46,装备规划说明!$F$10:$P$20,11,FALSE),1,0))</f>
        <v>0</v>
      </c>
      <c r="J46">
        <v>1</v>
      </c>
      <c r="K46">
        <v>0</v>
      </c>
      <c r="R46">
        <f t="shared" ref="R46:R109" si="9">R36</f>
        <v>2</v>
      </c>
      <c r="S46">
        <f t="shared" si="3"/>
        <v>2</v>
      </c>
      <c r="U46">
        <f>VLOOKUP($R46,装备规划说明!$X$27:$AI$34,U$1,FALSE)</f>
        <v>16</v>
      </c>
      <c r="V46">
        <f>INT(VLOOKUP($R46,装备规划说明!$X$27:$AI$34,V$1,FALSE)*VLOOKUP($G46,装备规划说明!$F$10:$O$21,4,FALSE)/装备规划说明!$AE$14)</f>
        <v>140</v>
      </c>
      <c r="W46">
        <f>VLOOKUP($R46,装备规划说明!$X$27:$AI$34,W$1,FALSE)</f>
        <v>20</v>
      </c>
      <c r="X46">
        <f>INT(VLOOKUP($R46,装备规划说明!$X$27:$AI$34,X$1,FALSE)*VLOOKUP($G46,装备规划说明!$F$10:$O$21,4,FALSE)/装备规划说明!$AE$14)</f>
        <v>7</v>
      </c>
      <c r="Y46" t="str">
        <f t="shared" si="8"/>
        <v>[[16,98,175][[20,4,8]</v>
      </c>
      <c r="Z46">
        <f t="shared" si="5"/>
        <v>4</v>
      </c>
      <c r="AA46" t="str">
        <f t="shared" si="6"/>
        <v>[[16,23,93,100][20,1,4,100]]</v>
      </c>
      <c r="AB46" t="str">
        <f t="shared" si="6"/>
        <v>[[16,23,93,100][20,1,4,100]]</v>
      </c>
      <c r="AC46" t="str">
        <f t="shared" si="6"/>
        <v>[[16,23,93,100][20,1,4,100]]</v>
      </c>
      <c r="AD46" t="str">
        <f t="shared" si="6"/>
        <v>[[16,23,93,100][20,1,4,100]]</v>
      </c>
      <c r="AE46">
        <f t="shared" si="7"/>
        <v>2</v>
      </c>
    </row>
    <row r="47" spans="1:31" hidden="1" x14ac:dyDescent="0.15">
      <c r="A47" t="str">
        <f t="shared" si="1"/>
        <v>1103501</v>
      </c>
      <c r="B47">
        <v>1</v>
      </c>
      <c r="E47">
        <v>5</v>
      </c>
      <c r="F47">
        <f t="shared" si="2"/>
        <v>10</v>
      </c>
      <c r="G47">
        <v>1</v>
      </c>
      <c r="H47">
        <f>VLOOKUP(G47,装备规划说明!$F$7:$H$20,2,FALSE)</f>
        <v>10</v>
      </c>
      <c r="I47">
        <f>IF(G47&gt;2,IF(E47=VLOOKUP(G47,装备规划说明!$F$10:$P$20,11,FALSE),1,0)+IF(E47-1=VLOOKUP(G47,装备规划说明!$F$10:$P$20,11,FALSE),1,0),IF(E47=VLOOKUP(G47,装备规划说明!$F$10:$P$20,11,FALSE),1,0))</f>
        <v>0</v>
      </c>
      <c r="J47">
        <v>1</v>
      </c>
      <c r="K47">
        <v>0</v>
      </c>
      <c r="R47">
        <f t="shared" si="9"/>
        <v>3</v>
      </c>
      <c r="S47">
        <f t="shared" si="3"/>
        <v>3</v>
      </c>
      <c r="U47">
        <f>VLOOKUP($R47,装备规划说明!$X$27:$AI$34,U$1,FALSE)</f>
        <v>16</v>
      </c>
      <c r="V47">
        <f>INT(VLOOKUP($R47,装备规划说明!$X$27:$AI$34,V$1,FALSE)*VLOOKUP($G47,装备规划说明!$F$10:$O$21,4,FALSE)/装备规划说明!$AE$14)</f>
        <v>70</v>
      </c>
      <c r="W47">
        <f>VLOOKUP($R47,装备规划说明!$X$27:$AI$34,W$1,FALSE)</f>
        <v>21</v>
      </c>
      <c r="X47">
        <f>INT(VLOOKUP($R47,装备规划说明!$X$27:$AI$34,X$1,FALSE)*VLOOKUP($G47,装备规划说明!$F$10:$O$21,4,FALSE)/装备规划说明!$AE$14)</f>
        <v>7</v>
      </c>
      <c r="Y47" t="str">
        <f t="shared" si="8"/>
        <v>[[16,49,87][[21,4,8]</v>
      </c>
      <c r="Z47">
        <f t="shared" si="5"/>
        <v>4</v>
      </c>
      <c r="AA47" t="str">
        <f t="shared" si="6"/>
        <v>[[16,11,46,100][21,1,4,100]]</v>
      </c>
      <c r="AB47" t="str">
        <f t="shared" si="6"/>
        <v>[[16,11,46,100][21,1,4,100]]</v>
      </c>
      <c r="AC47" t="str">
        <f t="shared" si="6"/>
        <v>[[16,11,46,100][21,1,4,100]]</v>
      </c>
      <c r="AD47" t="str">
        <f t="shared" si="6"/>
        <v>[[16,11,46,100][21,1,4,100]]</v>
      </c>
      <c r="AE47">
        <f t="shared" si="7"/>
        <v>2</v>
      </c>
    </row>
    <row r="48" spans="1:31" hidden="1" x14ac:dyDescent="0.15">
      <c r="A48" t="str">
        <f t="shared" si="1"/>
        <v>1104501</v>
      </c>
      <c r="B48">
        <v>1</v>
      </c>
      <c r="E48">
        <v>5</v>
      </c>
      <c r="F48">
        <f t="shared" si="2"/>
        <v>10</v>
      </c>
      <c r="G48">
        <v>1</v>
      </c>
      <c r="H48">
        <f>VLOOKUP(G48,装备规划说明!$F$7:$H$20,2,FALSE)</f>
        <v>10</v>
      </c>
      <c r="I48">
        <f>IF(G48&gt;2,IF(E48=VLOOKUP(G48,装备规划说明!$F$10:$P$20,11,FALSE),1,0)+IF(E48-1=VLOOKUP(G48,装备规划说明!$F$10:$P$20,11,FALSE),1,0),IF(E48=VLOOKUP(G48,装备规划说明!$F$10:$P$20,11,FALSE),1,0))</f>
        <v>0</v>
      </c>
      <c r="J48">
        <v>1</v>
      </c>
      <c r="K48">
        <v>0</v>
      </c>
      <c r="R48">
        <f t="shared" si="9"/>
        <v>4</v>
      </c>
      <c r="S48">
        <f t="shared" si="3"/>
        <v>4</v>
      </c>
      <c r="U48">
        <f>VLOOKUP($R48,装备规划说明!$X$27:$AI$34,U$1,FALSE)</f>
        <v>18</v>
      </c>
      <c r="V48">
        <f>INT(VLOOKUP($R48,装备规划说明!$X$27:$AI$34,V$1,FALSE)*VLOOKUP($G48,装备规划说明!$F$10:$O$21,4,FALSE)/装备规划说明!$AE$14)</f>
        <v>7</v>
      </c>
      <c r="W48">
        <f>VLOOKUP($R48,装备规划说明!$X$27:$AI$34,W$1,FALSE)</f>
        <v>22</v>
      </c>
      <c r="X48">
        <f>INT(VLOOKUP($R48,装备规划说明!$X$27:$AI$34,X$1,FALSE)*VLOOKUP($G48,装备规划说明!$F$10:$O$21,4,FALSE)/装备规划说明!$AE$14)</f>
        <v>3</v>
      </c>
      <c r="Y48" t="str">
        <f t="shared" si="8"/>
        <v>[[18,4,8][[22,2,3]</v>
      </c>
      <c r="Z48">
        <f t="shared" si="5"/>
        <v>4</v>
      </c>
      <c r="AA48" t="str">
        <f t="shared" si="6"/>
        <v>[[18,1,4,100][22,0,2,100]]</v>
      </c>
      <c r="AB48" t="str">
        <f t="shared" si="6"/>
        <v>[[18,1,4,100][22,0,2,100]]</v>
      </c>
      <c r="AC48" t="str">
        <f t="shared" si="6"/>
        <v>[[18,1,4,100][22,0,2,100]]</v>
      </c>
      <c r="AD48" t="str">
        <f t="shared" si="6"/>
        <v>[[18,1,4,100][22,0,2,100]]</v>
      </c>
      <c r="AE48">
        <f t="shared" si="7"/>
        <v>2</v>
      </c>
    </row>
    <row r="49" spans="1:31" hidden="1" x14ac:dyDescent="0.15">
      <c r="A49" t="str">
        <f t="shared" si="1"/>
        <v>1105501</v>
      </c>
      <c r="B49">
        <v>1</v>
      </c>
      <c r="E49">
        <v>5</v>
      </c>
      <c r="F49">
        <f t="shared" si="2"/>
        <v>10</v>
      </c>
      <c r="G49">
        <v>1</v>
      </c>
      <c r="H49">
        <f>VLOOKUP(G49,装备规划说明!$F$7:$H$20,2,FALSE)</f>
        <v>10</v>
      </c>
      <c r="I49">
        <f>IF(G49&gt;2,IF(E49=VLOOKUP(G49,装备规划说明!$F$10:$P$20,11,FALSE),1,0)+IF(E49-1=VLOOKUP(G49,装备规划说明!$F$10:$P$20,11,FALSE),1,0),IF(E49=VLOOKUP(G49,装备规划说明!$F$10:$P$20,11,FALSE),1,0))</f>
        <v>0</v>
      </c>
      <c r="J49">
        <v>1</v>
      </c>
      <c r="K49">
        <v>0</v>
      </c>
      <c r="R49">
        <f t="shared" si="9"/>
        <v>5</v>
      </c>
      <c r="S49">
        <f t="shared" si="3"/>
        <v>5</v>
      </c>
      <c r="U49">
        <f>VLOOKUP($R49,装备规划说明!$X$27:$AI$34,U$1,FALSE)</f>
        <v>16</v>
      </c>
      <c r="V49">
        <f>INT(VLOOKUP($R49,装备规划说明!$X$27:$AI$34,V$1,FALSE)*VLOOKUP($G49,装备规划说明!$F$10:$O$21,4,FALSE)/装备规划说明!$AE$14)</f>
        <v>98</v>
      </c>
      <c r="W49">
        <f>VLOOKUP($R49,装备规划说明!$X$27:$AI$34,W$1,FALSE)</f>
        <v>17</v>
      </c>
      <c r="X49">
        <f>INT(VLOOKUP($R49,装备规划说明!$X$27:$AI$34,X$1,FALSE)*VLOOKUP($G49,装备规划说明!$F$10:$O$21,4,FALSE)/装备规划说明!$AE$14)</f>
        <v>70</v>
      </c>
      <c r="Y49" t="str">
        <f t="shared" si="8"/>
        <v>[[16,68,122][[17,49,87]</v>
      </c>
      <c r="Z49">
        <f t="shared" si="5"/>
        <v>4</v>
      </c>
      <c r="AA49" t="str">
        <f t="shared" si="6"/>
        <v>[[16,16,65,100][17,11,46,100]]</v>
      </c>
      <c r="AB49" t="str">
        <f t="shared" si="6"/>
        <v>[[16,16,65,100][17,11,46,100]]</v>
      </c>
      <c r="AC49" t="str">
        <f t="shared" si="6"/>
        <v>[[16,16,65,100][17,11,46,100]]</v>
      </c>
      <c r="AD49" t="str">
        <f t="shared" si="6"/>
        <v>[[16,16,65,100][17,11,46,100]]</v>
      </c>
      <c r="AE49">
        <f t="shared" si="7"/>
        <v>2</v>
      </c>
    </row>
    <row r="50" spans="1:31" hidden="1" x14ac:dyDescent="0.15">
      <c r="A50" t="str">
        <f t="shared" si="1"/>
        <v>1106501</v>
      </c>
      <c r="B50">
        <v>1</v>
      </c>
      <c r="E50">
        <v>5</v>
      </c>
      <c r="F50">
        <f t="shared" si="2"/>
        <v>10</v>
      </c>
      <c r="G50">
        <v>1</v>
      </c>
      <c r="H50">
        <f>VLOOKUP(G50,装备规划说明!$F$7:$H$20,2,FALSE)</f>
        <v>10</v>
      </c>
      <c r="I50">
        <f>IF(G50&gt;2,IF(E50=VLOOKUP(G50,装备规划说明!$F$10:$P$20,11,FALSE),1,0)+IF(E50-1=VLOOKUP(G50,装备规划说明!$F$10:$P$20,11,FALSE),1,0),IF(E50=VLOOKUP(G50,装备规划说明!$F$10:$P$20,11,FALSE),1,0))</f>
        <v>0</v>
      </c>
      <c r="J50">
        <v>1</v>
      </c>
      <c r="K50">
        <v>0</v>
      </c>
      <c r="R50">
        <f t="shared" si="9"/>
        <v>6</v>
      </c>
      <c r="S50">
        <f t="shared" si="3"/>
        <v>6</v>
      </c>
      <c r="U50">
        <f>VLOOKUP($R50,装备规划说明!$X$27:$AI$34,U$1,FALSE)</f>
        <v>18</v>
      </c>
      <c r="V50">
        <f>INT(VLOOKUP($R50,装备规划说明!$X$27:$AI$34,V$1,FALSE)*VLOOKUP($G50,装备规划说明!$F$10:$O$21,4,FALSE)/装备规划说明!$AE$14)</f>
        <v>7</v>
      </c>
      <c r="W50">
        <f>VLOOKUP($R50,装备规划说明!$X$27:$AI$34,W$1,FALSE)</f>
        <v>17</v>
      </c>
      <c r="X50">
        <f>INT(VLOOKUP($R50,装备规划说明!$X$27:$AI$34,X$1,FALSE)*VLOOKUP($G50,装备规划说明!$F$10:$O$21,4,FALSE)/装备规划说明!$AE$14)</f>
        <v>2</v>
      </c>
      <c r="Y50" t="str">
        <f t="shared" si="8"/>
        <v>[[18,4,8][[17,1,2]</v>
      </c>
      <c r="Z50">
        <f t="shared" si="5"/>
        <v>4</v>
      </c>
      <c r="AA50" t="str">
        <f t="shared" si="6"/>
        <v>[[18,1,4,100][17,0,1,100]]</v>
      </c>
      <c r="AB50" t="str">
        <f t="shared" si="6"/>
        <v>[[18,1,4,100][17,0,1,100]]</v>
      </c>
      <c r="AC50" t="str">
        <f t="shared" si="6"/>
        <v>[[18,1,4,100][17,0,1,100]]</v>
      </c>
      <c r="AD50" t="str">
        <f t="shared" si="6"/>
        <v>[[18,1,4,100][17,0,1,100]]</v>
      </c>
      <c r="AE50">
        <f t="shared" si="7"/>
        <v>2</v>
      </c>
    </row>
    <row r="51" spans="1:31" hidden="1" x14ac:dyDescent="0.15">
      <c r="A51" t="str">
        <f t="shared" si="1"/>
        <v>1107501</v>
      </c>
      <c r="B51">
        <v>1</v>
      </c>
      <c r="E51">
        <v>5</v>
      </c>
      <c r="F51">
        <f t="shared" si="2"/>
        <v>10</v>
      </c>
      <c r="G51">
        <v>1</v>
      </c>
      <c r="H51">
        <f>VLOOKUP(G51,装备规划说明!$F$7:$H$20,2,FALSE)</f>
        <v>10</v>
      </c>
      <c r="I51">
        <f>IF(G51&gt;2,IF(E51=VLOOKUP(G51,装备规划说明!$F$10:$P$20,11,FALSE),1,0)+IF(E51-1=VLOOKUP(G51,装备规划说明!$F$10:$P$20,11,FALSE),1,0),IF(E51=VLOOKUP(G51,装备规划说明!$F$10:$P$20,11,FALSE),1,0))</f>
        <v>0</v>
      </c>
      <c r="J51">
        <v>1</v>
      </c>
      <c r="K51">
        <v>0</v>
      </c>
      <c r="R51">
        <f t="shared" si="9"/>
        <v>7</v>
      </c>
      <c r="S51">
        <f t="shared" si="3"/>
        <v>7</v>
      </c>
      <c r="U51">
        <f>VLOOKUP($R51,装备规划说明!$X$27:$AI$34,U$1,FALSE)</f>
        <v>16</v>
      </c>
      <c r="V51">
        <f>INT(VLOOKUP($R51,装备规划说明!$X$27:$AI$34,V$1,FALSE)*VLOOKUP($G51,装备规划说明!$F$10:$O$21,4,FALSE)/装备规划说明!$AE$14)</f>
        <v>140</v>
      </c>
      <c r="W51">
        <f>VLOOKUP($R51,装备规划说明!$X$27:$AI$34,W$1,FALSE)</f>
        <v>18</v>
      </c>
      <c r="X51">
        <f>INT(VLOOKUP($R51,装备规划说明!$X$27:$AI$34,X$1,FALSE)*VLOOKUP($G51,装备规划说明!$F$10:$O$21,4,FALSE)/装备规划说明!$AE$14)</f>
        <v>28</v>
      </c>
      <c r="Y51" t="str">
        <f t="shared" si="8"/>
        <v>[[16,98,175][[18,19,35]</v>
      </c>
      <c r="Z51">
        <f t="shared" si="5"/>
        <v>4</v>
      </c>
      <c r="AA51" t="str">
        <f t="shared" si="6"/>
        <v>[[16,23,93,100][18,4,18,100]]</v>
      </c>
      <c r="AB51" t="str">
        <f t="shared" si="6"/>
        <v>[[16,23,93,100][18,4,18,100]]</v>
      </c>
      <c r="AC51" t="str">
        <f t="shared" si="6"/>
        <v>[[16,23,93,100][18,4,18,100]]</v>
      </c>
      <c r="AD51" t="str">
        <f t="shared" si="6"/>
        <v>[[16,23,93,100][18,4,18,100]]</v>
      </c>
      <c r="AE51">
        <f t="shared" si="7"/>
        <v>2</v>
      </c>
    </row>
    <row r="52" spans="1:31" hidden="1" x14ac:dyDescent="0.15">
      <c r="A52" t="str">
        <f t="shared" si="1"/>
        <v>1107501</v>
      </c>
      <c r="B52">
        <v>1</v>
      </c>
      <c r="E52">
        <v>5</v>
      </c>
      <c r="F52">
        <f t="shared" si="2"/>
        <v>10</v>
      </c>
      <c r="G52">
        <v>1</v>
      </c>
      <c r="H52">
        <f>VLOOKUP(G52,装备规划说明!$F$7:$H$20,2,FALSE)</f>
        <v>10</v>
      </c>
      <c r="I52">
        <f>IF(G52&gt;2,IF(E52=VLOOKUP(G52,装备规划说明!$F$10:$P$20,11,FALSE),1,0)+IF(E52-1=VLOOKUP(G52,装备规划说明!$F$10:$P$20,11,FALSE),1,0),IF(E52=VLOOKUP(G52,装备规划说明!$F$10:$P$20,11,FALSE),1,0))</f>
        <v>0</v>
      </c>
      <c r="J52">
        <v>1</v>
      </c>
      <c r="K52">
        <v>0</v>
      </c>
      <c r="R52">
        <f t="shared" si="9"/>
        <v>7</v>
      </c>
      <c r="S52">
        <f t="shared" si="3"/>
        <v>7</v>
      </c>
      <c r="U52">
        <f>VLOOKUP($R52,装备规划说明!$X$27:$AI$34,U$1,FALSE)</f>
        <v>16</v>
      </c>
      <c r="V52">
        <f>INT(VLOOKUP($R52,装备规划说明!$X$27:$AI$34,V$1,FALSE)*VLOOKUP($G52,装备规划说明!$F$10:$O$21,4,FALSE)/装备规划说明!$AE$14)</f>
        <v>140</v>
      </c>
      <c r="W52">
        <f>VLOOKUP($R52,装备规划说明!$X$27:$AI$34,W$1,FALSE)</f>
        <v>18</v>
      </c>
      <c r="X52">
        <f>INT(VLOOKUP($R52,装备规划说明!$X$27:$AI$34,X$1,FALSE)*VLOOKUP($G52,装备规划说明!$F$10:$O$21,4,FALSE)/装备规划说明!$AE$14)</f>
        <v>28</v>
      </c>
      <c r="Y52" t="str">
        <f t="shared" si="8"/>
        <v>[[16,98,175][[18,19,35]</v>
      </c>
      <c r="Z52">
        <f t="shared" si="5"/>
        <v>4</v>
      </c>
      <c r="AA52" t="str">
        <f t="shared" si="6"/>
        <v>[[16,23,93,100][18,4,18,100]]</v>
      </c>
      <c r="AB52" t="str">
        <f t="shared" si="6"/>
        <v>[[16,23,93,100][18,4,18,100]]</v>
      </c>
      <c r="AC52" t="str">
        <f t="shared" si="6"/>
        <v>[[16,23,93,100][18,4,18,100]]</v>
      </c>
      <c r="AD52" t="str">
        <f t="shared" si="6"/>
        <v>[[16,23,93,100][18,4,18,100]]</v>
      </c>
      <c r="AE52">
        <f t="shared" si="7"/>
        <v>2</v>
      </c>
    </row>
    <row r="53" spans="1:31" hidden="1" x14ac:dyDescent="0.15">
      <c r="A53" t="str">
        <f t="shared" si="1"/>
        <v>1107501</v>
      </c>
      <c r="B53">
        <v>1</v>
      </c>
      <c r="E53">
        <v>5</v>
      </c>
      <c r="F53">
        <f t="shared" si="2"/>
        <v>10</v>
      </c>
      <c r="G53">
        <v>1</v>
      </c>
      <c r="H53">
        <f>VLOOKUP(G53,装备规划说明!$F$7:$H$20,2,FALSE)</f>
        <v>10</v>
      </c>
      <c r="I53">
        <f>IF(G53&gt;2,IF(E53=VLOOKUP(G53,装备规划说明!$F$10:$P$20,11,FALSE),1,0)+IF(E53-1=VLOOKUP(G53,装备规划说明!$F$10:$P$20,11,FALSE),1,0),IF(E53=VLOOKUP(G53,装备规划说明!$F$10:$P$20,11,FALSE),1,0))</f>
        <v>0</v>
      </c>
      <c r="J53">
        <v>1</v>
      </c>
      <c r="K53">
        <v>0</v>
      </c>
      <c r="R53">
        <f t="shared" si="9"/>
        <v>7</v>
      </c>
      <c r="S53">
        <f t="shared" si="3"/>
        <v>7</v>
      </c>
      <c r="U53">
        <f>VLOOKUP($R53,装备规划说明!$X$27:$AI$34,U$1,FALSE)</f>
        <v>16</v>
      </c>
      <c r="V53">
        <f>INT(VLOOKUP($R53,装备规划说明!$X$27:$AI$34,V$1,FALSE)*VLOOKUP($G53,装备规划说明!$F$10:$O$21,4,FALSE)/装备规划说明!$AE$14)</f>
        <v>140</v>
      </c>
      <c r="W53">
        <f>VLOOKUP($R53,装备规划说明!$X$27:$AI$34,W$1,FALSE)</f>
        <v>18</v>
      </c>
      <c r="X53">
        <f>INT(VLOOKUP($R53,装备规划说明!$X$27:$AI$34,X$1,FALSE)*VLOOKUP($G53,装备规划说明!$F$10:$O$21,4,FALSE)/装备规划说明!$AE$14)</f>
        <v>28</v>
      </c>
      <c r="Y53" t="str">
        <f t="shared" si="8"/>
        <v>[[16,98,175][[18,19,35]</v>
      </c>
      <c r="Z53">
        <f t="shared" si="5"/>
        <v>4</v>
      </c>
      <c r="AA53" t="str">
        <f t="shared" si="6"/>
        <v>[[16,23,93,100][18,4,18,100]]</v>
      </c>
      <c r="AB53" t="str">
        <f t="shared" si="6"/>
        <v>[[16,23,93,100][18,4,18,100]]</v>
      </c>
      <c r="AC53" t="str">
        <f t="shared" si="6"/>
        <v>[[16,23,93,100][18,4,18,100]]</v>
      </c>
      <c r="AD53" t="str">
        <f t="shared" si="6"/>
        <v>[[16,23,93,100][18,4,18,100]]</v>
      </c>
      <c r="AE53">
        <f t="shared" si="7"/>
        <v>2</v>
      </c>
    </row>
    <row r="54" spans="1:31" hidden="1" x14ac:dyDescent="0.15">
      <c r="A54" t="str">
        <f t="shared" si="1"/>
        <v>1107501</v>
      </c>
      <c r="B54">
        <v>1</v>
      </c>
      <c r="E54">
        <v>5</v>
      </c>
      <c r="F54">
        <f t="shared" si="2"/>
        <v>10</v>
      </c>
      <c r="G54">
        <v>1</v>
      </c>
      <c r="H54">
        <f>VLOOKUP(G54,装备规划说明!$F$7:$H$20,2,FALSE)</f>
        <v>10</v>
      </c>
      <c r="I54">
        <f>IF(G54&gt;2,IF(E54=VLOOKUP(G54,装备规划说明!$F$10:$P$20,11,FALSE),1,0)+IF(E54-1=VLOOKUP(G54,装备规划说明!$F$10:$P$20,11,FALSE),1,0),IF(E54=VLOOKUP(G54,装备规划说明!$F$10:$P$20,11,FALSE),1,0))</f>
        <v>0</v>
      </c>
      <c r="J54">
        <v>1</v>
      </c>
      <c r="K54">
        <v>0</v>
      </c>
      <c r="R54">
        <f t="shared" si="9"/>
        <v>7</v>
      </c>
      <c r="S54">
        <f t="shared" si="3"/>
        <v>7</v>
      </c>
      <c r="U54">
        <f>VLOOKUP($R54,装备规划说明!$X$27:$AI$34,U$1,FALSE)</f>
        <v>16</v>
      </c>
      <c r="V54">
        <f>INT(VLOOKUP($R54,装备规划说明!$X$27:$AI$34,V$1,FALSE)*VLOOKUP($G54,装备规划说明!$F$10:$O$21,4,FALSE)/装备规划说明!$AE$14)</f>
        <v>140</v>
      </c>
      <c r="W54">
        <f>VLOOKUP($R54,装备规划说明!$X$27:$AI$34,W$1,FALSE)</f>
        <v>18</v>
      </c>
      <c r="X54">
        <f>INT(VLOOKUP($R54,装备规划说明!$X$27:$AI$34,X$1,FALSE)*VLOOKUP($G54,装备规划说明!$F$10:$O$21,4,FALSE)/装备规划说明!$AE$14)</f>
        <v>28</v>
      </c>
      <c r="Y54" t="str">
        <f t="shared" si="8"/>
        <v>[[16,98,175][[18,19,35]</v>
      </c>
      <c r="Z54">
        <f t="shared" si="5"/>
        <v>4</v>
      </c>
      <c r="AA54" t="str">
        <f t="shared" si="6"/>
        <v>[[16,23,93,100][18,4,18,100]]</v>
      </c>
      <c r="AB54" t="str">
        <f t="shared" si="6"/>
        <v>[[16,23,93,100][18,4,18,100]]</v>
      </c>
      <c r="AC54" t="str">
        <f t="shared" si="6"/>
        <v>[[16,23,93,100][18,4,18,100]]</v>
      </c>
      <c r="AD54" t="str">
        <f t="shared" si="6"/>
        <v>[[16,23,93,100][18,4,18,100]]</v>
      </c>
      <c r="AE54">
        <f t="shared" si="7"/>
        <v>2</v>
      </c>
    </row>
    <row r="55" spans="1:31" hidden="1" x14ac:dyDescent="0.15">
      <c r="A55" t="str">
        <f t="shared" si="1"/>
        <v>1101102</v>
      </c>
      <c r="B55">
        <v>1</v>
      </c>
      <c r="E55">
        <f>E5</f>
        <v>1</v>
      </c>
      <c r="F55">
        <f t="shared" si="2"/>
        <v>30</v>
      </c>
      <c r="G55">
        <f>G5+1</f>
        <v>2</v>
      </c>
      <c r="H55">
        <f>VLOOKUP(G55,装备规划说明!$F$7:$H$20,2,FALSE)</f>
        <v>30</v>
      </c>
      <c r="I55">
        <f>IF(G55&gt;2,IF(E55=VLOOKUP(G55,装备规划说明!$F$10:$P$20,11,FALSE),1,0)+IF(E55-1=VLOOKUP(G55,装备规划说明!$F$10:$P$20,11,FALSE),1,0),IF(E55=VLOOKUP(G55,装备规划说明!$F$10:$P$20,11,FALSE),1,0))</f>
        <v>0</v>
      </c>
      <c r="J55">
        <v>1</v>
      </c>
      <c r="K55">
        <v>0</v>
      </c>
      <c r="R55">
        <f t="shared" si="9"/>
        <v>1</v>
      </c>
      <c r="S55">
        <f t="shared" si="3"/>
        <v>1</v>
      </c>
      <c r="U55">
        <f>VLOOKUP($R55,装备规划说明!$X$27:$AI$34,U$1,FALSE)</f>
        <v>16</v>
      </c>
      <c r="V55">
        <f>INT(VLOOKUP($R55,装备规划说明!$X$27:$AI$34,V$1,FALSE)*VLOOKUP($G55,装备规划说明!$F$10:$O$21,4,FALSE)/装备规划说明!$AE$14)</f>
        <v>295</v>
      </c>
      <c r="W55">
        <f>VLOOKUP($R55,装备规划说明!$X$27:$AI$34,W$1,FALSE)</f>
        <v>20</v>
      </c>
      <c r="X55">
        <f>INT(VLOOKUP($R55,装备规划说明!$X$27:$AI$34,X$1,FALSE)*VLOOKUP($G55,装备规划说明!$F$10:$O$21,4,FALSE)/装备规划说明!$AE$14)</f>
        <v>21</v>
      </c>
      <c r="Y55" t="str">
        <f t="shared" si="8"/>
        <v>[[16,206,368][[20,14,26]</v>
      </c>
      <c r="Z55">
        <f t="shared" si="5"/>
        <v>0</v>
      </c>
      <c r="AA55" t="str">
        <f t="shared" si="6"/>
        <v>[[16,49,196,100][20,3,14,100]]</v>
      </c>
      <c r="AB55" t="str">
        <f t="shared" si="6"/>
        <v>[[16,49,196,100][20,3,14,100]]</v>
      </c>
      <c r="AC55" t="str">
        <f t="shared" si="6"/>
        <v>[[16,49,196,100][20,3,14,100]]</v>
      </c>
      <c r="AD55" t="str">
        <f t="shared" si="6"/>
        <v>[[16,49,196,100][20,3,14,100]]</v>
      </c>
      <c r="AE55">
        <f t="shared" si="7"/>
        <v>0</v>
      </c>
    </row>
    <row r="56" spans="1:31" hidden="1" x14ac:dyDescent="0.15">
      <c r="A56" t="str">
        <f t="shared" si="1"/>
        <v>1102102</v>
      </c>
      <c r="B56">
        <v>1</v>
      </c>
      <c r="E56">
        <f t="shared" ref="E56:E119" si="10">E6</f>
        <v>1</v>
      </c>
      <c r="F56">
        <f t="shared" si="2"/>
        <v>30</v>
      </c>
      <c r="G56">
        <f t="shared" ref="G56:G119" si="11">G6+1</f>
        <v>2</v>
      </c>
      <c r="H56">
        <f>VLOOKUP(G56,装备规划说明!$F$7:$H$20,2,FALSE)</f>
        <v>30</v>
      </c>
      <c r="I56">
        <f>IF(G56&gt;2,IF(E56=VLOOKUP(G56,装备规划说明!$F$10:$P$20,11,FALSE),1,0)+IF(E56-1=VLOOKUP(G56,装备规划说明!$F$10:$P$20,11,FALSE),1,0),IF(E56=VLOOKUP(G56,装备规划说明!$F$10:$P$20,11,FALSE),1,0))</f>
        <v>0</v>
      </c>
      <c r="J56">
        <v>1</v>
      </c>
      <c r="K56">
        <v>0</v>
      </c>
      <c r="R56">
        <f t="shared" si="9"/>
        <v>2</v>
      </c>
      <c r="S56">
        <f t="shared" si="3"/>
        <v>2</v>
      </c>
      <c r="U56">
        <f>VLOOKUP($R56,装备规划说明!$X$27:$AI$34,U$1,FALSE)</f>
        <v>16</v>
      </c>
      <c r="V56">
        <f>INT(VLOOKUP($R56,装备规划说明!$X$27:$AI$34,V$1,FALSE)*VLOOKUP($G56,装备规划说明!$F$10:$O$21,4,FALSE)/装备规划说明!$AE$14)</f>
        <v>422</v>
      </c>
      <c r="W56">
        <f>VLOOKUP($R56,装备规划说明!$X$27:$AI$34,W$1,FALSE)</f>
        <v>20</v>
      </c>
      <c r="X56">
        <f>INT(VLOOKUP($R56,装备规划说明!$X$27:$AI$34,X$1,FALSE)*VLOOKUP($G56,装备规划说明!$F$10:$O$21,4,FALSE)/装备规划说明!$AE$14)</f>
        <v>21</v>
      </c>
      <c r="Y56" t="str">
        <f t="shared" si="8"/>
        <v>[[16,295,527][[20,14,26]</v>
      </c>
      <c r="Z56">
        <f t="shared" si="5"/>
        <v>0</v>
      </c>
      <c r="AA56" t="str">
        <f t="shared" si="6"/>
        <v>[[16,70,281,100][20,3,14,100]]</v>
      </c>
      <c r="AB56" t="str">
        <f t="shared" si="6"/>
        <v>[[16,70,281,100][20,3,14,100]]</v>
      </c>
      <c r="AC56" t="str">
        <f t="shared" si="6"/>
        <v>[[16,70,281,100][20,3,14,100]]</v>
      </c>
      <c r="AD56" t="str">
        <f t="shared" si="6"/>
        <v>[[16,70,281,100][20,3,14,100]]</v>
      </c>
      <c r="AE56">
        <f t="shared" si="7"/>
        <v>0</v>
      </c>
    </row>
    <row r="57" spans="1:31" hidden="1" x14ac:dyDescent="0.15">
      <c r="A57" t="str">
        <f t="shared" si="1"/>
        <v>1103102</v>
      </c>
      <c r="B57">
        <v>1</v>
      </c>
      <c r="E57">
        <f t="shared" si="10"/>
        <v>1</v>
      </c>
      <c r="F57">
        <f t="shared" si="2"/>
        <v>30</v>
      </c>
      <c r="G57">
        <f t="shared" si="11"/>
        <v>2</v>
      </c>
      <c r="H57">
        <f>VLOOKUP(G57,装备规划说明!$F$7:$H$20,2,FALSE)</f>
        <v>30</v>
      </c>
      <c r="I57">
        <f>IF(G57&gt;2,IF(E57=VLOOKUP(G57,装备规划说明!$F$10:$P$20,11,FALSE),1,0)+IF(E57-1=VLOOKUP(G57,装备规划说明!$F$10:$P$20,11,FALSE),1,0),IF(E57=VLOOKUP(G57,装备规划说明!$F$10:$P$20,11,FALSE),1,0))</f>
        <v>0</v>
      </c>
      <c r="J57">
        <v>1</v>
      </c>
      <c r="K57">
        <v>0</v>
      </c>
      <c r="R57">
        <f t="shared" si="9"/>
        <v>3</v>
      </c>
      <c r="S57">
        <f t="shared" si="3"/>
        <v>3</v>
      </c>
      <c r="U57">
        <f>VLOOKUP($R57,装备规划说明!$X$27:$AI$34,U$1,FALSE)</f>
        <v>16</v>
      </c>
      <c r="V57">
        <f>INT(VLOOKUP($R57,装备规划说明!$X$27:$AI$34,V$1,FALSE)*VLOOKUP($G57,装备规划说明!$F$10:$O$21,4,FALSE)/装备规划说明!$AE$14)</f>
        <v>211</v>
      </c>
      <c r="W57">
        <f>VLOOKUP($R57,装备规划说明!$X$27:$AI$34,W$1,FALSE)</f>
        <v>21</v>
      </c>
      <c r="X57">
        <f>INT(VLOOKUP($R57,装备规划说明!$X$27:$AI$34,X$1,FALSE)*VLOOKUP($G57,装备规划说明!$F$10:$O$21,4,FALSE)/装备规划说明!$AE$14)</f>
        <v>21</v>
      </c>
      <c r="Y57" t="str">
        <f t="shared" si="8"/>
        <v>[[16,147,263][[21,14,26]</v>
      </c>
      <c r="Z57">
        <f t="shared" si="5"/>
        <v>0</v>
      </c>
      <c r="AA57" t="str">
        <f t="shared" si="6"/>
        <v>[[16,35,140,100][21,3,14,100]]</v>
      </c>
      <c r="AB57" t="str">
        <f t="shared" si="6"/>
        <v>[[16,35,140,100][21,3,14,100]]</v>
      </c>
      <c r="AC57" t="str">
        <f t="shared" si="6"/>
        <v>[[16,35,140,100][21,3,14,100]]</v>
      </c>
      <c r="AD57" t="str">
        <f t="shared" si="6"/>
        <v>[[16,35,140,100][21,3,14,100]]</v>
      </c>
      <c r="AE57">
        <f t="shared" si="7"/>
        <v>0</v>
      </c>
    </row>
    <row r="58" spans="1:31" hidden="1" x14ac:dyDescent="0.15">
      <c r="A58" t="str">
        <f t="shared" si="1"/>
        <v>1104102</v>
      </c>
      <c r="B58">
        <v>1</v>
      </c>
      <c r="E58">
        <f t="shared" si="10"/>
        <v>1</v>
      </c>
      <c r="F58">
        <f t="shared" si="2"/>
        <v>30</v>
      </c>
      <c r="G58">
        <f t="shared" si="11"/>
        <v>2</v>
      </c>
      <c r="H58">
        <f>VLOOKUP(G58,装备规划说明!$F$7:$H$20,2,FALSE)</f>
        <v>30</v>
      </c>
      <c r="I58">
        <f>IF(G58&gt;2,IF(E58=VLOOKUP(G58,装备规划说明!$F$10:$P$20,11,FALSE),1,0)+IF(E58-1=VLOOKUP(G58,装备规划说明!$F$10:$P$20,11,FALSE),1,0),IF(E58=VLOOKUP(G58,装备规划说明!$F$10:$P$20,11,FALSE),1,0))</f>
        <v>0</v>
      </c>
      <c r="J58">
        <v>1</v>
      </c>
      <c r="K58">
        <v>0</v>
      </c>
      <c r="R58">
        <f t="shared" si="9"/>
        <v>4</v>
      </c>
      <c r="S58">
        <f t="shared" si="3"/>
        <v>4</v>
      </c>
      <c r="U58">
        <f>VLOOKUP($R58,装备规划说明!$X$27:$AI$34,U$1,FALSE)</f>
        <v>18</v>
      </c>
      <c r="V58">
        <f>INT(VLOOKUP($R58,装备规划说明!$X$27:$AI$34,V$1,FALSE)*VLOOKUP($G58,装备规划说明!$F$10:$O$21,4,FALSE)/装备规划说明!$AE$14)</f>
        <v>21</v>
      </c>
      <c r="W58">
        <f>VLOOKUP($R58,装备规划说明!$X$27:$AI$34,W$1,FALSE)</f>
        <v>22</v>
      </c>
      <c r="X58">
        <f>INT(VLOOKUP($R58,装备规划说明!$X$27:$AI$34,X$1,FALSE)*VLOOKUP($G58,装备规划说明!$F$10:$O$21,4,FALSE)/装备规划说明!$AE$14)</f>
        <v>10</v>
      </c>
      <c r="Y58" t="str">
        <f t="shared" si="8"/>
        <v>[[18,14,26][[22,7,12]</v>
      </c>
      <c r="Z58">
        <f t="shared" si="5"/>
        <v>0</v>
      </c>
      <c r="AA58" t="str">
        <f t="shared" si="6"/>
        <v>[[18,3,14,100][22,1,6,100]]</v>
      </c>
      <c r="AB58" t="str">
        <f t="shared" si="6"/>
        <v>[[18,3,14,100][22,1,6,100]]</v>
      </c>
      <c r="AC58" t="str">
        <f t="shared" si="6"/>
        <v>[[18,3,14,100][22,1,6,100]]</v>
      </c>
      <c r="AD58" t="str">
        <f t="shared" si="6"/>
        <v>[[18,3,14,100][22,1,6,100]]</v>
      </c>
      <c r="AE58">
        <f t="shared" si="7"/>
        <v>0</v>
      </c>
    </row>
    <row r="59" spans="1:31" hidden="1" x14ac:dyDescent="0.15">
      <c r="A59" t="str">
        <f t="shared" si="1"/>
        <v>1105102</v>
      </c>
      <c r="B59">
        <v>1</v>
      </c>
      <c r="E59">
        <f t="shared" si="10"/>
        <v>1</v>
      </c>
      <c r="F59">
        <f t="shared" si="2"/>
        <v>30</v>
      </c>
      <c r="G59">
        <f t="shared" si="11"/>
        <v>2</v>
      </c>
      <c r="H59">
        <f>VLOOKUP(G59,装备规划说明!$F$7:$H$20,2,FALSE)</f>
        <v>30</v>
      </c>
      <c r="I59">
        <f>IF(G59&gt;2,IF(E59=VLOOKUP(G59,装备规划说明!$F$10:$P$20,11,FALSE),1,0)+IF(E59-1=VLOOKUP(G59,装备规划说明!$F$10:$P$20,11,FALSE),1,0),IF(E59=VLOOKUP(G59,装备规划说明!$F$10:$P$20,11,FALSE),1,0))</f>
        <v>0</v>
      </c>
      <c r="J59">
        <v>1</v>
      </c>
      <c r="K59">
        <v>0</v>
      </c>
      <c r="R59">
        <f t="shared" si="9"/>
        <v>5</v>
      </c>
      <c r="S59">
        <f t="shared" si="3"/>
        <v>5</v>
      </c>
      <c r="U59">
        <f>VLOOKUP($R59,装备规划说明!$X$27:$AI$34,U$1,FALSE)</f>
        <v>16</v>
      </c>
      <c r="V59">
        <f>INT(VLOOKUP($R59,装备规划说明!$X$27:$AI$34,V$1,FALSE)*VLOOKUP($G59,装备规划说明!$F$10:$O$21,4,FALSE)/装备规划说明!$AE$14)</f>
        <v>295</v>
      </c>
      <c r="W59">
        <f>VLOOKUP($R59,装备规划说明!$X$27:$AI$34,W$1,FALSE)</f>
        <v>17</v>
      </c>
      <c r="X59">
        <f>INT(VLOOKUP($R59,装备规划说明!$X$27:$AI$34,X$1,FALSE)*VLOOKUP($G59,装备规划说明!$F$10:$O$21,4,FALSE)/装备规划说明!$AE$14)</f>
        <v>211</v>
      </c>
      <c r="Y59" t="str">
        <f t="shared" si="8"/>
        <v>[[16,206,368][[17,147,263]</v>
      </c>
      <c r="Z59">
        <f t="shared" si="5"/>
        <v>0</v>
      </c>
      <c r="AA59" t="str">
        <f t="shared" si="6"/>
        <v>[[16,49,196,100][17,35,140,100]]</v>
      </c>
      <c r="AB59" t="str">
        <f t="shared" si="6"/>
        <v>[[16,49,196,100][17,35,140,100]]</v>
      </c>
      <c r="AC59" t="str">
        <f t="shared" si="6"/>
        <v>[[16,49,196,100][17,35,140,100]]</v>
      </c>
      <c r="AD59" t="str">
        <f t="shared" si="6"/>
        <v>[[16,49,196,100][17,35,140,100]]</v>
      </c>
      <c r="AE59">
        <f t="shared" si="7"/>
        <v>0</v>
      </c>
    </row>
    <row r="60" spans="1:31" hidden="1" x14ac:dyDescent="0.15">
      <c r="A60" t="str">
        <f t="shared" si="1"/>
        <v>1106102</v>
      </c>
      <c r="B60">
        <v>1</v>
      </c>
      <c r="E60">
        <f t="shared" si="10"/>
        <v>1</v>
      </c>
      <c r="F60">
        <f t="shared" si="2"/>
        <v>30</v>
      </c>
      <c r="G60">
        <f t="shared" si="11"/>
        <v>2</v>
      </c>
      <c r="H60">
        <f>VLOOKUP(G60,装备规划说明!$F$7:$H$20,2,FALSE)</f>
        <v>30</v>
      </c>
      <c r="I60">
        <f>IF(G60&gt;2,IF(E60=VLOOKUP(G60,装备规划说明!$F$10:$P$20,11,FALSE),1,0)+IF(E60-1=VLOOKUP(G60,装备规划说明!$F$10:$P$20,11,FALSE),1,0),IF(E60=VLOOKUP(G60,装备规划说明!$F$10:$P$20,11,FALSE),1,0))</f>
        <v>0</v>
      </c>
      <c r="J60">
        <v>1</v>
      </c>
      <c r="K60">
        <v>0</v>
      </c>
      <c r="R60">
        <f t="shared" si="9"/>
        <v>6</v>
      </c>
      <c r="S60">
        <f t="shared" si="3"/>
        <v>6</v>
      </c>
      <c r="U60">
        <f>VLOOKUP($R60,装备规划说明!$X$27:$AI$34,U$1,FALSE)</f>
        <v>18</v>
      </c>
      <c r="V60">
        <f>INT(VLOOKUP($R60,装备规划说明!$X$27:$AI$34,V$1,FALSE)*VLOOKUP($G60,装备规划说明!$F$10:$O$21,4,FALSE)/装备规划说明!$AE$14)</f>
        <v>21</v>
      </c>
      <c r="W60">
        <f>VLOOKUP($R60,装备规划说明!$X$27:$AI$34,W$1,FALSE)</f>
        <v>17</v>
      </c>
      <c r="X60">
        <f>INT(VLOOKUP($R60,装备规划说明!$X$27:$AI$34,X$1,FALSE)*VLOOKUP($G60,装备规划说明!$F$10:$O$21,4,FALSE)/装备规划说明!$AE$14)</f>
        <v>8</v>
      </c>
      <c r="Y60" t="str">
        <f t="shared" si="8"/>
        <v>[[18,14,26][[17,5,10]</v>
      </c>
      <c r="Z60">
        <f t="shared" si="5"/>
        <v>0</v>
      </c>
      <c r="AA60" t="str">
        <f t="shared" si="6"/>
        <v>[[18,3,14,100][17,1,5,100]]</v>
      </c>
      <c r="AB60" t="str">
        <f t="shared" si="6"/>
        <v>[[18,3,14,100][17,1,5,100]]</v>
      </c>
      <c r="AC60" t="str">
        <f t="shared" si="6"/>
        <v>[[18,3,14,100][17,1,5,100]]</v>
      </c>
      <c r="AD60" t="str">
        <f t="shared" si="6"/>
        <v>[[18,3,14,100][17,1,5,100]]</v>
      </c>
      <c r="AE60">
        <f t="shared" si="7"/>
        <v>0</v>
      </c>
    </row>
    <row r="61" spans="1:31" hidden="1" x14ac:dyDescent="0.15">
      <c r="A61" t="str">
        <f t="shared" si="1"/>
        <v>1107102</v>
      </c>
      <c r="B61">
        <v>1</v>
      </c>
      <c r="E61">
        <f t="shared" si="10"/>
        <v>1</v>
      </c>
      <c r="F61">
        <f t="shared" si="2"/>
        <v>30</v>
      </c>
      <c r="G61">
        <f t="shared" si="11"/>
        <v>2</v>
      </c>
      <c r="H61">
        <f>VLOOKUP(G61,装备规划说明!$F$7:$H$20,2,FALSE)</f>
        <v>30</v>
      </c>
      <c r="I61">
        <f>IF(G61&gt;2,IF(E61=VLOOKUP(G61,装备规划说明!$F$10:$P$20,11,FALSE),1,0)+IF(E61-1=VLOOKUP(G61,装备规划说明!$F$10:$P$20,11,FALSE),1,0),IF(E61=VLOOKUP(G61,装备规划说明!$F$10:$P$20,11,FALSE),1,0))</f>
        <v>0</v>
      </c>
      <c r="J61">
        <v>1</v>
      </c>
      <c r="K61">
        <v>0</v>
      </c>
      <c r="R61">
        <f t="shared" si="9"/>
        <v>7</v>
      </c>
      <c r="S61">
        <f t="shared" si="3"/>
        <v>7</v>
      </c>
      <c r="U61">
        <f>VLOOKUP($R61,装备规划说明!$X$27:$AI$34,U$1,FALSE)</f>
        <v>16</v>
      </c>
      <c r="V61">
        <f>INT(VLOOKUP($R61,装备规划说明!$X$27:$AI$34,V$1,FALSE)*VLOOKUP($G61,装备规划说明!$F$10:$O$21,4,FALSE)/装备规划说明!$AE$14)</f>
        <v>422</v>
      </c>
      <c r="W61">
        <f>VLOOKUP($R61,装备规划说明!$X$27:$AI$34,W$1,FALSE)</f>
        <v>18</v>
      </c>
      <c r="X61">
        <f>INT(VLOOKUP($R61,装备规划说明!$X$27:$AI$34,X$1,FALSE)*VLOOKUP($G61,装备规划说明!$F$10:$O$21,4,FALSE)/装备规划说明!$AE$14)</f>
        <v>84</v>
      </c>
      <c r="Y61" t="str">
        <f t="shared" si="8"/>
        <v>[[16,295,527][[18,58,105]</v>
      </c>
      <c r="Z61">
        <f t="shared" si="5"/>
        <v>0</v>
      </c>
      <c r="AA61" t="str">
        <f t="shared" si="6"/>
        <v>[[16,70,281,100][18,14,56,100]]</v>
      </c>
      <c r="AB61" t="str">
        <f t="shared" si="6"/>
        <v>[[16,70,281,100][18,14,56,100]]</v>
      </c>
      <c r="AC61" t="str">
        <f t="shared" si="6"/>
        <v>[[16,70,281,100][18,14,56,100]]</v>
      </c>
      <c r="AD61" t="str">
        <f t="shared" si="6"/>
        <v>[[16,70,281,100][18,14,56,100]]</v>
      </c>
      <c r="AE61">
        <f t="shared" si="7"/>
        <v>0</v>
      </c>
    </row>
    <row r="62" spans="1:31" hidden="1" x14ac:dyDescent="0.15">
      <c r="A62" t="str">
        <f t="shared" si="1"/>
        <v>1107102</v>
      </c>
      <c r="B62">
        <v>1</v>
      </c>
      <c r="E62">
        <f t="shared" si="10"/>
        <v>1</v>
      </c>
      <c r="F62">
        <f t="shared" si="2"/>
        <v>30</v>
      </c>
      <c r="G62">
        <f t="shared" si="11"/>
        <v>2</v>
      </c>
      <c r="H62">
        <f>VLOOKUP(G62,装备规划说明!$F$7:$H$20,2,FALSE)</f>
        <v>30</v>
      </c>
      <c r="I62">
        <f>IF(G62&gt;2,IF(E62=VLOOKUP(G62,装备规划说明!$F$10:$P$20,11,FALSE),1,0)+IF(E62-1=VLOOKUP(G62,装备规划说明!$F$10:$P$20,11,FALSE),1,0),IF(E62=VLOOKUP(G62,装备规划说明!$F$10:$P$20,11,FALSE),1,0))</f>
        <v>0</v>
      </c>
      <c r="J62">
        <v>1</v>
      </c>
      <c r="K62">
        <v>0</v>
      </c>
      <c r="R62">
        <f t="shared" si="9"/>
        <v>7</v>
      </c>
      <c r="S62">
        <f t="shared" si="3"/>
        <v>7</v>
      </c>
      <c r="U62">
        <f>VLOOKUP($R62,装备规划说明!$X$27:$AI$34,U$1,FALSE)</f>
        <v>16</v>
      </c>
      <c r="V62">
        <f>INT(VLOOKUP($R62,装备规划说明!$X$27:$AI$34,V$1,FALSE)*VLOOKUP($G62,装备规划说明!$F$10:$O$21,4,FALSE)/装备规划说明!$AE$14)</f>
        <v>422</v>
      </c>
      <c r="W62">
        <f>VLOOKUP($R62,装备规划说明!$X$27:$AI$34,W$1,FALSE)</f>
        <v>18</v>
      </c>
      <c r="X62">
        <f>INT(VLOOKUP($R62,装备规划说明!$X$27:$AI$34,X$1,FALSE)*VLOOKUP($G62,装备规划说明!$F$10:$O$21,4,FALSE)/装备规划说明!$AE$14)</f>
        <v>84</v>
      </c>
      <c r="Y62" t="str">
        <f t="shared" si="8"/>
        <v>[[16,295,527][[18,58,105]</v>
      </c>
      <c r="Z62">
        <f t="shared" si="5"/>
        <v>0</v>
      </c>
      <c r="AA62" t="str">
        <f t="shared" si="6"/>
        <v>[[16,70,281,100][18,14,56,100]]</v>
      </c>
      <c r="AB62" t="str">
        <f t="shared" si="6"/>
        <v>[[16,70,281,100][18,14,56,100]]</v>
      </c>
      <c r="AC62" t="str">
        <f t="shared" si="6"/>
        <v>[[16,70,281,100][18,14,56,100]]</v>
      </c>
      <c r="AD62" t="str">
        <f t="shared" si="6"/>
        <v>[[16,70,281,100][18,14,56,100]]</v>
      </c>
      <c r="AE62">
        <f t="shared" si="7"/>
        <v>0</v>
      </c>
    </row>
    <row r="63" spans="1:31" hidden="1" x14ac:dyDescent="0.15">
      <c r="A63" t="str">
        <f t="shared" si="1"/>
        <v>1107102</v>
      </c>
      <c r="B63">
        <v>1</v>
      </c>
      <c r="E63">
        <f t="shared" si="10"/>
        <v>1</v>
      </c>
      <c r="F63">
        <f t="shared" si="2"/>
        <v>30</v>
      </c>
      <c r="G63">
        <f t="shared" si="11"/>
        <v>2</v>
      </c>
      <c r="H63">
        <f>VLOOKUP(G63,装备规划说明!$F$7:$H$20,2,FALSE)</f>
        <v>30</v>
      </c>
      <c r="I63">
        <f>IF(G63&gt;2,IF(E63=VLOOKUP(G63,装备规划说明!$F$10:$P$20,11,FALSE),1,0)+IF(E63-1=VLOOKUP(G63,装备规划说明!$F$10:$P$20,11,FALSE),1,0),IF(E63=VLOOKUP(G63,装备规划说明!$F$10:$P$20,11,FALSE),1,0))</f>
        <v>0</v>
      </c>
      <c r="J63">
        <v>1</v>
      </c>
      <c r="K63">
        <v>0</v>
      </c>
      <c r="R63">
        <f t="shared" si="9"/>
        <v>7</v>
      </c>
      <c r="S63">
        <f t="shared" si="3"/>
        <v>7</v>
      </c>
      <c r="U63">
        <f>VLOOKUP($R63,装备规划说明!$X$27:$AI$34,U$1,FALSE)</f>
        <v>16</v>
      </c>
      <c r="V63">
        <f>INT(VLOOKUP($R63,装备规划说明!$X$27:$AI$34,V$1,FALSE)*VLOOKUP($G63,装备规划说明!$F$10:$O$21,4,FALSE)/装备规划说明!$AE$14)</f>
        <v>422</v>
      </c>
      <c r="W63">
        <f>VLOOKUP($R63,装备规划说明!$X$27:$AI$34,W$1,FALSE)</f>
        <v>18</v>
      </c>
      <c r="X63">
        <f>INT(VLOOKUP($R63,装备规划说明!$X$27:$AI$34,X$1,FALSE)*VLOOKUP($G63,装备规划说明!$F$10:$O$21,4,FALSE)/装备规划说明!$AE$14)</f>
        <v>84</v>
      </c>
      <c r="Y63" t="str">
        <f t="shared" si="8"/>
        <v>[[16,295,527][[18,58,105]</v>
      </c>
      <c r="Z63">
        <f t="shared" si="5"/>
        <v>0</v>
      </c>
      <c r="AA63" t="str">
        <f t="shared" si="6"/>
        <v>[[16,70,281,100][18,14,56,100]]</v>
      </c>
      <c r="AB63" t="str">
        <f t="shared" si="6"/>
        <v>[[16,70,281,100][18,14,56,100]]</v>
      </c>
      <c r="AC63" t="str">
        <f t="shared" si="6"/>
        <v>[[16,70,281,100][18,14,56,100]]</v>
      </c>
      <c r="AD63" t="str">
        <f t="shared" si="6"/>
        <v>[[16,70,281,100][18,14,56,100]]</v>
      </c>
      <c r="AE63">
        <f t="shared" si="7"/>
        <v>0</v>
      </c>
    </row>
    <row r="64" spans="1:31" hidden="1" x14ac:dyDescent="0.15">
      <c r="A64" t="str">
        <f t="shared" si="1"/>
        <v>1107102</v>
      </c>
      <c r="B64">
        <v>1</v>
      </c>
      <c r="E64">
        <f t="shared" si="10"/>
        <v>1</v>
      </c>
      <c r="F64">
        <f t="shared" si="2"/>
        <v>30</v>
      </c>
      <c r="G64">
        <f t="shared" si="11"/>
        <v>2</v>
      </c>
      <c r="H64">
        <f>VLOOKUP(G64,装备规划说明!$F$7:$H$20,2,FALSE)</f>
        <v>30</v>
      </c>
      <c r="I64">
        <f>IF(G64&gt;2,IF(E64=VLOOKUP(G64,装备规划说明!$F$10:$P$20,11,FALSE),1,0)+IF(E64-1=VLOOKUP(G64,装备规划说明!$F$10:$P$20,11,FALSE),1,0),IF(E64=VLOOKUP(G64,装备规划说明!$F$10:$P$20,11,FALSE),1,0))</f>
        <v>0</v>
      </c>
      <c r="J64">
        <v>1</v>
      </c>
      <c r="K64">
        <v>0</v>
      </c>
      <c r="R64">
        <f t="shared" si="9"/>
        <v>7</v>
      </c>
      <c r="S64">
        <f t="shared" si="3"/>
        <v>7</v>
      </c>
      <c r="U64">
        <f>VLOOKUP($R64,装备规划说明!$X$27:$AI$34,U$1,FALSE)</f>
        <v>16</v>
      </c>
      <c r="V64">
        <f>INT(VLOOKUP($R64,装备规划说明!$X$27:$AI$34,V$1,FALSE)*VLOOKUP($G64,装备规划说明!$F$10:$O$21,4,FALSE)/装备规划说明!$AE$14)</f>
        <v>422</v>
      </c>
      <c r="W64">
        <f>VLOOKUP($R64,装备规划说明!$X$27:$AI$34,W$1,FALSE)</f>
        <v>18</v>
      </c>
      <c r="X64">
        <f>INT(VLOOKUP($R64,装备规划说明!$X$27:$AI$34,X$1,FALSE)*VLOOKUP($G64,装备规划说明!$F$10:$O$21,4,FALSE)/装备规划说明!$AE$14)</f>
        <v>84</v>
      </c>
      <c r="Y64" t="str">
        <f t="shared" si="8"/>
        <v>[[16,295,527][[18,58,105]</v>
      </c>
      <c r="Z64">
        <f t="shared" si="5"/>
        <v>0</v>
      </c>
      <c r="AA64" t="str">
        <f t="shared" si="6"/>
        <v>[[16,70,281,100][18,14,56,100]]</v>
      </c>
      <c r="AB64" t="str">
        <f t="shared" si="6"/>
        <v>[[16,70,281,100][18,14,56,100]]</v>
      </c>
      <c r="AC64" t="str">
        <f t="shared" si="6"/>
        <v>[[16,70,281,100][18,14,56,100]]</v>
      </c>
      <c r="AD64" t="str">
        <f t="shared" si="6"/>
        <v>[[16,70,281,100][18,14,56,100]]</v>
      </c>
      <c r="AE64">
        <f t="shared" si="7"/>
        <v>0</v>
      </c>
    </row>
    <row r="65" spans="1:31" x14ac:dyDescent="0.15">
      <c r="A65" t="str">
        <f t="shared" si="1"/>
        <v>1101202</v>
      </c>
      <c r="B65">
        <v>1</v>
      </c>
      <c r="E65">
        <f t="shared" si="10"/>
        <v>2</v>
      </c>
      <c r="F65">
        <f t="shared" si="2"/>
        <v>30</v>
      </c>
      <c r="G65">
        <f t="shared" si="11"/>
        <v>2</v>
      </c>
      <c r="H65">
        <f>VLOOKUP(G65,装备规划说明!$F$7:$H$20,2,FALSE)</f>
        <v>30</v>
      </c>
      <c r="I65">
        <f>IF(G65&gt;2,IF(E65=VLOOKUP(G65,装备规划说明!$F$10:$P$20,11,FALSE),1,0)+IF(E65-1=VLOOKUP(G65,装备规划说明!$F$10:$P$20,11,FALSE),1,0),IF(E65=VLOOKUP(G65,装备规划说明!$F$10:$P$20,11,FALSE),1,0))</f>
        <v>1</v>
      </c>
      <c r="J65">
        <v>1</v>
      </c>
      <c r="K65">
        <v>0</v>
      </c>
      <c r="R65">
        <f t="shared" si="9"/>
        <v>1</v>
      </c>
      <c r="S65">
        <f t="shared" si="3"/>
        <v>1</v>
      </c>
      <c r="U65">
        <f>VLOOKUP($R65,装备规划说明!$X$27:$AI$34,U$1,FALSE)</f>
        <v>16</v>
      </c>
      <c r="V65">
        <f>INT(VLOOKUP($R65,装备规划说明!$X$27:$AI$34,V$1,FALSE)*VLOOKUP($G65,装备规划说明!$F$10:$O$21,4,FALSE)/装备规划说明!$AE$14)</f>
        <v>295</v>
      </c>
      <c r="W65">
        <f>VLOOKUP($R65,装备规划说明!$X$27:$AI$34,W$1,FALSE)</f>
        <v>20</v>
      </c>
      <c r="X65">
        <f>INT(VLOOKUP($R65,装备规划说明!$X$27:$AI$34,X$1,FALSE)*VLOOKUP($G65,装备规划说明!$F$10:$O$21,4,FALSE)/装备规划说明!$AE$14)</f>
        <v>21</v>
      </c>
      <c r="Y65" t="str">
        <f t="shared" ref="Y65:Y74" si="12">"[["&amp;$U65&amp;","&amp;INT($V65)&amp;"]"&amp;"[["&amp;$W65&amp;","&amp;INT($X65)&amp;"]]"</f>
        <v>[[16,295][[20,21]]</v>
      </c>
      <c r="Z65">
        <f t="shared" si="5"/>
        <v>1</v>
      </c>
      <c r="AA65" t="str">
        <f t="shared" si="6"/>
        <v>[[16,49,196,100][20,3,14,100]]</v>
      </c>
      <c r="AB65" t="str">
        <f t="shared" si="6"/>
        <v>[[16,49,196,100][20,3,14,100]]</v>
      </c>
      <c r="AC65" t="str">
        <f t="shared" si="6"/>
        <v>[[16,49,196,100][20,3,14,100]]</v>
      </c>
      <c r="AD65" t="str">
        <f t="shared" si="6"/>
        <v>[[16,49,196,100][20,3,14,100]]</v>
      </c>
      <c r="AE65">
        <f t="shared" si="7"/>
        <v>1</v>
      </c>
    </row>
    <row r="66" spans="1:31" x14ac:dyDescent="0.15">
      <c r="A66" t="str">
        <f t="shared" si="1"/>
        <v>1102202</v>
      </c>
      <c r="B66">
        <v>1</v>
      </c>
      <c r="E66">
        <f t="shared" si="10"/>
        <v>2</v>
      </c>
      <c r="F66">
        <f t="shared" si="2"/>
        <v>30</v>
      </c>
      <c r="G66">
        <f t="shared" si="11"/>
        <v>2</v>
      </c>
      <c r="H66">
        <f>VLOOKUP(G66,装备规划说明!$F$7:$H$20,2,FALSE)</f>
        <v>30</v>
      </c>
      <c r="I66">
        <f>IF(G66&gt;2,IF(E66=VLOOKUP(G66,装备规划说明!$F$10:$P$20,11,FALSE),1,0)+IF(E66-1=VLOOKUP(G66,装备规划说明!$F$10:$P$20,11,FALSE),1,0),IF(E66=VLOOKUP(G66,装备规划说明!$F$10:$P$20,11,FALSE),1,0))</f>
        <v>1</v>
      </c>
      <c r="J66">
        <v>1</v>
      </c>
      <c r="K66">
        <v>0</v>
      </c>
      <c r="R66">
        <f t="shared" si="9"/>
        <v>2</v>
      </c>
      <c r="S66">
        <f t="shared" si="3"/>
        <v>2</v>
      </c>
      <c r="U66">
        <f>VLOOKUP($R66,装备规划说明!$X$27:$AI$34,U$1,FALSE)</f>
        <v>16</v>
      </c>
      <c r="V66">
        <f>INT(VLOOKUP($R66,装备规划说明!$X$27:$AI$34,V$1,FALSE)*VLOOKUP($G66,装备规划说明!$F$10:$O$21,4,FALSE)/装备规划说明!$AE$14)</f>
        <v>422</v>
      </c>
      <c r="W66">
        <f>VLOOKUP($R66,装备规划说明!$X$27:$AI$34,W$1,FALSE)</f>
        <v>20</v>
      </c>
      <c r="X66">
        <f>INT(VLOOKUP($R66,装备规划说明!$X$27:$AI$34,X$1,FALSE)*VLOOKUP($G66,装备规划说明!$F$10:$O$21,4,FALSE)/装备规划说明!$AE$14)</f>
        <v>21</v>
      </c>
      <c r="Y66" t="str">
        <f t="shared" si="12"/>
        <v>[[16,422][[20,21]]</v>
      </c>
      <c r="Z66">
        <f t="shared" si="5"/>
        <v>1</v>
      </c>
      <c r="AA66" t="str">
        <f t="shared" si="6"/>
        <v>[[16,70,281,100][20,3,14,100]]</v>
      </c>
      <c r="AB66" t="str">
        <f t="shared" si="6"/>
        <v>[[16,70,281,100][20,3,14,100]]</v>
      </c>
      <c r="AC66" t="str">
        <f t="shared" si="6"/>
        <v>[[16,70,281,100][20,3,14,100]]</v>
      </c>
      <c r="AD66" t="str">
        <f t="shared" si="6"/>
        <v>[[16,70,281,100][20,3,14,100]]</v>
      </c>
      <c r="AE66">
        <f t="shared" si="7"/>
        <v>1</v>
      </c>
    </row>
    <row r="67" spans="1:31" x14ac:dyDescent="0.15">
      <c r="A67" t="str">
        <f t="shared" si="1"/>
        <v>1103202</v>
      </c>
      <c r="B67">
        <v>1</v>
      </c>
      <c r="E67">
        <f t="shared" si="10"/>
        <v>2</v>
      </c>
      <c r="F67">
        <f t="shared" si="2"/>
        <v>30</v>
      </c>
      <c r="G67">
        <f t="shared" si="11"/>
        <v>2</v>
      </c>
      <c r="H67">
        <f>VLOOKUP(G67,装备规划说明!$F$7:$H$20,2,FALSE)</f>
        <v>30</v>
      </c>
      <c r="I67">
        <f>IF(G67&gt;2,IF(E67=VLOOKUP(G67,装备规划说明!$F$10:$P$20,11,FALSE),1,0)+IF(E67-1=VLOOKUP(G67,装备规划说明!$F$10:$P$20,11,FALSE),1,0),IF(E67=VLOOKUP(G67,装备规划说明!$F$10:$P$20,11,FALSE),1,0))</f>
        <v>1</v>
      </c>
      <c r="J67">
        <v>1</v>
      </c>
      <c r="K67">
        <v>0</v>
      </c>
      <c r="R67">
        <f t="shared" si="9"/>
        <v>3</v>
      </c>
      <c r="S67">
        <f t="shared" si="3"/>
        <v>3</v>
      </c>
      <c r="U67">
        <f>VLOOKUP($R67,装备规划说明!$X$27:$AI$34,U$1,FALSE)</f>
        <v>16</v>
      </c>
      <c r="V67">
        <f>INT(VLOOKUP($R67,装备规划说明!$X$27:$AI$34,V$1,FALSE)*VLOOKUP($G67,装备规划说明!$F$10:$O$21,4,FALSE)/装备规划说明!$AE$14)</f>
        <v>211</v>
      </c>
      <c r="W67">
        <f>VLOOKUP($R67,装备规划说明!$X$27:$AI$34,W$1,FALSE)</f>
        <v>21</v>
      </c>
      <c r="X67">
        <f>INT(VLOOKUP($R67,装备规划说明!$X$27:$AI$34,X$1,FALSE)*VLOOKUP($G67,装备规划说明!$F$10:$O$21,4,FALSE)/装备规划说明!$AE$14)</f>
        <v>21</v>
      </c>
      <c r="Y67" t="str">
        <f t="shared" si="12"/>
        <v>[[16,211][[21,21]]</v>
      </c>
      <c r="Z67">
        <f t="shared" si="5"/>
        <v>1</v>
      </c>
      <c r="AA67" t="str">
        <f t="shared" si="6"/>
        <v>[[16,35,140,100][21,3,14,100]]</v>
      </c>
      <c r="AB67" t="str">
        <f t="shared" si="6"/>
        <v>[[16,35,140,100][21,3,14,100]]</v>
      </c>
      <c r="AC67" t="str">
        <f t="shared" si="6"/>
        <v>[[16,35,140,100][21,3,14,100]]</v>
      </c>
      <c r="AD67" t="str">
        <f t="shared" si="6"/>
        <v>[[16,35,140,100][21,3,14,100]]</v>
      </c>
      <c r="AE67">
        <f t="shared" si="7"/>
        <v>1</v>
      </c>
    </row>
    <row r="68" spans="1:31" x14ac:dyDescent="0.15">
      <c r="A68" t="str">
        <f t="shared" si="1"/>
        <v>1104202</v>
      </c>
      <c r="B68">
        <v>1</v>
      </c>
      <c r="E68">
        <f t="shared" si="10"/>
        <v>2</v>
      </c>
      <c r="F68">
        <f t="shared" si="2"/>
        <v>30</v>
      </c>
      <c r="G68">
        <f t="shared" si="11"/>
        <v>2</v>
      </c>
      <c r="H68">
        <f>VLOOKUP(G68,装备规划说明!$F$7:$H$20,2,FALSE)</f>
        <v>30</v>
      </c>
      <c r="I68">
        <f>IF(G68&gt;2,IF(E68=VLOOKUP(G68,装备规划说明!$F$10:$P$20,11,FALSE),1,0)+IF(E68-1=VLOOKUP(G68,装备规划说明!$F$10:$P$20,11,FALSE),1,0),IF(E68=VLOOKUP(G68,装备规划说明!$F$10:$P$20,11,FALSE),1,0))</f>
        <v>1</v>
      </c>
      <c r="J68">
        <v>1</v>
      </c>
      <c r="K68">
        <v>0</v>
      </c>
      <c r="R68">
        <f t="shared" si="9"/>
        <v>4</v>
      </c>
      <c r="S68">
        <f t="shared" si="3"/>
        <v>4</v>
      </c>
      <c r="U68">
        <f>VLOOKUP($R68,装备规划说明!$X$27:$AI$34,U$1,FALSE)</f>
        <v>18</v>
      </c>
      <c r="V68">
        <f>INT(VLOOKUP($R68,装备规划说明!$X$27:$AI$34,V$1,FALSE)*VLOOKUP($G68,装备规划说明!$F$10:$O$21,4,FALSE)/装备规划说明!$AE$14)</f>
        <v>21</v>
      </c>
      <c r="W68">
        <f>VLOOKUP($R68,装备规划说明!$X$27:$AI$34,W$1,FALSE)</f>
        <v>22</v>
      </c>
      <c r="X68">
        <f>INT(VLOOKUP($R68,装备规划说明!$X$27:$AI$34,X$1,FALSE)*VLOOKUP($G68,装备规划说明!$F$10:$O$21,4,FALSE)/装备规划说明!$AE$14)</f>
        <v>10</v>
      </c>
      <c r="Y68" t="str">
        <f t="shared" si="12"/>
        <v>[[18,21][[22,10]]</v>
      </c>
      <c r="Z68">
        <f t="shared" si="5"/>
        <v>1</v>
      </c>
      <c r="AA68" t="str">
        <f t="shared" si="6"/>
        <v>[[18,3,14,100][22,1,6,100]]</v>
      </c>
      <c r="AB68" t="str">
        <f t="shared" si="6"/>
        <v>[[18,3,14,100][22,1,6,100]]</v>
      </c>
      <c r="AC68" t="str">
        <f t="shared" si="6"/>
        <v>[[18,3,14,100][22,1,6,100]]</v>
      </c>
      <c r="AD68" t="str">
        <f t="shared" si="6"/>
        <v>[[18,3,14,100][22,1,6,100]]</v>
      </c>
      <c r="AE68">
        <f t="shared" si="7"/>
        <v>1</v>
      </c>
    </row>
    <row r="69" spans="1:31" x14ac:dyDescent="0.15">
      <c r="A69" t="str">
        <f t="shared" si="1"/>
        <v>1105202</v>
      </c>
      <c r="B69">
        <v>1</v>
      </c>
      <c r="E69">
        <f t="shared" si="10"/>
        <v>2</v>
      </c>
      <c r="F69">
        <f t="shared" si="2"/>
        <v>30</v>
      </c>
      <c r="G69">
        <f t="shared" si="11"/>
        <v>2</v>
      </c>
      <c r="H69">
        <f>VLOOKUP(G69,装备规划说明!$F$7:$H$20,2,FALSE)</f>
        <v>30</v>
      </c>
      <c r="I69">
        <f>IF(G69&gt;2,IF(E69=VLOOKUP(G69,装备规划说明!$F$10:$P$20,11,FALSE),1,0)+IF(E69-1=VLOOKUP(G69,装备规划说明!$F$10:$P$20,11,FALSE),1,0),IF(E69=VLOOKUP(G69,装备规划说明!$F$10:$P$20,11,FALSE),1,0))</f>
        <v>1</v>
      </c>
      <c r="J69">
        <v>1</v>
      </c>
      <c r="K69">
        <v>0</v>
      </c>
      <c r="R69">
        <f t="shared" si="9"/>
        <v>5</v>
      </c>
      <c r="S69">
        <f t="shared" si="3"/>
        <v>5</v>
      </c>
      <c r="U69">
        <f>VLOOKUP($R69,装备规划说明!$X$27:$AI$34,U$1,FALSE)</f>
        <v>16</v>
      </c>
      <c r="V69">
        <f>INT(VLOOKUP($R69,装备规划说明!$X$27:$AI$34,V$1,FALSE)*VLOOKUP($G69,装备规划说明!$F$10:$O$21,4,FALSE)/装备规划说明!$AE$14)</f>
        <v>295</v>
      </c>
      <c r="W69">
        <f>VLOOKUP($R69,装备规划说明!$X$27:$AI$34,W$1,FALSE)</f>
        <v>17</v>
      </c>
      <c r="X69">
        <f>INT(VLOOKUP($R69,装备规划说明!$X$27:$AI$34,X$1,FALSE)*VLOOKUP($G69,装备规划说明!$F$10:$O$21,4,FALSE)/装备规划说明!$AE$14)</f>
        <v>211</v>
      </c>
      <c r="Y69" t="str">
        <f t="shared" si="12"/>
        <v>[[16,295][[17,211]]</v>
      </c>
      <c r="Z69">
        <f t="shared" si="5"/>
        <v>1</v>
      </c>
      <c r="AA69" t="str">
        <f t="shared" si="6"/>
        <v>[[16,49,196,100][17,35,140,100]]</v>
      </c>
      <c r="AB69" t="str">
        <f t="shared" si="6"/>
        <v>[[16,49,196,100][17,35,140,100]]</v>
      </c>
      <c r="AC69" t="str">
        <f t="shared" si="6"/>
        <v>[[16,49,196,100][17,35,140,100]]</v>
      </c>
      <c r="AD69" t="str">
        <f t="shared" si="6"/>
        <v>[[16,49,196,100][17,35,140,100]]</v>
      </c>
      <c r="AE69">
        <f t="shared" si="7"/>
        <v>1</v>
      </c>
    </row>
    <row r="70" spans="1:31" x14ac:dyDescent="0.15">
      <c r="A70" t="str">
        <f t="shared" ref="A70:A133" si="13">B70&amp;J70&amp;IF(R70&lt;10,"0"&amp;R70,R70)&amp;E70&amp;IF(G70&lt;10,"0"&amp;G70,G70)</f>
        <v>1106202</v>
      </c>
      <c r="B70">
        <v>1</v>
      </c>
      <c r="E70">
        <f t="shared" si="10"/>
        <v>2</v>
      </c>
      <c r="F70">
        <f t="shared" ref="F70:F133" si="14">H70</f>
        <v>30</v>
      </c>
      <c r="G70">
        <f t="shared" si="11"/>
        <v>2</v>
      </c>
      <c r="H70">
        <f>VLOOKUP(G70,装备规划说明!$F$7:$H$20,2,FALSE)</f>
        <v>30</v>
      </c>
      <c r="I70">
        <f>IF(G70&gt;2,IF(E70=VLOOKUP(G70,装备规划说明!$F$10:$P$20,11,FALSE),1,0)+IF(E70-1=VLOOKUP(G70,装备规划说明!$F$10:$P$20,11,FALSE),1,0),IF(E70=VLOOKUP(G70,装备规划说明!$F$10:$P$20,11,FALSE),1,0))</f>
        <v>1</v>
      </c>
      <c r="J70">
        <v>1</v>
      </c>
      <c r="K70">
        <v>0</v>
      </c>
      <c r="R70">
        <f t="shared" si="9"/>
        <v>6</v>
      </c>
      <c r="S70">
        <f t="shared" ref="S70:S133" si="15">R70</f>
        <v>6</v>
      </c>
      <c r="U70">
        <f>VLOOKUP($R70,装备规划说明!$X$27:$AI$34,U$1,FALSE)</f>
        <v>18</v>
      </c>
      <c r="V70">
        <f>INT(VLOOKUP($R70,装备规划说明!$X$27:$AI$34,V$1,FALSE)*VLOOKUP($G70,装备规划说明!$F$10:$O$21,4,FALSE)/装备规划说明!$AE$14)</f>
        <v>21</v>
      </c>
      <c r="W70">
        <f>VLOOKUP($R70,装备规划说明!$X$27:$AI$34,W$1,FALSE)</f>
        <v>17</v>
      </c>
      <c r="X70">
        <f>INT(VLOOKUP($R70,装备规划说明!$X$27:$AI$34,X$1,FALSE)*VLOOKUP($G70,装备规划说明!$F$10:$O$21,4,FALSE)/装备规划说明!$AE$14)</f>
        <v>8</v>
      </c>
      <c r="Y70" t="str">
        <f t="shared" si="12"/>
        <v>[[18,21][[17,8]]</v>
      </c>
      <c r="Z70">
        <f t="shared" ref="Z70:Z133" si="16">E70-1</f>
        <v>1</v>
      </c>
      <c r="AA70" t="str">
        <f t="shared" ref="AA70:AD133" si="17">"[["&amp;$U70&amp;","&amp;INT($V70/6)&amp;","&amp;INT($V70/1.5)&amp;",100]"&amp;"["&amp;$W70&amp;","&amp;INT($X70/6)&amp;","&amp;INT($X70/1.5)&amp;",100]]"</f>
        <v>[[18,3,14,100][17,1,5,100]]</v>
      </c>
      <c r="AB70" t="str">
        <f t="shared" si="17"/>
        <v>[[18,3,14,100][17,1,5,100]]</v>
      </c>
      <c r="AC70" t="str">
        <f t="shared" si="17"/>
        <v>[[18,3,14,100][17,1,5,100]]</v>
      </c>
      <c r="AD70" t="str">
        <f t="shared" si="17"/>
        <v>[[18,3,14,100][17,1,5,100]]</v>
      </c>
      <c r="AE70">
        <f t="shared" ref="AE70:AE133" si="18">ROUNDDOWN((E70*3+G70)/8,0)</f>
        <v>1</v>
      </c>
    </row>
    <row r="71" spans="1:31" x14ac:dyDescent="0.15">
      <c r="A71" t="str">
        <f t="shared" si="13"/>
        <v>1107202</v>
      </c>
      <c r="B71">
        <v>1</v>
      </c>
      <c r="E71">
        <f t="shared" si="10"/>
        <v>2</v>
      </c>
      <c r="F71">
        <f t="shared" si="14"/>
        <v>30</v>
      </c>
      <c r="G71">
        <f t="shared" si="11"/>
        <v>2</v>
      </c>
      <c r="H71">
        <f>VLOOKUP(G71,装备规划说明!$F$7:$H$20,2,FALSE)</f>
        <v>30</v>
      </c>
      <c r="I71">
        <f>IF(G71&gt;2,IF(E71=VLOOKUP(G71,装备规划说明!$F$10:$P$20,11,FALSE),1,0)+IF(E71-1=VLOOKUP(G71,装备规划说明!$F$10:$P$20,11,FALSE),1,0),IF(E71=VLOOKUP(G71,装备规划说明!$F$10:$P$20,11,FALSE),1,0))</f>
        <v>1</v>
      </c>
      <c r="J71">
        <v>1</v>
      </c>
      <c r="K71">
        <v>0</v>
      </c>
      <c r="R71">
        <f t="shared" si="9"/>
        <v>7</v>
      </c>
      <c r="S71">
        <f t="shared" si="15"/>
        <v>7</v>
      </c>
      <c r="U71">
        <f>VLOOKUP($R71,装备规划说明!$X$27:$AI$34,U$1,FALSE)</f>
        <v>16</v>
      </c>
      <c r="V71">
        <f>INT(VLOOKUP($R71,装备规划说明!$X$27:$AI$34,V$1,FALSE)*VLOOKUP($G71,装备规划说明!$F$10:$O$21,4,FALSE)/装备规划说明!$AE$14)</f>
        <v>422</v>
      </c>
      <c r="W71">
        <f>VLOOKUP($R71,装备规划说明!$X$27:$AI$34,W$1,FALSE)</f>
        <v>18</v>
      </c>
      <c r="X71">
        <f>INT(VLOOKUP($R71,装备规划说明!$X$27:$AI$34,X$1,FALSE)*VLOOKUP($G71,装备规划说明!$F$10:$O$21,4,FALSE)/装备规划说明!$AE$14)</f>
        <v>84</v>
      </c>
      <c r="Y71" t="str">
        <f t="shared" si="12"/>
        <v>[[16,422][[18,84]]</v>
      </c>
      <c r="Z71">
        <f t="shared" si="16"/>
        <v>1</v>
      </c>
      <c r="AA71" t="str">
        <f t="shared" si="17"/>
        <v>[[16,70,281,100][18,14,56,100]]</v>
      </c>
      <c r="AB71" t="str">
        <f t="shared" si="17"/>
        <v>[[16,70,281,100][18,14,56,100]]</v>
      </c>
      <c r="AC71" t="str">
        <f t="shared" si="17"/>
        <v>[[16,70,281,100][18,14,56,100]]</v>
      </c>
      <c r="AD71" t="str">
        <f t="shared" si="17"/>
        <v>[[16,70,281,100][18,14,56,100]]</v>
      </c>
      <c r="AE71">
        <f t="shared" si="18"/>
        <v>1</v>
      </c>
    </row>
    <row r="72" spans="1:31" x14ac:dyDescent="0.15">
      <c r="A72" t="str">
        <f t="shared" si="13"/>
        <v>1107202</v>
      </c>
      <c r="B72">
        <v>1</v>
      </c>
      <c r="E72">
        <f t="shared" si="10"/>
        <v>2</v>
      </c>
      <c r="F72">
        <f t="shared" si="14"/>
        <v>30</v>
      </c>
      <c r="G72">
        <f t="shared" si="11"/>
        <v>2</v>
      </c>
      <c r="H72">
        <f>VLOOKUP(G72,装备规划说明!$F$7:$H$20,2,FALSE)</f>
        <v>30</v>
      </c>
      <c r="I72">
        <f>IF(G72&gt;2,IF(E72=VLOOKUP(G72,装备规划说明!$F$10:$P$20,11,FALSE),1,0)+IF(E72-1=VLOOKUP(G72,装备规划说明!$F$10:$P$20,11,FALSE),1,0),IF(E72=VLOOKUP(G72,装备规划说明!$F$10:$P$20,11,FALSE),1,0))</f>
        <v>1</v>
      </c>
      <c r="J72">
        <v>1</v>
      </c>
      <c r="K72">
        <v>0</v>
      </c>
      <c r="R72">
        <f t="shared" si="9"/>
        <v>7</v>
      </c>
      <c r="S72">
        <f t="shared" si="15"/>
        <v>7</v>
      </c>
      <c r="U72">
        <f>VLOOKUP($R72,装备规划说明!$X$27:$AI$34,U$1,FALSE)</f>
        <v>16</v>
      </c>
      <c r="V72">
        <f>INT(VLOOKUP($R72,装备规划说明!$X$27:$AI$34,V$1,FALSE)*VLOOKUP($G72,装备规划说明!$F$10:$O$21,4,FALSE)/装备规划说明!$AE$14)</f>
        <v>422</v>
      </c>
      <c r="W72">
        <f>VLOOKUP($R72,装备规划说明!$X$27:$AI$34,W$1,FALSE)</f>
        <v>18</v>
      </c>
      <c r="X72">
        <f>INT(VLOOKUP($R72,装备规划说明!$X$27:$AI$34,X$1,FALSE)*VLOOKUP($G72,装备规划说明!$F$10:$O$21,4,FALSE)/装备规划说明!$AE$14)</f>
        <v>84</v>
      </c>
      <c r="Y72" t="str">
        <f t="shared" si="12"/>
        <v>[[16,422][[18,84]]</v>
      </c>
      <c r="Z72">
        <f t="shared" si="16"/>
        <v>1</v>
      </c>
      <c r="AA72" t="str">
        <f t="shared" si="17"/>
        <v>[[16,70,281,100][18,14,56,100]]</v>
      </c>
      <c r="AB72" t="str">
        <f t="shared" si="17"/>
        <v>[[16,70,281,100][18,14,56,100]]</v>
      </c>
      <c r="AC72" t="str">
        <f t="shared" si="17"/>
        <v>[[16,70,281,100][18,14,56,100]]</v>
      </c>
      <c r="AD72" t="str">
        <f t="shared" si="17"/>
        <v>[[16,70,281,100][18,14,56,100]]</v>
      </c>
      <c r="AE72">
        <f t="shared" si="18"/>
        <v>1</v>
      </c>
    </row>
    <row r="73" spans="1:31" x14ac:dyDescent="0.15">
      <c r="A73" t="str">
        <f t="shared" si="13"/>
        <v>1107202</v>
      </c>
      <c r="B73">
        <v>1</v>
      </c>
      <c r="E73">
        <f t="shared" si="10"/>
        <v>2</v>
      </c>
      <c r="F73">
        <f t="shared" si="14"/>
        <v>30</v>
      </c>
      <c r="G73">
        <f t="shared" si="11"/>
        <v>2</v>
      </c>
      <c r="H73">
        <f>VLOOKUP(G73,装备规划说明!$F$7:$H$20,2,FALSE)</f>
        <v>30</v>
      </c>
      <c r="I73">
        <f>IF(G73&gt;2,IF(E73=VLOOKUP(G73,装备规划说明!$F$10:$P$20,11,FALSE),1,0)+IF(E73-1=VLOOKUP(G73,装备规划说明!$F$10:$P$20,11,FALSE),1,0),IF(E73=VLOOKUP(G73,装备规划说明!$F$10:$P$20,11,FALSE),1,0))</f>
        <v>1</v>
      </c>
      <c r="J73">
        <v>1</v>
      </c>
      <c r="K73">
        <v>0</v>
      </c>
      <c r="R73">
        <f t="shared" si="9"/>
        <v>7</v>
      </c>
      <c r="S73">
        <f t="shared" si="15"/>
        <v>7</v>
      </c>
      <c r="U73">
        <f>VLOOKUP($R73,装备规划说明!$X$27:$AI$34,U$1,FALSE)</f>
        <v>16</v>
      </c>
      <c r="V73">
        <f>INT(VLOOKUP($R73,装备规划说明!$X$27:$AI$34,V$1,FALSE)*VLOOKUP($G73,装备规划说明!$F$10:$O$21,4,FALSE)/装备规划说明!$AE$14)</f>
        <v>422</v>
      </c>
      <c r="W73">
        <f>VLOOKUP($R73,装备规划说明!$X$27:$AI$34,W$1,FALSE)</f>
        <v>18</v>
      </c>
      <c r="X73">
        <f>INT(VLOOKUP($R73,装备规划说明!$X$27:$AI$34,X$1,FALSE)*VLOOKUP($G73,装备规划说明!$F$10:$O$21,4,FALSE)/装备规划说明!$AE$14)</f>
        <v>84</v>
      </c>
      <c r="Y73" t="str">
        <f t="shared" si="12"/>
        <v>[[16,422][[18,84]]</v>
      </c>
      <c r="Z73">
        <f t="shared" si="16"/>
        <v>1</v>
      </c>
      <c r="AA73" t="str">
        <f t="shared" si="17"/>
        <v>[[16,70,281,100][18,14,56,100]]</v>
      </c>
      <c r="AB73" t="str">
        <f t="shared" si="17"/>
        <v>[[16,70,281,100][18,14,56,100]]</v>
      </c>
      <c r="AC73" t="str">
        <f t="shared" si="17"/>
        <v>[[16,70,281,100][18,14,56,100]]</v>
      </c>
      <c r="AD73" t="str">
        <f t="shared" si="17"/>
        <v>[[16,70,281,100][18,14,56,100]]</v>
      </c>
      <c r="AE73">
        <f t="shared" si="18"/>
        <v>1</v>
      </c>
    </row>
    <row r="74" spans="1:31" x14ac:dyDescent="0.15">
      <c r="A74" t="str">
        <f t="shared" si="13"/>
        <v>1107202</v>
      </c>
      <c r="B74">
        <v>1</v>
      </c>
      <c r="E74">
        <f t="shared" si="10"/>
        <v>2</v>
      </c>
      <c r="F74">
        <f t="shared" si="14"/>
        <v>30</v>
      </c>
      <c r="G74">
        <f t="shared" si="11"/>
        <v>2</v>
      </c>
      <c r="H74">
        <f>VLOOKUP(G74,装备规划说明!$F$7:$H$20,2,FALSE)</f>
        <v>30</v>
      </c>
      <c r="I74">
        <f>IF(G74&gt;2,IF(E74=VLOOKUP(G74,装备规划说明!$F$10:$P$20,11,FALSE),1,0)+IF(E74-1=VLOOKUP(G74,装备规划说明!$F$10:$P$20,11,FALSE),1,0),IF(E74=VLOOKUP(G74,装备规划说明!$F$10:$P$20,11,FALSE),1,0))</f>
        <v>1</v>
      </c>
      <c r="J74">
        <v>1</v>
      </c>
      <c r="K74">
        <v>0</v>
      </c>
      <c r="R74">
        <f t="shared" si="9"/>
        <v>7</v>
      </c>
      <c r="S74">
        <f t="shared" si="15"/>
        <v>7</v>
      </c>
      <c r="U74">
        <f>VLOOKUP($R74,装备规划说明!$X$27:$AI$34,U$1,FALSE)</f>
        <v>16</v>
      </c>
      <c r="V74">
        <f>INT(VLOOKUP($R74,装备规划说明!$X$27:$AI$34,V$1,FALSE)*VLOOKUP($G74,装备规划说明!$F$10:$O$21,4,FALSE)/装备规划说明!$AE$14)</f>
        <v>422</v>
      </c>
      <c r="W74">
        <f>VLOOKUP($R74,装备规划说明!$X$27:$AI$34,W$1,FALSE)</f>
        <v>18</v>
      </c>
      <c r="X74">
        <f>INT(VLOOKUP($R74,装备规划说明!$X$27:$AI$34,X$1,FALSE)*VLOOKUP($G74,装备规划说明!$F$10:$O$21,4,FALSE)/装备规划说明!$AE$14)</f>
        <v>84</v>
      </c>
      <c r="Y74" t="str">
        <f t="shared" si="12"/>
        <v>[[16,422][[18,84]]</v>
      </c>
      <c r="Z74">
        <f t="shared" si="16"/>
        <v>1</v>
      </c>
      <c r="AA74" t="str">
        <f t="shared" si="17"/>
        <v>[[16,70,281,100][18,14,56,100]]</v>
      </c>
      <c r="AB74" t="str">
        <f t="shared" si="17"/>
        <v>[[16,70,281,100][18,14,56,100]]</v>
      </c>
      <c r="AC74" t="str">
        <f t="shared" si="17"/>
        <v>[[16,70,281,100][18,14,56,100]]</v>
      </c>
      <c r="AD74" t="str">
        <f t="shared" si="17"/>
        <v>[[16,70,281,100][18,14,56,100]]</v>
      </c>
      <c r="AE74">
        <f t="shared" si="18"/>
        <v>1</v>
      </c>
    </row>
    <row r="75" spans="1:31" hidden="1" x14ac:dyDescent="0.15">
      <c r="A75" t="str">
        <f t="shared" si="13"/>
        <v>1101302</v>
      </c>
      <c r="B75">
        <v>1</v>
      </c>
      <c r="E75">
        <f t="shared" si="10"/>
        <v>3</v>
      </c>
      <c r="F75">
        <f t="shared" si="14"/>
        <v>30</v>
      </c>
      <c r="G75">
        <f t="shared" si="11"/>
        <v>2</v>
      </c>
      <c r="H75">
        <f>VLOOKUP(G75,装备规划说明!$F$7:$H$20,2,FALSE)</f>
        <v>30</v>
      </c>
      <c r="I75">
        <f>IF(G75&gt;2,IF(E75=VLOOKUP(G75,装备规划说明!$F$10:$P$20,11,FALSE),1,0)+IF(E75-1=VLOOKUP(G75,装备规划说明!$F$10:$P$20,11,FALSE),1,0),IF(E75=VLOOKUP(G75,装备规划说明!$F$10:$P$20,11,FALSE),1,0))</f>
        <v>0</v>
      </c>
      <c r="J75">
        <v>1</v>
      </c>
      <c r="K75">
        <v>0</v>
      </c>
      <c r="R75">
        <f t="shared" si="9"/>
        <v>1</v>
      </c>
      <c r="S75">
        <f t="shared" si="15"/>
        <v>1</v>
      </c>
      <c r="U75">
        <f>VLOOKUP($R75,装备规划说明!$X$27:$AI$34,U$1,FALSE)</f>
        <v>16</v>
      </c>
      <c r="V75">
        <f>INT(VLOOKUP($R75,装备规划说明!$X$27:$AI$34,V$1,FALSE)*VLOOKUP($G75,装备规划说明!$F$10:$O$21,4,FALSE)/装备规划说明!$AE$14)</f>
        <v>295</v>
      </c>
      <c r="W75">
        <f>VLOOKUP($R75,装备规划说明!$X$27:$AI$34,W$1,FALSE)</f>
        <v>20</v>
      </c>
      <c r="X75">
        <f>INT(VLOOKUP($R75,装备规划说明!$X$27:$AI$34,X$1,FALSE)*VLOOKUP($G75,装备规划说明!$F$10:$O$21,4,FALSE)/装备规划说明!$AE$14)</f>
        <v>21</v>
      </c>
      <c r="Y75" t="str">
        <f t="shared" ref="Y75:Y114" si="19">"[["&amp;$U75&amp;","&amp;INT($V75*0.7)&amp;","&amp;INT($V75*1.25)&amp;"]"&amp;"[["&amp;$W75&amp;","&amp;INT($X75*0.7)&amp;","&amp;INT($X75*1.25)&amp;"]"</f>
        <v>[[16,206,368][[20,14,26]</v>
      </c>
      <c r="Z75">
        <f t="shared" si="16"/>
        <v>2</v>
      </c>
      <c r="AA75" t="str">
        <f t="shared" si="17"/>
        <v>[[16,49,196,100][20,3,14,100]]</v>
      </c>
      <c r="AB75" t="str">
        <f t="shared" si="17"/>
        <v>[[16,49,196,100][20,3,14,100]]</v>
      </c>
      <c r="AC75" t="str">
        <f t="shared" si="17"/>
        <v>[[16,49,196,100][20,3,14,100]]</v>
      </c>
      <c r="AD75" t="str">
        <f t="shared" si="17"/>
        <v>[[16,49,196,100][20,3,14,100]]</v>
      </c>
      <c r="AE75">
        <f t="shared" si="18"/>
        <v>1</v>
      </c>
    </row>
    <row r="76" spans="1:31" hidden="1" x14ac:dyDescent="0.15">
      <c r="A76" t="str">
        <f t="shared" si="13"/>
        <v>1102302</v>
      </c>
      <c r="B76">
        <v>1</v>
      </c>
      <c r="E76">
        <f t="shared" si="10"/>
        <v>3</v>
      </c>
      <c r="F76">
        <f t="shared" si="14"/>
        <v>30</v>
      </c>
      <c r="G76">
        <f t="shared" si="11"/>
        <v>2</v>
      </c>
      <c r="H76">
        <f>VLOOKUP(G76,装备规划说明!$F$7:$H$20,2,FALSE)</f>
        <v>30</v>
      </c>
      <c r="I76">
        <f>IF(G76&gt;2,IF(E76=VLOOKUP(G76,装备规划说明!$F$10:$P$20,11,FALSE),1,0)+IF(E76-1=VLOOKUP(G76,装备规划说明!$F$10:$P$20,11,FALSE),1,0),IF(E76=VLOOKUP(G76,装备规划说明!$F$10:$P$20,11,FALSE),1,0))</f>
        <v>0</v>
      </c>
      <c r="J76">
        <v>1</v>
      </c>
      <c r="K76">
        <v>0</v>
      </c>
      <c r="R76">
        <f t="shared" si="9"/>
        <v>2</v>
      </c>
      <c r="S76">
        <f t="shared" si="15"/>
        <v>2</v>
      </c>
      <c r="U76">
        <f>VLOOKUP($R76,装备规划说明!$X$27:$AI$34,U$1,FALSE)</f>
        <v>16</v>
      </c>
      <c r="V76">
        <f>INT(VLOOKUP($R76,装备规划说明!$X$27:$AI$34,V$1,FALSE)*VLOOKUP($G76,装备规划说明!$F$10:$O$21,4,FALSE)/装备规划说明!$AE$14)</f>
        <v>422</v>
      </c>
      <c r="W76">
        <f>VLOOKUP($R76,装备规划说明!$X$27:$AI$34,W$1,FALSE)</f>
        <v>20</v>
      </c>
      <c r="X76">
        <f>INT(VLOOKUP($R76,装备规划说明!$X$27:$AI$34,X$1,FALSE)*VLOOKUP($G76,装备规划说明!$F$10:$O$21,4,FALSE)/装备规划说明!$AE$14)</f>
        <v>21</v>
      </c>
      <c r="Y76" t="str">
        <f t="shared" si="19"/>
        <v>[[16,295,527][[20,14,26]</v>
      </c>
      <c r="Z76">
        <f t="shared" si="16"/>
        <v>2</v>
      </c>
      <c r="AA76" t="str">
        <f t="shared" si="17"/>
        <v>[[16,70,281,100][20,3,14,100]]</v>
      </c>
      <c r="AB76" t="str">
        <f t="shared" si="17"/>
        <v>[[16,70,281,100][20,3,14,100]]</v>
      </c>
      <c r="AC76" t="str">
        <f t="shared" si="17"/>
        <v>[[16,70,281,100][20,3,14,100]]</v>
      </c>
      <c r="AD76" t="str">
        <f t="shared" si="17"/>
        <v>[[16,70,281,100][20,3,14,100]]</v>
      </c>
      <c r="AE76">
        <f t="shared" si="18"/>
        <v>1</v>
      </c>
    </row>
    <row r="77" spans="1:31" hidden="1" x14ac:dyDescent="0.15">
      <c r="A77" t="str">
        <f t="shared" si="13"/>
        <v>1103302</v>
      </c>
      <c r="B77">
        <v>1</v>
      </c>
      <c r="E77">
        <f t="shared" si="10"/>
        <v>3</v>
      </c>
      <c r="F77">
        <f t="shared" si="14"/>
        <v>30</v>
      </c>
      <c r="G77">
        <f t="shared" si="11"/>
        <v>2</v>
      </c>
      <c r="H77">
        <f>VLOOKUP(G77,装备规划说明!$F$7:$H$20,2,FALSE)</f>
        <v>30</v>
      </c>
      <c r="I77">
        <f>IF(G77&gt;2,IF(E77=VLOOKUP(G77,装备规划说明!$F$10:$P$20,11,FALSE),1,0)+IF(E77-1=VLOOKUP(G77,装备规划说明!$F$10:$P$20,11,FALSE),1,0),IF(E77=VLOOKUP(G77,装备规划说明!$F$10:$P$20,11,FALSE),1,0))</f>
        <v>0</v>
      </c>
      <c r="J77">
        <v>1</v>
      </c>
      <c r="K77">
        <v>0</v>
      </c>
      <c r="R77">
        <f t="shared" si="9"/>
        <v>3</v>
      </c>
      <c r="S77">
        <f t="shared" si="15"/>
        <v>3</v>
      </c>
      <c r="U77">
        <f>VLOOKUP($R77,装备规划说明!$X$27:$AI$34,U$1,FALSE)</f>
        <v>16</v>
      </c>
      <c r="V77">
        <f>INT(VLOOKUP($R77,装备规划说明!$X$27:$AI$34,V$1,FALSE)*VLOOKUP($G77,装备规划说明!$F$10:$O$21,4,FALSE)/装备规划说明!$AE$14)</f>
        <v>211</v>
      </c>
      <c r="W77">
        <f>VLOOKUP($R77,装备规划说明!$X$27:$AI$34,W$1,FALSE)</f>
        <v>21</v>
      </c>
      <c r="X77">
        <f>INT(VLOOKUP($R77,装备规划说明!$X$27:$AI$34,X$1,FALSE)*VLOOKUP($G77,装备规划说明!$F$10:$O$21,4,FALSE)/装备规划说明!$AE$14)</f>
        <v>21</v>
      </c>
      <c r="Y77" t="str">
        <f t="shared" si="19"/>
        <v>[[16,147,263][[21,14,26]</v>
      </c>
      <c r="Z77">
        <f t="shared" si="16"/>
        <v>2</v>
      </c>
      <c r="AA77" t="str">
        <f t="shared" si="17"/>
        <v>[[16,35,140,100][21,3,14,100]]</v>
      </c>
      <c r="AB77" t="str">
        <f t="shared" si="17"/>
        <v>[[16,35,140,100][21,3,14,100]]</v>
      </c>
      <c r="AC77" t="str">
        <f t="shared" si="17"/>
        <v>[[16,35,140,100][21,3,14,100]]</v>
      </c>
      <c r="AD77" t="str">
        <f t="shared" si="17"/>
        <v>[[16,35,140,100][21,3,14,100]]</v>
      </c>
      <c r="AE77">
        <f t="shared" si="18"/>
        <v>1</v>
      </c>
    </row>
    <row r="78" spans="1:31" hidden="1" x14ac:dyDescent="0.15">
      <c r="A78" t="str">
        <f t="shared" si="13"/>
        <v>1104302</v>
      </c>
      <c r="B78">
        <v>1</v>
      </c>
      <c r="E78">
        <f t="shared" si="10"/>
        <v>3</v>
      </c>
      <c r="F78">
        <f t="shared" si="14"/>
        <v>30</v>
      </c>
      <c r="G78">
        <f t="shared" si="11"/>
        <v>2</v>
      </c>
      <c r="H78">
        <f>VLOOKUP(G78,装备规划说明!$F$7:$H$20,2,FALSE)</f>
        <v>30</v>
      </c>
      <c r="I78">
        <f>IF(G78&gt;2,IF(E78=VLOOKUP(G78,装备规划说明!$F$10:$P$20,11,FALSE),1,0)+IF(E78-1=VLOOKUP(G78,装备规划说明!$F$10:$P$20,11,FALSE),1,0),IF(E78=VLOOKUP(G78,装备规划说明!$F$10:$P$20,11,FALSE),1,0))</f>
        <v>0</v>
      </c>
      <c r="J78">
        <v>1</v>
      </c>
      <c r="K78">
        <v>0</v>
      </c>
      <c r="R78">
        <f t="shared" si="9"/>
        <v>4</v>
      </c>
      <c r="S78">
        <f t="shared" si="15"/>
        <v>4</v>
      </c>
      <c r="U78">
        <f>VLOOKUP($R78,装备规划说明!$X$27:$AI$34,U$1,FALSE)</f>
        <v>18</v>
      </c>
      <c r="V78">
        <f>INT(VLOOKUP($R78,装备规划说明!$X$27:$AI$34,V$1,FALSE)*VLOOKUP($G78,装备规划说明!$F$10:$O$21,4,FALSE)/装备规划说明!$AE$14)</f>
        <v>21</v>
      </c>
      <c r="W78">
        <f>VLOOKUP($R78,装备规划说明!$X$27:$AI$34,W$1,FALSE)</f>
        <v>22</v>
      </c>
      <c r="X78">
        <f>INT(VLOOKUP($R78,装备规划说明!$X$27:$AI$34,X$1,FALSE)*VLOOKUP($G78,装备规划说明!$F$10:$O$21,4,FALSE)/装备规划说明!$AE$14)</f>
        <v>10</v>
      </c>
      <c r="Y78" t="str">
        <f t="shared" si="19"/>
        <v>[[18,14,26][[22,7,12]</v>
      </c>
      <c r="Z78">
        <f t="shared" si="16"/>
        <v>2</v>
      </c>
      <c r="AA78" t="str">
        <f t="shared" si="17"/>
        <v>[[18,3,14,100][22,1,6,100]]</v>
      </c>
      <c r="AB78" t="str">
        <f t="shared" si="17"/>
        <v>[[18,3,14,100][22,1,6,100]]</v>
      </c>
      <c r="AC78" t="str">
        <f t="shared" si="17"/>
        <v>[[18,3,14,100][22,1,6,100]]</v>
      </c>
      <c r="AD78" t="str">
        <f t="shared" si="17"/>
        <v>[[18,3,14,100][22,1,6,100]]</v>
      </c>
      <c r="AE78">
        <f t="shared" si="18"/>
        <v>1</v>
      </c>
    </row>
    <row r="79" spans="1:31" hidden="1" x14ac:dyDescent="0.15">
      <c r="A79" t="str">
        <f t="shared" si="13"/>
        <v>1105302</v>
      </c>
      <c r="B79">
        <v>1</v>
      </c>
      <c r="E79">
        <f t="shared" si="10"/>
        <v>3</v>
      </c>
      <c r="F79">
        <f t="shared" si="14"/>
        <v>30</v>
      </c>
      <c r="G79">
        <f t="shared" si="11"/>
        <v>2</v>
      </c>
      <c r="H79">
        <f>VLOOKUP(G79,装备规划说明!$F$7:$H$20,2,FALSE)</f>
        <v>30</v>
      </c>
      <c r="I79">
        <f>IF(G79&gt;2,IF(E79=VLOOKUP(G79,装备规划说明!$F$10:$P$20,11,FALSE),1,0)+IF(E79-1=VLOOKUP(G79,装备规划说明!$F$10:$P$20,11,FALSE),1,0),IF(E79=VLOOKUP(G79,装备规划说明!$F$10:$P$20,11,FALSE),1,0))</f>
        <v>0</v>
      </c>
      <c r="J79">
        <v>1</v>
      </c>
      <c r="K79">
        <v>0</v>
      </c>
      <c r="R79">
        <f t="shared" si="9"/>
        <v>5</v>
      </c>
      <c r="S79">
        <f t="shared" si="15"/>
        <v>5</v>
      </c>
      <c r="U79">
        <f>VLOOKUP($R79,装备规划说明!$X$27:$AI$34,U$1,FALSE)</f>
        <v>16</v>
      </c>
      <c r="V79">
        <f>INT(VLOOKUP($R79,装备规划说明!$X$27:$AI$34,V$1,FALSE)*VLOOKUP($G79,装备规划说明!$F$10:$O$21,4,FALSE)/装备规划说明!$AE$14)</f>
        <v>295</v>
      </c>
      <c r="W79">
        <f>VLOOKUP($R79,装备规划说明!$X$27:$AI$34,W$1,FALSE)</f>
        <v>17</v>
      </c>
      <c r="X79">
        <f>INT(VLOOKUP($R79,装备规划说明!$X$27:$AI$34,X$1,FALSE)*VLOOKUP($G79,装备规划说明!$F$10:$O$21,4,FALSE)/装备规划说明!$AE$14)</f>
        <v>211</v>
      </c>
      <c r="Y79" t="str">
        <f t="shared" si="19"/>
        <v>[[16,206,368][[17,147,263]</v>
      </c>
      <c r="Z79">
        <f t="shared" si="16"/>
        <v>2</v>
      </c>
      <c r="AA79" t="str">
        <f t="shared" si="17"/>
        <v>[[16,49,196,100][17,35,140,100]]</v>
      </c>
      <c r="AB79" t="str">
        <f t="shared" si="17"/>
        <v>[[16,49,196,100][17,35,140,100]]</v>
      </c>
      <c r="AC79" t="str">
        <f t="shared" si="17"/>
        <v>[[16,49,196,100][17,35,140,100]]</v>
      </c>
      <c r="AD79" t="str">
        <f t="shared" si="17"/>
        <v>[[16,49,196,100][17,35,140,100]]</v>
      </c>
      <c r="AE79">
        <f t="shared" si="18"/>
        <v>1</v>
      </c>
    </row>
    <row r="80" spans="1:31" hidden="1" x14ac:dyDescent="0.15">
      <c r="A80" t="str">
        <f t="shared" si="13"/>
        <v>1106302</v>
      </c>
      <c r="B80">
        <v>1</v>
      </c>
      <c r="E80">
        <f t="shared" si="10"/>
        <v>3</v>
      </c>
      <c r="F80">
        <f t="shared" si="14"/>
        <v>30</v>
      </c>
      <c r="G80">
        <f t="shared" si="11"/>
        <v>2</v>
      </c>
      <c r="H80">
        <f>VLOOKUP(G80,装备规划说明!$F$7:$H$20,2,FALSE)</f>
        <v>30</v>
      </c>
      <c r="I80">
        <f>IF(G80&gt;2,IF(E80=VLOOKUP(G80,装备规划说明!$F$10:$P$20,11,FALSE),1,0)+IF(E80-1=VLOOKUP(G80,装备规划说明!$F$10:$P$20,11,FALSE),1,0),IF(E80=VLOOKUP(G80,装备规划说明!$F$10:$P$20,11,FALSE),1,0))</f>
        <v>0</v>
      </c>
      <c r="J80">
        <v>1</v>
      </c>
      <c r="K80">
        <v>0</v>
      </c>
      <c r="R80">
        <f t="shared" si="9"/>
        <v>6</v>
      </c>
      <c r="S80">
        <f t="shared" si="15"/>
        <v>6</v>
      </c>
      <c r="U80">
        <f>VLOOKUP($R80,装备规划说明!$X$27:$AI$34,U$1,FALSE)</f>
        <v>18</v>
      </c>
      <c r="V80">
        <f>INT(VLOOKUP($R80,装备规划说明!$X$27:$AI$34,V$1,FALSE)*VLOOKUP($G80,装备规划说明!$F$10:$O$21,4,FALSE)/装备规划说明!$AE$14)</f>
        <v>21</v>
      </c>
      <c r="W80">
        <f>VLOOKUP($R80,装备规划说明!$X$27:$AI$34,W$1,FALSE)</f>
        <v>17</v>
      </c>
      <c r="X80">
        <f>INT(VLOOKUP($R80,装备规划说明!$X$27:$AI$34,X$1,FALSE)*VLOOKUP($G80,装备规划说明!$F$10:$O$21,4,FALSE)/装备规划说明!$AE$14)</f>
        <v>8</v>
      </c>
      <c r="Y80" t="str">
        <f t="shared" si="19"/>
        <v>[[18,14,26][[17,5,10]</v>
      </c>
      <c r="Z80">
        <f t="shared" si="16"/>
        <v>2</v>
      </c>
      <c r="AA80" t="str">
        <f t="shared" si="17"/>
        <v>[[18,3,14,100][17,1,5,100]]</v>
      </c>
      <c r="AB80" t="str">
        <f t="shared" si="17"/>
        <v>[[18,3,14,100][17,1,5,100]]</v>
      </c>
      <c r="AC80" t="str">
        <f t="shared" si="17"/>
        <v>[[18,3,14,100][17,1,5,100]]</v>
      </c>
      <c r="AD80" t="str">
        <f t="shared" si="17"/>
        <v>[[18,3,14,100][17,1,5,100]]</v>
      </c>
      <c r="AE80">
        <f t="shared" si="18"/>
        <v>1</v>
      </c>
    </row>
    <row r="81" spans="1:31" hidden="1" x14ac:dyDescent="0.15">
      <c r="A81" t="str">
        <f t="shared" si="13"/>
        <v>1107302</v>
      </c>
      <c r="B81">
        <v>1</v>
      </c>
      <c r="E81">
        <f t="shared" si="10"/>
        <v>3</v>
      </c>
      <c r="F81">
        <f t="shared" si="14"/>
        <v>30</v>
      </c>
      <c r="G81">
        <f t="shared" si="11"/>
        <v>2</v>
      </c>
      <c r="H81">
        <f>VLOOKUP(G81,装备规划说明!$F$7:$H$20,2,FALSE)</f>
        <v>30</v>
      </c>
      <c r="I81">
        <f>IF(G81&gt;2,IF(E81=VLOOKUP(G81,装备规划说明!$F$10:$P$20,11,FALSE),1,0)+IF(E81-1=VLOOKUP(G81,装备规划说明!$F$10:$P$20,11,FALSE),1,0),IF(E81=VLOOKUP(G81,装备规划说明!$F$10:$P$20,11,FALSE),1,0))</f>
        <v>0</v>
      </c>
      <c r="J81">
        <v>1</v>
      </c>
      <c r="K81">
        <v>0</v>
      </c>
      <c r="R81">
        <f t="shared" si="9"/>
        <v>7</v>
      </c>
      <c r="S81">
        <f t="shared" si="15"/>
        <v>7</v>
      </c>
      <c r="U81">
        <f>VLOOKUP($R81,装备规划说明!$X$27:$AI$34,U$1,FALSE)</f>
        <v>16</v>
      </c>
      <c r="V81">
        <f>INT(VLOOKUP($R81,装备规划说明!$X$27:$AI$34,V$1,FALSE)*VLOOKUP($G81,装备规划说明!$F$10:$O$21,4,FALSE)/装备规划说明!$AE$14)</f>
        <v>422</v>
      </c>
      <c r="W81">
        <f>VLOOKUP($R81,装备规划说明!$X$27:$AI$34,W$1,FALSE)</f>
        <v>18</v>
      </c>
      <c r="X81">
        <f>INT(VLOOKUP($R81,装备规划说明!$X$27:$AI$34,X$1,FALSE)*VLOOKUP($G81,装备规划说明!$F$10:$O$21,4,FALSE)/装备规划说明!$AE$14)</f>
        <v>84</v>
      </c>
      <c r="Y81" t="str">
        <f t="shared" si="19"/>
        <v>[[16,295,527][[18,58,105]</v>
      </c>
      <c r="Z81">
        <f t="shared" si="16"/>
        <v>2</v>
      </c>
      <c r="AA81" t="str">
        <f t="shared" si="17"/>
        <v>[[16,70,281,100][18,14,56,100]]</v>
      </c>
      <c r="AB81" t="str">
        <f t="shared" si="17"/>
        <v>[[16,70,281,100][18,14,56,100]]</v>
      </c>
      <c r="AC81" t="str">
        <f t="shared" si="17"/>
        <v>[[16,70,281,100][18,14,56,100]]</v>
      </c>
      <c r="AD81" t="str">
        <f t="shared" si="17"/>
        <v>[[16,70,281,100][18,14,56,100]]</v>
      </c>
      <c r="AE81">
        <f t="shared" si="18"/>
        <v>1</v>
      </c>
    </row>
    <row r="82" spans="1:31" hidden="1" x14ac:dyDescent="0.15">
      <c r="A82" t="str">
        <f t="shared" si="13"/>
        <v>1107302</v>
      </c>
      <c r="B82">
        <v>1</v>
      </c>
      <c r="E82">
        <f t="shared" si="10"/>
        <v>3</v>
      </c>
      <c r="F82">
        <f t="shared" si="14"/>
        <v>30</v>
      </c>
      <c r="G82">
        <f t="shared" si="11"/>
        <v>2</v>
      </c>
      <c r="H82">
        <f>VLOOKUP(G82,装备规划说明!$F$7:$H$20,2,FALSE)</f>
        <v>30</v>
      </c>
      <c r="I82">
        <f>IF(G82&gt;2,IF(E82=VLOOKUP(G82,装备规划说明!$F$10:$P$20,11,FALSE),1,0)+IF(E82-1=VLOOKUP(G82,装备规划说明!$F$10:$P$20,11,FALSE),1,0),IF(E82=VLOOKUP(G82,装备规划说明!$F$10:$P$20,11,FALSE),1,0))</f>
        <v>0</v>
      </c>
      <c r="J82">
        <v>1</v>
      </c>
      <c r="K82">
        <v>0</v>
      </c>
      <c r="R82">
        <f t="shared" si="9"/>
        <v>7</v>
      </c>
      <c r="S82">
        <f t="shared" si="15"/>
        <v>7</v>
      </c>
      <c r="U82">
        <f>VLOOKUP($R82,装备规划说明!$X$27:$AI$34,U$1,FALSE)</f>
        <v>16</v>
      </c>
      <c r="V82">
        <f>INT(VLOOKUP($R82,装备规划说明!$X$27:$AI$34,V$1,FALSE)*VLOOKUP($G82,装备规划说明!$F$10:$O$21,4,FALSE)/装备规划说明!$AE$14)</f>
        <v>422</v>
      </c>
      <c r="W82">
        <f>VLOOKUP($R82,装备规划说明!$X$27:$AI$34,W$1,FALSE)</f>
        <v>18</v>
      </c>
      <c r="X82">
        <f>INT(VLOOKUP($R82,装备规划说明!$X$27:$AI$34,X$1,FALSE)*VLOOKUP($G82,装备规划说明!$F$10:$O$21,4,FALSE)/装备规划说明!$AE$14)</f>
        <v>84</v>
      </c>
      <c r="Y82" t="str">
        <f t="shared" si="19"/>
        <v>[[16,295,527][[18,58,105]</v>
      </c>
      <c r="Z82">
        <f t="shared" si="16"/>
        <v>2</v>
      </c>
      <c r="AA82" t="str">
        <f t="shared" si="17"/>
        <v>[[16,70,281,100][18,14,56,100]]</v>
      </c>
      <c r="AB82" t="str">
        <f t="shared" si="17"/>
        <v>[[16,70,281,100][18,14,56,100]]</v>
      </c>
      <c r="AC82" t="str">
        <f t="shared" si="17"/>
        <v>[[16,70,281,100][18,14,56,100]]</v>
      </c>
      <c r="AD82" t="str">
        <f t="shared" si="17"/>
        <v>[[16,70,281,100][18,14,56,100]]</v>
      </c>
      <c r="AE82">
        <f t="shared" si="18"/>
        <v>1</v>
      </c>
    </row>
    <row r="83" spans="1:31" hidden="1" x14ac:dyDescent="0.15">
      <c r="A83" t="str">
        <f t="shared" si="13"/>
        <v>1107302</v>
      </c>
      <c r="B83">
        <v>1</v>
      </c>
      <c r="E83">
        <f t="shared" si="10"/>
        <v>3</v>
      </c>
      <c r="F83">
        <f t="shared" si="14"/>
        <v>30</v>
      </c>
      <c r="G83">
        <f t="shared" si="11"/>
        <v>2</v>
      </c>
      <c r="H83">
        <f>VLOOKUP(G83,装备规划说明!$F$7:$H$20,2,FALSE)</f>
        <v>30</v>
      </c>
      <c r="I83">
        <f>IF(G83&gt;2,IF(E83=VLOOKUP(G83,装备规划说明!$F$10:$P$20,11,FALSE),1,0)+IF(E83-1=VLOOKUP(G83,装备规划说明!$F$10:$P$20,11,FALSE),1,0),IF(E83=VLOOKUP(G83,装备规划说明!$F$10:$P$20,11,FALSE),1,0))</f>
        <v>0</v>
      </c>
      <c r="J83">
        <v>1</v>
      </c>
      <c r="K83">
        <v>0</v>
      </c>
      <c r="R83">
        <f t="shared" si="9"/>
        <v>7</v>
      </c>
      <c r="S83">
        <f t="shared" si="15"/>
        <v>7</v>
      </c>
      <c r="U83">
        <f>VLOOKUP($R83,装备规划说明!$X$27:$AI$34,U$1,FALSE)</f>
        <v>16</v>
      </c>
      <c r="V83">
        <f>INT(VLOOKUP($R83,装备规划说明!$X$27:$AI$34,V$1,FALSE)*VLOOKUP($G83,装备规划说明!$F$10:$O$21,4,FALSE)/装备规划说明!$AE$14)</f>
        <v>422</v>
      </c>
      <c r="W83">
        <f>VLOOKUP($R83,装备规划说明!$X$27:$AI$34,W$1,FALSE)</f>
        <v>18</v>
      </c>
      <c r="X83">
        <f>INT(VLOOKUP($R83,装备规划说明!$X$27:$AI$34,X$1,FALSE)*VLOOKUP($G83,装备规划说明!$F$10:$O$21,4,FALSE)/装备规划说明!$AE$14)</f>
        <v>84</v>
      </c>
      <c r="Y83" t="str">
        <f t="shared" si="19"/>
        <v>[[16,295,527][[18,58,105]</v>
      </c>
      <c r="Z83">
        <f t="shared" si="16"/>
        <v>2</v>
      </c>
      <c r="AA83" t="str">
        <f t="shared" si="17"/>
        <v>[[16,70,281,100][18,14,56,100]]</v>
      </c>
      <c r="AB83" t="str">
        <f t="shared" si="17"/>
        <v>[[16,70,281,100][18,14,56,100]]</v>
      </c>
      <c r="AC83" t="str">
        <f t="shared" si="17"/>
        <v>[[16,70,281,100][18,14,56,100]]</v>
      </c>
      <c r="AD83" t="str">
        <f t="shared" si="17"/>
        <v>[[16,70,281,100][18,14,56,100]]</v>
      </c>
      <c r="AE83">
        <f t="shared" si="18"/>
        <v>1</v>
      </c>
    </row>
    <row r="84" spans="1:31" hidden="1" x14ac:dyDescent="0.15">
      <c r="A84" t="str">
        <f t="shared" si="13"/>
        <v>1107302</v>
      </c>
      <c r="B84">
        <v>1</v>
      </c>
      <c r="E84">
        <f t="shared" si="10"/>
        <v>3</v>
      </c>
      <c r="F84">
        <f t="shared" si="14"/>
        <v>30</v>
      </c>
      <c r="G84">
        <f t="shared" si="11"/>
        <v>2</v>
      </c>
      <c r="H84">
        <f>VLOOKUP(G84,装备规划说明!$F$7:$H$20,2,FALSE)</f>
        <v>30</v>
      </c>
      <c r="I84">
        <f>IF(G84&gt;2,IF(E84=VLOOKUP(G84,装备规划说明!$F$10:$P$20,11,FALSE),1,0)+IF(E84-1=VLOOKUP(G84,装备规划说明!$F$10:$P$20,11,FALSE),1,0),IF(E84=VLOOKUP(G84,装备规划说明!$F$10:$P$20,11,FALSE),1,0))</f>
        <v>0</v>
      </c>
      <c r="J84">
        <v>1</v>
      </c>
      <c r="K84">
        <v>0</v>
      </c>
      <c r="R84">
        <f>R74</f>
        <v>7</v>
      </c>
      <c r="S84">
        <f t="shared" si="15"/>
        <v>7</v>
      </c>
      <c r="U84">
        <f>VLOOKUP($R84,装备规划说明!$X$27:$AI$34,U$1,FALSE)</f>
        <v>16</v>
      </c>
      <c r="V84">
        <f>INT(VLOOKUP($R84,装备规划说明!$X$27:$AI$34,V$1,FALSE)*VLOOKUP($G84,装备规划说明!$F$10:$O$21,4,FALSE)/装备规划说明!$AE$14)</f>
        <v>422</v>
      </c>
      <c r="W84">
        <f>VLOOKUP($R84,装备规划说明!$X$27:$AI$34,W$1,FALSE)</f>
        <v>18</v>
      </c>
      <c r="X84">
        <f>INT(VLOOKUP($R84,装备规划说明!$X$27:$AI$34,X$1,FALSE)*VLOOKUP($G84,装备规划说明!$F$10:$O$21,4,FALSE)/装备规划说明!$AE$14)</f>
        <v>84</v>
      </c>
      <c r="Y84" t="str">
        <f t="shared" si="19"/>
        <v>[[16,295,527][[18,58,105]</v>
      </c>
      <c r="Z84">
        <f t="shared" si="16"/>
        <v>2</v>
      </c>
      <c r="AA84" t="str">
        <f t="shared" si="17"/>
        <v>[[16,70,281,100][18,14,56,100]]</v>
      </c>
      <c r="AB84" t="str">
        <f t="shared" si="17"/>
        <v>[[16,70,281,100][18,14,56,100]]</v>
      </c>
      <c r="AC84" t="str">
        <f t="shared" si="17"/>
        <v>[[16,70,281,100][18,14,56,100]]</v>
      </c>
      <c r="AD84" t="str">
        <f t="shared" si="17"/>
        <v>[[16,70,281,100][18,14,56,100]]</v>
      </c>
      <c r="AE84">
        <f t="shared" si="18"/>
        <v>1</v>
      </c>
    </row>
    <row r="85" spans="1:31" hidden="1" x14ac:dyDescent="0.15">
      <c r="A85" t="str">
        <f t="shared" si="13"/>
        <v>1101402</v>
      </c>
      <c r="B85">
        <v>1</v>
      </c>
      <c r="E85">
        <f t="shared" si="10"/>
        <v>4</v>
      </c>
      <c r="F85">
        <f t="shared" si="14"/>
        <v>30</v>
      </c>
      <c r="G85">
        <f t="shared" si="11"/>
        <v>2</v>
      </c>
      <c r="H85">
        <f>VLOOKUP(G85,装备规划说明!$F$7:$H$20,2,FALSE)</f>
        <v>30</v>
      </c>
      <c r="I85">
        <f>IF(G85&gt;2,IF(E85=VLOOKUP(G85,装备规划说明!$F$10:$P$20,11,FALSE),1,0)+IF(E85-1=VLOOKUP(G85,装备规划说明!$F$10:$P$20,11,FALSE),1,0),IF(E85=VLOOKUP(G85,装备规划说明!$F$10:$P$20,11,FALSE),1,0))</f>
        <v>0</v>
      </c>
      <c r="J85">
        <v>1</v>
      </c>
      <c r="K85">
        <v>0</v>
      </c>
      <c r="R85">
        <f t="shared" si="9"/>
        <v>1</v>
      </c>
      <c r="S85">
        <f t="shared" si="15"/>
        <v>1</v>
      </c>
      <c r="U85">
        <f>VLOOKUP($R85,装备规划说明!$X$27:$AI$34,U$1,FALSE)</f>
        <v>16</v>
      </c>
      <c r="V85">
        <f>INT(VLOOKUP($R85,装备规划说明!$X$27:$AI$34,V$1,FALSE)*VLOOKUP($G85,装备规划说明!$F$10:$O$21,4,FALSE)/装备规划说明!$AE$14)</f>
        <v>295</v>
      </c>
      <c r="W85">
        <f>VLOOKUP($R85,装备规划说明!$X$27:$AI$34,W$1,FALSE)</f>
        <v>20</v>
      </c>
      <c r="X85">
        <f>INT(VLOOKUP($R85,装备规划说明!$X$27:$AI$34,X$1,FALSE)*VLOOKUP($G85,装备规划说明!$F$10:$O$21,4,FALSE)/装备规划说明!$AE$14)</f>
        <v>21</v>
      </c>
      <c r="Y85" t="str">
        <f t="shared" si="19"/>
        <v>[[16,206,368][[20,14,26]</v>
      </c>
      <c r="Z85">
        <f t="shared" si="16"/>
        <v>3</v>
      </c>
      <c r="AA85" t="str">
        <f t="shared" si="17"/>
        <v>[[16,49,196,100][20,3,14,100]]</v>
      </c>
      <c r="AB85" t="str">
        <f t="shared" si="17"/>
        <v>[[16,49,196,100][20,3,14,100]]</v>
      </c>
      <c r="AC85" t="str">
        <f t="shared" si="17"/>
        <v>[[16,49,196,100][20,3,14,100]]</v>
      </c>
      <c r="AD85" t="str">
        <f t="shared" si="17"/>
        <v>[[16,49,196,100][20,3,14,100]]</v>
      </c>
      <c r="AE85">
        <f t="shared" si="18"/>
        <v>1</v>
      </c>
    </row>
    <row r="86" spans="1:31" hidden="1" x14ac:dyDescent="0.15">
      <c r="A86" t="str">
        <f t="shared" si="13"/>
        <v>1102402</v>
      </c>
      <c r="B86">
        <v>1</v>
      </c>
      <c r="E86">
        <f t="shared" si="10"/>
        <v>4</v>
      </c>
      <c r="F86">
        <f t="shared" si="14"/>
        <v>30</v>
      </c>
      <c r="G86">
        <f t="shared" si="11"/>
        <v>2</v>
      </c>
      <c r="H86">
        <f>VLOOKUP(G86,装备规划说明!$F$7:$H$20,2,FALSE)</f>
        <v>30</v>
      </c>
      <c r="I86">
        <f>IF(G86&gt;2,IF(E86=VLOOKUP(G86,装备规划说明!$F$10:$P$20,11,FALSE),1,0)+IF(E86-1=VLOOKUP(G86,装备规划说明!$F$10:$P$20,11,FALSE),1,0),IF(E86=VLOOKUP(G86,装备规划说明!$F$10:$P$20,11,FALSE),1,0))</f>
        <v>0</v>
      </c>
      <c r="J86">
        <v>1</v>
      </c>
      <c r="K86">
        <v>0</v>
      </c>
      <c r="R86">
        <f t="shared" si="9"/>
        <v>2</v>
      </c>
      <c r="S86">
        <f t="shared" si="15"/>
        <v>2</v>
      </c>
      <c r="U86">
        <f>VLOOKUP($R86,装备规划说明!$X$27:$AI$34,U$1,FALSE)</f>
        <v>16</v>
      </c>
      <c r="V86">
        <f>INT(VLOOKUP($R86,装备规划说明!$X$27:$AI$34,V$1,FALSE)*VLOOKUP($G86,装备规划说明!$F$10:$O$21,4,FALSE)/装备规划说明!$AE$14)</f>
        <v>422</v>
      </c>
      <c r="W86">
        <f>VLOOKUP($R86,装备规划说明!$X$27:$AI$34,W$1,FALSE)</f>
        <v>20</v>
      </c>
      <c r="X86">
        <f>INT(VLOOKUP($R86,装备规划说明!$X$27:$AI$34,X$1,FALSE)*VLOOKUP($G86,装备规划说明!$F$10:$O$21,4,FALSE)/装备规划说明!$AE$14)</f>
        <v>21</v>
      </c>
      <c r="Y86" t="str">
        <f t="shared" si="19"/>
        <v>[[16,295,527][[20,14,26]</v>
      </c>
      <c r="Z86">
        <f t="shared" si="16"/>
        <v>3</v>
      </c>
      <c r="AA86" t="str">
        <f t="shared" si="17"/>
        <v>[[16,70,281,100][20,3,14,100]]</v>
      </c>
      <c r="AB86" t="str">
        <f t="shared" si="17"/>
        <v>[[16,70,281,100][20,3,14,100]]</v>
      </c>
      <c r="AC86" t="str">
        <f t="shared" si="17"/>
        <v>[[16,70,281,100][20,3,14,100]]</v>
      </c>
      <c r="AD86" t="str">
        <f t="shared" si="17"/>
        <v>[[16,70,281,100][20,3,14,100]]</v>
      </c>
      <c r="AE86">
        <f t="shared" si="18"/>
        <v>1</v>
      </c>
    </row>
    <row r="87" spans="1:31" hidden="1" x14ac:dyDescent="0.15">
      <c r="A87" t="str">
        <f t="shared" si="13"/>
        <v>1103402</v>
      </c>
      <c r="B87">
        <v>1</v>
      </c>
      <c r="E87">
        <f t="shared" si="10"/>
        <v>4</v>
      </c>
      <c r="F87">
        <f t="shared" si="14"/>
        <v>30</v>
      </c>
      <c r="G87">
        <f t="shared" si="11"/>
        <v>2</v>
      </c>
      <c r="H87">
        <f>VLOOKUP(G87,装备规划说明!$F$7:$H$20,2,FALSE)</f>
        <v>30</v>
      </c>
      <c r="I87">
        <f>IF(G87&gt;2,IF(E87=VLOOKUP(G87,装备规划说明!$F$10:$P$20,11,FALSE),1,0)+IF(E87-1=VLOOKUP(G87,装备规划说明!$F$10:$P$20,11,FALSE),1,0),IF(E87=VLOOKUP(G87,装备规划说明!$F$10:$P$20,11,FALSE),1,0))</f>
        <v>0</v>
      </c>
      <c r="J87">
        <v>1</v>
      </c>
      <c r="K87">
        <v>0</v>
      </c>
      <c r="R87">
        <f t="shared" si="9"/>
        <v>3</v>
      </c>
      <c r="S87">
        <f t="shared" si="15"/>
        <v>3</v>
      </c>
      <c r="U87">
        <f>VLOOKUP($R87,装备规划说明!$X$27:$AI$34,U$1,FALSE)</f>
        <v>16</v>
      </c>
      <c r="V87">
        <f>INT(VLOOKUP($R87,装备规划说明!$X$27:$AI$34,V$1,FALSE)*VLOOKUP($G87,装备规划说明!$F$10:$O$21,4,FALSE)/装备规划说明!$AE$14)</f>
        <v>211</v>
      </c>
      <c r="W87">
        <f>VLOOKUP($R87,装备规划说明!$X$27:$AI$34,W$1,FALSE)</f>
        <v>21</v>
      </c>
      <c r="X87">
        <f>INT(VLOOKUP($R87,装备规划说明!$X$27:$AI$34,X$1,FALSE)*VLOOKUP($G87,装备规划说明!$F$10:$O$21,4,FALSE)/装备规划说明!$AE$14)</f>
        <v>21</v>
      </c>
      <c r="Y87" t="str">
        <f t="shared" si="19"/>
        <v>[[16,147,263][[21,14,26]</v>
      </c>
      <c r="Z87">
        <f t="shared" si="16"/>
        <v>3</v>
      </c>
      <c r="AA87" t="str">
        <f t="shared" si="17"/>
        <v>[[16,35,140,100][21,3,14,100]]</v>
      </c>
      <c r="AB87" t="str">
        <f t="shared" si="17"/>
        <v>[[16,35,140,100][21,3,14,100]]</v>
      </c>
      <c r="AC87" t="str">
        <f t="shared" si="17"/>
        <v>[[16,35,140,100][21,3,14,100]]</v>
      </c>
      <c r="AD87" t="str">
        <f t="shared" si="17"/>
        <v>[[16,35,140,100][21,3,14,100]]</v>
      </c>
      <c r="AE87">
        <f t="shared" si="18"/>
        <v>1</v>
      </c>
    </row>
    <row r="88" spans="1:31" hidden="1" x14ac:dyDescent="0.15">
      <c r="A88" t="str">
        <f t="shared" si="13"/>
        <v>1104402</v>
      </c>
      <c r="B88">
        <v>1</v>
      </c>
      <c r="E88">
        <f t="shared" si="10"/>
        <v>4</v>
      </c>
      <c r="F88">
        <f t="shared" si="14"/>
        <v>30</v>
      </c>
      <c r="G88">
        <f t="shared" si="11"/>
        <v>2</v>
      </c>
      <c r="H88">
        <f>VLOOKUP(G88,装备规划说明!$F$7:$H$20,2,FALSE)</f>
        <v>30</v>
      </c>
      <c r="I88">
        <f>IF(G88&gt;2,IF(E88=VLOOKUP(G88,装备规划说明!$F$10:$P$20,11,FALSE),1,0)+IF(E88-1=VLOOKUP(G88,装备规划说明!$F$10:$P$20,11,FALSE),1,0),IF(E88=VLOOKUP(G88,装备规划说明!$F$10:$P$20,11,FALSE),1,0))</f>
        <v>0</v>
      </c>
      <c r="J88">
        <v>1</v>
      </c>
      <c r="K88">
        <v>0</v>
      </c>
      <c r="R88">
        <f t="shared" si="9"/>
        <v>4</v>
      </c>
      <c r="S88">
        <f t="shared" si="15"/>
        <v>4</v>
      </c>
      <c r="U88">
        <f>VLOOKUP($R88,装备规划说明!$X$27:$AI$34,U$1,FALSE)</f>
        <v>18</v>
      </c>
      <c r="V88">
        <f>INT(VLOOKUP($R88,装备规划说明!$X$27:$AI$34,V$1,FALSE)*VLOOKUP($G88,装备规划说明!$F$10:$O$21,4,FALSE)/装备规划说明!$AE$14)</f>
        <v>21</v>
      </c>
      <c r="W88">
        <f>VLOOKUP($R88,装备规划说明!$X$27:$AI$34,W$1,FALSE)</f>
        <v>22</v>
      </c>
      <c r="X88">
        <f>INT(VLOOKUP($R88,装备规划说明!$X$27:$AI$34,X$1,FALSE)*VLOOKUP($G88,装备规划说明!$F$10:$O$21,4,FALSE)/装备规划说明!$AE$14)</f>
        <v>10</v>
      </c>
      <c r="Y88" t="str">
        <f t="shared" si="19"/>
        <v>[[18,14,26][[22,7,12]</v>
      </c>
      <c r="Z88">
        <f t="shared" si="16"/>
        <v>3</v>
      </c>
      <c r="AA88" t="str">
        <f t="shared" si="17"/>
        <v>[[18,3,14,100][22,1,6,100]]</v>
      </c>
      <c r="AB88" t="str">
        <f t="shared" si="17"/>
        <v>[[18,3,14,100][22,1,6,100]]</v>
      </c>
      <c r="AC88" t="str">
        <f t="shared" si="17"/>
        <v>[[18,3,14,100][22,1,6,100]]</v>
      </c>
      <c r="AD88" t="str">
        <f t="shared" si="17"/>
        <v>[[18,3,14,100][22,1,6,100]]</v>
      </c>
      <c r="AE88">
        <f t="shared" si="18"/>
        <v>1</v>
      </c>
    </row>
    <row r="89" spans="1:31" hidden="1" x14ac:dyDescent="0.15">
      <c r="A89" t="str">
        <f t="shared" si="13"/>
        <v>1105402</v>
      </c>
      <c r="B89">
        <v>1</v>
      </c>
      <c r="E89">
        <f t="shared" si="10"/>
        <v>4</v>
      </c>
      <c r="F89">
        <f t="shared" si="14"/>
        <v>30</v>
      </c>
      <c r="G89">
        <f t="shared" si="11"/>
        <v>2</v>
      </c>
      <c r="H89">
        <f>VLOOKUP(G89,装备规划说明!$F$7:$H$20,2,FALSE)</f>
        <v>30</v>
      </c>
      <c r="I89">
        <f>IF(G89&gt;2,IF(E89=VLOOKUP(G89,装备规划说明!$F$10:$P$20,11,FALSE),1,0)+IF(E89-1=VLOOKUP(G89,装备规划说明!$F$10:$P$20,11,FALSE),1,0),IF(E89=VLOOKUP(G89,装备规划说明!$F$10:$P$20,11,FALSE),1,0))</f>
        <v>0</v>
      </c>
      <c r="J89">
        <v>1</v>
      </c>
      <c r="K89">
        <v>0</v>
      </c>
      <c r="R89">
        <f t="shared" si="9"/>
        <v>5</v>
      </c>
      <c r="S89">
        <f t="shared" si="15"/>
        <v>5</v>
      </c>
      <c r="U89">
        <f>VLOOKUP($R89,装备规划说明!$X$27:$AI$34,U$1,FALSE)</f>
        <v>16</v>
      </c>
      <c r="V89">
        <f>INT(VLOOKUP($R89,装备规划说明!$X$27:$AI$34,V$1,FALSE)*VLOOKUP($G89,装备规划说明!$F$10:$O$21,4,FALSE)/装备规划说明!$AE$14)</f>
        <v>295</v>
      </c>
      <c r="W89">
        <f>VLOOKUP($R89,装备规划说明!$X$27:$AI$34,W$1,FALSE)</f>
        <v>17</v>
      </c>
      <c r="X89">
        <f>INT(VLOOKUP($R89,装备规划说明!$X$27:$AI$34,X$1,FALSE)*VLOOKUP($G89,装备规划说明!$F$10:$O$21,4,FALSE)/装备规划说明!$AE$14)</f>
        <v>211</v>
      </c>
      <c r="Y89" t="str">
        <f t="shared" si="19"/>
        <v>[[16,206,368][[17,147,263]</v>
      </c>
      <c r="Z89">
        <f t="shared" si="16"/>
        <v>3</v>
      </c>
      <c r="AA89" t="str">
        <f t="shared" si="17"/>
        <v>[[16,49,196,100][17,35,140,100]]</v>
      </c>
      <c r="AB89" t="str">
        <f t="shared" si="17"/>
        <v>[[16,49,196,100][17,35,140,100]]</v>
      </c>
      <c r="AC89" t="str">
        <f t="shared" si="17"/>
        <v>[[16,49,196,100][17,35,140,100]]</v>
      </c>
      <c r="AD89" t="str">
        <f t="shared" si="17"/>
        <v>[[16,49,196,100][17,35,140,100]]</v>
      </c>
      <c r="AE89">
        <f t="shared" si="18"/>
        <v>1</v>
      </c>
    </row>
    <row r="90" spans="1:31" hidden="1" x14ac:dyDescent="0.15">
      <c r="A90" t="str">
        <f t="shared" si="13"/>
        <v>1106402</v>
      </c>
      <c r="B90">
        <v>1</v>
      </c>
      <c r="E90">
        <f t="shared" si="10"/>
        <v>4</v>
      </c>
      <c r="F90">
        <f t="shared" si="14"/>
        <v>30</v>
      </c>
      <c r="G90">
        <f t="shared" si="11"/>
        <v>2</v>
      </c>
      <c r="H90">
        <f>VLOOKUP(G90,装备规划说明!$F$7:$H$20,2,FALSE)</f>
        <v>30</v>
      </c>
      <c r="I90">
        <f>IF(G90&gt;2,IF(E90=VLOOKUP(G90,装备规划说明!$F$10:$P$20,11,FALSE),1,0)+IF(E90-1=VLOOKUP(G90,装备规划说明!$F$10:$P$20,11,FALSE),1,0),IF(E90=VLOOKUP(G90,装备规划说明!$F$10:$P$20,11,FALSE),1,0))</f>
        <v>0</v>
      </c>
      <c r="J90">
        <v>1</v>
      </c>
      <c r="K90">
        <v>0</v>
      </c>
      <c r="R90">
        <f t="shared" si="9"/>
        <v>6</v>
      </c>
      <c r="S90">
        <f t="shared" si="15"/>
        <v>6</v>
      </c>
      <c r="U90">
        <f>VLOOKUP($R90,装备规划说明!$X$27:$AI$34,U$1,FALSE)</f>
        <v>18</v>
      </c>
      <c r="V90">
        <f>INT(VLOOKUP($R90,装备规划说明!$X$27:$AI$34,V$1,FALSE)*VLOOKUP($G90,装备规划说明!$F$10:$O$21,4,FALSE)/装备规划说明!$AE$14)</f>
        <v>21</v>
      </c>
      <c r="W90">
        <f>VLOOKUP($R90,装备规划说明!$X$27:$AI$34,W$1,FALSE)</f>
        <v>17</v>
      </c>
      <c r="X90">
        <f>INT(VLOOKUP($R90,装备规划说明!$X$27:$AI$34,X$1,FALSE)*VLOOKUP($G90,装备规划说明!$F$10:$O$21,4,FALSE)/装备规划说明!$AE$14)</f>
        <v>8</v>
      </c>
      <c r="Y90" t="str">
        <f t="shared" si="19"/>
        <v>[[18,14,26][[17,5,10]</v>
      </c>
      <c r="Z90">
        <f t="shared" si="16"/>
        <v>3</v>
      </c>
      <c r="AA90" t="str">
        <f t="shared" si="17"/>
        <v>[[18,3,14,100][17,1,5,100]]</v>
      </c>
      <c r="AB90" t="str">
        <f t="shared" si="17"/>
        <v>[[18,3,14,100][17,1,5,100]]</v>
      </c>
      <c r="AC90" t="str">
        <f t="shared" si="17"/>
        <v>[[18,3,14,100][17,1,5,100]]</v>
      </c>
      <c r="AD90" t="str">
        <f t="shared" si="17"/>
        <v>[[18,3,14,100][17,1,5,100]]</v>
      </c>
      <c r="AE90">
        <f t="shared" si="18"/>
        <v>1</v>
      </c>
    </row>
    <row r="91" spans="1:31" hidden="1" x14ac:dyDescent="0.15">
      <c r="A91" t="str">
        <f t="shared" si="13"/>
        <v>1107402</v>
      </c>
      <c r="B91">
        <v>1</v>
      </c>
      <c r="E91">
        <f t="shared" si="10"/>
        <v>4</v>
      </c>
      <c r="F91">
        <f t="shared" si="14"/>
        <v>30</v>
      </c>
      <c r="G91">
        <f t="shared" si="11"/>
        <v>2</v>
      </c>
      <c r="H91">
        <f>VLOOKUP(G91,装备规划说明!$F$7:$H$20,2,FALSE)</f>
        <v>30</v>
      </c>
      <c r="I91">
        <f>IF(G91&gt;2,IF(E91=VLOOKUP(G91,装备规划说明!$F$10:$P$20,11,FALSE),1,0)+IF(E91-1=VLOOKUP(G91,装备规划说明!$F$10:$P$20,11,FALSE),1,0),IF(E91=VLOOKUP(G91,装备规划说明!$F$10:$P$20,11,FALSE),1,0))</f>
        <v>0</v>
      </c>
      <c r="J91">
        <v>1</v>
      </c>
      <c r="K91">
        <v>0</v>
      </c>
      <c r="R91">
        <f t="shared" si="9"/>
        <v>7</v>
      </c>
      <c r="S91">
        <f t="shared" si="15"/>
        <v>7</v>
      </c>
      <c r="U91">
        <f>VLOOKUP($R91,装备规划说明!$X$27:$AI$34,U$1,FALSE)</f>
        <v>16</v>
      </c>
      <c r="V91">
        <f>INT(VLOOKUP($R91,装备规划说明!$X$27:$AI$34,V$1,FALSE)*VLOOKUP($G91,装备规划说明!$F$10:$O$21,4,FALSE)/装备规划说明!$AE$14)</f>
        <v>422</v>
      </c>
      <c r="W91">
        <f>VLOOKUP($R91,装备规划说明!$X$27:$AI$34,W$1,FALSE)</f>
        <v>18</v>
      </c>
      <c r="X91">
        <f>INT(VLOOKUP($R91,装备规划说明!$X$27:$AI$34,X$1,FALSE)*VLOOKUP($G91,装备规划说明!$F$10:$O$21,4,FALSE)/装备规划说明!$AE$14)</f>
        <v>84</v>
      </c>
      <c r="Y91" t="str">
        <f t="shared" si="19"/>
        <v>[[16,295,527][[18,58,105]</v>
      </c>
      <c r="Z91">
        <f t="shared" si="16"/>
        <v>3</v>
      </c>
      <c r="AA91" t="str">
        <f t="shared" si="17"/>
        <v>[[16,70,281,100][18,14,56,100]]</v>
      </c>
      <c r="AB91" t="str">
        <f t="shared" si="17"/>
        <v>[[16,70,281,100][18,14,56,100]]</v>
      </c>
      <c r="AC91" t="str">
        <f t="shared" si="17"/>
        <v>[[16,70,281,100][18,14,56,100]]</v>
      </c>
      <c r="AD91" t="str">
        <f t="shared" si="17"/>
        <v>[[16,70,281,100][18,14,56,100]]</v>
      </c>
      <c r="AE91">
        <f t="shared" si="18"/>
        <v>1</v>
      </c>
    </row>
    <row r="92" spans="1:31" hidden="1" x14ac:dyDescent="0.15">
      <c r="A92" t="str">
        <f t="shared" si="13"/>
        <v>1107402</v>
      </c>
      <c r="B92">
        <v>1</v>
      </c>
      <c r="E92">
        <f t="shared" si="10"/>
        <v>4</v>
      </c>
      <c r="F92">
        <f t="shared" si="14"/>
        <v>30</v>
      </c>
      <c r="G92">
        <f t="shared" si="11"/>
        <v>2</v>
      </c>
      <c r="H92">
        <f>VLOOKUP(G92,装备规划说明!$F$7:$H$20,2,FALSE)</f>
        <v>30</v>
      </c>
      <c r="I92">
        <f>IF(G92&gt;2,IF(E92=VLOOKUP(G92,装备规划说明!$F$10:$P$20,11,FALSE),1,0)+IF(E92-1=VLOOKUP(G92,装备规划说明!$F$10:$P$20,11,FALSE),1,0),IF(E92=VLOOKUP(G92,装备规划说明!$F$10:$P$20,11,FALSE),1,0))</f>
        <v>0</v>
      </c>
      <c r="J92">
        <v>1</v>
      </c>
      <c r="K92">
        <v>0</v>
      </c>
      <c r="R92">
        <f t="shared" si="9"/>
        <v>7</v>
      </c>
      <c r="S92">
        <f t="shared" si="15"/>
        <v>7</v>
      </c>
      <c r="U92">
        <f>VLOOKUP($R92,装备规划说明!$X$27:$AI$34,U$1,FALSE)</f>
        <v>16</v>
      </c>
      <c r="V92">
        <f>INT(VLOOKUP($R92,装备规划说明!$X$27:$AI$34,V$1,FALSE)*VLOOKUP($G92,装备规划说明!$F$10:$O$21,4,FALSE)/装备规划说明!$AE$14)</f>
        <v>422</v>
      </c>
      <c r="W92">
        <f>VLOOKUP($R92,装备规划说明!$X$27:$AI$34,W$1,FALSE)</f>
        <v>18</v>
      </c>
      <c r="X92">
        <f>INT(VLOOKUP($R92,装备规划说明!$X$27:$AI$34,X$1,FALSE)*VLOOKUP($G92,装备规划说明!$F$10:$O$21,4,FALSE)/装备规划说明!$AE$14)</f>
        <v>84</v>
      </c>
      <c r="Y92" t="str">
        <f t="shared" si="19"/>
        <v>[[16,295,527][[18,58,105]</v>
      </c>
      <c r="Z92">
        <f t="shared" si="16"/>
        <v>3</v>
      </c>
      <c r="AA92" t="str">
        <f t="shared" si="17"/>
        <v>[[16,70,281,100][18,14,56,100]]</v>
      </c>
      <c r="AB92" t="str">
        <f t="shared" si="17"/>
        <v>[[16,70,281,100][18,14,56,100]]</v>
      </c>
      <c r="AC92" t="str">
        <f t="shared" si="17"/>
        <v>[[16,70,281,100][18,14,56,100]]</v>
      </c>
      <c r="AD92" t="str">
        <f t="shared" si="17"/>
        <v>[[16,70,281,100][18,14,56,100]]</v>
      </c>
      <c r="AE92">
        <f t="shared" si="18"/>
        <v>1</v>
      </c>
    </row>
    <row r="93" spans="1:31" hidden="1" x14ac:dyDescent="0.15">
      <c r="A93" t="str">
        <f t="shared" si="13"/>
        <v>1107402</v>
      </c>
      <c r="B93">
        <v>1</v>
      </c>
      <c r="E93">
        <f t="shared" si="10"/>
        <v>4</v>
      </c>
      <c r="F93">
        <f t="shared" si="14"/>
        <v>30</v>
      </c>
      <c r="G93">
        <f t="shared" si="11"/>
        <v>2</v>
      </c>
      <c r="H93">
        <f>VLOOKUP(G93,装备规划说明!$F$7:$H$20,2,FALSE)</f>
        <v>30</v>
      </c>
      <c r="I93">
        <f>IF(G93&gt;2,IF(E93=VLOOKUP(G93,装备规划说明!$F$10:$P$20,11,FALSE),1,0)+IF(E93-1=VLOOKUP(G93,装备规划说明!$F$10:$P$20,11,FALSE),1,0),IF(E93=VLOOKUP(G93,装备规划说明!$F$10:$P$20,11,FALSE),1,0))</f>
        <v>0</v>
      </c>
      <c r="J93">
        <v>1</v>
      </c>
      <c r="K93">
        <v>0</v>
      </c>
      <c r="R93">
        <f t="shared" si="9"/>
        <v>7</v>
      </c>
      <c r="S93">
        <f t="shared" si="15"/>
        <v>7</v>
      </c>
      <c r="U93">
        <f>VLOOKUP($R93,装备规划说明!$X$27:$AI$34,U$1,FALSE)</f>
        <v>16</v>
      </c>
      <c r="V93">
        <f>INT(VLOOKUP($R93,装备规划说明!$X$27:$AI$34,V$1,FALSE)*VLOOKUP($G93,装备规划说明!$F$10:$O$21,4,FALSE)/装备规划说明!$AE$14)</f>
        <v>422</v>
      </c>
      <c r="W93">
        <f>VLOOKUP($R93,装备规划说明!$X$27:$AI$34,W$1,FALSE)</f>
        <v>18</v>
      </c>
      <c r="X93">
        <f>INT(VLOOKUP($R93,装备规划说明!$X$27:$AI$34,X$1,FALSE)*VLOOKUP($G93,装备规划说明!$F$10:$O$21,4,FALSE)/装备规划说明!$AE$14)</f>
        <v>84</v>
      </c>
      <c r="Y93" t="str">
        <f t="shared" si="19"/>
        <v>[[16,295,527][[18,58,105]</v>
      </c>
      <c r="Z93">
        <f t="shared" si="16"/>
        <v>3</v>
      </c>
      <c r="AA93" t="str">
        <f t="shared" si="17"/>
        <v>[[16,70,281,100][18,14,56,100]]</v>
      </c>
      <c r="AB93" t="str">
        <f t="shared" si="17"/>
        <v>[[16,70,281,100][18,14,56,100]]</v>
      </c>
      <c r="AC93" t="str">
        <f t="shared" si="17"/>
        <v>[[16,70,281,100][18,14,56,100]]</v>
      </c>
      <c r="AD93" t="str">
        <f t="shared" si="17"/>
        <v>[[16,70,281,100][18,14,56,100]]</v>
      </c>
      <c r="AE93">
        <f t="shared" si="18"/>
        <v>1</v>
      </c>
    </row>
    <row r="94" spans="1:31" hidden="1" x14ac:dyDescent="0.15">
      <c r="A94" t="str">
        <f t="shared" si="13"/>
        <v>1107402</v>
      </c>
      <c r="B94">
        <v>1</v>
      </c>
      <c r="E94">
        <f t="shared" si="10"/>
        <v>4</v>
      </c>
      <c r="F94">
        <f t="shared" si="14"/>
        <v>30</v>
      </c>
      <c r="G94">
        <f t="shared" si="11"/>
        <v>2</v>
      </c>
      <c r="H94">
        <f>VLOOKUP(G94,装备规划说明!$F$7:$H$20,2,FALSE)</f>
        <v>30</v>
      </c>
      <c r="I94">
        <f>IF(G94&gt;2,IF(E94=VLOOKUP(G94,装备规划说明!$F$10:$P$20,11,FALSE),1,0)+IF(E94-1=VLOOKUP(G94,装备规划说明!$F$10:$P$20,11,FALSE),1,0),IF(E94=VLOOKUP(G94,装备规划说明!$F$10:$P$20,11,FALSE),1,0))</f>
        <v>0</v>
      </c>
      <c r="J94">
        <v>1</v>
      </c>
      <c r="K94">
        <v>0</v>
      </c>
      <c r="R94">
        <f t="shared" si="9"/>
        <v>7</v>
      </c>
      <c r="S94">
        <f t="shared" si="15"/>
        <v>7</v>
      </c>
      <c r="U94">
        <f>VLOOKUP($R94,装备规划说明!$X$27:$AI$34,U$1,FALSE)</f>
        <v>16</v>
      </c>
      <c r="V94">
        <f>INT(VLOOKUP($R94,装备规划说明!$X$27:$AI$34,V$1,FALSE)*VLOOKUP($G94,装备规划说明!$F$10:$O$21,4,FALSE)/装备规划说明!$AE$14)</f>
        <v>422</v>
      </c>
      <c r="W94">
        <f>VLOOKUP($R94,装备规划说明!$X$27:$AI$34,W$1,FALSE)</f>
        <v>18</v>
      </c>
      <c r="X94">
        <f>INT(VLOOKUP($R94,装备规划说明!$X$27:$AI$34,X$1,FALSE)*VLOOKUP($G94,装备规划说明!$F$10:$O$21,4,FALSE)/装备规划说明!$AE$14)</f>
        <v>84</v>
      </c>
      <c r="Y94" t="str">
        <f t="shared" si="19"/>
        <v>[[16,295,527][[18,58,105]</v>
      </c>
      <c r="Z94">
        <f t="shared" si="16"/>
        <v>3</v>
      </c>
      <c r="AA94" t="str">
        <f t="shared" si="17"/>
        <v>[[16,70,281,100][18,14,56,100]]</v>
      </c>
      <c r="AB94" t="str">
        <f t="shared" si="17"/>
        <v>[[16,70,281,100][18,14,56,100]]</v>
      </c>
      <c r="AC94" t="str">
        <f t="shared" si="17"/>
        <v>[[16,70,281,100][18,14,56,100]]</v>
      </c>
      <c r="AD94" t="str">
        <f t="shared" si="17"/>
        <v>[[16,70,281,100][18,14,56,100]]</v>
      </c>
      <c r="AE94">
        <f t="shared" si="18"/>
        <v>1</v>
      </c>
    </row>
    <row r="95" spans="1:31" hidden="1" x14ac:dyDescent="0.15">
      <c r="A95" t="str">
        <f t="shared" si="13"/>
        <v>1101502</v>
      </c>
      <c r="B95">
        <v>1</v>
      </c>
      <c r="E95">
        <f t="shared" si="10"/>
        <v>5</v>
      </c>
      <c r="F95">
        <f t="shared" si="14"/>
        <v>30</v>
      </c>
      <c r="G95">
        <f t="shared" si="11"/>
        <v>2</v>
      </c>
      <c r="H95">
        <f>VLOOKUP(G95,装备规划说明!$F$7:$H$20,2,FALSE)</f>
        <v>30</v>
      </c>
      <c r="I95">
        <f>IF(G95&gt;2,IF(E95=VLOOKUP(G95,装备规划说明!$F$10:$P$20,11,FALSE),1,0)+IF(E95-1=VLOOKUP(G95,装备规划说明!$F$10:$P$20,11,FALSE),1,0),IF(E95=VLOOKUP(G95,装备规划说明!$F$10:$P$20,11,FALSE),1,0))</f>
        <v>0</v>
      </c>
      <c r="J95">
        <v>1</v>
      </c>
      <c r="K95">
        <v>0</v>
      </c>
      <c r="R95">
        <f t="shared" si="9"/>
        <v>1</v>
      </c>
      <c r="S95">
        <f t="shared" si="15"/>
        <v>1</v>
      </c>
      <c r="U95">
        <f>VLOOKUP($R95,装备规划说明!$X$27:$AI$34,U$1,FALSE)</f>
        <v>16</v>
      </c>
      <c r="V95">
        <f>INT(VLOOKUP($R95,装备规划说明!$X$27:$AI$34,V$1,FALSE)*VLOOKUP($G95,装备规划说明!$F$10:$O$21,4,FALSE)/装备规划说明!$AE$14)</f>
        <v>295</v>
      </c>
      <c r="W95">
        <f>VLOOKUP($R95,装备规划说明!$X$27:$AI$34,W$1,FALSE)</f>
        <v>20</v>
      </c>
      <c r="X95">
        <f>INT(VLOOKUP($R95,装备规划说明!$X$27:$AI$34,X$1,FALSE)*VLOOKUP($G95,装备规划说明!$F$10:$O$21,4,FALSE)/装备规划说明!$AE$14)</f>
        <v>21</v>
      </c>
      <c r="Y95" t="str">
        <f t="shared" si="19"/>
        <v>[[16,206,368][[20,14,26]</v>
      </c>
      <c r="Z95">
        <f t="shared" si="16"/>
        <v>4</v>
      </c>
      <c r="AA95" t="str">
        <f t="shared" si="17"/>
        <v>[[16,49,196,100][20,3,14,100]]</v>
      </c>
      <c r="AB95" t="str">
        <f t="shared" si="17"/>
        <v>[[16,49,196,100][20,3,14,100]]</v>
      </c>
      <c r="AC95" t="str">
        <f t="shared" si="17"/>
        <v>[[16,49,196,100][20,3,14,100]]</v>
      </c>
      <c r="AD95" t="str">
        <f t="shared" si="17"/>
        <v>[[16,49,196,100][20,3,14,100]]</v>
      </c>
      <c r="AE95">
        <f t="shared" si="18"/>
        <v>2</v>
      </c>
    </row>
    <row r="96" spans="1:31" hidden="1" x14ac:dyDescent="0.15">
      <c r="A96" t="str">
        <f t="shared" si="13"/>
        <v>1102502</v>
      </c>
      <c r="B96">
        <v>1</v>
      </c>
      <c r="E96">
        <f t="shared" si="10"/>
        <v>5</v>
      </c>
      <c r="F96">
        <f t="shared" si="14"/>
        <v>30</v>
      </c>
      <c r="G96">
        <f t="shared" si="11"/>
        <v>2</v>
      </c>
      <c r="H96">
        <f>VLOOKUP(G96,装备规划说明!$F$7:$H$20,2,FALSE)</f>
        <v>30</v>
      </c>
      <c r="I96">
        <f>IF(G96&gt;2,IF(E96=VLOOKUP(G96,装备规划说明!$F$10:$P$20,11,FALSE),1,0)+IF(E96-1=VLOOKUP(G96,装备规划说明!$F$10:$P$20,11,FALSE),1,0),IF(E96=VLOOKUP(G96,装备规划说明!$F$10:$P$20,11,FALSE),1,0))</f>
        <v>0</v>
      </c>
      <c r="J96">
        <v>1</v>
      </c>
      <c r="K96">
        <v>0</v>
      </c>
      <c r="R96">
        <f t="shared" si="9"/>
        <v>2</v>
      </c>
      <c r="S96">
        <f t="shared" si="15"/>
        <v>2</v>
      </c>
      <c r="U96">
        <f>VLOOKUP($R96,装备规划说明!$X$27:$AI$34,U$1,FALSE)</f>
        <v>16</v>
      </c>
      <c r="V96">
        <f>INT(VLOOKUP($R96,装备规划说明!$X$27:$AI$34,V$1,FALSE)*VLOOKUP($G96,装备规划说明!$F$10:$O$21,4,FALSE)/装备规划说明!$AE$14)</f>
        <v>422</v>
      </c>
      <c r="W96">
        <f>VLOOKUP($R96,装备规划说明!$X$27:$AI$34,W$1,FALSE)</f>
        <v>20</v>
      </c>
      <c r="X96">
        <f>INT(VLOOKUP($R96,装备规划说明!$X$27:$AI$34,X$1,FALSE)*VLOOKUP($G96,装备规划说明!$F$10:$O$21,4,FALSE)/装备规划说明!$AE$14)</f>
        <v>21</v>
      </c>
      <c r="Y96" t="str">
        <f t="shared" si="19"/>
        <v>[[16,295,527][[20,14,26]</v>
      </c>
      <c r="Z96">
        <f t="shared" si="16"/>
        <v>4</v>
      </c>
      <c r="AA96" t="str">
        <f t="shared" si="17"/>
        <v>[[16,70,281,100][20,3,14,100]]</v>
      </c>
      <c r="AB96" t="str">
        <f t="shared" si="17"/>
        <v>[[16,70,281,100][20,3,14,100]]</v>
      </c>
      <c r="AC96" t="str">
        <f t="shared" si="17"/>
        <v>[[16,70,281,100][20,3,14,100]]</v>
      </c>
      <c r="AD96" t="str">
        <f t="shared" si="17"/>
        <v>[[16,70,281,100][20,3,14,100]]</v>
      </c>
      <c r="AE96">
        <f t="shared" si="18"/>
        <v>2</v>
      </c>
    </row>
    <row r="97" spans="1:31" hidden="1" x14ac:dyDescent="0.15">
      <c r="A97" t="str">
        <f t="shared" si="13"/>
        <v>1103502</v>
      </c>
      <c r="B97">
        <v>1</v>
      </c>
      <c r="E97">
        <f t="shared" si="10"/>
        <v>5</v>
      </c>
      <c r="F97">
        <f t="shared" si="14"/>
        <v>30</v>
      </c>
      <c r="G97">
        <f t="shared" si="11"/>
        <v>2</v>
      </c>
      <c r="H97">
        <f>VLOOKUP(G97,装备规划说明!$F$7:$H$20,2,FALSE)</f>
        <v>30</v>
      </c>
      <c r="I97">
        <f>IF(G97&gt;2,IF(E97=VLOOKUP(G97,装备规划说明!$F$10:$P$20,11,FALSE),1,0)+IF(E97-1=VLOOKUP(G97,装备规划说明!$F$10:$P$20,11,FALSE),1,0),IF(E97=VLOOKUP(G97,装备规划说明!$F$10:$P$20,11,FALSE),1,0))</f>
        <v>0</v>
      </c>
      <c r="J97">
        <v>1</v>
      </c>
      <c r="K97">
        <v>0</v>
      </c>
      <c r="R97">
        <f t="shared" si="9"/>
        <v>3</v>
      </c>
      <c r="S97">
        <f t="shared" si="15"/>
        <v>3</v>
      </c>
      <c r="U97">
        <f>VLOOKUP($R97,装备规划说明!$X$27:$AI$34,U$1,FALSE)</f>
        <v>16</v>
      </c>
      <c r="V97">
        <f>INT(VLOOKUP($R97,装备规划说明!$X$27:$AI$34,V$1,FALSE)*VLOOKUP($G97,装备规划说明!$F$10:$O$21,4,FALSE)/装备规划说明!$AE$14)</f>
        <v>211</v>
      </c>
      <c r="W97">
        <f>VLOOKUP($R97,装备规划说明!$X$27:$AI$34,W$1,FALSE)</f>
        <v>21</v>
      </c>
      <c r="X97">
        <f>INT(VLOOKUP($R97,装备规划说明!$X$27:$AI$34,X$1,FALSE)*VLOOKUP($G97,装备规划说明!$F$10:$O$21,4,FALSE)/装备规划说明!$AE$14)</f>
        <v>21</v>
      </c>
      <c r="Y97" t="str">
        <f t="shared" si="19"/>
        <v>[[16,147,263][[21,14,26]</v>
      </c>
      <c r="Z97">
        <f t="shared" si="16"/>
        <v>4</v>
      </c>
      <c r="AA97" t="str">
        <f t="shared" si="17"/>
        <v>[[16,35,140,100][21,3,14,100]]</v>
      </c>
      <c r="AB97" t="str">
        <f t="shared" si="17"/>
        <v>[[16,35,140,100][21,3,14,100]]</v>
      </c>
      <c r="AC97" t="str">
        <f t="shared" si="17"/>
        <v>[[16,35,140,100][21,3,14,100]]</v>
      </c>
      <c r="AD97" t="str">
        <f t="shared" si="17"/>
        <v>[[16,35,140,100][21,3,14,100]]</v>
      </c>
      <c r="AE97">
        <f t="shared" si="18"/>
        <v>2</v>
      </c>
    </row>
    <row r="98" spans="1:31" hidden="1" x14ac:dyDescent="0.15">
      <c r="A98" t="str">
        <f t="shared" si="13"/>
        <v>1104502</v>
      </c>
      <c r="B98">
        <v>1</v>
      </c>
      <c r="E98">
        <f t="shared" si="10"/>
        <v>5</v>
      </c>
      <c r="F98">
        <f t="shared" si="14"/>
        <v>30</v>
      </c>
      <c r="G98">
        <f t="shared" si="11"/>
        <v>2</v>
      </c>
      <c r="H98">
        <f>VLOOKUP(G98,装备规划说明!$F$7:$H$20,2,FALSE)</f>
        <v>30</v>
      </c>
      <c r="I98">
        <f>IF(G98&gt;2,IF(E98=VLOOKUP(G98,装备规划说明!$F$10:$P$20,11,FALSE),1,0)+IF(E98-1=VLOOKUP(G98,装备规划说明!$F$10:$P$20,11,FALSE),1,0),IF(E98=VLOOKUP(G98,装备规划说明!$F$10:$P$20,11,FALSE),1,0))</f>
        <v>0</v>
      </c>
      <c r="J98">
        <v>1</v>
      </c>
      <c r="K98">
        <v>0</v>
      </c>
      <c r="R98">
        <f t="shared" si="9"/>
        <v>4</v>
      </c>
      <c r="S98">
        <f t="shared" si="15"/>
        <v>4</v>
      </c>
      <c r="U98">
        <f>VLOOKUP($R98,装备规划说明!$X$27:$AI$34,U$1,FALSE)</f>
        <v>18</v>
      </c>
      <c r="V98">
        <f>INT(VLOOKUP($R98,装备规划说明!$X$27:$AI$34,V$1,FALSE)*VLOOKUP($G98,装备规划说明!$F$10:$O$21,4,FALSE)/装备规划说明!$AE$14)</f>
        <v>21</v>
      </c>
      <c r="W98">
        <f>VLOOKUP($R98,装备规划说明!$X$27:$AI$34,W$1,FALSE)</f>
        <v>22</v>
      </c>
      <c r="X98">
        <f>INT(VLOOKUP($R98,装备规划说明!$X$27:$AI$34,X$1,FALSE)*VLOOKUP($G98,装备规划说明!$F$10:$O$21,4,FALSE)/装备规划说明!$AE$14)</f>
        <v>10</v>
      </c>
      <c r="Y98" t="str">
        <f t="shared" si="19"/>
        <v>[[18,14,26][[22,7,12]</v>
      </c>
      <c r="Z98">
        <f t="shared" si="16"/>
        <v>4</v>
      </c>
      <c r="AA98" t="str">
        <f t="shared" si="17"/>
        <v>[[18,3,14,100][22,1,6,100]]</v>
      </c>
      <c r="AB98" t="str">
        <f t="shared" si="17"/>
        <v>[[18,3,14,100][22,1,6,100]]</v>
      </c>
      <c r="AC98" t="str">
        <f t="shared" si="17"/>
        <v>[[18,3,14,100][22,1,6,100]]</v>
      </c>
      <c r="AD98" t="str">
        <f t="shared" si="17"/>
        <v>[[18,3,14,100][22,1,6,100]]</v>
      </c>
      <c r="AE98">
        <f t="shared" si="18"/>
        <v>2</v>
      </c>
    </row>
    <row r="99" spans="1:31" hidden="1" x14ac:dyDescent="0.15">
      <c r="A99" t="str">
        <f t="shared" si="13"/>
        <v>1105502</v>
      </c>
      <c r="B99">
        <v>1</v>
      </c>
      <c r="E99">
        <f t="shared" si="10"/>
        <v>5</v>
      </c>
      <c r="F99">
        <f t="shared" si="14"/>
        <v>30</v>
      </c>
      <c r="G99">
        <f t="shared" si="11"/>
        <v>2</v>
      </c>
      <c r="H99">
        <f>VLOOKUP(G99,装备规划说明!$F$7:$H$20,2,FALSE)</f>
        <v>30</v>
      </c>
      <c r="I99">
        <f>IF(G99&gt;2,IF(E99=VLOOKUP(G99,装备规划说明!$F$10:$P$20,11,FALSE),1,0)+IF(E99-1=VLOOKUP(G99,装备规划说明!$F$10:$P$20,11,FALSE),1,0),IF(E99=VLOOKUP(G99,装备规划说明!$F$10:$P$20,11,FALSE),1,0))</f>
        <v>0</v>
      </c>
      <c r="J99">
        <v>1</v>
      </c>
      <c r="K99">
        <v>0</v>
      </c>
      <c r="R99">
        <f t="shared" si="9"/>
        <v>5</v>
      </c>
      <c r="S99">
        <f t="shared" si="15"/>
        <v>5</v>
      </c>
      <c r="U99">
        <f>VLOOKUP($R99,装备规划说明!$X$27:$AI$34,U$1,FALSE)</f>
        <v>16</v>
      </c>
      <c r="V99">
        <f>INT(VLOOKUP($R99,装备规划说明!$X$27:$AI$34,V$1,FALSE)*VLOOKUP($G99,装备规划说明!$F$10:$O$21,4,FALSE)/装备规划说明!$AE$14)</f>
        <v>295</v>
      </c>
      <c r="W99">
        <f>VLOOKUP($R99,装备规划说明!$X$27:$AI$34,W$1,FALSE)</f>
        <v>17</v>
      </c>
      <c r="X99">
        <f>INT(VLOOKUP($R99,装备规划说明!$X$27:$AI$34,X$1,FALSE)*VLOOKUP($G99,装备规划说明!$F$10:$O$21,4,FALSE)/装备规划说明!$AE$14)</f>
        <v>211</v>
      </c>
      <c r="Y99" t="str">
        <f t="shared" si="19"/>
        <v>[[16,206,368][[17,147,263]</v>
      </c>
      <c r="Z99">
        <f t="shared" si="16"/>
        <v>4</v>
      </c>
      <c r="AA99" t="str">
        <f t="shared" si="17"/>
        <v>[[16,49,196,100][17,35,140,100]]</v>
      </c>
      <c r="AB99" t="str">
        <f t="shared" si="17"/>
        <v>[[16,49,196,100][17,35,140,100]]</v>
      </c>
      <c r="AC99" t="str">
        <f t="shared" si="17"/>
        <v>[[16,49,196,100][17,35,140,100]]</v>
      </c>
      <c r="AD99" t="str">
        <f t="shared" si="17"/>
        <v>[[16,49,196,100][17,35,140,100]]</v>
      </c>
      <c r="AE99">
        <f t="shared" si="18"/>
        <v>2</v>
      </c>
    </row>
    <row r="100" spans="1:31" hidden="1" x14ac:dyDescent="0.15">
      <c r="A100" t="str">
        <f t="shared" si="13"/>
        <v>1106502</v>
      </c>
      <c r="B100">
        <v>1</v>
      </c>
      <c r="E100">
        <f t="shared" si="10"/>
        <v>5</v>
      </c>
      <c r="F100">
        <f t="shared" si="14"/>
        <v>30</v>
      </c>
      <c r="G100">
        <f t="shared" si="11"/>
        <v>2</v>
      </c>
      <c r="H100">
        <f>VLOOKUP(G100,装备规划说明!$F$7:$H$20,2,FALSE)</f>
        <v>30</v>
      </c>
      <c r="I100">
        <f>IF(G100&gt;2,IF(E100=VLOOKUP(G100,装备规划说明!$F$10:$P$20,11,FALSE),1,0)+IF(E100-1=VLOOKUP(G100,装备规划说明!$F$10:$P$20,11,FALSE),1,0),IF(E100=VLOOKUP(G100,装备规划说明!$F$10:$P$20,11,FALSE),1,0))</f>
        <v>0</v>
      </c>
      <c r="J100">
        <v>1</v>
      </c>
      <c r="K100">
        <v>0</v>
      </c>
      <c r="R100">
        <f t="shared" si="9"/>
        <v>6</v>
      </c>
      <c r="S100">
        <f t="shared" si="15"/>
        <v>6</v>
      </c>
      <c r="U100">
        <f>VLOOKUP($R100,装备规划说明!$X$27:$AI$34,U$1,FALSE)</f>
        <v>18</v>
      </c>
      <c r="V100">
        <f>INT(VLOOKUP($R100,装备规划说明!$X$27:$AI$34,V$1,FALSE)*VLOOKUP($G100,装备规划说明!$F$10:$O$21,4,FALSE)/装备规划说明!$AE$14)</f>
        <v>21</v>
      </c>
      <c r="W100">
        <f>VLOOKUP($R100,装备规划说明!$X$27:$AI$34,W$1,FALSE)</f>
        <v>17</v>
      </c>
      <c r="X100">
        <f>INT(VLOOKUP($R100,装备规划说明!$X$27:$AI$34,X$1,FALSE)*VLOOKUP($G100,装备规划说明!$F$10:$O$21,4,FALSE)/装备规划说明!$AE$14)</f>
        <v>8</v>
      </c>
      <c r="Y100" t="str">
        <f t="shared" si="19"/>
        <v>[[18,14,26][[17,5,10]</v>
      </c>
      <c r="Z100">
        <f t="shared" si="16"/>
        <v>4</v>
      </c>
      <c r="AA100" t="str">
        <f t="shared" si="17"/>
        <v>[[18,3,14,100][17,1,5,100]]</v>
      </c>
      <c r="AB100" t="str">
        <f t="shared" si="17"/>
        <v>[[18,3,14,100][17,1,5,100]]</v>
      </c>
      <c r="AC100" t="str">
        <f t="shared" si="17"/>
        <v>[[18,3,14,100][17,1,5,100]]</v>
      </c>
      <c r="AD100" t="str">
        <f t="shared" si="17"/>
        <v>[[18,3,14,100][17,1,5,100]]</v>
      </c>
      <c r="AE100">
        <f t="shared" si="18"/>
        <v>2</v>
      </c>
    </row>
    <row r="101" spans="1:31" hidden="1" x14ac:dyDescent="0.15">
      <c r="A101" t="str">
        <f t="shared" si="13"/>
        <v>1107502</v>
      </c>
      <c r="B101">
        <v>1</v>
      </c>
      <c r="E101">
        <f t="shared" si="10"/>
        <v>5</v>
      </c>
      <c r="F101">
        <f t="shared" si="14"/>
        <v>30</v>
      </c>
      <c r="G101">
        <f t="shared" si="11"/>
        <v>2</v>
      </c>
      <c r="H101">
        <f>VLOOKUP(G101,装备规划说明!$F$7:$H$20,2,FALSE)</f>
        <v>30</v>
      </c>
      <c r="I101">
        <f>IF(G101&gt;2,IF(E101=VLOOKUP(G101,装备规划说明!$F$10:$P$20,11,FALSE),1,0)+IF(E101-1=VLOOKUP(G101,装备规划说明!$F$10:$P$20,11,FALSE),1,0),IF(E101=VLOOKUP(G101,装备规划说明!$F$10:$P$20,11,FALSE),1,0))</f>
        <v>0</v>
      </c>
      <c r="J101">
        <v>1</v>
      </c>
      <c r="K101">
        <v>0</v>
      </c>
      <c r="R101">
        <f t="shared" si="9"/>
        <v>7</v>
      </c>
      <c r="S101">
        <f t="shared" si="15"/>
        <v>7</v>
      </c>
      <c r="U101">
        <f>VLOOKUP($R101,装备规划说明!$X$27:$AI$34,U$1,FALSE)</f>
        <v>16</v>
      </c>
      <c r="V101">
        <f>INT(VLOOKUP($R101,装备规划说明!$X$27:$AI$34,V$1,FALSE)*VLOOKUP($G101,装备规划说明!$F$10:$O$21,4,FALSE)/装备规划说明!$AE$14)</f>
        <v>422</v>
      </c>
      <c r="W101">
        <f>VLOOKUP($R101,装备规划说明!$X$27:$AI$34,W$1,FALSE)</f>
        <v>18</v>
      </c>
      <c r="X101">
        <f>INT(VLOOKUP($R101,装备规划说明!$X$27:$AI$34,X$1,FALSE)*VLOOKUP($G101,装备规划说明!$F$10:$O$21,4,FALSE)/装备规划说明!$AE$14)</f>
        <v>84</v>
      </c>
      <c r="Y101" t="str">
        <f t="shared" si="19"/>
        <v>[[16,295,527][[18,58,105]</v>
      </c>
      <c r="Z101">
        <f t="shared" si="16"/>
        <v>4</v>
      </c>
      <c r="AA101" t="str">
        <f t="shared" si="17"/>
        <v>[[16,70,281,100][18,14,56,100]]</v>
      </c>
      <c r="AB101" t="str">
        <f t="shared" si="17"/>
        <v>[[16,70,281,100][18,14,56,100]]</v>
      </c>
      <c r="AC101" t="str">
        <f t="shared" si="17"/>
        <v>[[16,70,281,100][18,14,56,100]]</v>
      </c>
      <c r="AD101" t="str">
        <f t="shared" si="17"/>
        <v>[[16,70,281,100][18,14,56,100]]</v>
      </c>
      <c r="AE101">
        <f t="shared" si="18"/>
        <v>2</v>
      </c>
    </row>
    <row r="102" spans="1:31" hidden="1" x14ac:dyDescent="0.15">
      <c r="A102" t="str">
        <f t="shared" si="13"/>
        <v>1107502</v>
      </c>
      <c r="B102">
        <v>1</v>
      </c>
      <c r="E102">
        <f t="shared" si="10"/>
        <v>5</v>
      </c>
      <c r="F102">
        <f t="shared" si="14"/>
        <v>30</v>
      </c>
      <c r="G102">
        <f t="shared" si="11"/>
        <v>2</v>
      </c>
      <c r="H102">
        <f>VLOOKUP(G102,装备规划说明!$F$7:$H$20,2,FALSE)</f>
        <v>30</v>
      </c>
      <c r="I102">
        <f>IF(G102&gt;2,IF(E102=VLOOKUP(G102,装备规划说明!$F$10:$P$20,11,FALSE),1,0)+IF(E102-1=VLOOKUP(G102,装备规划说明!$F$10:$P$20,11,FALSE),1,0),IF(E102=VLOOKUP(G102,装备规划说明!$F$10:$P$20,11,FALSE),1,0))</f>
        <v>0</v>
      </c>
      <c r="J102">
        <v>1</v>
      </c>
      <c r="K102">
        <v>0</v>
      </c>
      <c r="R102">
        <f t="shared" si="9"/>
        <v>7</v>
      </c>
      <c r="S102">
        <f t="shared" si="15"/>
        <v>7</v>
      </c>
      <c r="U102">
        <f>VLOOKUP($R102,装备规划说明!$X$27:$AI$34,U$1,FALSE)</f>
        <v>16</v>
      </c>
      <c r="V102">
        <f>INT(VLOOKUP($R102,装备规划说明!$X$27:$AI$34,V$1,FALSE)*VLOOKUP($G102,装备规划说明!$F$10:$O$21,4,FALSE)/装备规划说明!$AE$14)</f>
        <v>422</v>
      </c>
      <c r="W102">
        <f>VLOOKUP($R102,装备规划说明!$X$27:$AI$34,W$1,FALSE)</f>
        <v>18</v>
      </c>
      <c r="X102">
        <f>INT(VLOOKUP($R102,装备规划说明!$X$27:$AI$34,X$1,FALSE)*VLOOKUP($G102,装备规划说明!$F$10:$O$21,4,FALSE)/装备规划说明!$AE$14)</f>
        <v>84</v>
      </c>
      <c r="Y102" t="str">
        <f t="shared" si="19"/>
        <v>[[16,295,527][[18,58,105]</v>
      </c>
      <c r="Z102">
        <f t="shared" si="16"/>
        <v>4</v>
      </c>
      <c r="AA102" t="str">
        <f t="shared" si="17"/>
        <v>[[16,70,281,100][18,14,56,100]]</v>
      </c>
      <c r="AB102" t="str">
        <f t="shared" si="17"/>
        <v>[[16,70,281,100][18,14,56,100]]</v>
      </c>
      <c r="AC102" t="str">
        <f t="shared" si="17"/>
        <v>[[16,70,281,100][18,14,56,100]]</v>
      </c>
      <c r="AD102" t="str">
        <f t="shared" si="17"/>
        <v>[[16,70,281,100][18,14,56,100]]</v>
      </c>
      <c r="AE102">
        <f t="shared" si="18"/>
        <v>2</v>
      </c>
    </row>
    <row r="103" spans="1:31" hidden="1" x14ac:dyDescent="0.15">
      <c r="A103" t="str">
        <f t="shared" si="13"/>
        <v>1107502</v>
      </c>
      <c r="B103">
        <v>1</v>
      </c>
      <c r="E103">
        <f t="shared" si="10"/>
        <v>5</v>
      </c>
      <c r="F103">
        <f t="shared" si="14"/>
        <v>30</v>
      </c>
      <c r="G103">
        <f t="shared" si="11"/>
        <v>2</v>
      </c>
      <c r="H103">
        <f>VLOOKUP(G103,装备规划说明!$F$7:$H$20,2,FALSE)</f>
        <v>30</v>
      </c>
      <c r="I103">
        <f>IF(G103&gt;2,IF(E103=VLOOKUP(G103,装备规划说明!$F$10:$P$20,11,FALSE),1,0)+IF(E103-1=VLOOKUP(G103,装备规划说明!$F$10:$P$20,11,FALSE),1,0),IF(E103=VLOOKUP(G103,装备规划说明!$F$10:$P$20,11,FALSE),1,0))</f>
        <v>0</v>
      </c>
      <c r="J103">
        <v>1</v>
      </c>
      <c r="K103">
        <v>0</v>
      </c>
      <c r="R103">
        <f t="shared" si="9"/>
        <v>7</v>
      </c>
      <c r="S103">
        <f t="shared" si="15"/>
        <v>7</v>
      </c>
      <c r="U103">
        <f>VLOOKUP($R103,装备规划说明!$X$27:$AI$34,U$1,FALSE)</f>
        <v>16</v>
      </c>
      <c r="V103">
        <f>INT(VLOOKUP($R103,装备规划说明!$X$27:$AI$34,V$1,FALSE)*VLOOKUP($G103,装备规划说明!$F$10:$O$21,4,FALSE)/装备规划说明!$AE$14)</f>
        <v>422</v>
      </c>
      <c r="W103">
        <f>VLOOKUP($R103,装备规划说明!$X$27:$AI$34,W$1,FALSE)</f>
        <v>18</v>
      </c>
      <c r="X103">
        <f>INT(VLOOKUP($R103,装备规划说明!$X$27:$AI$34,X$1,FALSE)*VLOOKUP($G103,装备规划说明!$F$10:$O$21,4,FALSE)/装备规划说明!$AE$14)</f>
        <v>84</v>
      </c>
      <c r="Y103" t="str">
        <f t="shared" si="19"/>
        <v>[[16,295,527][[18,58,105]</v>
      </c>
      <c r="Z103">
        <f t="shared" si="16"/>
        <v>4</v>
      </c>
      <c r="AA103" t="str">
        <f t="shared" si="17"/>
        <v>[[16,70,281,100][18,14,56,100]]</v>
      </c>
      <c r="AB103" t="str">
        <f t="shared" si="17"/>
        <v>[[16,70,281,100][18,14,56,100]]</v>
      </c>
      <c r="AC103" t="str">
        <f t="shared" si="17"/>
        <v>[[16,70,281,100][18,14,56,100]]</v>
      </c>
      <c r="AD103" t="str">
        <f t="shared" si="17"/>
        <v>[[16,70,281,100][18,14,56,100]]</v>
      </c>
      <c r="AE103">
        <f t="shared" si="18"/>
        <v>2</v>
      </c>
    </row>
    <row r="104" spans="1:31" hidden="1" x14ac:dyDescent="0.15">
      <c r="A104" t="str">
        <f t="shared" si="13"/>
        <v>1107502</v>
      </c>
      <c r="B104">
        <v>1</v>
      </c>
      <c r="E104">
        <f t="shared" si="10"/>
        <v>5</v>
      </c>
      <c r="F104">
        <f t="shared" si="14"/>
        <v>30</v>
      </c>
      <c r="G104">
        <f t="shared" si="11"/>
        <v>2</v>
      </c>
      <c r="H104">
        <f>VLOOKUP(G104,装备规划说明!$F$7:$H$20,2,FALSE)</f>
        <v>30</v>
      </c>
      <c r="I104">
        <f>IF(G104&gt;2,IF(E104=VLOOKUP(G104,装备规划说明!$F$10:$P$20,11,FALSE),1,0)+IF(E104-1=VLOOKUP(G104,装备规划说明!$F$10:$P$20,11,FALSE),1,0),IF(E104=VLOOKUP(G104,装备规划说明!$F$10:$P$20,11,FALSE),1,0))</f>
        <v>0</v>
      </c>
      <c r="J104">
        <v>1</v>
      </c>
      <c r="K104">
        <v>0</v>
      </c>
      <c r="R104">
        <f t="shared" si="9"/>
        <v>7</v>
      </c>
      <c r="S104">
        <f t="shared" si="15"/>
        <v>7</v>
      </c>
      <c r="U104">
        <f>VLOOKUP($R104,装备规划说明!$X$27:$AI$34,U$1,FALSE)</f>
        <v>16</v>
      </c>
      <c r="V104">
        <f>INT(VLOOKUP($R104,装备规划说明!$X$27:$AI$34,V$1,FALSE)*VLOOKUP($G104,装备规划说明!$F$10:$O$21,4,FALSE)/装备规划说明!$AE$14)</f>
        <v>422</v>
      </c>
      <c r="W104">
        <f>VLOOKUP($R104,装备规划说明!$X$27:$AI$34,W$1,FALSE)</f>
        <v>18</v>
      </c>
      <c r="X104">
        <f>INT(VLOOKUP($R104,装备规划说明!$X$27:$AI$34,X$1,FALSE)*VLOOKUP($G104,装备规划说明!$F$10:$O$21,4,FALSE)/装备规划说明!$AE$14)</f>
        <v>84</v>
      </c>
      <c r="Y104" t="str">
        <f t="shared" si="19"/>
        <v>[[16,295,527][[18,58,105]</v>
      </c>
      <c r="Z104">
        <f t="shared" si="16"/>
        <v>4</v>
      </c>
      <c r="AA104" t="str">
        <f t="shared" si="17"/>
        <v>[[16,70,281,100][18,14,56,100]]</v>
      </c>
      <c r="AB104" t="str">
        <f t="shared" si="17"/>
        <v>[[16,70,281,100][18,14,56,100]]</v>
      </c>
      <c r="AC104" t="str">
        <f t="shared" si="17"/>
        <v>[[16,70,281,100][18,14,56,100]]</v>
      </c>
      <c r="AD104" t="str">
        <f t="shared" si="17"/>
        <v>[[16,70,281,100][18,14,56,100]]</v>
      </c>
      <c r="AE104">
        <f t="shared" si="18"/>
        <v>2</v>
      </c>
    </row>
    <row r="105" spans="1:31" hidden="1" x14ac:dyDescent="0.15">
      <c r="A105" t="str">
        <f t="shared" si="13"/>
        <v>1101103</v>
      </c>
      <c r="B105">
        <v>1</v>
      </c>
      <c r="E105">
        <f t="shared" si="10"/>
        <v>1</v>
      </c>
      <c r="F105">
        <f t="shared" si="14"/>
        <v>50</v>
      </c>
      <c r="G105">
        <f t="shared" si="11"/>
        <v>3</v>
      </c>
      <c r="H105">
        <f>VLOOKUP(G105,装备规划说明!$F$7:$H$20,2,FALSE)</f>
        <v>50</v>
      </c>
      <c r="I105">
        <f>IF(G105&gt;2,IF(E105=VLOOKUP(G105,装备规划说明!$F$10:$P$20,11,FALSE),1,0)+IF(E105-1=VLOOKUP(G105,装备规划说明!$F$10:$P$20,11,FALSE),1,0),IF(E105=VLOOKUP(G105,装备规划说明!$F$10:$P$20,11,FALSE),1,0))</f>
        <v>0</v>
      </c>
      <c r="J105">
        <v>1</v>
      </c>
      <c r="K105">
        <v>0</v>
      </c>
      <c r="R105">
        <f t="shared" si="9"/>
        <v>1</v>
      </c>
      <c r="S105">
        <f t="shared" si="15"/>
        <v>1</v>
      </c>
      <c r="U105">
        <f>VLOOKUP($R105,装备规划说明!$X$27:$AI$34,U$1,FALSE)</f>
        <v>16</v>
      </c>
      <c r="V105">
        <f>INT(VLOOKUP($R105,装备规划说明!$X$27:$AI$34,V$1,FALSE)*VLOOKUP($G105,装备规划说明!$F$10:$O$21,4,FALSE)/装备规划说明!$AE$14)</f>
        <v>492</v>
      </c>
      <c r="W105">
        <f>VLOOKUP($R105,装备规划说明!$X$27:$AI$34,W$1,FALSE)</f>
        <v>20</v>
      </c>
      <c r="X105">
        <f>INT(VLOOKUP($R105,装备规划说明!$X$27:$AI$34,X$1,FALSE)*VLOOKUP($G105,装备规划说明!$F$10:$O$21,4,FALSE)/装备规划说明!$AE$14)</f>
        <v>35</v>
      </c>
      <c r="Y105" t="str">
        <f t="shared" si="19"/>
        <v>[[16,344,615][[20,24,43]</v>
      </c>
      <c r="Z105">
        <f t="shared" si="16"/>
        <v>0</v>
      </c>
      <c r="AA105" t="str">
        <f t="shared" si="17"/>
        <v>[[16,82,328,100][20,5,23,100]]</v>
      </c>
      <c r="AB105" t="str">
        <f t="shared" si="17"/>
        <v>[[16,82,328,100][20,5,23,100]]</v>
      </c>
      <c r="AC105" t="str">
        <f t="shared" si="17"/>
        <v>[[16,82,328,100][20,5,23,100]]</v>
      </c>
      <c r="AD105" t="str">
        <f t="shared" si="17"/>
        <v>[[16,82,328,100][20,5,23,100]]</v>
      </c>
      <c r="AE105">
        <f t="shared" si="18"/>
        <v>0</v>
      </c>
    </row>
    <row r="106" spans="1:31" hidden="1" x14ac:dyDescent="0.15">
      <c r="A106" t="str">
        <f t="shared" si="13"/>
        <v>1102103</v>
      </c>
      <c r="B106">
        <v>1</v>
      </c>
      <c r="E106">
        <f t="shared" si="10"/>
        <v>1</v>
      </c>
      <c r="F106">
        <f t="shared" si="14"/>
        <v>50</v>
      </c>
      <c r="G106">
        <f t="shared" si="11"/>
        <v>3</v>
      </c>
      <c r="H106">
        <f>VLOOKUP(G106,装备规划说明!$F$7:$H$20,2,FALSE)</f>
        <v>50</v>
      </c>
      <c r="I106">
        <f>IF(G106&gt;2,IF(E106=VLOOKUP(G106,装备规划说明!$F$10:$P$20,11,FALSE),1,0)+IF(E106-1=VLOOKUP(G106,装备规划说明!$F$10:$P$20,11,FALSE),1,0),IF(E106=VLOOKUP(G106,装备规划说明!$F$10:$P$20,11,FALSE),1,0))</f>
        <v>0</v>
      </c>
      <c r="J106">
        <v>1</v>
      </c>
      <c r="K106">
        <v>0</v>
      </c>
      <c r="R106">
        <f t="shared" si="9"/>
        <v>2</v>
      </c>
      <c r="S106">
        <f t="shared" si="15"/>
        <v>2</v>
      </c>
      <c r="U106">
        <f>VLOOKUP($R106,装备规划说明!$X$27:$AI$34,U$1,FALSE)</f>
        <v>16</v>
      </c>
      <c r="V106">
        <f>INT(VLOOKUP($R106,装备规划说明!$X$27:$AI$34,V$1,FALSE)*VLOOKUP($G106,装备规划说明!$F$10:$O$21,4,FALSE)/装备规划说明!$AE$14)</f>
        <v>704</v>
      </c>
      <c r="W106">
        <f>VLOOKUP($R106,装备规划说明!$X$27:$AI$34,W$1,FALSE)</f>
        <v>20</v>
      </c>
      <c r="X106">
        <f>INT(VLOOKUP($R106,装备规划说明!$X$27:$AI$34,X$1,FALSE)*VLOOKUP($G106,装备规划说明!$F$10:$O$21,4,FALSE)/装备规划说明!$AE$14)</f>
        <v>35</v>
      </c>
      <c r="Y106" t="str">
        <f t="shared" si="19"/>
        <v>[[16,492,880][[20,24,43]</v>
      </c>
      <c r="Z106">
        <f t="shared" si="16"/>
        <v>0</v>
      </c>
      <c r="AA106" t="str">
        <f t="shared" si="17"/>
        <v>[[16,117,469,100][20,5,23,100]]</v>
      </c>
      <c r="AB106" t="str">
        <f t="shared" si="17"/>
        <v>[[16,117,469,100][20,5,23,100]]</v>
      </c>
      <c r="AC106" t="str">
        <f t="shared" si="17"/>
        <v>[[16,117,469,100][20,5,23,100]]</v>
      </c>
      <c r="AD106" t="str">
        <f t="shared" si="17"/>
        <v>[[16,117,469,100][20,5,23,100]]</v>
      </c>
      <c r="AE106">
        <f t="shared" si="18"/>
        <v>0</v>
      </c>
    </row>
    <row r="107" spans="1:31" hidden="1" x14ac:dyDescent="0.15">
      <c r="A107" t="str">
        <f t="shared" si="13"/>
        <v>1103103</v>
      </c>
      <c r="B107">
        <v>1</v>
      </c>
      <c r="E107">
        <f t="shared" si="10"/>
        <v>1</v>
      </c>
      <c r="F107">
        <f t="shared" si="14"/>
        <v>50</v>
      </c>
      <c r="G107">
        <f t="shared" si="11"/>
        <v>3</v>
      </c>
      <c r="H107">
        <f>VLOOKUP(G107,装备规划说明!$F$7:$H$20,2,FALSE)</f>
        <v>50</v>
      </c>
      <c r="I107">
        <f>IF(G107&gt;2,IF(E107=VLOOKUP(G107,装备规划说明!$F$10:$P$20,11,FALSE),1,0)+IF(E107-1=VLOOKUP(G107,装备规划说明!$F$10:$P$20,11,FALSE),1,0),IF(E107=VLOOKUP(G107,装备规划说明!$F$10:$P$20,11,FALSE),1,0))</f>
        <v>0</v>
      </c>
      <c r="J107">
        <v>1</v>
      </c>
      <c r="K107">
        <v>0</v>
      </c>
      <c r="R107">
        <f t="shared" si="9"/>
        <v>3</v>
      </c>
      <c r="S107">
        <f t="shared" si="15"/>
        <v>3</v>
      </c>
      <c r="U107">
        <f>VLOOKUP($R107,装备规划说明!$X$27:$AI$34,U$1,FALSE)</f>
        <v>16</v>
      </c>
      <c r="V107">
        <f>INT(VLOOKUP($R107,装备规划说明!$X$27:$AI$34,V$1,FALSE)*VLOOKUP($G107,装备规划说明!$F$10:$O$21,4,FALSE)/装备规划说明!$AE$14)</f>
        <v>352</v>
      </c>
      <c r="W107">
        <f>VLOOKUP($R107,装备规划说明!$X$27:$AI$34,W$1,FALSE)</f>
        <v>21</v>
      </c>
      <c r="X107">
        <f>INT(VLOOKUP($R107,装备规划说明!$X$27:$AI$34,X$1,FALSE)*VLOOKUP($G107,装备规划说明!$F$10:$O$21,4,FALSE)/装备规划说明!$AE$14)</f>
        <v>35</v>
      </c>
      <c r="Y107" t="str">
        <f t="shared" si="19"/>
        <v>[[16,246,440][[21,24,43]</v>
      </c>
      <c r="Z107">
        <f t="shared" si="16"/>
        <v>0</v>
      </c>
      <c r="AA107" t="str">
        <f t="shared" si="17"/>
        <v>[[16,58,234,100][21,5,23,100]]</v>
      </c>
      <c r="AB107" t="str">
        <f t="shared" si="17"/>
        <v>[[16,58,234,100][21,5,23,100]]</v>
      </c>
      <c r="AC107" t="str">
        <f t="shared" si="17"/>
        <v>[[16,58,234,100][21,5,23,100]]</v>
      </c>
      <c r="AD107" t="str">
        <f t="shared" si="17"/>
        <v>[[16,58,234,100][21,5,23,100]]</v>
      </c>
      <c r="AE107">
        <f t="shared" si="18"/>
        <v>0</v>
      </c>
    </row>
    <row r="108" spans="1:31" hidden="1" x14ac:dyDescent="0.15">
      <c r="A108" t="str">
        <f t="shared" si="13"/>
        <v>1104103</v>
      </c>
      <c r="B108">
        <v>1</v>
      </c>
      <c r="E108">
        <f t="shared" si="10"/>
        <v>1</v>
      </c>
      <c r="F108">
        <f t="shared" si="14"/>
        <v>50</v>
      </c>
      <c r="G108">
        <f t="shared" si="11"/>
        <v>3</v>
      </c>
      <c r="H108">
        <f>VLOOKUP(G108,装备规划说明!$F$7:$H$20,2,FALSE)</f>
        <v>50</v>
      </c>
      <c r="I108">
        <f>IF(G108&gt;2,IF(E108=VLOOKUP(G108,装备规划说明!$F$10:$P$20,11,FALSE),1,0)+IF(E108-1=VLOOKUP(G108,装备规划说明!$F$10:$P$20,11,FALSE),1,0),IF(E108=VLOOKUP(G108,装备规划说明!$F$10:$P$20,11,FALSE),1,0))</f>
        <v>0</v>
      </c>
      <c r="J108">
        <v>1</v>
      </c>
      <c r="K108">
        <v>0</v>
      </c>
      <c r="R108">
        <f t="shared" si="9"/>
        <v>4</v>
      </c>
      <c r="S108">
        <f t="shared" si="15"/>
        <v>4</v>
      </c>
      <c r="U108">
        <f>VLOOKUP($R108,装备规划说明!$X$27:$AI$34,U$1,FALSE)</f>
        <v>18</v>
      </c>
      <c r="V108">
        <f>INT(VLOOKUP($R108,装备规划说明!$X$27:$AI$34,V$1,FALSE)*VLOOKUP($G108,装备规划说明!$F$10:$O$21,4,FALSE)/装备规划说明!$AE$14)</f>
        <v>35</v>
      </c>
      <c r="W108">
        <f>VLOOKUP($R108,装备规划说明!$X$27:$AI$34,W$1,FALSE)</f>
        <v>22</v>
      </c>
      <c r="X108">
        <f>INT(VLOOKUP($R108,装备规划说明!$X$27:$AI$34,X$1,FALSE)*VLOOKUP($G108,装备规划说明!$F$10:$O$21,4,FALSE)/装备规划说明!$AE$14)</f>
        <v>17</v>
      </c>
      <c r="Y108" t="str">
        <f t="shared" si="19"/>
        <v>[[18,24,43][[22,11,21]</v>
      </c>
      <c r="Z108">
        <f t="shared" si="16"/>
        <v>0</v>
      </c>
      <c r="AA108" t="str">
        <f t="shared" si="17"/>
        <v>[[18,5,23,100][22,2,11,100]]</v>
      </c>
      <c r="AB108" t="str">
        <f t="shared" si="17"/>
        <v>[[18,5,23,100][22,2,11,100]]</v>
      </c>
      <c r="AC108" t="str">
        <f t="shared" si="17"/>
        <v>[[18,5,23,100][22,2,11,100]]</v>
      </c>
      <c r="AD108" t="str">
        <f t="shared" si="17"/>
        <v>[[18,5,23,100][22,2,11,100]]</v>
      </c>
      <c r="AE108">
        <f t="shared" si="18"/>
        <v>0</v>
      </c>
    </row>
    <row r="109" spans="1:31" hidden="1" x14ac:dyDescent="0.15">
      <c r="A109" t="str">
        <f t="shared" si="13"/>
        <v>1105103</v>
      </c>
      <c r="B109">
        <v>1</v>
      </c>
      <c r="E109">
        <f t="shared" si="10"/>
        <v>1</v>
      </c>
      <c r="F109">
        <f t="shared" si="14"/>
        <v>50</v>
      </c>
      <c r="G109">
        <f t="shared" si="11"/>
        <v>3</v>
      </c>
      <c r="H109">
        <f>VLOOKUP(G109,装备规划说明!$F$7:$H$20,2,FALSE)</f>
        <v>50</v>
      </c>
      <c r="I109">
        <f>IF(G109&gt;2,IF(E109=VLOOKUP(G109,装备规划说明!$F$10:$P$20,11,FALSE),1,0)+IF(E109-1=VLOOKUP(G109,装备规划说明!$F$10:$P$20,11,FALSE),1,0),IF(E109=VLOOKUP(G109,装备规划说明!$F$10:$P$20,11,FALSE),1,0))</f>
        <v>0</v>
      </c>
      <c r="J109">
        <v>1</v>
      </c>
      <c r="K109">
        <v>0</v>
      </c>
      <c r="R109">
        <f t="shared" si="9"/>
        <v>5</v>
      </c>
      <c r="S109">
        <f t="shared" si="15"/>
        <v>5</v>
      </c>
      <c r="U109">
        <f>VLOOKUP($R109,装备规划说明!$X$27:$AI$34,U$1,FALSE)</f>
        <v>16</v>
      </c>
      <c r="V109">
        <f>INT(VLOOKUP($R109,装备规划说明!$X$27:$AI$34,V$1,FALSE)*VLOOKUP($G109,装备规划说明!$F$10:$O$21,4,FALSE)/装备规划说明!$AE$14)</f>
        <v>492</v>
      </c>
      <c r="W109">
        <f>VLOOKUP($R109,装备规划说明!$X$27:$AI$34,W$1,FALSE)</f>
        <v>17</v>
      </c>
      <c r="X109">
        <f>INT(VLOOKUP($R109,装备规划说明!$X$27:$AI$34,X$1,FALSE)*VLOOKUP($G109,装备规划说明!$F$10:$O$21,4,FALSE)/装备规划说明!$AE$14)</f>
        <v>352</v>
      </c>
      <c r="Y109" t="str">
        <f t="shared" si="19"/>
        <v>[[16,344,615][[17,246,440]</v>
      </c>
      <c r="Z109">
        <f t="shared" si="16"/>
        <v>0</v>
      </c>
      <c r="AA109" t="str">
        <f t="shared" si="17"/>
        <v>[[16,82,328,100][17,58,234,100]]</v>
      </c>
      <c r="AB109" t="str">
        <f t="shared" si="17"/>
        <v>[[16,82,328,100][17,58,234,100]]</v>
      </c>
      <c r="AC109" t="str">
        <f t="shared" si="17"/>
        <v>[[16,82,328,100][17,58,234,100]]</v>
      </c>
      <c r="AD109" t="str">
        <f t="shared" si="17"/>
        <v>[[16,82,328,100][17,58,234,100]]</v>
      </c>
      <c r="AE109">
        <f t="shared" si="18"/>
        <v>0</v>
      </c>
    </row>
    <row r="110" spans="1:31" hidden="1" x14ac:dyDescent="0.15">
      <c r="A110" t="str">
        <f t="shared" si="13"/>
        <v>1106103</v>
      </c>
      <c r="B110">
        <v>1</v>
      </c>
      <c r="E110">
        <f t="shared" si="10"/>
        <v>1</v>
      </c>
      <c r="F110">
        <f t="shared" si="14"/>
        <v>50</v>
      </c>
      <c r="G110">
        <f t="shared" si="11"/>
        <v>3</v>
      </c>
      <c r="H110">
        <f>VLOOKUP(G110,装备规划说明!$F$7:$H$20,2,FALSE)</f>
        <v>50</v>
      </c>
      <c r="I110">
        <f>IF(G110&gt;2,IF(E110=VLOOKUP(G110,装备规划说明!$F$10:$P$20,11,FALSE),1,0)+IF(E110-1=VLOOKUP(G110,装备规划说明!$F$10:$P$20,11,FALSE),1,0),IF(E110=VLOOKUP(G110,装备规划说明!$F$10:$P$20,11,FALSE),1,0))</f>
        <v>0</v>
      </c>
      <c r="J110">
        <v>1</v>
      </c>
      <c r="K110">
        <v>0</v>
      </c>
      <c r="R110">
        <f t="shared" ref="R110:R173" si="20">R100</f>
        <v>6</v>
      </c>
      <c r="S110">
        <f t="shared" si="15"/>
        <v>6</v>
      </c>
      <c r="U110">
        <f>VLOOKUP($R110,装备规划说明!$X$27:$AI$34,U$1,FALSE)</f>
        <v>18</v>
      </c>
      <c r="V110">
        <f>INT(VLOOKUP($R110,装备规划说明!$X$27:$AI$34,V$1,FALSE)*VLOOKUP($G110,装备规划说明!$F$10:$O$21,4,FALSE)/装备规划说明!$AE$14)</f>
        <v>35</v>
      </c>
      <c r="W110">
        <f>VLOOKUP($R110,装备规划说明!$X$27:$AI$34,W$1,FALSE)</f>
        <v>17</v>
      </c>
      <c r="X110">
        <f>INT(VLOOKUP($R110,装备规划说明!$X$27:$AI$34,X$1,FALSE)*VLOOKUP($G110,装备规划说明!$F$10:$O$21,4,FALSE)/装备规划说明!$AE$14)</f>
        <v>14</v>
      </c>
      <c r="Y110" t="str">
        <f t="shared" si="19"/>
        <v>[[18,24,43][[17,9,17]</v>
      </c>
      <c r="Z110">
        <f t="shared" si="16"/>
        <v>0</v>
      </c>
      <c r="AA110" t="str">
        <f t="shared" si="17"/>
        <v>[[18,5,23,100][17,2,9,100]]</v>
      </c>
      <c r="AB110" t="str">
        <f t="shared" si="17"/>
        <v>[[18,5,23,100][17,2,9,100]]</v>
      </c>
      <c r="AC110" t="str">
        <f t="shared" si="17"/>
        <v>[[18,5,23,100][17,2,9,100]]</v>
      </c>
      <c r="AD110" t="str">
        <f t="shared" si="17"/>
        <v>[[18,5,23,100][17,2,9,100]]</v>
      </c>
      <c r="AE110">
        <f t="shared" si="18"/>
        <v>0</v>
      </c>
    </row>
    <row r="111" spans="1:31" hidden="1" x14ac:dyDescent="0.15">
      <c r="A111" t="str">
        <f t="shared" si="13"/>
        <v>1107103</v>
      </c>
      <c r="B111">
        <v>1</v>
      </c>
      <c r="E111">
        <f t="shared" si="10"/>
        <v>1</v>
      </c>
      <c r="F111">
        <f t="shared" si="14"/>
        <v>50</v>
      </c>
      <c r="G111">
        <f t="shared" si="11"/>
        <v>3</v>
      </c>
      <c r="H111">
        <f>VLOOKUP(G111,装备规划说明!$F$7:$H$20,2,FALSE)</f>
        <v>50</v>
      </c>
      <c r="I111">
        <f>IF(G111&gt;2,IF(E111=VLOOKUP(G111,装备规划说明!$F$10:$P$20,11,FALSE),1,0)+IF(E111-1=VLOOKUP(G111,装备规划说明!$F$10:$P$20,11,FALSE),1,0),IF(E111=VLOOKUP(G111,装备规划说明!$F$10:$P$20,11,FALSE),1,0))</f>
        <v>0</v>
      </c>
      <c r="J111">
        <v>1</v>
      </c>
      <c r="K111">
        <v>0</v>
      </c>
      <c r="R111">
        <f t="shared" si="20"/>
        <v>7</v>
      </c>
      <c r="S111">
        <f t="shared" si="15"/>
        <v>7</v>
      </c>
      <c r="U111">
        <f>VLOOKUP($R111,装备规划说明!$X$27:$AI$34,U$1,FALSE)</f>
        <v>16</v>
      </c>
      <c r="V111">
        <f>INT(VLOOKUP($R111,装备规划说明!$X$27:$AI$34,V$1,FALSE)*VLOOKUP($G111,装备规划说明!$F$10:$O$21,4,FALSE)/装备规划说明!$AE$14)</f>
        <v>704</v>
      </c>
      <c r="W111">
        <f>VLOOKUP($R111,装备规划说明!$X$27:$AI$34,W$1,FALSE)</f>
        <v>18</v>
      </c>
      <c r="X111">
        <f>INT(VLOOKUP($R111,装备规划说明!$X$27:$AI$34,X$1,FALSE)*VLOOKUP($G111,装备规划说明!$F$10:$O$21,4,FALSE)/装备规划说明!$AE$14)</f>
        <v>140</v>
      </c>
      <c r="Y111" t="str">
        <f t="shared" si="19"/>
        <v>[[16,492,880][[18,98,175]</v>
      </c>
      <c r="Z111">
        <f t="shared" si="16"/>
        <v>0</v>
      </c>
      <c r="AA111" t="str">
        <f t="shared" si="17"/>
        <v>[[16,117,469,100][18,23,93,100]]</v>
      </c>
      <c r="AB111" t="str">
        <f t="shared" si="17"/>
        <v>[[16,117,469,100][18,23,93,100]]</v>
      </c>
      <c r="AC111" t="str">
        <f t="shared" si="17"/>
        <v>[[16,117,469,100][18,23,93,100]]</v>
      </c>
      <c r="AD111" t="str">
        <f t="shared" si="17"/>
        <v>[[16,117,469,100][18,23,93,100]]</v>
      </c>
      <c r="AE111">
        <f t="shared" si="18"/>
        <v>0</v>
      </c>
    </row>
    <row r="112" spans="1:31" hidden="1" x14ac:dyDescent="0.15">
      <c r="A112" t="str">
        <f t="shared" si="13"/>
        <v>1107103</v>
      </c>
      <c r="B112">
        <v>1</v>
      </c>
      <c r="E112">
        <f t="shared" si="10"/>
        <v>1</v>
      </c>
      <c r="F112">
        <f t="shared" si="14"/>
        <v>50</v>
      </c>
      <c r="G112">
        <f t="shared" si="11"/>
        <v>3</v>
      </c>
      <c r="H112">
        <f>VLOOKUP(G112,装备规划说明!$F$7:$H$20,2,FALSE)</f>
        <v>50</v>
      </c>
      <c r="I112">
        <f>IF(G112&gt;2,IF(E112=VLOOKUP(G112,装备规划说明!$F$10:$P$20,11,FALSE),1,0)+IF(E112-1=VLOOKUP(G112,装备规划说明!$F$10:$P$20,11,FALSE),1,0),IF(E112=VLOOKUP(G112,装备规划说明!$F$10:$P$20,11,FALSE),1,0))</f>
        <v>0</v>
      </c>
      <c r="J112">
        <v>1</v>
      </c>
      <c r="K112">
        <v>0</v>
      </c>
      <c r="R112">
        <f t="shared" si="20"/>
        <v>7</v>
      </c>
      <c r="S112">
        <f t="shared" si="15"/>
        <v>7</v>
      </c>
      <c r="U112">
        <f>VLOOKUP($R112,装备规划说明!$X$27:$AI$34,U$1,FALSE)</f>
        <v>16</v>
      </c>
      <c r="V112">
        <f>INT(VLOOKUP($R112,装备规划说明!$X$27:$AI$34,V$1,FALSE)*VLOOKUP($G112,装备规划说明!$F$10:$O$21,4,FALSE)/装备规划说明!$AE$14)</f>
        <v>704</v>
      </c>
      <c r="W112">
        <f>VLOOKUP($R112,装备规划说明!$X$27:$AI$34,W$1,FALSE)</f>
        <v>18</v>
      </c>
      <c r="X112">
        <f>INT(VLOOKUP($R112,装备规划说明!$X$27:$AI$34,X$1,FALSE)*VLOOKUP($G112,装备规划说明!$F$10:$O$21,4,FALSE)/装备规划说明!$AE$14)</f>
        <v>140</v>
      </c>
      <c r="Y112" t="str">
        <f t="shared" si="19"/>
        <v>[[16,492,880][[18,98,175]</v>
      </c>
      <c r="Z112">
        <f t="shared" si="16"/>
        <v>0</v>
      </c>
      <c r="AA112" t="str">
        <f t="shared" si="17"/>
        <v>[[16,117,469,100][18,23,93,100]]</v>
      </c>
      <c r="AB112" t="str">
        <f t="shared" si="17"/>
        <v>[[16,117,469,100][18,23,93,100]]</v>
      </c>
      <c r="AC112" t="str">
        <f t="shared" si="17"/>
        <v>[[16,117,469,100][18,23,93,100]]</v>
      </c>
      <c r="AD112" t="str">
        <f t="shared" si="17"/>
        <v>[[16,117,469,100][18,23,93,100]]</v>
      </c>
      <c r="AE112">
        <f t="shared" si="18"/>
        <v>0</v>
      </c>
    </row>
    <row r="113" spans="1:31" hidden="1" x14ac:dyDescent="0.15">
      <c r="A113" t="str">
        <f t="shared" si="13"/>
        <v>1107103</v>
      </c>
      <c r="B113">
        <v>1</v>
      </c>
      <c r="E113">
        <f t="shared" si="10"/>
        <v>1</v>
      </c>
      <c r="F113">
        <f t="shared" si="14"/>
        <v>50</v>
      </c>
      <c r="G113">
        <f t="shared" si="11"/>
        <v>3</v>
      </c>
      <c r="H113">
        <f>VLOOKUP(G113,装备规划说明!$F$7:$H$20,2,FALSE)</f>
        <v>50</v>
      </c>
      <c r="I113">
        <f>IF(G113&gt;2,IF(E113=VLOOKUP(G113,装备规划说明!$F$10:$P$20,11,FALSE),1,0)+IF(E113-1=VLOOKUP(G113,装备规划说明!$F$10:$P$20,11,FALSE),1,0),IF(E113=VLOOKUP(G113,装备规划说明!$F$10:$P$20,11,FALSE),1,0))</f>
        <v>0</v>
      </c>
      <c r="J113">
        <v>1</v>
      </c>
      <c r="K113">
        <v>0</v>
      </c>
      <c r="R113">
        <f t="shared" si="20"/>
        <v>7</v>
      </c>
      <c r="S113">
        <f t="shared" si="15"/>
        <v>7</v>
      </c>
      <c r="U113">
        <f>VLOOKUP($R113,装备规划说明!$X$27:$AI$34,U$1,FALSE)</f>
        <v>16</v>
      </c>
      <c r="V113">
        <f>INT(VLOOKUP($R113,装备规划说明!$X$27:$AI$34,V$1,FALSE)*VLOOKUP($G113,装备规划说明!$F$10:$O$21,4,FALSE)/装备规划说明!$AE$14)</f>
        <v>704</v>
      </c>
      <c r="W113">
        <f>VLOOKUP($R113,装备规划说明!$X$27:$AI$34,W$1,FALSE)</f>
        <v>18</v>
      </c>
      <c r="X113">
        <f>INT(VLOOKUP($R113,装备规划说明!$X$27:$AI$34,X$1,FALSE)*VLOOKUP($G113,装备规划说明!$F$10:$O$21,4,FALSE)/装备规划说明!$AE$14)</f>
        <v>140</v>
      </c>
      <c r="Y113" t="str">
        <f t="shared" si="19"/>
        <v>[[16,492,880][[18,98,175]</v>
      </c>
      <c r="Z113">
        <f t="shared" si="16"/>
        <v>0</v>
      </c>
      <c r="AA113" t="str">
        <f t="shared" si="17"/>
        <v>[[16,117,469,100][18,23,93,100]]</v>
      </c>
      <c r="AB113" t="str">
        <f t="shared" si="17"/>
        <v>[[16,117,469,100][18,23,93,100]]</v>
      </c>
      <c r="AC113" t="str">
        <f t="shared" si="17"/>
        <v>[[16,117,469,100][18,23,93,100]]</v>
      </c>
      <c r="AD113" t="str">
        <f t="shared" si="17"/>
        <v>[[16,117,469,100][18,23,93,100]]</v>
      </c>
      <c r="AE113">
        <f t="shared" si="18"/>
        <v>0</v>
      </c>
    </row>
    <row r="114" spans="1:31" hidden="1" x14ac:dyDescent="0.15">
      <c r="A114" t="str">
        <f t="shared" si="13"/>
        <v>1107103</v>
      </c>
      <c r="B114">
        <v>1</v>
      </c>
      <c r="E114">
        <f t="shared" si="10"/>
        <v>1</v>
      </c>
      <c r="F114">
        <f t="shared" si="14"/>
        <v>50</v>
      </c>
      <c r="G114">
        <f t="shared" si="11"/>
        <v>3</v>
      </c>
      <c r="H114">
        <f>VLOOKUP(G114,装备规划说明!$F$7:$H$20,2,FALSE)</f>
        <v>50</v>
      </c>
      <c r="I114">
        <f>IF(G114&gt;2,IF(E114=VLOOKUP(G114,装备规划说明!$F$10:$P$20,11,FALSE),1,0)+IF(E114-1=VLOOKUP(G114,装备规划说明!$F$10:$P$20,11,FALSE),1,0),IF(E114=VLOOKUP(G114,装备规划说明!$F$10:$P$20,11,FALSE),1,0))</f>
        <v>0</v>
      </c>
      <c r="J114">
        <v>1</v>
      </c>
      <c r="K114">
        <v>0</v>
      </c>
      <c r="R114">
        <f t="shared" si="20"/>
        <v>7</v>
      </c>
      <c r="S114">
        <f t="shared" si="15"/>
        <v>7</v>
      </c>
      <c r="U114">
        <f>VLOOKUP($R114,装备规划说明!$X$27:$AI$34,U$1,FALSE)</f>
        <v>16</v>
      </c>
      <c r="V114">
        <f>INT(VLOOKUP($R114,装备规划说明!$X$27:$AI$34,V$1,FALSE)*VLOOKUP($G114,装备规划说明!$F$10:$O$21,4,FALSE)/装备规划说明!$AE$14)</f>
        <v>704</v>
      </c>
      <c r="W114">
        <f>VLOOKUP($R114,装备规划说明!$X$27:$AI$34,W$1,FALSE)</f>
        <v>18</v>
      </c>
      <c r="X114">
        <f>INT(VLOOKUP($R114,装备规划说明!$X$27:$AI$34,X$1,FALSE)*VLOOKUP($G114,装备规划说明!$F$10:$O$21,4,FALSE)/装备规划说明!$AE$14)</f>
        <v>140</v>
      </c>
      <c r="Y114" t="str">
        <f t="shared" si="19"/>
        <v>[[16,492,880][[18,98,175]</v>
      </c>
      <c r="Z114">
        <f t="shared" si="16"/>
        <v>0</v>
      </c>
      <c r="AA114" t="str">
        <f t="shared" si="17"/>
        <v>[[16,117,469,100][18,23,93,100]]</v>
      </c>
      <c r="AB114" t="str">
        <f t="shared" si="17"/>
        <v>[[16,117,469,100][18,23,93,100]]</v>
      </c>
      <c r="AC114" t="str">
        <f t="shared" si="17"/>
        <v>[[16,117,469,100][18,23,93,100]]</v>
      </c>
      <c r="AD114" t="str">
        <f t="shared" si="17"/>
        <v>[[16,117,469,100][18,23,93,100]]</v>
      </c>
      <c r="AE114">
        <f t="shared" si="18"/>
        <v>0</v>
      </c>
    </row>
    <row r="115" spans="1:31" x14ac:dyDescent="0.15">
      <c r="A115" t="str">
        <f t="shared" si="13"/>
        <v>1101203</v>
      </c>
      <c r="B115">
        <v>1</v>
      </c>
      <c r="E115">
        <f t="shared" si="10"/>
        <v>2</v>
      </c>
      <c r="F115">
        <f t="shared" si="14"/>
        <v>50</v>
      </c>
      <c r="G115">
        <f t="shared" si="11"/>
        <v>3</v>
      </c>
      <c r="H115">
        <f>VLOOKUP(G115,装备规划说明!$F$7:$H$20,2,FALSE)</f>
        <v>50</v>
      </c>
      <c r="I115">
        <f>IF(G115&gt;2,IF(E115=VLOOKUP(G115,装备规划说明!$F$10:$P$20,11,FALSE),1,0)+IF(E115-1=VLOOKUP(G115,装备规划说明!$F$10:$P$20,11,FALSE),1,0),IF(E115=VLOOKUP(G115,装备规划说明!$F$10:$P$20,11,FALSE),1,0))</f>
        <v>1</v>
      </c>
      <c r="J115">
        <v>1</v>
      </c>
      <c r="K115">
        <v>0</v>
      </c>
      <c r="R115">
        <f t="shared" si="20"/>
        <v>1</v>
      </c>
      <c r="S115">
        <f t="shared" si="15"/>
        <v>1</v>
      </c>
      <c r="U115">
        <f>VLOOKUP($R115,装备规划说明!$X$27:$AI$34,U$1,FALSE)</f>
        <v>16</v>
      </c>
      <c r="V115">
        <f>INT(VLOOKUP($R115,装备规划说明!$X$27:$AI$34,V$1,FALSE)*VLOOKUP($G115,装备规划说明!$F$10:$O$21,4,FALSE)/装备规划说明!$AE$14)</f>
        <v>492</v>
      </c>
      <c r="W115">
        <f>VLOOKUP($R115,装备规划说明!$X$27:$AI$34,W$1,FALSE)</f>
        <v>20</v>
      </c>
      <c r="X115">
        <f>INT(VLOOKUP($R115,装备规划说明!$X$27:$AI$34,X$1,FALSE)*VLOOKUP($G115,装备规划说明!$F$10:$O$21,4,FALSE)/装备规划说明!$AE$14)</f>
        <v>35</v>
      </c>
      <c r="Y115" t="str">
        <f t="shared" ref="Y115:Y134" si="21">"[["&amp;$U115&amp;","&amp;INT($V115)&amp;"]"&amp;"[["&amp;$W115&amp;","&amp;INT($X115)&amp;"]]"</f>
        <v>[[16,492][[20,35]]</v>
      </c>
      <c r="Z115">
        <f t="shared" si="16"/>
        <v>1</v>
      </c>
      <c r="AA115" t="str">
        <f t="shared" si="17"/>
        <v>[[16,82,328,100][20,5,23,100]]</v>
      </c>
      <c r="AB115" t="str">
        <f t="shared" si="17"/>
        <v>[[16,82,328,100][20,5,23,100]]</v>
      </c>
      <c r="AC115" t="str">
        <f t="shared" si="17"/>
        <v>[[16,82,328,100][20,5,23,100]]</v>
      </c>
      <c r="AD115" t="str">
        <f t="shared" si="17"/>
        <v>[[16,82,328,100][20,5,23,100]]</v>
      </c>
      <c r="AE115">
        <f t="shared" si="18"/>
        <v>1</v>
      </c>
    </row>
    <row r="116" spans="1:31" x14ac:dyDescent="0.15">
      <c r="A116" t="str">
        <f t="shared" si="13"/>
        <v>1102203</v>
      </c>
      <c r="B116">
        <v>1</v>
      </c>
      <c r="E116">
        <f t="shared" si="10"/>
        <v>2</v>
      </c>
      <c r="F116">
        <f t="shared" si="14"/>
        <v>50</v>
      </c>
      <c r="G116">
        <f t="shared" si="11"/>
        <v>3</v>
      </c>
      <c r="H116">
        <f>VLOOKUP(G116,装备规划说明!$F$7:$H$20,2,FALSE)</f>
        <v>50</v>
      </c>
      <c r="I116">
        <f>IF(G116&gt;2,IF(E116=VLOOKUP(G116,装备规划说明!$F$10:$P$20,11,FALSE),1,0)+IF(E116-1=VLOOKUP(G116,装备规划说明!$F$10:$P$20,11,FALSE),1,0),IF(E116=VLOOKUP(G116,装备规划说明!$F$10:$P$20,11,FALSE),1,0))</f>
        <v>1</v>
      </c>
      <c r="J116">
        <v>1</v>
      </c>
      <c r="K116">
        <v>0</v>
      </c>
      <c r="R116">
        <f t="shared" si="20"/>
        <v>2</v>
      </c>
      <c r="S116">
        <f t="shared" si="15"/>
        <v>2</v>
      </c>
      <c r="U116">
        <f>VLOOKUP($R116,装备规划说明!$X$27:$AI$34,U$1,FALSE)</f>
        <v>16</v>
      </c>
      <c r="V116">
        <f>INT(VLOOKUP($R116,装备规划说明!$X$27:$AI$34,V$1,FALSE)*VLOOKUP($G116,装备规划说明!$F$10:$O$21,4,FALSE)/装备规划说明!$AE$14)</f>
        <v>704</v>
      </c>
      <c r="W116">
        <f>VLOOKUP($R116,装备规划说明!$X$27:$AI$34,W$1,FALSE)</f>
        <v>20</v>
      </c>
      <c r="X116">
        <f>INT(VLOOKUP($R116,装备规划说明!$X$27:$AI$34,X$1,FALSE)*VLOOKUP($G116,装备规划说明!$F$10:$O$21,4,FALSE)/装备规划说明!$AE$14)</f>
        <v>35</v>
      </c>
      <c r="Y116" t="str">
        <f t="shared" si="21"/>
        <v>[[16,704][[20,35]]</v>
      </c>
      <c r="Z116">
        <f t="shared" si="16"/>
        <v>1</v>
      </c>
      <c r="AA116" t="str">
        <f t="shared" si="17"/>
        <v>[[16,117,469,100][20,5,23,100]]</v>
      </c>
      <c r="AB116" t="str">
        <f t="shared" si="17"/>
        <v>[[16,117,469,100][20,5,23,100]]</v>
      </c>
      <c r="AC116" t="str">
        <f t="shared" si="17"/>
        <v>[[16,117,469,100][20,5,23,100]]</v>
      </c>
      <c r="AD116" t="str">
        <f t="shared" si="17"/>
        <v>[[16,117,469,100][20,5,23,100]]</v>
      </c>
      <c r="AE116">
        <f t="shared" si="18"/>
        <v>1</v>
      </c>
    </row>
    <row r="117" spans="1:31" x14ac:dyDescent="0.15">
      <c r="A117" t="str">
        <f t="shared" si="13"/>
        <v>1103203</v>
      </c>
      <c r="B117">
        <v>1</v>
      </c>
      <c r="E117">
        <f t="shared" si="10"/>
        <v>2</v>
      </c>
      <c r="F117">
        <f t="shared" si="14"/>
        <v>50</v>
      </c>
      <c r="G117">
        <f t="shared" si="11"/>
        <v>3</v>
      </c>
      <c r="H117">
        <f>VLOOKUP(G117,装备规划说明!$F$7:$H$20,2,FALSE)</f>
        <v>50</v>
      </c>
      <c r="I117">
        <f>IF(G117&gt;2,IF(E117=VLOOKUP(G117,装备规划说明!$F$10:$P$20,11,FALSE),1,0)+IF(E117-1=VLOOKUP(G117,装备规划说明!$F$10:$P$20,11,FALSE),1,0),IF(E117=VLOOKUP(G117,装备规划说明!$F$10:$P$20,11,FALSE),1,0))</f>
        <v>1</v>
      </c>
      <c r="J117">
        <v>1</v>
      </c>
      <c r="K117">
        <v>0</v>
      </c>
      <c r="R117">
        <f t="shared" si="20"/>
        <v>3</v>
      </c>
      <c r="S117">
        <f t="shared" si="15"/>
        <v>3</v>
      </c>
      <c r="U117">
        <f>VLOOKUP($R117,装备规划说明!$X$27:$AI$34,U$1,FALSE)</f>
        <v>16</v>
      </c>
      <c r="V117">
        <f>INT(VLOOKUP($R117,装备规划说明!$X$27:$AI$34,V$1,FALSE)*VLOOKUP($G117,装备规划说明!$F$10:$O$21,4,FALSE)/装备规划说明!$AE$14)</f>
        <v>352</v>
      </c>
      <c r="W117">
        <f>VLOOKUP($R117,装备规划说明!$X$27:$AI$34,W$1,FALSE)</f>
        <v>21</v>
      </c>
      <c r="X117">
        <f>INT(VLOOKUP($R117,装备规划说明!$X$27:$AI$34,X$1,FALSE)*VLOOKUP($G117,装备规划说明!$F$10:$O$21,4,FALSE)/装备规划说明!$AE$14)</f>
        <v>35</v>
      </c>
      <c r="Y117" t="str">
        <f t="shared" si="21"/>
        <v>[[16,352][[21,35]]</v>
      </c>
      <c r="Z117">
        <f t="shared" si="16"/>
        <v>1</v>
      </c>
      <c r="AA117" t="str">
        <f t="shared" si="17"/>
        <v>[[16,58,234,100][21,5,23,100]]</v>
      </c>
      <c r="AB117" t="str">
        <f t="shared" si="17"/>
        <v>[[16,58,234,100][21,5,23,100]]</v>
      </c>
      <c r="AC117" t="str">
        <f t="shared" si="17"/>
        <v>[[16,58,234,100][21,5,23,100]]</v>
      </c>
      <c r="AD117" t="str">
        <f t="shared" si="17"/>
        <v>[[16,58,234,100][21,5,23,100]]</v>
      </c>
      <c r="AE117">
        <f t="shared" si="18"/>
        <v>1</v>
      </c>
    </row>
    <row r="118" spans="1:31" x14ac:dyDescent="0.15">
      <c r="A118" t="str">
        <f t="shared" si="13"/>
        <v>1104203</v>
      </c>
      <c r="B118">
        <v>1</v>
      </c>
      <c r="E118">
        <f t="shared" si="10"/>
        <v>2</v>
      </c>
      <c r="F118">
        <f t="shared" si="14"/>
        <v>50</v>
      </c>
      <c r="G118">
        <f t="shared" si="11"/>
        <v>3</v>
      </c>
      <c r="H118">
        <f>VLOOKUP(G118,装备规划说明!$F$7:$H$20,2,FALSE)</f>
        <v>50</v>
      </c>
      <c r="I118">
        <f>IF(G118&gt;2,IF(E118=VLOOKUP(G118,装备规划说明!$F$10:$P$20,11,FALSE),1,0)+IF(E118-1=VLOOKUP(G118,装备规划说明!$F$10:$P$20,11,FALSE),1,0),IF(E118=VLOOKUP(G118,装备规划说明!$F$10:$P$20,11,FALSE),1,0))</f>
        <v>1</v>
      </c>
      <c r="J118">
        <v>1</v>
      </c>
      <c r="K118">
        <v>0</v>
      </c>
      <c r="R118">
        <f t="shared" si="20"/>
        <v>4</v>
      </c>
      <c r="S118">
        <f t="shared" si="15"/>
        <v>4</v>
      </c>
      <c r="U118">
        <f>VLOOKUP($R118,装备规划说明!$X$27:$AI$34,U$1,FALSE)</f>
        <v>18</v>
      </c>
      <c r="V118">
        <f>INT(VLOOKUP($R118,装备规划说明!$X$27:$AI$34,V$1,FALSE)*VLOOKUP($G118,装备规划说明!$F$10:$O$21,4,FALSE)/装备规划说明!$AE$14)</f>
        <v>35</v>
      </c>
      <c r="W118">
        <f>VLOOKUP($R118,装备规划说明!$X$27:$AI$34,W$1,FALSE)</f>
        <v>22</v>
      </c>
      <c r="X118">
        <f>INT(VLOOKUP($R118,装备规划说明!$X$27:$AI$34,X$1,FALSE)*VLOOKUP($G118,装备规划说明!$F$10:$O$21,4,FALSE)/装备规划说明!$AE$14)</f>
        <v>17</v>
      </c>
      <c r="Y118" t="str">
        <f t="shared" si="21"/>
        <v>[[18,35][[22,17]]</v>
      </c>
      <c r="Z118">
        <f t="shared" si="16"/>
        <v>1</v>
      </c>
      <c r="AA118" t="str">
        <f t="shared" si="17"/>
        <v>[[18,5,23,100][22,2,11,100]]</v>
      </c>
      <c r="AB118" t="str">
        <f t="shared" si="17"/>
        <v>[[18,5,23,100][22,2,11,100]]</v>
      </c>
      <c r="AC118" t="str">
        <f t="shared" si="17"/>
        <v>[[18,5,23,100][22,2,11,100]]</v>
      </c>
      <c r="AD118" t="str">
        <f t="shared" si="17"/>
        <v>[[18,5,23,100][22,2,11,100]]</v>
      </c>
      <c r="AE118">
        <f t="shared" si="18"/>
        <v>1</v>
      </c>
    </row>
    <row r="119" spans="1:31" x14ac:dyDescent="0.15">
      <c r="A119" t="str">
        <f t="shared" si="13"/>
        <v>1105203</v>
      </c>
      <c r="B119">
        <v>1</v>
      </c>
      <c r="E119">
        <f t="shared" si="10"/>
        <v>2</v>
      </c>
      <c r="F119">
        <f t="shared" si="14"/>
        <v>50</v>
      </c>
      <c r="G119">
        <f t="shared" si="11"/>
        <v>3</v>
      </c>
      <c r="H119">
        <f>VLOOKUP(G119,装备规划说明!$F$7:$H$20,2,FALSE)</f>
        <v>50</v>
      </c>
      <c r="I119">
        <f>IF(G119&gt;2,IF(E119=VLOOKUP(G119,装备规划说明!$F$10:$P$20,11,FALSE),1,0)+IF(E119-1=VLOOKUP(G119,装备规划说明!$F$10:$P$20,11,FALSE),1,0),IF(E119=VLOOKUP(G119,装备规划说明!$F$10:$P$20,11,FALSE),1,0))</f>
        <v>1</v>
      </c>
      <c r="J119">
        <v>1</v>
      </c>
      <c r="K119">
        <v>0</v>
      </c>
      <c r="R119">
        <f t="shared" si="20"/>
        <v>5</v>
      </c>
      <c r="S119">
        <f t="shared" si="15"/>
        <v>5</v>
      </c>
      <c r="U119">
        <f>VLOOKUP($R119,装备规划说明!$X$27:$AI$34,U$1,FALSE)</f>
        <v>16</v>
      </c>
      <c r="V119">
        <f>INT(VLOOKUP($R119,装备规划说明!$X$27:$AI$34,V$1,FALSE)*VLOOKUP($G119,装备规划说明!$F$10:$O$21,4,FALSE)/装备规划说明!$AE$14)</f>
        <v>492</v>
      </c>
      <c r="W119">
        <f>VLOOKUP($R119,装备规划说明!$X$27:$AI$34,W$1,FALSE)</f>
        <v>17</v>
      </c>
      <c r="X119">
        <f>INT(VLOOKUP($R119,装备规划说明!$X$27:$AI$34,X$1,FALSE)*VLOOKUP($G119,装备规划说明!$F$10:$O$21,4,FALSE)/装备规划说明!$AE$14)</f>
        <v>352</v>
      </c>
      <c r="Y119" t="str">
        <f t="shared" si="21"/>
        <v>[[16,492][[17,352]]</v>
      </c>
      <c r="Z119">
        <f t="shared" si="16"/>
        <v>1</v>
      </c>
      <c r="AA119" t="str">
        <f t="shared" si="17"/>
        <v>[[16,82,328,100][17,58,234,100]]</v>
      </c>
      <c r="AB119" t="str">
        <f t="shared" si="17"/>
        <v>[[16,82,328,100][17,58,234,100]]</v>
      </c>
      <c r="AC119" t="str">
        <f t="shared" si="17"/>
        <v>[[16,82,328,100][17,58,234,100]]</v>
      </c>
      <c r="AD119" t="str">
        <f t="shared" si="17"/>
        <v>[[16,82,328,100][17,58,234,100]]</v>
      </c>
      <c r="AE119">
        <f t="shared" si="18"/>
        <v>1</v>
      </c>
    </row>
    <row r="120" spans="1:31" x14ac:dyDescent="0.15">
      <c r="A120" t="str">
        <f t="shared" si="13"/>
        <v>1106203</v>
      </c>
      <c r="B120">
        <v>1</v>
      </c>
      <c r="E120">
        <f t="shared" ref="E120:E183" si="22">E70</f>
        <v>2</v>
      </c>
      <c r="F120">
        <f t="shared" si="14"/>
        <v>50</v>
      </c>
      <c r="G120">
        <f t="shared" ref="G120:G183" si="23">G70+1</f>
        <v>3</v>
      </c>
      <c r="H120">
        <f>VLOOKUP(G120,装备规划说明!$F$7:$H$20,2,FALSE)</f>
        <v>50</v>
      </c>
      <c r="I120">
        <f>IF(G120&gt;2,IF(E120=VLOOKUP(G120,装备规划说明!$F$10:$P$20,11,FALSE),1,0)+IF(E120-1=VLOOKUP(G120,装备规划说明!$F$10:$P$20,11,FALSE),1,0),IF(E120=VLOOKUP(G120,装备规划说明!$F$10:$P$20,11,FALSE),1,0))</f>
        <v>1</v>
      </c>
      <c r="J120">
        <v>1</v>
      </c>
      <c r="K120">
        <v>0</v>
      </c>
      <c r="R120">
        <f t="shared" si="20"/>
        <v>6</v>
      </c>
      <c r="S120">
        <f t="shared" si="15"/>
        <v>6</v>
      </c>
      <c r="U120">
        <f>VLOOKUP($R120,装备规划说明!$X$27:$AI$34,U$1,FALSE)</f>
        <v>18</v>
      </c>
      <c r="V120">
        <f>INT(VLOOKUP($R120,装备规划说明!$X$27:$AI$34,V$1,FALSE)*VLOOKUP($G120,装备规划说明!$F$10:$O$21,4,FALSE)/装备规划说明!$AE$14)</f>
        <v>35</v>
      </c>
      <c r="W120">
        <f>VLOOKUP($R120,装备规划说明!$X$27:$AI$34,W$1,FALSE)</f>
        <v>17</v>
      </c>
      <c r="X120">
        <f>INT(VLOOKUP($R120,装备规划说明!$X$27:$AI$34,X$1,FALSE)*VLOOKUP($G120,装备规划说明!$F$10:$O$21,4,FALSE)/装备规划说明!$AE$14)</f>
        <v>14</v>
      </c>
      <c r="Y120" t="str">
        <f t="shared" si="21"/>
        <v>[[18,35][[17,14]]</v>
      </c>
      <c r="Z120">
        <f t="shared" si="16"/>
        <v>1</v>
      </c>
      <c r="AA120" t="str">
        <f t="shared" si="17"/>
        <v>[[18,5,23,100][17,2,9,100]]</v>
      </c>
      <c r="AB120" t="str">
        <f t="shared" si="17"/>
        <v>[[18,5,23,100][17,2,9,100]]</v>
      </c>
      <c r="AC120" t="str">
        <f t="shared" si="17"/>
        <v>[[18,5,23,100][17,2,9,100]]</v>
      </c>
      <c r="AD120" t="str">
        <f t="shared" si="17"/>
        <v>[[18,5,23,100][17,2,9,100]]</v>
      </c>
      <c r="AE120">
        <f t="shared" si="18"/>
        <v>1</v>
      </c>
    </row>
    <row r="121" spans="1:31" x14ac:dyDescent="0.15">
      <c r="A121" t="str">
        <f t="shared" si="13"/>
        <v>1107203</v>
      </c>
      <c r="B121">
        <v>1</v>
      </c>
      <c r="E121">
        <f t="shared" si="22"/>
        <v>2</v>
      </c>
      <c r="F121">
        <f t="shared" si="14"/>
        <v>50</v>
      </c>
      <c r="G121">
        <f t="shared" si="23"/>
        <v>3</v>
      </c>
      <c r="H121">
        <f>VLOOKUP(G121,装备规划说明!$F$7:$H$20,2,FALSE)</f>
        <v>50</v>
      </c>
      <c r="I121">
        <f>IF(G121&gt;2,IF(E121=VLOOKUP(G121,装备规划说明!$F$10:$P$20,11,FALSE),1,0)+IF(E121-1=VLOOKUP(G121,装备规划说明!$F$10:$P$20,11,FALSE),1,0),IF(E121=VLOOKUP(G121,装备规划说明!$F$10:$P$20,11,FALSE),1,0))</f>
        <v>1</v>
      </c>
      <c r="J121">
        <v>1</v>
      </c>
      <c r="K121">
        <v>0</v>
      </c>
      <c r="R121">
        <f t="shared" si="20"/>
        <v>7</v>
      </c>
      <c r="S121">
        <f t="shared" si="15"/>
        <v>7</v>
      </c>
      <c r="U121">
        <f>VLOOKUP($R121,装备规划说明!$X$27:$AI$34,U$1,FALSE)</f>
        <v>16</v>
      </c>
      <c r="V121">
        <f>INT(VLOOKUP($R121,装备规划说明!$X$27:$AI$34,V$1,FALSE)*VLOOKUP($G121,装备规划说明!$F$10:$O$21,4,FALSE)/装备规划说明!$AE$14)</f>
        <v>704</v>
      </c>
      <c r="W121">
        <f>VLOOKUP($R121,装备规划说明!$X$27:$AI$34,W$1,FALSE)</f>
        <v>18</v>
      </c>
      <c r="X121">
        <f>INT(VLOOKUP($R121,装备规划说明!$X$27:$AI$34,X$1,FALSE)*VLOOKUP($G121,装备规划说明!$F$10:$O$21,4,FALSE)/装备规划说明!$AE$14)</f>
        <v>140</v>
      </c>
      <c r="Y121" t="str">
        <f t="shared" si="21"/>
        <v>[[16,704][[18,140]]</v>
      </c>
      <c r="Z121">
        <f t="shared" si="16"/>
        <v>1</v>
      </c>
      <c r="AA121" t="str">
        <f t="shared" si="17"/>
        <v>[[16,117,469,100][18,23,93,100]]</v>
      </c>
      <c r="AB121" t="str">
        <f t="shared" si="17"/>
        <v>[[16,117,469,100][18,23,93,100]]</v>
      </c>
      <c r="AC121" t="str">
        <f t="shared" si="17"/>
        <v>[[16,117,469,100][18,23,93,100]]</v>
      </c>
      <c r="AD121" t="str">
        <f t="shared" si="17"/>
        <v>[[16,117,469,100][18,23,93,100]]</v>
      </c>
      <c r="AE121">
        <f t="shared" si="18"/>
        <v>1</v>
      </c>
    </row>
    <row r="122" spans="1:31" x14ac:dyDescent="0.15">
      <c r="A122" t="str">
        <f t="shared" si="13"/>
        <v>1107203</v>
      </c>
      <c r="B122">
        <v>1</v>
      </c>
      <c r="E122">
        <f t="shared" si="22"/>
        <v>2</v>
      </c>
      <c r="F122">
        <f t="shared" si="14"/>
        <v>50</v>
      </c>
      <c r="G122">
        <f t="shared" si="23"/>
        <v>3</v>
      </c>
      <c r="H122">
        <f>VLOOKUP(G122,装备规划说明!$F$7:$H$20,2,FALSE)</f>
        <v>50</v>
      </c>
      <c r="I122">
        <f>IF(G122&gt;2,IF(E122=VLOOKUP(G122,装备规划说明!$F$10:$P$20,11,FALSE),1,0)+IF(E122-1=VLOOKUP(G122,装备规划说明!$F$10:$P$20,11,FALSE),1,0),IF(E122=VLOOKUP(G122,装备规划说明!$F$10:$P$20,11,FALSE),1,0))</f>
        <v>1</v>
      </c>
      <c r="J122">
        <v>1</v>
      </c>
      <c r="K122">
        <v>0</v>
      </c>
      <c r="R122">
        <f t="shared" si="20"/>
        <v>7</v>
      </c>
      <c r="S122">
        <f t="shared" si="15"/>
        <v>7</v>
      </c>
      <c r="U122">
        <f>VLOOKUP($R122,装备规划说明!$X$27:$AI$34,U$1,FALSE)</f>
        <v>16</v>
      </c>
      <c r="V122">
        <f>INT(VLOOKUP($R122,装备规划说明!$X$27:$AI$34,V$1,FALSE)*VLOOKUP($G122,装备规划说明!$F$10:$O$21,4,FALSE)/装备规划说明!$AE$14)</f>
        <v>704</v>
      </c>
      <c r="W122">
        <f>VLOOKUP($R122,装备规划说明!$X$27:$AI$34,W$1,FALSE)</f>
        <v>18</v>
      </c>
      <c r="X122">
        <f>INT(VLOOKUP($R122,装备规划说明!$X$27:$AI$34,X$1,FALSE)*VLOOKUP($G122,装备规划说明!$F$10:$O$21,4,FALSE)/装备规划说明!$AE$14)</f>
        <v>140</v>
      </c>
      <c r="Y122" t="str">
        <f t="shared" si="21"/>
        <v>[[16,704][[18,140]]</v>
      </c>
      <c r="Z122">
        <f t="shared" si="16"/>
        <v>1</v>
      </c>
      <c r="AA122" t="str">
        <f t="shared" si="17"/>
        <v>[[16,117,469,100][18,23,93,100]]</v>
      </c>
      <c r="AB122" t="str">
        <f t="shared" si="17"/>
        <v>[[16,117,469,100][18,23,93,100]]</v>
      </c>
      <c r="AC122" t="str">
        <f t="shared" si="17"/>
        <v>[[16,117,469,100][18,23,93,100]]</v>
      </c>
      <c r="AD122" t="str">
        <f t="shared" si="17"/>
        <v>[[16,117,469,100][18,23,93,100]]</v>
      </c>
      <c r="AE122">
        <f t="shared" si="18"/>
        <v>1</v>
      </c>
    </row>
    <row r="123" spans="1:31" x14ac:dyDescent="0.15">
      <c r="A123" t="str">
        <f t="shared" si="13"/>
        <v>1107203</v>
      </c>
      <c r="B123">
        <v>1</v>
      </c>
      <c r="E123">
        <f t="shared" si="22"/>
        <v>2</v>
      </c>
      <c r="F123">
        <f t="shared" si="14"/>
        <v>50</v>
      </c>
      <c r="G123">
        <f t="shared" si="23"/>
        <v>3</v>
      </c>
      <c r="H123">
        <f>VLOOKUP(G123,装备规划说明!$F$7:$H$20,2,FALSE)</f>
        <v>50</v>
      </c>
      <c r="I123">
        <f>IF(G123&gt;2,IF(E123=VLOOKUP(G123,装备规划说明!$F$10:$P$20,11,FALSE),1,0)+IF(E123-1=VLOOKUP(G123,装备规划说明!$F$10:$P$20,11,FALSE),1,0),IF(E123=VLOOKUP(G123,装备规划说明!$F$10:$P$20,11,FALSE),1,0))</f>
        <v>1</v>
      </c>
      <c r="J123">
        <v>1</v>
      </c>
      <c r="K123">
        <v>0</v>
      </c>
      <c r="R123">
        <f t="shared" si="20"/>
        <v>7</v>
      </c>
      <c r="S123">
        <f t="shared" si="15"/>
        <v>7</v>
      </c>
      <c r="U123">
        <f>VLOOKUP($R123,装备规划说明!$X$27:$AI$34,U$1,FALSE)</f>
        <v>16</v>
      </c>
      <c r="V123">
        <f>INT(VLOOKUP($R123,装备规划说明!$X$27:$AI$34,V$1,FALSE)*VLOOKUP($G123,装备规划说明!$F$10:$O$21,4,FALSE)/装备规划说明!$AE$14)</f>
        <v>704</v>
      </c>
      <c r="W123">
        <f>VLOOKUP($R123,装备规划说明!$X$27:$AI$34,W$1,FALSE)</f>
        <v>18</v>
      </c>
      <c r="X123">
        <f>INT(VLOOKUP($R123,装备规划说明!$X$27:$AI$34,X$1,FALSE)*VLOOKUP($G123,装备规划说明!$F$10:$O$21,4,FALSE)/装备规划说明!$AE$14)</f>
        <v>140</v>
      </c>
      <c r="Y123" t="str">
        <f t="shared" si="21"/>
        <v>[[16,704][[18,140]]</v>
      </c>
      <c r="Z123">
        <f t="shared" si="16"/>
        <v>1</v>
      </c>
      <c r="AA123" t="str">
        <f t="shared" si="17"/>
        <v>[[16,117,469,100][18,23,93,100]]</v>
      </c>
      <c r="AB123" t="str">
        <f t="shared" si="17"/>
        <v>[[16,117,469,100][18,23,93,100]]</v>
      </c>
      <c r="AC123" t="str">
        <f t="shared" si="17"/>
        <v>[[16,117,469,100][18,23,93,100]]</v>
      </c>
      <c r="AD123" t="str">
        <f t="shared" si="17"/>
        <v>[[16,117,469,100][18,23,93,100]]</v>
      </c>
      <c r="AE123">
        <f t="shared" si="18"/>
        <v>1</v>
      </c>
    </row>
    <row r="124" spans="1:31" x14ac:dyDescent="0.15">
      <c r="A124" t="str">
        <f t="shared" si="13"/>
        <v>1107203</v>
      </c>
      <c r="B124">
        <v>1</v>
      </c>
      <c r="E124">
        <f t="shared" si="22"/>
        <v>2</v>
      </c>
      <c r="F124">
        <f t="shared" si="14"/>
        <v>50</v>
      </c>
      <c r="G124">
        <f t="shared" si="23"/>
        <v>3</v>
      </c>
      <c r="H124">
        <f>VLOOKUP(G124,装备规划说明!$F$7:$H$20,2,FALSE)</f>
        <v>50</v>
      </c>
      <c r="I124">
        <f>IF(G124&gt;2,IF(E124=VLOOKUP(G124,装备规划说明!$F$10:$P$20,11,FALSE),1,0)+IF(E124-1=VLOOKUP(G124,装备规划说明!$F$10:$P$20,11,FALSE),1,0),IF(E124=VLOOKUP(G124,装备规划说明!$F$10:$P$20,11,FALSE),1,0))</f>
        <v>1</v>
      </c>
      <c r="J124">
        <v>1</v>
      </c>
      <c r="K124">
        <v>0</v>
      </c>
      <c r="R124">
        <f t="shared" si="20"/>
        <v>7</v>
      </c>
      <c r="S124">
        <f t="shared" si="15"/>
        <v>7</v>
      </c>
      <c r="U124">
        <f>VLOOKUP($R124,装备规划说明!$X$27:$AI$34,U$1,FALSE)</f>
        <v>16</v>
      </c>
      <c r="V124">
        <f>INT(VLOOKUP($R124,装备规划说明!$X$27:$AI$34,V$1,FALSE)*VLOOKUP($G124,装备规划说明!$F$10:$O$21,4,FALSE)/装备规划说明!$AE$14)</f>
        <v>704</v>
      </c>
      <c r="W124">
        <f>VLOOKUP($R124,装备规划说明!$X$27:$AI$34,W$1,FALSE)</f>
        <v>18</v>
      </c>
      <c r="X124">
        <f>INT(VLOOKUP($R124,装备规划说明!$X$27:$AI$34,X$1,FALSE)*VLOOKUP($G124,装备规划说明!$F$10:$O$21,4,FALSE)/装备规划说明!$AE$14)</f>
        <v>140</v>
      </c>
      <c r="Y124" t="str">
        <f t="shared" si="21"/>
        <v>[[16,704][[18,140]]</v>
      </c>
      <c r="Z124">
        <f t="shared" si="16"/>
        <v>1</v>
      </c>
      <c r="AA124" t="str">
        <f t="shared" si="17"/>
        <v>[[16,117,469,100][18,23,93,100]]</v>
      </c>
      <c r="AB124" t="str">
        <f t="shared" si="17"/>
        <v>[[16,117,469,100][18,23,93,100]]</v>
      </c>
      <c r="AC124" t="str">
        <f t="shared" si="17"/>
        <v>[[16,117,469,100][18,23,93,100]]</v>
      </c>
      <c r="AD124" t="str">
        <f t="shared" si="17"/>
        <v>[[16,117,469,100][18,23,93,100]]</v>
      </c>
      <c r="AE124">
        <f t="shared" si="18"/>
        <v>1</v>
      </c>
    </row>
    <row r="125" spans="1:31" x14ac:dyDescent="0.15">
      <c r="A125" t="str">
        <f t="shared" si="13"/>
        <v>1101303</v>
      </c>
      <c r="B125">
        <v>1</v>
      </c>
      <c r="E125">
        <f t="shared" si="22"/>
        <v>3</v>
      </c>
      <c r="F125">
        <f t="shared" si="14"/>
        <v>50</v>
      </c>
      <c r="G125">
        <f t="shared" si="23"/>
        <v>3</v>
      </c>
      <c r="H125">
        <f>VLOOKUP(G125,装备规划说明!$F$7:$H$20,2,FALSE)</f>
        <v>50</v>
      </c>
      <c r="I125">
        <f>IF(G125&gt;2,IF(E125=VLOOKUP(G125,装备规划说明!$F$10:$P$20,11,FALSE),1,0)+IF(E125-1=VLOOKUP(G125,装备规划说明!$F$10:$P$20,11,FALSE),1,0),IF(E125=VLOOKUP(G125,装备规划说明!$F$10:$P$20,11,FALSE),1,0))</f>
        <v>1</v>
      </c>
      <c r="J125">
        <v>1</v>
      </c>
      <c r="K125">
        <v>0</v>
      </c>
      <c r="R125">
        <f t="shared" si="20"/>
        <v>1</v>
      </c>
      <c r="S125">
        <f t="shared" si="15"/>
        <v>1</v>
      </c>
      <c r="U125">
        <f>VLOOKUP($R125,装备规划说明!$X$27:$AI$34,U$1,FALSE)</f>
        <v>16</v>
      </c>
      <c r="V125">
        <f>INT(VLOOKUP($R125,装备规划说明!$X$27:$AI$34,V$1,FALSE)*VLOOKUP($G125,装备规划说明!$F$10:$O$21,4,FALSE)/装备规划说明!$AE$14)</f>
        <v>492</v>
      </c>
      <c r="W125">
        <f>VLOOKUP($R125,装备规划说明!$X$27:$AI$34,W$1,FALSE)</f>
        <v>20</v>
      </c>
      <c r="X125">
        <f>INT(VLOOKUP($R125,装备规划说明!$X$27:$AI$34,X$1,FALSE)*VLOOKUP($G125,装备规划说明!$F$10:$O$21,4,FALSE)/装备规划说明!$AE$14)</f>
        <v>35</v>
      </c>
      <c r="Y125" t="str">
        <f t="shared" si="21"/>
        <v>[[16,492][[20,35]]</v>
      </c>
      <c r="Z125">
        <f t="shared" si="16"/>
        <v>2</v>
      </c>
      <c r="AA125" t="str">
        <f t="shared" si="17"/>
        <v>[[16,82,328,100][20,5,23,100]]</v>
      </c>
      <c r="AB125" t="str">
        <f t="shared" si="17"/>
        <v>[[16,82,328,100][20,5,23,100]]</v>
      </c>
      <c r="AC125" t="str">
        <f t="shared" si="17"/>
        <v>[[16,82,328,100][20,5,23,100]]</v>
      </c>
      <c r="AD125" t="str">
        <f t="shared" si="17"/>
        <v>[[16,82,328,100][20,5,23,100]]</v>
      </c>
      <c r="AE125">
        <f t="shared" si="18"/>
        <v>1</v>
      </c>
    </row>
    <row r="126" spans="1:31" x14ac:dyDescent="0.15">
      <c r="A126" t="str">
        <f t="shared" si="13"/>
        <v>1102303</v>
      </c>
      <c r="B126">
        <v>1</v>
      </c>
      <c r="E126">
        <f t="shared" si="22"/>
        <v>3</v>
      </c>
      <c r="F126">
        <f t="shared" si="14"/>
        <v>50</v>
      </c>
      <c r="G126">
        <f t="shared" si="23"/>
        <v>3</v>
      </c>
      <c r="H126">
        <f>VLOOKUP(G126,装备规划说明!$F$7:$H$20,2,FALSE)</f>
        <v>50</v>
      </c>
      <c r="I126">
        <f>IF(G126&gt;2,IF(E126=VLOOKUP(G126,装备规划说明!$F$10:$P$20,11,FALSE),1,0)+IF(E126-1=VLOOKUP(G126,装备规划说明!$F$10:$P$20,11,FALSE),1,0),IF(E126=VLOOKUP(G126,装备规划说明!$F$10:$P$20,11,FALSE),1,0))</f>
        <v>1</v>
      </c>
      <c r="J126">
        <v>1</v>
      </c>
      <c r="K126">
        <v>0</v>
      </c>
      <c r="R126">
        <f t="shared" si="20"/>
        <v>2</v>
      </c>
      <c r="S126">
        <f t="shared" si="15"/>
        <v>2</v>
      </c>
      <c r="U126">
        <f>VLOOKUP($R126,装备规划说明!$X$27:$AI$34,U$1,FALSE)</f>
        <v>16</v>
      </c>
      <c r="V126">
        <f>INT(VLOOKUP($R126,装备规划说明!$X$27:$AI$34,V$1,FALSE)*VLOOKUP($G126,装备规划说明!$F$10:$O$21,4,FALSE)/装备规划说明!$AE$14)</f>
        <v>704</v>
      </c>
      <c r="W126">
        <f>VLOOKUP($R126,装备规划说明!$X$27:$AI$34,W$1,FALSE)</f>
        <v>20</v>
      </c>
      <c r="X126">
        <f>INT(VLOOKUP($R126,装备规划说明!$X$27:$AI$34,X$1,FALSE)*VLOOKUP($G126,装备规划说明!$F$10:$O$21,4,FALSE)/装备规划说明!$AE$14)</f>
        <v>35</v>
      </c>
      <c r="Y126" t="str">
        <f t="shared" si="21"/>
        <v>[[16,704][[20,35]]</v>
      </c>
      <c r="Z126">
        <f t="shared" si="16"/>
        <v>2</v>
      </c>
      <c r="AA126" t="str">
        <f t="shared" si="17"/>
        <v>[[16,117,469,100][20,5,23,100]]</v>
      </c>
      <c r="AB126" t="str">
        <f t="shared" si="17"/>
        <v>[[16,117,469,100][20,5,23,100]]</v>
      </c>
      <c r="AC126" t="str">
        <f t="shared" si="17"/>
        <v>[[16,117,469,100][20,5,23,100]]</v>
      </c>
      <c r="AD126" t="str">
        <f t="shared" si="17"/>
        <v>[[16,117,469,100][20,5,23,100]]</v>
      </c>
      <c r="AE126">
        <f t="shared" si="18"/>
        <v>1</v>
      </c>
    </row>
    <row r="127" spans="1:31" x14ac:dyDescent="0.15">
      <c r="A127" t="str">
        <f t="shared" si="13"/>
        <v>1103303</v>
      </c>
      <c r="B127">
        <v>1</v>
      </c>
      <c r="E127">
        <f t="shared" si="22"/>
        <v>3</v>
      </c>
      <c r="F127">
        <f t="shared" si="14"/>
        <v>50</v>
      </c>
      <c r="G127">
        <f t="shared" si="23"/>
        <v>3</v>
      </c>
      <c r="H127">
        <f>VLOOKUP(G127,装备规划说明!$F$7:$H$20,2,FALSE)</f>
        <v>50</v>
      </c>
      <c r="I127">
        <f>IF(G127&gt;2,IF(E127=VLOOKUP(G127,装备规划说明!$F$10:$P$20,11,FALSE),1,0)+IF(E127-1=VLOOKUP(G127,装备规划说明!$F$10:$P$20,11,FALSE),1,0),IF(E127=VLOOKUP(G127,装备规划说明!$F$10:$P$20,11,FALSE),1,0))</f>
        <v>1</v>
      </c>
      <c r="J127">
        <v>1</v>
      </c>
      <c r="K127">
        <v>0</v>
      </c>
      <c r="R127">
        <f t="shared" si="20"/>
        <v>3</v>
      </c>
      <c r="S127">
        <f t="shared" si="15"/>
        <v>3</v>
      </c>
      <c r="U127">
        <f>VLOOKUP($R127,装备规划说明!$X$27:$AI$34,U$1,FALSE)</f>
        <v>16</v>
      </c>
      <c r="V127">
        <f>INT(VLOOKUP($R127,装备规划说明!$X$27:$AI$34,V$1,FALSE)*VLOOKUP($G127,装备规划说明!$F$10:$O$21,4,FALSE)/装备规划说明!$AE$14)</f>
        <v>352</v>
      </c>
      <c r="W127">
        <f>VLOOKUP($R127,装备规划说明!$X$27:$AI$34,W$1,FALSE)</f>
        <v>21</v>
      </c>
      <c r="X127">
        <f>INT(VLOOKUP($R127,装备规划说明!$X$27:$AI$34,X$1,FALSE)*VLOOKUP($G127,装备规划说明!$F$10:$O$21,4,FALSE)/装备规划说明!$AE$14)</f>
        <v>35</v>
      </c>
      <c r="Y127" t="str">
        <f t="shared" si="21"/>
        <v>[[16,352][[21,35]]</v>
      </c>
      <c r="Z127">
        <f t="shared" si="16"/>
        <v>2</v>
      </c>
      <c r="AA127" t="str">
        <f t="shared" si="17"/>
        <v>[[16,58,234,100][21,5,23,100]]</v>
      </c>
      <c r="AB127" t="str">
        <f t="shared" si="17"/>
        <v>[[16,58,234,100][21,5,23,100]]</v>
      </c>
      <c r="AC127" t="str">
        <f t="shared" si="17"/>
        <v>[[16,58,234,100][21,5,23,100]]</v>
      </c>
      <c r="AD127" t="str">
        <f t="shared" si="17"/>
        <v>[[16,58,234,100][21,5,23,100]]</v>
      </c>
      <c r="AE127">
        <f t="shared" si="18"/>
        <v>1</v>
      </c>
    </row>
    <row r="128" spans="1:31" x14ac:dyDescent="0.15">
      <c r="A128" t="str">
        <f t="shared" si="13"/>
        <v>1104303</v>
      </c>
      <c r="B128">
        <v>1</v>
      </c>
      <c r="E128">
        <f t="shared" si="22"/>
        <v>3</v>
      </c>
      <c r="F128">
        <f t="shared" si="14"/>
        <v>50</v>
      </c>
      <c r="G128">
        <f t="shared" si="23"/>
        <v>3</v>
      </c>
      <c r="H128">
        <f>VLOOKUP(G128,装备规划说明!$F$7:$H$20,2,FALSE)</f>
        <v>50</v>
      </c>
      <c r="I128">
        <f>IF(G128&gt;2,IF(E128=VLOOKUP(G128,装备规划说明!$F$10:$P$20,11,FALSE),1,0)+IF(E128-1=VLOOKUP(G128,装备规划说明!$F$10:$P$20,11,FALSE),1,0),IF(E128=VLOOKUP(G128,装备规划说明!$F$10:$P$20,11,FALSE),1,0))</f>
        <v>1</v>
      </c>
      <c r="J128">
        <v>1</v>
      </c>
      <c r="K128">
        <v>0</v>
      </c>
      <c r="R128">
        <f t="shared" si="20"/>
        <v>4</v>
      </c>
      <c r="S128">
        <f t="shared" si="15"/>
        <v>4</v>
      </c>
      <c r="U128">
        <f>VLOOKUP($R128,装备规划说明!$X$27:$AI$34,U$1,FALSE)</f>
        <v>18</v>
      </c>
      <c r="V128">
        <f>INT(VLOOKUP($R128,装备规划说明!$X$27:$AI$34,V$1,FALSE)*VLOOKUP($G128,装备规划说明!$F$10:$O$21,4,FALSE)/装备规划说明!$AE$14)</f>
        <v>35</v>
      </c>
      <c r="W128">
        <f>VLOOKUP($R128,装备规划说明!$X$27:$AI$34,W$1,FALSE)</f>
        <v>22</v>
      </c>
      <c r="X128">
        <f>INT(VLOOKUP($R128,装备规划说明!$X$27:$AI$34,X$1,FALSE)*VLOOKUP($G128,装备规划说明!$F$10:$O$21,4,FALSE)/装备规划说明!$AE$14)</f>
        <v>17</v>
      </c>
      <c r="Y128" t="str">
        <f t="shared" si="21"/>
        <v>[[18,35][[22,17]]</v>
      </c>
      <c r="Z128">
        <f t="shared" si="16"/>
        <v>2</v>
      </c>
      <c r="AA128" t="str">
        <f t="shared" si="17"/>
        <v>[[18,5,23,100][22,2,11,100]]</v>
      </c>
      <c r="AB128" t="str">
        <f t="shared" si="17"/>
        <v>[[18,5,23,100][22,2,11,100]]</v>
      </c>
      <c r="AC128" t="str">
        <f t="shared" si="17"/>
        <v>[[18,5,23,100][22,2,11,100]]</v>
      </c>
      <c r="AD128" t="str">
        <f t="shared" si="17"/>
        <v>[[18,5,23,100][22,2,11,100]]</v>
      </c>
      <c r="AE128">
        <f t="shared" si="18"/>
        <v>1</v>
      </c>
    </row>
    <row r="129" spans="1:31" x14ac:dyDescent="0.15">
      <c r="A129" t="str">
        <f t="shared" si="13"/>
        <v>1105303</v>
      </c>
      <c r="B129">
        <v>1</v>
      </c>
      <c r="E129">
        <f t="shared" si="22"/>
        <v>3</v>
      </c>
      <c r="F129">
        <f t="shared" si="14"/>
        <v>50</v>
      </c>
      <c r="G129">
        <f t="shared" si="23"/>
        <v>3</v>
      </c>
      <c r="H129">
        <f>VLOOKUP(G129,装备规划说明!$F$7:$H$20,2,FALSE)</f>
        <v>50</v>
      </c>
      <c r="I129">
        <f>IF(G129&gt;2,IF(E129=VLOOKUP(G129,装备规划说明!$F$10:$P$20,11,FALSE),1,0)+IF(E129-1=VLOOKUP(G129,装备规划说明!$F$10:$P$20,11,FALSE),1,0),IF(E129=VLOOKUP(G129,装备规划说明!$F$10:$P$20,11,FALSE),1,0))</f>
        <v>1</v>
      </c>
      <c r="J129">
        <v>1</v>
      </c>
      <c r="K129">
        <v>0</v>
      </c>
      <c r="R129">
        <f t="shared" si="20"/>
        <v>5</v>
      </c>
      <c r="S129">
        <f t="shared" si="15"/>
        <v>5</v>
      </c>
      <c r="U129">
        <f>VLOOKUP($R129,装备规划说明!$X$27:$AI$34,U$1,FALSE)</f>
        <v>16</v>
      </c>
      <c r="V129">
        <f>INT(VLOOKUP($R129,装备规划说明!$X$27:$AI$34,V$1,FALSE)*VLOOKUP($G129,装备规划说明!$F$10:$O$21,4,FALSE)/装备规划说明!$AE$14)</f>
        <v>492</v>
      </c>
      <c r="W129">
        <f>VLOOKUP($R129,装备规划说明!$X$27:$AI$34,W$1,FALSE)</f>
        <v>17</v>
      </c>
      <c r="X129">
        <f>INT(VLOOKUP($R129,装备规划说明!$X$27:$AI$34,X$1,FALSE)*VLOOKUP($G129,装备规划说明!$F$10:$O$21,4,FALSE)/装备规划说明!$AE$14)</f>
        <v>352</v>
      </c>
      <c r="Y129" t="str">
        <f t="shared" si="21"/>
        <v>[[16,492][[17,352]]</v>
      </c>
      <c r="Z129">
        <f t="shared" si="16"/>
        <v>2</v>
      </c>
      <c r="AA129" t="str">
        <f t="shared" si="17"/>
        <v>[[16,82,328,100][17,58,234,100]]</v>
      </c>
      <c r="AB129" t="str">
        <f t="shared" si="17"/>
        <v>[[16,82,328,100][17,58,234,100]]</v>
      </c>
      <c r="AC129" t="str">
        <f t="shared" si="17"/>
        <v>[[16,82,328,100][17,58,234,100]]</v>
      </c>
      <c r="AD129" t="str">
        <f t="shared" si="17"/>
        <v>[[16,82,328,100][17,58,234,100]]</v>
      </c>
      <c r="AE129">
        <f t="shared" si="18"/>
        <v>1</v>
      </c>
    </row>
    <row r="130" spans="1:31" x14ac:dyDescent="0.15">
      <c r="A130" t="str">
        <f t="shared" si="13"/>
        <v>1106303</v>
      </c>
      <c r="B130">
        <v>1</v>
      </c>
      <c r="E130">
        <f t="shared" si="22"/>
        <v>3</v>
      </c>
      <c r="F130">
        <f t="shared" si="14"/>
        <v>50</v>
      </c>
      <c r="G130">
        <f t="shared" si="23"/>
        <v>3</v>
      </c>
      <c r="H130">
        <f>VLOOKUP(G130,装备规划说明!$F$7:$H$20,2,FALSE)</f>
        <v>50</v>
      </c>
      <c r="I130">
        <f>IF(G130&gt;2,IF(E130=VLOOKUP(G130,装备规划说明!$F$10:$P$20,11,FALSE),1,0)+IF(E130-1=VLOOKUP(G130,装备规划说明!$F$10:$P$20,11,FALSE),1,0),IF(E130=VLOOKUP(G130,装备规划说明!$F$10:$P$20,11,FALSE),1,0))</f>
        <v>1</v>
      </c>
      <c r="J130">
        <v>1</v>
      </c>
      <c r="K130">
        <v>0</v>
      </c>
      <c r="R130">
        <f t="shared" si="20"/>
        <v>6</v>
      </c>
      <c r="S130">
        <f t="shared" si="15"/>
        <v>6</v>
      </c>
      <c r="U130">
        <f>VLOOKUP($R130,装备规划说明!$X$27:$AI$34,U$1,FALSE)</f>
        <v>18</v>
      </c>
      <c r="V130">
        <f>INT(VLOOKUP($R130,装备规划说明!$X$27:$AI$34,V$1,FALSE)*VLOOKUP($G130,装备规划说明!$F$10:$O$21,4,FALSE)/装备规划说明!$AE$14)</f>
        <v>35</v>
      </c>
      <c r="W130">
        <f>VLOOKUP($R130,装备规划说明!$X$27:$AI$34,W$1,FALSE)</f>
        <v>17</v>
      </c>
      <c r="X130">
        <f>INT(VLOOKUP($R130,装备规划说明!$X$27:$AI$34,X$1,FALSE)*VLOOKUP($G130,装备规划说明!$F$10:$O$21,4,FALSE)/装备规划说明!$AE$14)</f>
        <v>14</v>
      </c>
      <c r="Y130" t="str">
        <f t="shared" si="21"/>
        <v>[[18,35][[17,14]]</v>
      </c>
      <c r="Z130">
        <f t="shared" si="16"/>
        <v>2</v>
      </c>
      <c r="AA130" t="str">
        <f t="shared" si="17"/>
        <v>[[18,5,23,100][17,2,9,100]]</v>
      </c>
      <c r="AB130" t="str">
        <f t="shared" si="17"/>
        <v>[[18,5,23,100][17,2,9,100]]</v>
      </c>
      <c r="AC130" t="str">
        <f t="shared" si="17"/>
        <v>[[18,5,23,100][17,2,9,100]]</v>
      </c>
      <c r="AD130" t="str">
        <f t="shared" si="17"/>
        <v>[[18,5,23,100][17,2,9,100]]</v>
      </c>
      <c r="AE130">
        <f t="shared" si="18"/>
        <v>1</v>
      </c>
    </row>
    <row r="131" spans="1:31" x14ac:dyDescent="0.15">
      <c r="A131" t="str">
        <f t="shared" si="13"/>
        <v>1107303</v>
      </c>
      <c r="B131">
        <v>1</v>
      </c>
      <c r="E131">
        <f t="shared" si="22"/>
        <v>3</v>
      </c>
      <c r="F131">
        <f t="shared" si="14"/>
        <v>50</v>
      </c>
      <c r="G131">
        <f t="shared" si="23"/>
        <v>3</v>
      </c>
      <c r="H131">
        <f>VLOOKUP(G131,装备规划说明!$F$7:$H$20,2,FALSE)</f>
        <v>50</v>
      </c>
      <c r="I131">
        <f>IF(G131&gt;2,IF(E131=VLOOKUP(G131,装备规划说明!$F$10:$P$20,11,FALSE),1,0)+IF(E131-1=VLOOKUP(G131,装备规划说明!$F$10:$P$20,11,FALSE),1,0),IF(E131=VLOOKUP(G131,装备规划说明!$F$10:$P$20,11,FALSE),1,0))</f>
        <v>1</v>
      </c>
      <c r="J131">
        <v>1</v>
      </c>
      <c r="K131">
        <v>0</v>
      </c>
      <c r="R131">
        <f t="shared" si="20"/>
        <v>7</v>
      </c>
      <c r="S131">
        <f t="shared" si="15"/>
        <v>7</v>
      </c>
      <c r="U131">
        <f>VLOOKUP($R131,装备规划说明!$X$27:$AI$34,U$1,FALSE)</f>
        <v>16</v>
      </c>
      <c r="V131">
        <f>INT(VLOOKUP($R131,装备规划说明!$X$27:$AI$34,V$1,FALSE)*VLOOKUP($G131,装备规划说明!$F$10:$O$21,4,FALSE)/装备规划说明!$AE$14)</f>
        <v>704</v>
      </c>
      <c r="W131">
        <f>VLOOKUP($R131,装备规划说明!$X$27:$AI$34,W$1,FALSE)</f>
        <v>18</v>
      </c>
      <c r="X131">
        <f>INT(VLOOKUP($R131,装备规划说明!$X$27:$AI$34,X$1,FALSE)*VLOOKUP($G131,装备规划说明!$F$10:$O$21,4,FALSE)/装备规划说明!$AE$14)</f>
        <v>140</v>
      </c>
      <c r="Y131" t="str">
        <f t="shared" si="21"/>
        <v>[[16,704][[18,140]]</v>
      </c>
      <c r="Z131">
        <f t="shared" si="16"/>
        <v>2</v>
      </c>
      <c r="AA131" t="str">
        <f t="shared" si="17"/>
        <v>[[16,117,469,100][18,23,93,100]]</v>
      </c>
      <c r="AB131" t="str">
        <f t="shared" si="17"/>
        <v>[[16,117,469,100][18,23,93,100]]</v>
      </c>
      <c r="AC131" t="str">
        <f t="shared" si="17"/>
        <v>[[16,117,469,100][18,23,93,100]]</v>
      </c>
      <c r="AD131" t="str">
        <f t="shared" si="17"/>
        <v>[[16,117,469,100][18,23,93,100]]</v>
      </c>
      <c r="AE131">
        <f t="shared" si="18"/>
        <v>1</v>
      </c>
    </row>
    <row r="132" spans="1:31" x14ac:dyDescent="0.15">
      <c r="A132" t="str">
        <f t="shared" si="13"/>
        <v>1107303</v>
      </c>
      <c r="B132">
        <v>1</v>
      </c>
      <c r="E132">
        <f t="shared" si="22"/>
        <v>3</v>
      </c>
      <c r="F132">
        <f t="shared" si="14"/>
        <v>50</v>
      </c>
      <c r="G132">
        <f t="shared" si="23"/>
        <v>3</v>
      </c>
      <c r="H132">
        <f>VLOOKUP(G132,装备规划说明!$F$7:$H$20,2,FALSE)</f>
        <v>50</v>
      </c>
      <c r="I132">
        <f>IF(G132&gt;2,IF(E132=VLOOKUP(G132,装备规划说明!$F$10:$P$20,11,FALSE),1,0)+IF(E132-1=VLOOKUP(G132,装备规划说明!$F$10:$P$20,11,FALSE),1,0),IF(E132=VLOOKUP(G132,装备规划说明!$F$10:$P$20,11,FALSE),1,0))</f>
        <v>1</v>
      </c>
      <c r="J132">
        <v>1</v>
      </c>
      <c r="K132">
        <v>0</v>
      </c>
      <c r="R132">
        <f t="shared" si="20"/>
        <v>7</v>
      </c>
      <c r="S132">
        <f t="shared" si="15"/>
        <v>7</v>
      </c>
      <c r="U132">
        <f>VLOOKUP($R132,装备规划说明!$X$27:$AI$34,U$1,FALSE)</f>
        <v>16</v>
      </c>
      <c r="V132">
        <f>INT(VLOOKUP($R132,装备规划说明!$X$27:$AI$34,V$1,FALSE)*VLOOKUP($G132,装备规划说明!$F$10:$O$21,4,FALSE)/装备规划说明!$AE$14)</f>
        <v>704</v>
      </c>
      <c r="W132">
        <f>VLOOKUP($R132,装备规划说明!$X$27:$AI$34,W$1,FALSE)</f>
        <v>18</v>
      </c>
      <c r="X132">
        <f>INT(VLOOKUP($R132,装备规划说明!$X$27:$AI$34,X$1,FALSE)*VLOOKUP($G132,装备规划说明!$F$10:$O$21,4,FALSE)/装备规划说明!$AE$14)</f>
        <v>140</v>
      </c>
      <c r="Y132" t="str">
        <f t="shared" si="21"/>
        <v>[[16,704][[18,140]]</v>
      </c>
      <c r="Z132">
        <f t="shared" si="16"/>
        <v>2</v>
      </c>
      <c r="AA132" t="str">
        <f t="shared" si="17"/>
        <v>[[16,117,469,100][18,23,93,100]]</v>
      </c>
      <c r="AB132" t="str">
        <f t="shared" si="17"/>
        <v>[[16,117,469,100][18,23,93,100]]</v>
      </c>
      <c r="AC132" t="str">
        <f t="shared" si="17"/>
        <v>[[16,117,469,100][18,23,93,100]]</v>
      </c>
      <c r="AD132" t="str">
        <f t="shared" si="17"/>
        <v>[[16,117,469,100][18,23,93,100]]</v>
      </c>
      <c r="AE132">
        <f t="shared" si="18"/>
        <v>1</v>
      </c>
    </row>
    <row r="133" spans="1:31" x14ac:dyDescent="0.15">
      <c r="A133" t="str">
        <f t="shared" si="13"/>
        <v>1107303</v>
      </c>
      <c r="B133">
        <v>1</v>
      </c>
      <c r="E133">
        <f t="shared" si="22"/>
        <v>3</v>
      </c>
      <c r="F133">
        <f t="shared" si="14"/>
        <v>50</v>
      </c>
      <c r="G133">
        <f t="shared" si="23"/>
        <v>3</v>
      </c>
      <c r="H133">
        <f>VLOOKUP(G133,装备规划说明!$F$7:$H$20,2,FALSE)</f>
        <v>50</v>
      </c>
      <c r="I133">
        <f>IF(G133&gt;2,IF(E133=VLOOKUP(G133,装备规划说明!$F$10:$P$20,11,FALSE),1,0)+IF(E133-1=VLOOKUP(G133,装备规划说明!$F$10:$P$20,11,FALSE),1,0),IF(E133=VLOOKUP(G133,装备规划说明!$F$10:$P$20,11,FALSE),1,0))</f>
        <v>1</v>
      </c>
      <c r="J133">
        <v>1</v>
      </c>
      <c r="K133">
        <v>0</v>
      </c>
      <c r="R133">
        <f t="shared" si="20"/>
        <v>7</v>
      </c>
      <c r="S133">
        <f t="shared" si="15"/>
        <v>7</v>
      </c>
      <c r="U133">
        <f>VLOOKUP($R133,装备规划说明!$X$27:$AI$34,U$1,FALSE)</f>
        <v>16</v>
      </c>
      <c r="V133">
        <f>INT(VLOOKUP($R133,装备规划说明!$X$27:$AI$34,V$1,FALSE)*VLOOKUP($G133,装备规划说明!$F$10:$O$21,4,FALSE)/装备规划说明!$AE$14)</f>
        <v>704</v>
      </c>
      <c r="W133">
        <f>VLOOKUP($R133,装备规划说明!$X$27:$AI$34,W$1,FALSE)</f>
        <v>18</v>
      </c>
      <c r="X133">
        <f>INT(VLOOKUP($R133,装备规划说明!$X$27:$AI$34,X$1,FALSE)*VLOOKUP($G133,装备规划说明!$F$10:$O$21,4,FALSE)/装备规划说明!$AE$14)</f>
        <v>140</v>
      </c>
      <c r="Y133" t="str">
        <f t="shared" si="21"/>
        <v>[[16,704][[18,140]]</v>
      </c>
      <c r="Z133">
        <f t="shared" si="16"/>
        <v>2</v>
      </c>
      <c r="AA133" t="str">
        <f t="shared" si="17"/>
        <v>[[16,117,469,100][18,23,93,100]]</v>
      </c>
      <c r="AB133" t="str">
        <f t="shared" si="17"/>
        <v>[[16,117,469,100][18,23,93,100]]</v>
      </c>
      <c r="AC133" t="str">
        <f t="shared" si="17"/>
        <v>[[16,117,469,100][18,23,93,100]]</v>
      </c>
      <c r="AD133" t="str">
        <f t="shared" ref="AB133:AD196" si="24">"[["&amp;$U133&amp;","&amp;INT($V133/6)&amp;","&amp;INT($V133/1.5)&amp;",100]"&amp;"["&amp;$W133&amp;","&amp;INT($X133/6)&amp;","&amp;INT($X133/1.5)&amp;",100]]"</f>
        <v>[[16,117,469,100][18,23,93,100]]</v>
      </c>
      <c r="AE133">
        <f t="shared" si="18"/>
        <v>1</v>
      </c>
    </row>
    <row r="134" spans="1:31" x14ac:dyDescent="0.15">
      <c r="A134" t="str">
        <f t="shared" ref="A134:A197" si="25">B134&amp;J134&amp;IF(R134&lt;10,"0"&amp;R134,R134)&amp;E134&amp;IF(G134&lt;10,"0"&amp;G134,G134)</f>
        <v>1107303</v>
      </c>
      <c r="B134">
        <v>1</v>
      </c>
      <c r="E134">
        <f t="shared" si="22"/>
        <v>3</v>
      </c>
      <c r="F134">
        <f t="shared" ref="F134:F197" si="26">H134</f>
        <v>50</v>
      </c>
      <c r="G134">
        <f t="shared" si="23"/>
        <v>3</v>
      </c>
      <c r="H134">
        <f>VLOOKUP(G134,装备规划说明!$F$7:$H$20,2,FALSE)</f>
        <v>50</v>
      </c>
      <c r="I134">
        <f>IF(G134&gt;2,IF(E134=VLOOKUP(G134,装备规划说明!$F$10:$P$20,11,FALSE),1,0)+IF(E134-1=VLOOKUP(G134,装备规划说明!$F$10:$P$20,11,FALSE),1,0),IF(E134=VLOOKUP(G134,装备规划说明!$F$10:$P$20,11,FALSE),1,0))</f>
        <v>1</v>
      </c>
      <c r="J134">
        <v>1</v>
      </c>
      <c r="K134">
        <v>0</v>
      </c>
      <c r="R134">
        <f t="shared" si="20"/>
        <v>7</v>
      </c>
      <c r="S134">
        <f t="shared" ref="S134:S197" si="27">R134</f>
        <v>7</v>
      </c>
      <c r="U134">
        <f>VLOOKUP($R134,装备规划说明!$X$27:$AI$34,U$1,FALSE)</f>
        <v>16</v>
      </c>
      <c r="V134">
        <f>INT(VLOOKUP($R134,装备规划说明!$X$27:$AI$34,V$1,FALSE)*VLOOKUP($G134,装备规划说明!$F$10:$O$21,4,FALSE)/装备规划说明!$AE$14)</f>
        <v>704</v>
      </c>
      <c r="W134">
        <f>VLOOKUP($R134,装备规划说明!$X$27:$AI$34,W$1,FALSE)</f>
        <v>18</v>
      </c>
      <c r="X134">
        <f>INT(VLOOKUP($R134,装备规划说明!$X$27:$AI$34,X$1,FALSE)*VLOOKUP($G134,装备规划说明!$F$10:$O$21,4,FALSE)/装备规划说明!$AE$14)</f>
        <v>140</v>
      </c>
      <c r="Y134" t="str">
        <f t="shared" si="21"/>
        <v>[[16,704][[18,140]]</v>
      </c>
      <c r="Z134">
        <f t="shared" ref="Z134:Z197" si="28">E134-1</f>
        <v>2</v>
      </c>
      <c r="AA134" t="str">
        <f t="shared" ref="AA134:AD197" si="29">"[["&amp;$U134&amp;","&amp;INT($V134/6)&amp;","&amp;INT($V134/1.5)&amp;",100]"&amp;"["&amp;$W134&amp;","&amp;INT($X134/6)&amp;","&amp;INT($X134/1.5)&amp;",100]]"</f>
        <v>[[16,117,469,100][18,23,93,100]]</v>
      </c>
      <c r="AB134" t="str">
        <f t="shared" si="24"/>
        <v>[[16,117,469,100][18,23,93,100]]</v>
      </c>
      <c r="AC134" t="str">
        <f t="shared" si="24"/>
        <v>[[16,117,469,100][18,23,93,100]]</v>
      </c>
      <c r="AD134" t="str">
        <f t="shared" si="24"/>
        <v>[[16,117,469,100][18,23,93,100]]</v>
      </c>
      <c r="AE134">
        <f t="shared" ref="AE134:AE197" si="30">ROUNDDOWN((E134*3+G134)/8,0)</f>
        <v>1</v>
      </c>
    </row>
    <row r="135" spans="1:31" hidden="1" x14ac:dyDescent="0.15">
      <c r="A135" t="str">
        <f t="shared" si="25"/>
        <v>1101403</v>
      </c>
      <c r="B135">
        <v>1</v>
      </c>
      <c r="E135">
        <f t="shared" si="22"/>
        <v>4</v>
      </c>
      <c r="F135">
        <f t="shared" si="26"/>
        <v>50</v>
      </c>
      <c r="G135">
        <f t="shared" si="23"/>
        <v>3</v>
      </c>
      <c r="H135">
        <f>VLOOKUP(G135,装备规划说明!$F$7:$H$20,2,FALSE)</f>
        <v>50</v>
      </c>
      <c r="I135">
        <f>IF(G135&gt;2,IF(E135=VLOOKUP(G135,装备规划说明!$F$10:$P$20,11,FALSE),1,0)+IF(E135-1=VLOOKUP(G135,装备规划说明!$F$10:$P$20,11,FALSE),1,0),IF(E135=VLOOKUP(G135,装备规划说明!$F$10:$P$20,11,FALSE),1,0))</f>
        <v>0</v>
      </c>
      <c r="J135">
        <v>1</v>
      </c>
      <c r="K135">
        <v>0</v>
      </c>
      <c r="R135">
        <f t="shared" si="20"/>
        <v>1</v>
      </c>
      <c r="S135">
        <f t="shared" si="27"/>
        <v>1</v>
      </c>
      <c r="U135">
        <f>VLOOKUP($R135,装备规划说明!$X$27:$AI$34,U$1,FALSE)</f>
        <v>16</v>
      </c>
      <c r="V135">
        <f>INT(VLOOKUP($R135,装备规划说明!$X$27:$AI$34,V$1,FALSE)*VLOOKUP($G135,装备规划说明!$F$10:$O$21,4,FALSE)/装备规划说明!$AE$14)</f>
        <v>492</v>
      </c>
      <c r="W135">
        <f>VLOOKUP($R135,装备规划说明!$X$27:$AI$34,W$1,FALSE)</f>
        <v>20</v>
      </c>
      <c r="X135">
        <f>INT(VLOOKUP($R135,装备规划说明!$X$27:$AI$34,X$1,FALSE)*VLOOKUP($G135,装备规划说明!$F$10:$O$21,4,FALSE)/装备规划说明!$AE$14)</f>
        <v>35</v>
      </c>
      <c r="Y135" t="str">
        <f t="shared" ref="Y135:Y197" si="31">"[["&amp;$U135&amp;","&amp;INT($V135*0.7)&amp;","&amp;INT($V135*1.25)&amp;"]"&amp;"[["&amp;$W135&amp;","&amp;INT($X135*0.7)&amp;","&amp;INT($X135*1.25)&amp;"]"</f>
        <v>[[16,344,615][[20,24,43]</v>
      </c>
      <c r="Z135">
        <f t="shared" si="28"/>
        <v>3</v>
      </c>
      <c r="AA135" t="str">
        <f t="shared" si="29"/>
        <v>[[16,82,328,100][20,5,23,100]]</v>
      </c>
      <c r="AB135" t="str">
        <f t="shared" si="24"/>
        <v>[[16,82,328,100][20,5,23,100]]</v>
      </c>
      <c r="AC135" t="str">
        <f t="shared" si="24"/>
        <v>[[16,82,328,100][20,5,23,100]]</v>
      </c>
      <c r="AD135" t="str">
        <f t="shared" si="24"/>
        <v>[[16,82,328,100][20,5,23,100]]</v>
      </c>
      <c r="AE135">
        <f t="shared" si="30"/>
        <v>1</v>
      </c>
    </row>
    <row r="136" spans="1:31" hidden="1" x14ac:dyDescent="0.15">
      <c r="A136" t="str">
        <f t="shared" si="25"/>
        <v>1102403</v>
      </c>
      <c r="B136">
        <v>1</v>
      </c>
      <c r="E136">
        <f t="shared" si="22"/>
        <v>4</v>
      </c>
      <c r="F136">
        <f t="shared" si="26"/>
        <v>50</v>
      </c>
      <c r="G136">
        <f t="shared" si="23"/>
        <v>3</v>
      </c>
      <c r="H136">
        <f>VLOOKUP(G136,装备规划说明!$F$7:$H$20,2,FALSE)</f>
        <v>50</v>
      </c>
      <c r="I136">
        <f>IF(G136&gt;2,IF(E136=VLOOKUP(G136,装备规划说明!$F$10:$P$20,11,FALSE),1,0)+IF(E136-1=VLOOKUP(G136,装备规划说明!$F$10:$P$20,11,FALSE),1,0),IF(E136=VLOOKUP(G136,装备规划说明!$F$10:$P$20,11,FALSE),1,0))</f>
        <v>0</v>
      </c>
      <c r="J136">
        <v>1</v>
      </c>
      <c r="K136">
        <v>0</v>
      </c>
      <c r="R136">
        <f t="shared" si="20"/>
        <v>2</v>
      </c>
      <c r="S136">
        <f t="shared" si="27"/>
        <v>2</v>
      </c>
      <c r="U136">
        <f>VLOOKUP($R136,装备规划说明!$X$27:$AI$34,U$1,FALSE)</f>
        <v>16</v>
      </c>
      <c r="V136">
        <f>INT(VLOOKUP($R136,装备规划说明!$X$27:$AI$34,V$1,FALSE)*VLOOKUP($G136,装备规划说明!$F$10:$O$21,4,FALSE)/装备规划说明!$AE$14)</f>
        <v>704</v>
      </c>
      <c r="W136">
        <f>VLOOKUP($R136,装备规划说明!$X$27:$AI$34,W$1,FALSE)</f>
        <v>20</v>
      </c>
      <c r="X136">
        <f>INT(VLOOKUP($R136,装备规划说明!$X$27:$AI$34,X$1,FALSE)*VLOOKUP($G136,装备规划说明!$F$10:$O$21,4,FALSE)/装备规划说明!$AE$14)</f>
        <v>35</v>
      </c>
      <c r="Y136" t="str">
        <f t="shared" si="31"/>
        <v>[[16,492,880][[20,24,43]</v>
      </c>
      <c r="Z136">
        <f t="shared" si="28"/>
        <v>3</v>
      </c>
      <c r="AA136" t="str">
        <f t="shared" si="29"/>
        <v>[[16,117,469,100][20,5,23,100]]</v>
      </c>
      <c r="AB136" t="str">
        <f t="shared" si="24"/>
        <v>[[16,117,469,100][20,5,23,100]]</v>
      </c>
      <c r="AC136" t="str">
        <f t="shared" si="24"/>
        <v>[[16,117,469,100][20,5,23,100]]</v>
      </c>
      <c r="AD136" t="str">
        <f t="shared" si="24"/>
        <v>[[16,117,469,100][20,5,23,100]]</v>
      </c>
      <c r="AE136">
        <f t="shared" si="30"/>
        <v>1</v>
      </c>
    </row>
    <row r="137" spans="1:31" hidden="1" x14ac:dyDescent="0.15">
      <c r="A137" t="str">
        <f t="shared" si="25"/>
        <v>1103403</v>
      </c>
      <c r="B137">
        <v>1</v>
      </c>
      <c r="E137">
        <f t="shared" si="22"/>
        <v>4</v>
      </c>
      <c r="F137">
        <f t="shared" si="26"/>
        <v>50</v>
      </c>
      <c r="G137">
        <f t="shared" si="23"/>
        <v>3</v>
      </c>
      <c r="H137">
        <f>VLOOKUP(G137,装备规划说明!$F$7:$H$20,2,FALSE)</f>
        <v>50</v>
      </c>
      <c r="I137">
        <f>IF(G137&gt;2,IF(E137=VLOOKUP(G137,装备规划说明!$F$10:$P$20,11,FALSE),1,0)+IF(E137-1=VLOOKUP(G137,装备规划说明!$F$10:$P$20,11,FALSE),1,0),IF(E137=VLOOKUP(G137,装备规划说明!$F$10:$P$20,11,FALSE),1,0))</f>
        <v>0</v>
      </c>
      <c r="J137">
        <v>1</v>
      </c>
      <c r="K137">
        <v>0</v>
      </c>
      <c r="R137">
        <f t="shared" si="20"/>
        <v>3</v>
      </c>
      <c r="S137">
        <f t="shared" si="27"/>
        <v>3</v>
      </c>
      <c r="U137">
        <f>VLOOKUP($R137,装备规划说明!$X$27:$AI$34,U$1,FALSE)</f>
        <v>16</v>
      </c>
      <c r="V137">
        <f>INT(VLOOKUP($R137,装备规划说明!$X$27:$AI$34,V$1,FALSE)*VLOOKUP($G137,装备规划说明!$F$10:$O$21,4,FALSE)/装备规划说明!$AE$14)</f>
        <v>352</v>
      </c>
      <c r="W137">
        <f>VLOOKUP($R137,装备规划说明!$X$27:$AI$34,W$1,FALSE)</f>
        <v>21</v>
      </c>
      <c r="X137">
        <f>INT(VLOOKUP($R137,装备规划说明!$X$27:$AI$34,X$1,FALSE)*VLOOKUP($G137,装备规划说明!$F$10:$O$21,4,FALSE)/装备规划说明!$AE$14)</f>
        <v>35</v>
      </c>
      <c r="Y137" t="str">
        <f t="shared" si="31"/>
        <v>[[16,246,440][[21,24,43]</v>
      </c>
      <c r="Z137">
        <f t="shared" si="28"/>
        <v>3</v>
      </c>
      <c r="AA137" t="str">
        <f t="shared" si="29"/>
        <v>[[16,58,234,100][21,5,23,100]]</v>
      </c>
      <c r="AB137" t="str">
        <f t="shared" si="24"/>
        <v>[[16,58,234,100][21,5,23,100]]</v>
      </c>
      <c r="AC137" t="str">
        <f t="shared" si="24"/>
        <v>[[16,58,234,100][21,5,23,100]]</v>
      </c>
      <c r="AD137" t="str">
        <f t="shared" si="24"/>
        <v>[[16,58,234,100][21,5,23,100]]</v>
      </c>
      <c r="AE137">
        <f t="shared" si="30"/>
        <v>1</v>
      </c>
    </row>
    <row r="138" spans="1:31" hidden="1" x14ac:dyDescent="0.15">
      <c r="A138" t="str">
        <f t="shared" si="25"/>
        <v>1104403</v>
      </c>
      <c r="B138">
        <v>1</v>
      </c>
      <c r="E138">
        <f t="shared" si="22"/>
        <v>4</v>
      </c>
      <c r="F138">
        <f t="shared" si="26"/>
        <v>50</v>
      </c>
      <c r="G138">
        <f t="shared" si="23"/>
        <v>3</v>
      </c>
      <c r="H138">
        <f>VLOOKUP(G138,装备规划说明!$F$7:$H$20,2,FALSE)</f>
        <v>50</v>
      </c>
      <c r="I138">
        <f>IF(G138&gt;2,IF(E138=VLOOKUP(G138,装备规划说明!$F$10:$P$20,11,FALSE),1,0)+IF(E138-1=VLOOKUP(G138,装备规划说明!$F$10:$P$20,11,FALSE),1,0),IF(E138=VLOOKUP(G138,装备规划说明!$F$10:$P$20,11,FALSE),1,0))</f>
        <v>0</v>
      </c>
      <c r="J138">
        <v>1</v>
      </c>
      <c r="K138">
        <v>0</v>
      </c>
      <c r="R138">
        <f t="shared" si="20"/>
        <v>4</v>
      </c>
      <c r="S138">
        <f t="shared" si="27"/>
        <v>4</v>
      </c>
      <c r="U138">
        <f>VLOOKUP($R138,装备规划说明!$X$27:$AI$34,U$1,FALSE)</f>
        <v>18</v>
      </c>
      <c r="V138">
        <f>INT(VLOOKUP($R138,装备规划说明!$X$27:$AI$34,V$1,FALSE)*VLOOKUP($G138,装备规划说明!$F$10:$O$21,4,FALSE)/装备规划说明!$AE$14)</f>
        <v>35</v>
      </c>
      <c r="W138">
        <f>VLOOKUP($R138,装备规划说明!$X$27:$AI$34,W$1,FALSE)</f>
        <v>22</v>
      </c>
      <c r="X138">
        <f>INT(VLOOKUP($R138,装备规划说明!$X$27:$AI$34,X$1,FALSE)*VLOOKUP($G138,装备规划说明!$F$10:$O$21,4,FALSE)/装备规划说明!$AE$14)</f>
        <v>17</v>
      </c>
      <c r="Y138" t="str">
        <f t="shared" si="31"/>
        <v>[[18,24,43][[22,11,21]</v>
      </c>
      <c r="Z138">
        <f t="shared" si="28"/>
        <v>3</v>
      </c>
      <c r="AA138" t="str">
        <f t="shared" si="29"/>
        <v>[[18,5,23,100][22,2,11,100]]</v>
      </c>
      <c r="AB138" t="str">
        <f t="shared" si="24"/>
        <v>[[18,5,23,100][22,2,11,100]]</v>
      </c>
      <c r="AC138" t="str">
        <f t="shared" si="24"/>
        <v>[[18,5,23,100][22,2,11,100]]</v>
      </c>
      <c r="AD138" t="str">
        <f t="shared" si="24"/>
        <v>[[18,5,23,100][22,2,11,100]]</v>
      </c>
      <c r="AE138">
        <f t="shared" si="30"/>
        <v>1</v>
      </c>
    </row>
    <row r="139" spans="1:31" hidden="1" x14ac:dyDescent="0.15">
      <c r="A139" t="str">
        <f t="shared" si="25"/>
        <v>1105403</v>
      </c>
      <c r="B139">
        <v>1</v>
      </c>
      <c r="E139">
        <f t="shared" si="22"/>
        <v>4</v>
      </c>
      <c r="F139">
        <f t="shared" si="26"/>
        <v>50</v>
      </c>
      <c r="G139">
        <f t="shared" si="23"/>
        <v>3</v>
      </c>
      <c r="H139">
        <f>VLOOKUP(G139,装备规划说明!$F$7:$H$20,2,FALSE)</f>
        <v>50</v>
      </c>
      <c r="I139">
        <f>IF(G139&gt;2,IF(E139=VLOOKUP(G139,装备规划说明!$F$10:$P$20,11,FALSE),1,0)+IF(E139-1=VLOOKUP(G139,装备规划说明!$F$10:$P$20,11,FALSE),1,0),IF(E139=VLOOKUP(G139,装备规划说明!$F$10:$P$20,11,FALSE),1,0))</f>
        <v>0</v>
      </c>
      <c r="J139">
        <v>1</v>
      </c>
      <c r="K139">
        <v>0</v>
      </c>
      <c r="R139">
        <f t="shared" si="20"/>
        <v>5</v>
      </c>
      <c r="S139">
        <f t="shared" si="27"/>
        <v>5</v>
      </c>
      <c r="U139">
        <f>VLOOKUP($R139,装备规划说明!$X$27:$AI$34,U$1,FALSE)</f>
        <v>16</v>
      </c>
      <c r="V139">
        <f>INT(VLOOKUP($R139,装备规划说明!$X$27:$AI$34,V$1,FALSE)*VLOOKUP($G139,装备规划说明!$F$10:$O$21,4,FALSE)/装备规划说明!$AE$14)</f>
        <v>492</v>
      </c>
      <c r="W139">
        <f>VLOOKUP($R139,装备规划说明!$X$27:$AI$34,W$1,FALSE)</f>
        <v>17</v>
      </c>
      <c r="X139">
        <f>INT(VLOOKUP($R139,装备规划说明!$X$27:$AI$34,X$1,FALSE)*VLOOKUP($G139,装备规划说明!$F$10:$O$21,4,FALSE)/装备规划说明!$AE$14)</f>
        <v>352</v>
      </c>
      <c r="Y139" t="str">
        <f t="shared" si="31"/>
        <v>[[16,344,615][[17,246,440]</v>
      </c>
      <c r="Z139">
        <f t="shared" si="28"/>
        <v>3</v>
      </c>
      <c r="AA139" t="str">
        <f t="shared" si="29"/>
        <v>[[16,82,328,100][17,58,234,100]]</v>
      </c>
      <c r="AB139" t="str">
        <f t="shared" si="24"/>
        <v>[[16,82,328,100][17,58,234,100]]</v>
      </c>
      <c r="AC139" t="str">
        <f t="shared" si="24"/>
        <v>[[16,82,328,100][17,58,234,100]]</v>
      </c>
      <c r="AD139" t="str">
        <f t="shared" si="24"/>
        <v>[[16,82,328,100][17,58,234,100]]</v>
      </c>
      <c r="AE139">
        <f t="shared" si="30"/>
        <v>1</v>
      </c>
    </row>
    <row r="140" spans="1:31" hidden="1" x14ac:dyDescent="0.15">
      <c r="A140" t="str">
        <f t="shared" si="25"/>
        <v>1106403</v>
      </c>
      <c r="B140">
        <v>1</v>
      </c>
      <c r="E140">
        <f t="shared" si="22"/>
        <v>4</v>
      </c>
      <c r="F140">
        <f t="shared" si="26"/>
        <v>50</v>
      </c>
      <c r="G140">
        <f t="shared" si="23"/>
        <v>3</v>
      </c>
      <c r="H140">
        <f>VLOOKUP(G140,装备规划说明!$F$7:$H$20,2,FALSE)</f>
        <v>50</v>
      </c>
      <c r="I140">
        <f>IF(G140&gt;2,IF(E140=VLOOKUP(G140,装备规划说明!$F$10:$P$20,11,FALSE),1,0)+IF(E140-1=VLOOKUP(G140,装备规划说明!$F$10:$P$20,11,FALSE),1,0),IF(E140=VLOOKUP(G140,装备规划说明!$F$10:$P$20,11,FALSE),1,0))</f>
        <v>0</v>
      </c>
      <c r="J140">
        <v>1</v>
      </c>
      <c r="K140">
        <v>0</v>
      </c>
      <c r="R140">
        <f t="shared" si="20"/>
        <v>6</v>
      </c>
      <c r="S140">
        <f t="shared" si="27"/>
        <v>6</v>
      </c>
      <c r="U140">
        <f>VLOOKUP($R140,装备规划说明!$X$27:$AI$34,U$1,FALSE)</f>
        <v>18</v>
      </c>
      <c r="V140">
        <f>INT(VLOOKUP($R140,装备规划说明!$X$27:$AI$34,V$1,FALSE)*VLOOKUP($G140,装备规划说明!$F$10:$O$21,4,FALSE)/装备规划说明!$AE$14)</f>
        <v>35</v>
      </c>
      <c r="W140">
        <f>VLOOKUP($R140,装备规划说明!$X$27:$AI$34,W$1,FALSE)</f>
        <v>17</v>
      </c>
      <c r="X140">
        <f>INT(VLOOKUP($R140,装备规划说明!$X$27:$AI$34,X$1,FALSE)*VLOOKUP($G140,装备规划说明!$F$10:$O$21,4,FALSE)/装备规划说明!$AE$14)</f>
        <v>14</v>
      </c>
      <c r="Y140" t="str">
        <f t="shared" si="31"/>
        <v>[[18,24,43][[17,9,17]</v>
      </c>
      <c r="Z140">
        <f t="shared" si="28"/>
        <v>3</v>
      </c>
      <c r="AA140" t="str">
        <f t="shared" si="29"/>
        <v>[[18,5,23,100][17,2,9,100]]</v>
      </c>
      <c r="AB140" t="str">
        <f t="shared" si="24"/>
        <v>[[18,5,23,100][17,2,9,100]]</v>
      </c>
      <c r="AC140" t="str">
        <f t="shared" si="24"/>
        <v>[[18,5,23,100][17,2,9,100]]</v>
      </c>
      <c r="AD140" t="str">
        <f t="shared" si="24"/>
        <v>[[18,5,23,100][17,2,9,100]]</v>
      </c>
      <c r="AE140">
        <f t="shared" si="30"/>
        <v>1</v>
      </c>
    </row>
    <row r="141" spans="1:31" hidden="1" x14ac:dyDescent="0.15">
      <c r="A141" t="str">
        <f t="shared" si="25"/>
        <v>1107403</v>
      </c>
      <c r="B141">
        <v>1</v>
      </c>
      <c r="E141">
        <f t="shared" si="22"/>
        <v>4</v>
      </c>
      <c r="F141">
        <f t="shared" si="26"/>
        <v>50</v>
      </c>
      <c r="G141">
        <f t="shared" si="23"/>
        <v>3</v>
      </c>
      <c r="H141">
        <f>VLOOKUP(G141,装备规划说明!$F$7:$H$20,2,FALSE)</f>
        <v>50</v>
      </c>
      <c r="I141">
        <f>IF(G141&gt;2,IF(E141=VLOOKUP(G141,装备规划说明!$F$10:$P$20,11,FALSE),1,0)+IF(E141-1=VLOOKUP(G141,装备规划说明!$F$10:$P$20,11,FALSE),1,0),IF(E141=VLOOKUP(G141,装备规划说明!$F$10:$P$20,11,FALSE),1,0))</f>
        <v>0</v>
      </c>
      <c r="J141">
        <v>1</v>
      </c>
      <c r="K141">
        <v>0</v>
      </c>
      <c r="R141">
        <f t="shared" si="20"/>
        <v>7</v>
      </c>
      <c r="S141">
        <f t="shared" si="27"/>
        <v>7</v>
      </c>
      <c r="U141">
        <f>VLOOKUP($R141,装备规划说明!$X$27:$AI$34,U$1,FALSE)</f>
        <v>16</v>
      </c>
      <c r="V141">
        <f>INT(VLOOKUP($R141,装备规划说明!$X$27:$AI$34,V$1,FALSE)*VLOOKUP($G141,装备规划说明!$F$10:$O$21,4,FALSE)/装备规划说明!$AE$14)</f>
        <v>704</v>
      </c>
      <c r="W141">
        <f>VLOOKUP($R141,装备规划说明!$X$27:$AI$34,W$1,FALSE)</f>
        <v>18</v>
      </c>
      <c r="X141">
        <f>INT(VLOOKUP($R141,装备规划说明!$X$27:$AI$34,X$1,FALSE)*VLOOKUP($G141,装备规划说明!$F$10:$O$21,4,FALSE)/装备规划说明!$AE$14)</f>
        <v>140</v>
      </c>
      <c r="Y141" t="str">
        <f t="shared" si="31"/>
        <v>[[16,492,880][[18,98,175]</v>
      </c>
      <c r="Z141">
        <f t="shared" si="28"/>
        <v>3</v>
      </c>
      <c r="AA141" t="str">
        <f t="shared" si="29"/>
        <v>[[16,117,469,100][18,23,93,100]]</v>
      </c>
      <c r="AB141" t="str">
        <f t="shared" si="24"/>
        <v>[[16,117,469,100][18,23,93,100]]</v>
      </c>
      <c r="AC141" t="str">
        <f t="shared" si="24"/>
        <v>[[16,117,469,100][18,23,93,100]]</v>
      </c>
      <c r="AD141" t="str">
        <f t="shared" si="24"/>
        <v>[[16,117,469,100][18,23,93,100]]</v>
      </c>
      <c r="AE141">
        <f t="shared" si="30"/>
        <v>1</v>
      </c>
    </row>
    <row r="142" spans="1:31" hidden="1" x14ac:dyDescent="0.15">
      <c r="A142" t="str">
        <f t="shared" si="25"/>
        <v>1107403</v>
      </c>
      <c r="B142">
        <v>1</v>
      </c>
      <c r="E142">
        <f t="shared" si="22"/>
        <v>4</v>
      </c>
      <c r="F142">
        <f t="shared" si="26"/>
        <v>50</v>
      </c>
      <c r="G142">
        <f t="shared" si="23"/>
        <v>3</v>
      </c>
      <c r="H142">
        <f>VLOOKUP(G142,装备规划说明!$F$7:$H$20,2,FALSE)</f>
        <v>50</v>
      </c>
      <c r="I142">
        <f>IF(G142&gt;2,IF(E142=VLOOKUP(G142,装备规划说明!$F$10:$P$20,11,FALSE),1,0)+IF(E142-1=VLOOKUP(G142,装备规划说明!$F$10:$P$20,11,FALSE),1,0),IF(E142=VLOOKUP(G142,装备规划说明!$F$10:$P$20,11,FALSE),1,0))</f>
        <v>0</v>
      </c>
      <c r="J142">
        <v>1</v>
      </c>
      <c r="K142">
        <v>0</v>
      </c>
      <c r="R142">
        <f t="shared" si="20"/>
        <v>7</v>
      </c>
      <c r="S142">
        <f t="shared" si="27"/>
        <v>7</v>
      </c>
      <c r="U142">
        <f>VLOOKUP($R142,装备规划说明!$X$27:$AI$34,U$1,FALSE)</f>
        <v>16</v>
      </c>
      <c r="V142">
        <f>INT(VLOOKUP($R142,装备规划说明!$X$27:$AI$34,V$1,FALSE)*VLOOKUP($G142,装备规划说明!$F$10:$O$21,4,FALSE)/装备规划说明!$AE$14)</f>
        <v>704</v>
      </c>
      <c r="W142">
        <f>VLOOKUP($R142,装备规划说明!$X$27:$AI$34,W$1,FALSE)</f>
        <v>18</v>
      </c>
      <c r="X142">
        <f>INT(VLOOKUP($R142,装备规划说明!$X$27:$AI$34,X$1,FALSE)*VLOOKUP($G142,装备规划说明!$F$10:$O$21,4,FALSE)/装备规划说明!$AE$14)</f>
        <v>140</v>
      </c>
      <c r="Y142" t="str">
        <f t="shared" si="31"/>
        <v>[[16,492,880][[18,98,175]</v>
      </c>
      <c r="Z142">
        <f t="shared" si="28"/>
        <v>3</v>
      </c>
      <c r="AA142" t="str">
        <f t="shared" si="29"/>
        <v>[[16,117,469,100][18,23,93,100]]</v>
      </c>
      <c r="AB142" t="str">
        <f t="shared" si="24"/>
        <v>[[16,117,469,100][18,23,93,100]]</v>
      </c>
      <c r="AC142" t="str">
        <f t="shared" si="24"/>
        <v>[[16,117,469,100][18,23,93,100]]</v>
      </c>
      <c r="AD142" t="str">
        <f t="shared" si="24"/>
        <v>[[16,117,469,100][18,23,93,100]]</v>
      </c>
      <c r="AE142">
        <f t="shared" si="30"/>
        <v>1</v>
      </c>
    </row>
    <row r="143" spans="1:31" hidden="1" x14ac:dyDescent="0.15">
      <c r="A143" t="str">
        <f t="shared" si="25"/>
        <v>1107403</v>
      </c>
      <c r="B143">
        <v>1</v>
      </c>
      <c r="E143">
        <f t="shared" si="22"/>
        <v>4</v>
      </c>
      <c r="F143">
        <f t="shared" si="26"/>
        <v>50</v>
      </c>
      <c r="G143">
        <f t="shared" si="23"/>
        <v>3</v>
      </c>
      <c r="H143">
        <f>VLOOKUP(G143,装备规划说明!$F$7:$H$20,2,FALSE)</f>
        <v>50</v>
      </c>
      <c r="I143">
        <f>IF(G143&gt;2,IF(E143=VLOOKUP(G143,装备规划说明!$F$10:$P$20,11,FALSE),1,0)+IF(E143-1=VLOOKUP(G143,装备规划说明!$F$10:$P$20,11,FALSE),1,0),IF(E143=VLOOKUP(G143,装备规划说明!$F$10:$P$20,11,FALSE),1,0))</f>
        <v>0</v>
      </c>
      <c r="J143">
        <v>1</v>
      </c>
      <c r="K143">
        <v>0</v>
      </c>
      <c r="R143">
        <f t="shared" si="20"/>
        <v>7</v>
      </c>
      <c r="S143">
        <f t="shared" si="27"/>
        <v>7</v>
      </c>
      <c r="U143">
        <f>VLOOKUP($R143,装备规划说明!$X$27:$AI$34,U$1,FALSE)</f>
        <v>16</v>
      </c>
      <c r="V143">
        <f>INT(VLOOKUP($R143,装备规划说明!$X$27:$AI$34,V$1,FALSE)*VLOOKUP($G143,装备规划说明!$F$10:$O$21,4,FALSE)/装备规划说明!$AE$14)</f>
        <v>704</v>
      </c>
      <c r="W143">
        <f>VLOOKUP($R143,装备规划说明!$X$27:$AI$34,W$1,FALSE)</f>
        <v>18</v>
      </c>
      <c r="X143">
        <f>INT(VLOOKUP($R143,装备规划说明!$X$27:$AI$34,X$1,FALSE)*VLOOKUP($G143,装备规划说明!$F$10:$O$21,4,FALSE)/装备规划说明!$AE$14)</f>
        <v>140</v>
      </c>
      <c r="Y143" t="str">
        <f t="shared" si="31"/>
        <v>[[16,492,880][[18,98,175]</v>
      </c>
      <c r="Z143">
        <f t="shared" si="28"/>
        <v>3</v>
      </c>
      <c r="AA143" t="str">
        <f t="shared" si="29"/>
        <v>[[16,117,469,100][18,23,93,100]]</v>
      </c>
      <c r="AB143" t="str">
        <f t="shared" si="24"/>
        <v>[[16,117,469,100][18,23,93,100]]</v>
      </c>
      <c r="AC143" t="str">
        <f t="shared" si="24"/>
        <v>[[16,117,469,100][18,23,93,100]]</v>
      </c>
      <c r="AD143" t="str">
        <f t="shared" si="24"/>
        <v>[[16,117,469,100][18,23,93,100]]</v>
      </c>
      <c r="AE143">
        <f t="shared" si="30"/>
        <v>1</v>
      </c>
    </row>
    <row r="144" spans="1:31" hidden="1" x14ac:dyDescent="0.15">
      <c r="A144" t="str">
        <f t="shared" si="25"/>
        <v>1107403</v>
      </c>
      <c r="B144">
        <v>1</v>
      </c>
      <c r="E144">
        <f t="shared" si="22"/>
        <v>4</v>
      </c>
      <c r="F144">
        <f t="shared" si="26"/>
        <v>50</v>
      </c>
      <c r="G144">
        <f t="shared" si="23"/>
        <v>3</v>
      </c>
      <c r="H144">
        <f>VLOOKUP(G144,装备规划说明!$F$7:$H$20,2,FALSE)</f>
        <v>50</v>
      </c>
      <c r="I144">
        <f>IF(G144&gt;2,IF(E144=VLOOKUP(G144,装备规划说明!$F$10:$P$20,11,FALSE),1,0)+IF(E144-1=VLOOKUP(G144,装备规划说明!$F$10:$P$20,11,FALSE),1,0),IF(E144=VLOOKUP(G144,装备规划说明!$F$10:$P$20,11,FALSE),1,0))</f>
        <v>0</v>
      </c>
      <c r="J144">
        <v>1</v>
      </c>
      <c r="K144">
        <v>0</v>
      </c>
      <c r="R144">
        <f t="shared" si="20"/>
        <v>7</v>
      </c>
      <c r="S144">
        <f t="shared" si="27"/>
        <v>7</v>
      </c>
      <c r="U144">
        <f>VLOOKUP($R144,装备规划说明!$X$27:$AI$34,U$1,FALSE)</f>
        <v>16</v>
      </c>
      <c r="V144">
        <f>INT(VLOOKUP($R144,装备规划说明!$X$27:$AI$34,V$1,FALSE)*VLOOKUP($G144,装备规划说明!$F$10:$O$21,4,FALSE)/装备规划说明!$AE$14)</f>
        <v>704</v>
      </c>
      <c r="W144">
        <f>VLOOKUP($R144,装备规划说明!$X$27:$AI$34,W$1,FALSE)</f>
        <v>18</v>
      </c>
      <c r="X144">
        <f>INT(VLOOKUP($R144,装备规划说明!$X$27:$AI$34,X$1,FALSE)*VLOOKUP($G144,装备规划说明!$F$10:$O$21,4,FALSE)/装备规划说明!$AE$14)</f>
        <v>140</v>
      </c>
      <c r="Y144" t="str">
        <f t="shared" si="31"/>
        <v>[[16,492,880][[18,98,175]</v>
      </c>
      <c r="Z144">
        <f t="shared" si="28"/>
        <v>3</v>
      </c>
      <c r="AA144" t="str">
        <f t="shared" si="29"/>
        <v>[[16,117,469,100][18,23,93,100]]</v>
      </c>
      <c r="AB144" t="str">
        <f t="shared" si="24"/>
        <v>[[16,117,469,100][18,23,93,100]]</v>
      </c>
      <c r="AC144" t="str">
        <f t="shared" si="24"/>
        <v>[[16,117,469,100][18,23,93,100]]</v>
      </c>
      <c r="AD144" t="str">
        <f t="shared" si="24"/>
        <v>[[16,117,469,100][18,23,93,100]]</v>
      </c>
      <c r="AE144">
        <f t="shared" si="30"/>
        <v>1</v>
      </c>
    </row>
    <row r="145" spans="1:31" hidden="1" x14ac:dyDescent="0.15">
      <c r="A145" t="str">
        <f t="shared" si="25"/>
        <v>1101503</v>
      </c>
      <c r="B145">
        <v>1</v>
      </c>
      <c r="E145">
        <f t="shared" si="22"/>
        <v>5</v>
      </c>
      <c r="F145">
        <f t="shared" si="26"/>
        <v>50</v>
      </c>
      <c r="G145">
        <f t="shared" si="23"/>
        <v>3</v>
      </c>
      <c r="H145">
        <f>VLOOKUP(G145,装备规划说明!$F$7:$H$20,2,FALSE)</f>
        <v>50</v>
      </c>
      <c r="I145">
        <f>IF(G145&gt;2,IF(E145=VLOOKUP(G145,装备规划说明!$F$10:$P$20,11,FALSE),1,0)+IF(E145-1=VLOOKUP(G145,装备规划说明!$F$10:$P$20,11,FALSE),1,0),IF(E145=VLOOKUP(G145,装备规划说明!$F$10:$P$20,11,FALSE),1,0))</f>
        <v>0</v>
      </c>
      <c r="J145">
        <v>1</v>
      </c>
      <c r="K145">
        <v>0</v>
      </c>
      <c r="R145">
        <f t="shared" si="20"/>
        <v>1</v>
      </c>
      <c r="S145">
        <f t="shared" si="27"/>
        <v>1</v>
      </c>
      <c r="U145">
        <f>VLOOKUP($R145,装备规划说明!$X$27:$AI$34,U$1,FALSE)</f>
        <v>16</v>
      </c>
      <c r="V145">
        <f>INT(VLOOKUP($R145,装备规划说明!$X$27:$AI$34,V$1,FALSE)*VLOOKUP($G145,装备规划说明!$F$10:$O$21,4,FALSE)/装备规划说明!$AE$14)</f>
        <v>492</v>
      </c>
      <c r="W145">
        <f>VLOOKUP($R145,装备规划说明!$X$27:$AI$34,W$1,FALSE)</f>
        <v>20</v>
      </c>
      <c r="X145">
        <f>INT(VLOOKUP($R145,装备规划说明!$X$27:$AI$34,X$1,FALSE)*VLOOKUP($G145,装备规划说明!$F$10:$O$21,4,FALSE)/装备规划说明!$AE$14)</f>
        <v>35</v>
      </c>
      <c r="Y145" t="str">
        <f t="shared" si="31"/>
        <v>[[16,344,615][[20,24,43]</v>
      </c>
      <c r="Z145">
        <f t="shared" si="28"/>
        <v>4</v>
      </c>
      <c r="AA145" t="str">
        <f t="shared" si="29"/>
        <v>[[16,82,328,100][20,5,23,100]]</v>
      </c>
      <c r="AB145" t="str">
        <f t="shared" si="24"/>
        <v>[[16,82,328,100][20,5,23,100]]</v>
      </c>
      <c r="AC145" t="str">
        <f t="shared" si="24"/>
        <v>[[16,82,328,100][20,5,23,100]]</v>
      </c>
      <c r="AD145" t="str">
        <f t="shared" si="24"/>
        <v>[[16,82,328,100][20,5,23,100]]</v>
      </c>
      <c r="AE145">
        <f t="shared" si="30"/>
        <v>2</v>
      </c>
    </row>
    <row r="146" spans="1:31" hidden="1" x14ac:dyDescent="0.15">
      <c r="A146" t="str">
        <f t="shared" si="25"/>
        <v>1102503</v>
      </c>
      <c r="B146">
        <v>1</v>
      </c>
      <c r="E146">
        <f t="shared" si="22"/>
        <v>5</v>
      </c>
      <c r="F146">
        <f t="shared" si="26"/>
        <v>50</v>
      </c>
      <c r="G146">
        <f t="shared" si="23"/>
        <v>3</v>
      </c>
      <c r="H146">
        <f>VLOOKUP(G146,装备规划说明!$F$7:$H$20,2,FALSE)</f>
        <v>50</v>
      </c>
      <c r="I146">
        <f>IF(G146&gt;2,IF(E146=VLOOKUP(G146,装备规划说明!$F$10:$P$20,11,FALSE),1,0)+IF(E146-1=VLOOKUP(G146,装备规划说明!$F$10:$P$20,11,FALSE),1,0),IF(E146=VLOOKUP(G146,装备规划说明!$F$10:$P$20,11,FALSE),1,0))</f>
        <v>0</v>
      </c>
      <c r="J146">
        <v>1</v>
      </c>
      <c r="K146">
        <v>0</v>
      </c>
      <c r="R146">
        <f t="shared" si="20"/>
        <v>2</v>
      </c>
      <c r="S146">
        <f t="shared" si="27"/>
        <v>2</v>
      </c>
      <c r="U146">
        <f>VLOOKUP($R146,装备规划说明!$X$27:$AI$34,U$1,FALSE)</f>
        <v>16</v>
      </c>
      <c r="V146">
        <f>INT(VLOOKUP($R146,装备规划说明!$X$27:$AI$34,V$1,FALSE)*VLOOKUP($G146,装备规划说明!$F$10:$O$21,4,FALSE)/装备规划说明!$AE$14)</f>
        <v>704</v>
      </c>
      <c r="W146">
        <f>VLOOKUP($R146,装备规划说明!$X$27:$AI$34,W$1,FALSE)</f>
        <v>20</v>
      </c>
      <c r="X146">
        <f>INT(VLOOKUP($R146,装备规划说明!$X$27:$AI$34,X$1,FALSE)*VLOOKUP($G146,装备规划说明!$F$10:$O$21,4,FALSE)/装备规划说明!$AE$14)</f>
        <v>35</v>
      </c>
      <c r="Y146" t="str">
        <f t="shared" si="31"/>
        <v>[[16,492,880][[20,24,43]</v>
      </c>
      <c r="Z146">
        <f t="shared" si="28"/>
        <v>4</v>
      </c>
      <c r="AA146" t="str">
        <f t="shared" si="29"/>
        <v>[[16,117,469,100][20,5,23,100]]</v>
      </c>
      <c r="AB146" t="str">
        <f t="shared" si="24"/>
        <v>[[16,117,469,100][20,5,23,100]]</v>
      </c>
      <c r="AC146" t="str">
        <f t="shared" si="24"/>
        <v>[[16,117,469,100][20,5,23,100]]</v>
      </c>
      <c r="AD146" t="str">
        <f t="shared" si="24"/>
        <v>[[16,117,469,100][20,5,23,100]]</v>
      </c>
      <c r="AE146">
        <f t="shared" si="30"/>
        <v>2</v>
      </c>
    </row>
    <row r="147" spans="1:31" hidden="1" x14ac:dyDescent="0.15">
      <c r="A147" t="str">
        <f t="shared" si="25"/>
        <v>1103503</v>
      </c>
      <c r="B147">
        <v>1</v>
      </c>
      <c r="E147">
        <f t="shared" si="22"/>
        <v>5</v>
      </c>
      <c r="F147">
        <f t="shared" si="26"/>
        <v>50</v>
      </c>
      <c r="G147">
        <f t="shared" si="23"/>
        <v>3</v>
      </c>
      <c r="H147">
        <f>VLOOKUP(G147,装备规划说明!$F$7:$H$20,2,FALSE)</f>
        <v>50</v>
      </c>
      <c r="I147">
        <f>IF(G147&gt;2,IF(E147=VLOOKUP(G147,装备规划说明!$F$10:$P$20,11,FALSE),1,0)+IF(E147-1=VLOOKUP(G147,装备规划说明!$F$10:$P$20,11,FALSE),1,0),IF(E147=VLOOKUP(G147,装备规划说明!$F$10:$P$20,11,FALSE),1,0))</f>
        <v>0</v>
      </c>
      <c r="J147">
        <v>1</v>
      </c>
      <c r="K147">
        <v>0</v>
      </c>
      <c r="R147">
        <f t="shared" si="20"/>
        <v>3</v>
      </c>
      <c r="S147">
        <f t="shared" si="27"/>
        <v>3</v>
      </c>
      <c r="U147">
        <f>VLOOKUP($R147,装备规划说明!$X$27:$AI$34,U$1,FALSE)</f>
        <v>16</v>
      </c>
      <c r="V147">
        <f>INT(VLOOKUP($R147,装备规划说明!$X$27:$AI$34,V$1,FALSE)*VLOOKUP($G147,装备规划说明!$F$10:$O$21,4,FALSE)/装备规划说明!$AE$14)</f>
        <v>352</v>
      </c>
      <c r="W147">
        <f>VLOOKUP($R147,装备规划说明!$X$27:$AI$34,W$1,FALSE)</f>
        <v>21</v>
      </c>
      <c r="X147">
        <f>INT(VLOOKUP($R147,装备规划说明!$X$27:$AI$34,X$1,FALSE)*VLOOKUP($G147,装备规划说明!$F$10:$O$21,4,FALSE)/装备规划说明!$AE$14)</f>
        <v>35</v>
      </c>
      <c r="Y147" t="str">
        <f t="shared" si="31"/>
        <v>[[16,246,440][[21,24,43]</v>
      </c>
      <c r="Z147">
        <f t="shared" si="28"/>
        <v>4</v>
      </c>
      <c r="AA147" t="str">
        <f t="shared" si="29"/>
        <v>[[16,58,234,100][21,5,23,100]]</v>
      </c>
      <c r="AB147" t="str">
        <f t="shared" si="24"/>
        <v>[[16,58,234,100][21,5,23,100]]</v>
      </c>
      <c r="AC147" t="str">
        <f t="shared" si="24"/>
        <v>[[16,58,234,100][21,5,23,100]]</v>
      </c>
      <c r="AD147" t="str">
        <f t="shared" si="24"/>
        <v>[[16,58,234,100][21,5,23,100]]</v>
      </c>
      <c r="AE147">
        <f t="shared" si="30"/>
        <v>2</v>
      </c>
    </row>
    <row r="148" spans="1:31" hidden="1" x14ac:dyDescent="0.15">
      <c r="A148" t="str">
        <f t="shared" si="25"/>
        <v>1104503</v>
      </c>
      <c r="B148">
        <v>1</v>
      </c>
      <c r="E148">
        <f t="shared" si="22"/>
        <v>5</v>
      </c>
      <c r="F148">
        <f t="shared" si="26"/>
        <v>50</v>
      </c>
      <c r="G148">
        <f t="shared" si="23"/>
        <v>3</v>
      </c>
      <c r="H148">
        <f>VLOOKUP(G148,装备规划说明!$F$7:$H$20,2,FALSE)</f>
        <v>50</v>
      </c>
      <c r="I148">
        <f>IF(G148&gt;2,IF(E148=VLOOKUP(G148,装备规划说明!$F$10:$P$20,11,FALSE),1,0)+IF(E148-1=VLOOKUP(G148,装备规划说明!$F$10:$P$20,11,FALSE),1,0),IF(E148=VLOOKUP(G148,装备规划说明!$F$10:$P$20,11,FALSE),1,0))</f>
        <v>0</v>
      </c>
      <c r="J148">
        <v>1</v>
      </c>
      <c r="K148">
        <v>0</v>
      </c>
      <c r="R148">
        <f t="shared" si="20"/>
        <v>4</v>
      </c>
      <c r="S148">
        <f t="shared" si="27"/>
        <v>4</v>
      </c>
      <c r="U148">
        <f>VLOOKUP($R148,装备规划说明!$X$27:$AI$34,U$1,FALSE)</f>
        <v>18</v>
      </c>
      <c r="V148">
        <f>INT(VLOOKUP($R148,装备规划说明!$X$27:$AI$34,V$1,FALSE)*VLOOKUP($G148,装备规划说明!$F$10:$O$21,4,FALSE)/装备规划说明!$AE$14)</f>
        <v>35</v>
      </c>
      <c r="W148">
        <f>VLOOKUP($R148,装备规划说明!$X$27:$AI$34,W$1,FALSE)</f>
        <v>22</v>
      </c>
      <c r="X148">
        <f>INT(VLOOKUP($R148,装备规划说明!$X$27:$AI$34,X$1,FALSE)*VLOOKUP($G148,装备规划说明!$F$10:$O$21,4,FALSE)/装备规划说明!$AE$14)</f>
        <v>17</v>
      </c>
      <c r="Y148" t="str">
        <f t="shared" si="31"/>
        <v>[[18,24,43][[22,11,21]</v>
      </c>
      <c r="Z148">
        <f t="shared" si="28"/>
        <v>4</v>
      </c>
      <c r="AA148" t="str">
        <f t="shared" si="29"/>
        <v>[[18,5,23,100][22,2,11,100]]</v>
      </c>
      <c r="AB148" t="str">
        <f t="shared" si="24"/>
        <v>[[18,5,23,100][22,2,11,100]]</v>
      </c>
      <c r="AC148" t="str">
        <f t="shared" si="24"/>
        <v>[[18,5,23,100][22,2,11,100]]</v>
      </c>
      <c r="AD148" t="str">
        <f t="shared" si="24"/>
        <v>[[18,5,23,100][22,2,11,100]]</v>
      </c>
      <c r="AE148">
        <f t="shared" si="30"/>
        <v>2</v>
      </c>
    </row>
    <row r="149" spans="1:31" hidden="1" x14ac:dyDescent="0.15">
      <c r="A149" t="str">
        <f t="shared" si="25"/>
        <v>1105503</v>
      </c>
      <c r="B149">
        <v>1</v>
      </c>
      <c r="E149">
        <f t="shared" si="22"/>
        <v>5</v>
      </c>
      <c r="F149">
        <f t="shared" si="26"/>
        <v>50</v>
      </c>
      <c r="G149">
        <f t="shared" si="23"/>
        <v>3</v>
      </c>
      <c r="H149">
        <f>VLOOKUP(G149,装备规划说明!$F$7:$H$20,2,FALSE)</f>
        <v>50</v>
      </c>
      <c r="I149">
        <f>IF(G149&gt;2,IF(E149=VLOOKUP(G149,装备规划说明!$F$10:$P$20,11,FALSE),1,0)+IF(E149-1=VLOOKUP(G149,装备规划说明!$F$10:$P$20,11,FALSE),1,0),IF(E149=VLOOKUP(G149,装备规划说明!$F$10:$P$20,11,FALSE),1,0))</f>
        <v>0</v>
      </c>
      <c r="J149">
        <v>1</v>
      </c>
      <c r="K149">
        <v>0</v>
      </c>
      <c r="R149">
        <f t="shared" si="20"/>
        <v>5</v>
      </c>
      <c r="S149">
        <f t="shared" si="27"/>
        <v>5</v>
      </c>
      <c r="U149">
        <f>VLOOKUP($R149,装备规划说明!$X$27:$AI$34,U$1,FALSE)</f>
        <v>16</v>
      </c>
      <c r="V149">
        <f>INT(VLOOKUP($R149,装备规划说明!$X$27:$AI$34,V$1,FALSE)*VLOOKUP($G149,装备规划说明!$F$10:$O$21,4,FALSE)/装备规划说明!$AE$14)</f>
        <v>492</v>
      </c>
      <c r="W149">
        <f>VLOOKUP($R149,装备规划说明!$X$27:$AI$34,W$1,FALSE)</f>
        <v>17</v>
      </c>
      <c r="X149">
        <f>INT(VLOOKUP($R149,装备规划说明!$X$27:$AI$34,X$1,FALSE)*VLOOKUP($G149,装备规划说明!$F$10:$O$21,4,FALSE)/装备规划说明!$AE$14)</f>
        <v>352</v>
      </c>
      <c r="Y149" t="str">
        <f t="shared" si="31"/>
        <v>[[16,344,615][[17,246,440]</v>
      </c>
      <c r="Z149">
        <f t="shared" si="28"/>
        <v>4</v>
      </c>
      <c r="AA149" t="str">
        <f t="shared" si="29"/>
        <v>[[16,82,328,100][17,58,234,100]]</v>
      </c>
      <c r="AB149" t="str">
        <f t="shared" si="24"/>
        <v>[[16,82,328,100][17,58,234,100]]</v>
      </c>
      <c r="AC149" t="str">
        <f t="shared" si="24"/>
        <v>[[16,82,328,100][17,58,234,100]]</v>
      </c>
      <c r="AD149" t="str">
        <f t="shared" si="24"/>
        <v>[[16,82,328,100][17,58,234,100]]</v>
      </c>
      <c r="AE149">
        <f t="shared" si="30"/>
        <v>2</v>
      </c>
    </row>
    <row r="150" spans="1:31" hidden="1" x14ac:dyDescent="0.15">
      <c r="A150" t="str">
        <f t="shared" si="25"/>
        <v>1106503</v>
      </c>
      <c r="B150">
        <v>1</v>
      </c>
      <c r="E150">
        <f t="shared" si="22"/>
        <v>5</v>
      </c>
      <c r="F150">
        <f t="shared" si="26"/>
        <v>50</v>
      </c>
      <c r="G150">
        <f t="shared" si="23"/>
        <v>3</v>
      </c>
      <c r="H150">
        <f>VLOOKUP(G150,装备规划说明!$F$7:$H$20,2,FALSE)</f>
        <v>50</v>
      </c>
      <c r="I150">
        <f>IF(G150&gt;2,IF(E150=VLOOKUP(G150,装备规划说明!$F$10:$P$20,11,FALSE),1,0)+IF(E150-1=VLOOKUP(G150,装备规划说明!$F$10:$P$20,11,FALSE),1,0),IF(E150=VLOOKUP(G150,装备规划说明!$F$10:$P$20,11,FALSE),1,0))</f>
        <v>0</v>
      </c>
      <c r="J150">
        <v>1</v>
      </c>
      <c r="K150">
        <v>0</v>
      </c>
      <c r="R150">
        <f t="shared" si="20"/>
        <v>6</v>
      </c>
      <c r="S150">
        <f t="shared" si="27"/>
        <v>6</v>
      </c>
      <c r="U150">
        <f>VLOOKUP($R150,装备规划说明!$X$27:$AI$34,U$1,FALSE)</f>
        <v>18</v>
      </c>
      <c r="V150">
        <f>INT(VLOOKUP($R150,装备规划说明!$X$27:$AI$34,V$1,FALSE)*VLOOKUP($G150,装备规划说明!$F$10:$O$21,4,FALSE)/装备规划说明!$AE$14)</f>
        <v>35</v>
      </c>
      <c r="W150">
        <f>VLOOKUP($R150,装备规划说明!$X$27:$AI$34,W$1,FALSE)</f>
        <v>17</v>
      </c>
      <c r="X150">
        <f>INT(VLOOKUP($R150,装备规划说明!$X$27:$AI$34,X$1,FALSE)*VLOOKUP($G150,装备规划说明!$F$10:$O$21,4,FALSE)/装备规划说明!$AE$14)</f>
        <v>14</v>
      </c>
      <c r="Y150" t="str">
        <f t="shared" si="31"/>
        <v>[[18,24,43][[17,9,17]</v>
      </c>
      <c r="Z150">
        <f t="shared" si="28"/>
        <v>4</v>
      </c>
      <c r="AA150" t="str">
        <f t="shared" si="29"/>
        <v>[[18,5,23,100][17,2,9,100]]</v>
      </c>
      <c r="AB150" t="str">
        <f t="shared" si="24"/>
        <v>[[18,5,23,100][17,2,9,100]]</v>
      </c>
      <c r="AC150" t="str">
        <f t="shared" si="24"/>
        <v>[[18,5,23,100][17,2,9,100]]</v>
      </c>
      <c r="AD150" t="str">
        <f t="shared" si="24"/>
        <v>[[18,5,23,100][17,2,9,100]]</v>
      </c>
      <c r="AE150">
        <f t="shared" si="30"/>
        <v>2</v>
      </c>
    </row>
    <row r="151" spans="1:31" hidden="1" x14ac:dyDescent="0.15">
      <c r="A151" t="str">
        <f t="shared" si="25"/>
        <v>1107503</v>
      </c>
      <c r="B151">
        <v>1</v>
      </c>
      <c r="E151">
        <f t="shared" si="22"/>
        <v>5</v>
      </c>
      <c r="F151">
        <f t="shared" si="26"/>
        <v>50</v>
      </c>
      <c r="G151">
        <f t="shared" si="23"/>
        <v>3</v>
      </c>
      <c r="H151">
        <f>VLOOKUP(G151,装备规划说明!$F$7:$H$20,2,FALSE)</f>
        <v>50</v>
      </c>
      <c r="I151">
        <f>IF(G151&gt;2,IF(E151=VLOOKUP(G151,装备规划说明!$F$10:$P$20,11,FALSE),1,0)+IF(E151-1=VLOOKUP(G151,装备规划说明!$F$10:$P$20,11,FALSE),1,0),IF(E151=VLOOKUP(G151,装备规划说明!$F$10:$P$20,11,FALSE),1,0))</f>
        <v>0</v>
      </c>
      <c r="J151">
        <v>1</v>
      </c>
      <c r="K151">
        <v>0</v>
      </c>
      <c r="R151">
        <f t="shared" si="20"/>
        <v>7</v>
      </c>
      <c r="S151">
        <f t="shared" si="27"/>
        <v>7</v>
      </c>
      <c r="U151">
        <f>VLOOKUP($R151,装备规划说明!$X$27:$AI$34,U$1,FALSE)</f>
        <v>16</v>
      </c>
      <c r="V151">
        <f>INT(VLOOKUP($R151,装备规划说明!$X$27:$AI$34,V$1,FALSE)*VLOOKUP($G151,装备规划说明!$F$10:$O$21,4,FALSE)/装备规划说明!$AE$14)</f>
        <v>704</v>
      </c>
      <c r="W151">
        <f>VLOOKUP($R151,装备规划说明!$X$27:$AI$34,W$1,FALSE)</f>
        <v>18</v>
      </c>
      <c r="X151">
        <f>INT(VLOOKUP($R151,装备规划说明!$X$27:$AI$34,X$1,FALSE)*VLOOKUP($G151,装备规划说明!$F$10:$O$21,4,FALSE)/装备规划说明!$AE$14)</f>
        <v>140</v>
      </c>
      <c r="Y151" t="str">
        <f t="shared" si="31"/>
        <v>[[16,492,880][[18,98,175]</v>
      </c>
      <c r="Z151">
        <f t="shared" si="28"/>
        <v>4</v>
      </c>
      <c r="AA151" t="str">
        <f t="shared" si="29"/>
        <v>[[16,117,469,100][18,23,93,100]]</v>
      </c>
      <c r="AB151" t="str">
        <f t="shared" si="24"/>
        <v>[[16,117,469,100][18,23,93,100]]</v>
      </c>
      <c r="AC151" t="str">
        <f t="shared" si="24"/>
        <v>[[16,117,469,100][18,23,93,100]]</v>
      </c>
      <c r="AD151" t="str">
        <f t="shared" si="24"/>
        <v>[[16,117,469,100][18,23,93,100]]</v>
      </c>
      <c r="AE151">
        <f t="shared" si="30"/>
        <v>2</v>
      </c>
    </row>
    <row r="152" spans="1:31" hidden="1" x14ac:dyDescent="0.15">
      <c r="A152" t="str">
        <f t="shared" si="25"/>
        <v>1107503</v>
      </c>
      <c r="B152">
        <v>1</v>
      </c>
      <c r="E152">
        <f t="shared" si="22"/>
        <v>5</v>
      </c>
      <c r="F152">
        <f t="shared" si="26"/>
        <v>50</v>
      </c>
      <c r="G152">
        <f t="shared" si="23"/>
        <v>3</v>
      </c>
      <c r="H152">
        <f>VLOOKUP(G152,装备规划说明!$F$7:$H$20,2,FALSE)</f>
        <v>50</v>
      </c>
      <c r="I152">
        <f>IF(G152&gt;2,IF(E152=VLOOKUP(G152,装备规划说明!$F$10:$P$20,11,FALSE),1,0)+IF(E152-1=VLOOKUP(G152,装备规划说明!$F$10:$P$20,11,FALSE),1,0),IF(E152=VLOOKUP(G152,装备规划说明!$F$10:$P$20,11,FALSE),1,0))</f>
        <v>0</v>
      </c>
      <c r="J152">
        <v>1</v>
      </c>
      <c r="K152">
        <v>0</v>
      </c>
      <c r="R152">
        <f t="shared" si="20"/>
        <v>7</v>
      </c>
      <c r="S152">
        <f t="shared" si="27"/>
        <v>7</v>
      </c>
      <c r="U152">
        <f>VLOOKUP($R152,装备规划说明!$X$27:$AI$34,U$1,FALSE)</f>
        <v>16</v>
      </c>
      <c r="V152">
        <f>INT(VLOOKUP($R152,装备规划说明!$X$27:$AI$34,V$1,FALSE)*VLOOKUP($G152,装备规划说明!$F$10:$O$21,4,FALSE)/装备规划说明!$AE$14)</f>
        <v>704</v>
      </c>
      <c r="W152">
        <f>VLOOKUP($R152,装备规划说明!$X$27:$AI$34,W$1,FALSE)</f>
        <v>18</v>
      </c>
      <c r="X152">
        <f>INT(VLOOKUP($R152,装备规划说明!$X$27:$AI$34,X$1,FALSE)*VLOOKUP($G152,装备规划说明!$F$10:$O$21,4,FALSE)/装备规划说明!$AE$14)</f>
        <v>140</v>
      </c>
      <c r="Y152" t="str">
        <f t="shared" si="31"/>
        <v>[[16,492,880][[18,98,175]</v>
      </c>
      <c r="Z152">
        <f t="shared" si="28"/>
        <v>4</v>
      </c>
      <c r="AA152" t="str">
        <f t="shared" si="29"/>
        <v>[[16,117,469,100][18,23,93,100]]</v>
      </c>
      <c r="AB152" t="str">
        <f t="shared" si="24"/>
        <v>[[16,117,469,100][18,23,93,100]]</v>
      </c>
      <c r="AC152" t="str">
        <f t="shared" si="24"/>
        <v>[[16,117,469,100][18,23,93,100]]</v>
      </c>
      <c r="AD152" t="str">
        <f t="shared" si="24"/>
        <v>[[16,117,469,100][18,23,93,100]]</v>
      </c>
      <c r="AE152">
        <f t="shared" si="30"/>
        <v>2</v>
      </c>
    </row>
    <row r="153" spans="1:31" hidden="1" x14ac:dyDescent="0.15">
      <c r="A153" t="str">
        <f t="shared" si="25"/>
        <v>1107503</v>
      </c>
      <c r="B153">
        <v>1</v>
      </c>
      <c r="E153">
        <f t="shared" si="22"/>
        <v>5</v>
      </c>
      <c r="F153">
        <f t="shared" si="26"/>
        <v>50</v>
      </c>
      <c r="G153">
        <f t="shared" si="23"/>
        <v>3</v>
      </c>
      <c r="H153">
        <f>VLOOKUP(G153,装备规划说明!$F$7:$H$20,2,FALSE)</f>
        <v>50</v>
      </c>
      <c r="I153">
        <f>IF(G153&gt;2,IF(E153=VLOOKUP(G153,装备规划说明!$F$10:$P$20,11,FALSE),1,0)+IF(E153-1=VLOOKUP(G153,装备规划说明!$F$10:$P$20,11,FALSE),1,0),IF(E153=VLOOKUP(G153,装备规划说明!$F$10:$P$20,11,FALSE),1,0))</f>
        <v>0</v>
      </c>
      <c r="J153">
        <v>1</v>
      </c>
      <c r="K153">
        <v>0</v>
      </c>
      <c r="R153">
        <f t="shared" si="20"/>
        <v>7</v>
      </c>
      <c r="S153">
        <f t="shared" si="27"/>
        <v>7</v>
      </c>
      <c r="U153">
        <f>VLOOKUP($R153,装备规划说明!$X$27:$AI$34,U$1,FALSE)</f>
        <v>16</v>
      </c>
      <c r="V153">
        <f>INT(VLOOKUP($R153,装备规划说明!$X$27:$AI$34,V$1,FALSE)*VLOOKUP($G153,装备规划说明!$F$10:$O$21,4,FALSE)/装备规划说明!$AE$14)</f>
        <v>704</v>
      </c>
      <c r="W153">
        <f>VLOOKUP($R153,装备规划说明!$X$27:$AI$34,W$1,FALSE)</f>
        <v>18</v>
      </c>
      <c r="X153">
        <f>INT(VLOOKUP($R153,装备规划说明!$X$27:$AI$34,X$1,FALSE)*VLOOKUP($G153,装备规划说明!$F$10:$O$21,4,FALSE)/装备规划说明!$AE$14)</f>
        <v>140</v>
      </c>
      <c r="Y153" t="str">
        <f t="shared" si="31"/>
        <v>[[16,492,880][[18,98,175]</v>
      </c>
      <c r="Z153">
        <f t="shared" si="28"/>
        <v>4</v>
      </c>
      <c r="AA153" t="str">
        <f t="shared" si="29"/>
        <v>[[16,117,469,100][18,23,93,100]]</v>
      </c>
      <c r="AB153" t="str">
        <f t="shared" si="24"/>
        <v>[[16,117,469,100][18,23,93,100]]</v>
      </c>
      <c r="AC153" t="str">
        <f t="shared" si="24"/>
        <v>[[16,117,469,100][18,23,93,100]]</v>
      </c>
      <c r="AD153" t="str">
        <f t="shared" si="24"/>
        <v>[[16,117,469,100][18,23,93,100]]</v>
      </c>
      <c r="AE153">
        <f t="shared" si="30"/>
        <v>2</v>
      </c>
    </row>
    <row r="154" spans="1:31" hidden="1" x14ac:dyDescent="0.15">
      <c r="A154" t="str">
        <f t="shared" si="25"/>
        <v>1107503</v>
      </c>
      <c r="B154">
        <v>1</v>
      </c>
      <c r="E154">
        <f t="shared" si="22"/>
        <v>5</v>
      </c>
      <c r="F154">
        <f t="shared" si="26"/>
        <v>50</v>
      </c>
      <c r="G154">
        <f t="shared" si="23"/>
        <v>3</v>
      </c>
      <c r="H154">
        <f>VLOOKUP(G154,装备规划说明!$F$7:$H$20,2,FALSE)</f>
        <v>50</v>
      </c>
      <c r="I154">
        <f>IF(G154&gt;2,IF(E154=VLOOKUP(G154,装备规划说明!$F$10:$P$20,11,FALSE),1,0)+IF(E154-1=VLOOKUP(G154,装备规划说明!$F$10:$P$20,11,FALSE),1,0),IF(E154=VLOOKUP(G154,装备规划说明!$F$10:$P$20,11,FALSE),1,0))</f>
        <v>0</v>
      </c>
      <c r="J154">
        <v>1</v>
      </c>
      <c r="K154">
        <v>0</v>
      </c>
      <c r="R154">
        <f t="shared" si="20"/>
        <v>7</v>
      </c>
      <c r="S154">
        <f t="shared" si="27"/>
        <v>7</v>
      </c>
      <c r="U154">
        <f>VLOOKUP($R154,装备规划说明!$X$27:$AI$34,U$1,FALSE)</f>
        <v>16</v>
      </c>
      <c r="V154">
        <f>INT(VLOOKUP($R154,装备规划说明!$X$27:$AI$34,V$1,FALSE)*VLOOKUP($G154,装备规划说明!$F$10:$O$21,4,FALSE)/装备规划说明!$AE$14)</f>
        <v>704</v>
      </c>
      <c r="W154">
        <f>VLOOKUP($R154,装备规划说明!$X$27:$AI$34,W$1,FALSE)</f>
        <v>18</v>
      </c>
      <c r="X154">
        <f>INT(VLOOKUP($R154,装备规划说明!$X$27:$AI$34,X$1,FALSE)*VLOOKUP($G154,装备规划说明!$F$10:$O$21,4,FALSE)/装备规划说明!$AE$14)</f>
        <v>140</v>
      </c>
      <c r="Y154" t="str">
        <f t="shared" si="31"/>
        <v>[[16,492,880][[18,98,175]</v>
      </c>
      <c r="Z154">
        <f t="shared" si="28"/>
        <v>4</v>
      </c>
      <c r="AA154" t="str">
        <f t="shared" si="29"/>
        <v>[[16,117,469,100][18,23,93,100]]</v>
      </c>
      <c r="AB154" t="str">
        <f t="shared" si="24"/>
        <v>[[16,117,469,100][18,23,93,100]]</v>
      </c>
      <c r="AC154" t="str">
        <f t="shared" si="24"/>
        <v>[[16,117,469,100][18,23,93,100]]</v>
      </c>
      <c r="AD154" t="str">
        <f t="shared" si="24"/>
        <v>[[16,117,469,100][18,23,93,100]]</v>
      </c>
      <c r="AE154">
        <f t="shared" si="30"/>
        <v>2</v>
      </c>
    </row>
    <row r="155" spans="1:31" hidden="1" x14ac:dyDescent="0.15">
      <c r="A155" t="str">
        <f t="shared" si="25"/>
        <v>1101104</v>
      </c>
      <c r="B155">
        <v>1</v>
      </c>
      <c r="E155">
        <f t="shared" si="22"/>
        <v>1</v>
      </c>
      <c r="F155">
        <f t="shared" si="26"/>
        <v>70</v>
      </c>
      <c r="G155">
        <f t="shared" si="23"/>
        <v>4</v>
      </c>
      <c r="H155">
        <f>VLOOKUP(G155,装备规划说明!$F$7:$H$20,2,FALSE)</f>
        <v>70</v>
      </c>
      <c r="I155">
        <f>IF(G155&gt;2,IF(E155=VLOOKUP(G155,装备规划说明!$F$10:$P$20,11,FALSE),1,0)+IF(E155-1=VLOOKUP(G155,装备规划说明!$F$10:$P$20,11,FALSE),1,0),IF(E155=VLOOKUP(G155,装备规划说明!$F$10:$P$20,11,FALSE),1,0))</f>
        <v>0</v>
      </c>
      <c r="J155">
        <v>1</v>
      </c>
      <c r="K155">
        <v>0</v>
      </c>
      <c r="R155">
        <f t="shared" si="20"/>
        <v>1</v>
      </c>
      <c r="S155">
        <f t="shared" si="27"/>
        <v>1</v>
      </c>
      <c r="U155">
        <f>VLOOKUP($R155,装备规划说明!$X$27:$AI$34,U$1,FALSE)</f>
        <v>16</v>
      </c>
      <c r="V155">
        <f>INT(VLOOKUP($R155,装备规划说明!$X$27:$AI$34,V$1,FALSE)*VLOOKUP($G155,装备规划说明!$F$10:$O$21,4,FALSE)/装备规划说明!$AE$14)</f>
        <v>690</v>
      </c>
      <c r="W155">
        <f>VLOOKUP($R155,装备规划说明!$X$27:$AI$34,W$1,FALSE)</f>
        <v>20</v>
      </c>
      <c r="X155">
        <f>INT(VLOOKUP($R155,装备规划说明!$X$27:$AI$34,X$1,FALSE)*VLOOKUP($G155,装备规划说明!$F$10:$O$21,4,FALSE)/装备规划说明!$AE$14)</f>
        <v>49</v>
      </c>
      <c r="Y155" t="str">
        <f t="shared" si="31"/>
        <v>[[16,483,862][[20,34,61]</v>
      </c>
      <c r="Z155">
        <f t="shared" si="28"/>
        <v>0</v>
      </c>
      <c r="AA155" t="str">
        <f t="shared" si="29"/>
        <v>[[16,115,460,100][20,8,32,100]]</v>
      </c>
      <c r="AB155" t="str">
        <f t="shared" si="24"/>
        <v>[[16,115,460,100][20,8,32,100]]</v>
      </c>
      <c r="AC155" t="str">
        <f t="shared" si="24"/>
        <v>[[16,115,460,100][20,8,32,100]]</v>
      </c>
      <c r="AD155" t="str">
        <f t="shared" si="24"/>
        <v>[[16,115,460,100][20,8,32,100]]</v>
      </c>
      <c r="AE155">
        <f t="shared" si="30"/>
        <v>0</v>
      </c>
    </row>
    <row r="156" spans="1:31" hidden="1" x14ac:dyDescent="0.15">
      <c r="A156" t="str">
        <f t="shared" si="25"/>
        <v>1102104</v>
      </c>
      <c r="B156">
        <v>1</v>
      </c>
      <c r="E156">
        <f t="shared" si="22"/>
        <v>1</v>
      </c>
      <c r="F156">
        <f t="shared" si="26"/>
        <v>70</v>
      </c>
      <c r="G156">
        <f t="shared" si="23"/>
        <v>4</v>
      </c>
      <c r="H156">
        <f>VLOOKUP(G156,装备规划说明!$F$7:$H$20,2,FALSE)</f>
        <v>70</v>
      </c>
      <c r="I156">
        <f>IF(G156&gt;2,IF(E156=VLOOKUP(G156,装备规划说明!$F$10:$P$20,11,FALSE),1,0)+IF(E156-1=VLOOKUP(G156,装备规划说明!$F$10:$P$20,11,FALSE),1,0),IF(E156=VLOOKUP(G156,装备规划说明!$F$10:$P$20,11,FALSE),1,0))</f>
        <v>0</v>
      </c>
      <c r="J156">
        <v>1</v>
      </c>
      <c r="K156">
        <v>0</v>
      </c>
      <c r="R156">
        <f t="shared" si="20"/>
        <v>2</v>
      </c>
      <c r="S156">
        <f t="shared" si="27"/>
        <v>2</v>
      </c>
      <c r="U156">
        <f>VLOOKUP($R156,装备规划说明!$X$27:$AI$34,U$1,FALSE)</f>
        <v>16</v>
      </c>
      <c r="V156">
        <f>INT(VLOOKUP($R156,装备规划说明!$X$27:$AI$34,V$1,FALSE)*VLOOKUP($G156,装备规划说明!$F$10:$O$21,4,FALSE)/装备规划说明!$AE$14)</f>
        <v>985</v>
      </c>
      <c r="W156">
        <f>VLOOKUP($R156,装备规划说明!$X$27:$AI$34,W$1,FALSE)</f>
        <v>20</v>
      </c>
      <c r="X156">
        <f>INT(VLOOKUP($R156,装备规划说明!$X$27:$AI$34,X$1,FALSE)*VLOOKUP($G156,装备规划说明!$F$10:$O$21,4,FALSE)/装备规划说明!$AE$14)</f>
        <v>49</v>
      </c>
      <c r="Y156" t="str">
        <f t="shared" si="31"/>
        <v>[[16,689,1231][[20,34,61]</v>
      </c>
      <c r="Z156">
        <f t="shared" si="28"/>
        <v>0</v>
      </c>
      <c r="AA156" t="str">
        <f t="shared" si="29"/>
        <v>[[16,164,656,100][20,8,32,100]]</v>
      </c>
      <c r="AB156" t="str">
        <f t="shared" si="24"/>
        <v>[[16,164,656,100][20,8,32,100]]</v>
      </c>
      <c r="AC156" t="str">
        <f t="shared" si="24"/>
        <v>[[16,164,656,100][20,8,32,100]]</v>
      </c>
      <c r="AD156" t="str">
        <f t="shared" si="24"/>
        <v>[[16,164,656,100][20,8,32,100]]</v>
      </c>
      <c r="AE156">
        <f t="shared" si="30"/>
        <v>0</v>
      </c>
    </row>
    <row r="157" spans="1:31" hidden="1" x14ac:dyDescent="0.15">
      <c r="A157" t="str">
        <f t="shared" si="25"/>
        <v>1103104</v>
      </c>
      <c r="B157">
        <v>1</v>
      </c>
      <c r="E157">
        <f t="shared" si="22"/>
        <v>1</v>
      </c>
      <c r="F157">
        <f t="shared" si="26"/>
        <v>70</v>
      </c>
      <c r="G157">
        <f t="shared" si="23"/>
        <v>4</v>
      </c>
      <c r="H157">
        <f>VLOOKUP(G157,装备规划说明!$F$7:$H$20,2,FALSE)</f>
        <v>70</v>
      </c>
      <c r="I157">
        <f>IF(G157&gt;2,IF(E157=VLOOKUP(G157,装备规划说明!$F$10:$P$20,11,FALSE),1,0)+IF(E157-1=VLOOKUP(G157,装备规划说明!$F$10:$P$20,11,FALSE),1,0),IF(E157=VLOOKUP(G157,装备规划说明!$F$10:$P$20,11,FALSE),1,0))</f>
        <v>0</v>
      </c>
      <c r="J157">
        <v>1</v>
      </c>
      <c r="K157">
        <v>0</v>
      </c>
      <c r="R157">
        <f t="shared" si="20"/>
        <v>3</v>
      </c>
      <c r="S157">
        <f t="shared" si="27"/>
        <v>3</v>
      </c>
      <c r="U157">
        <f>VLOOKUP($R157,装备规划说明!$X$27:$AI$34,U$1,FALSE)</f>
        <v>16</v>
      </c>
      <c r="V157">
        <f>INT(VLOOKUP($R157,装备规划说明!$X$27:$AI$34,V$1,FALSE)*VLOOKUP($G157,装备规划说明!$F$10:$O$21,4,FALSE)/装备规划说明!$AE$14)</f>
        <v>492</v>
      </c>
      <c r="W157">
        <f>VLOOKUP($R157,装备规划说明!$X$27:$AI$34,W$1,FALSE)</f>
        <v>21</v>
      </c>
      <c r="X157">
        <f>INT(VLOOKUP($R157,装备规划说明!$X$27:$AI$34,X$1,FALSE)*VLOOKUP($G157,装备规划说明!$F$10:$O$21,4,FALSE)/装备规划说明!$AE$14)</f>
        <v>49</v>
      </c>
      <c r="Y157" t="str">
        <f t="shared" si="31"/>
        <v>[[16,344,615][[21,34,61]</v>
      </c>
      <c r="Z157">
        <f t="shared" si="28"/>
        <v>0</v>
      </c>
      <c r="AA157" t="str">
        <f t="shared" si="29"/>
        <v>[[16,82,328,100][21,8,32,100]]</v>
      </c>
      <c r="AB157" t="str">
        <f t="shared" si="24"/>
        <v>[[16,82,328,100][21,8,32,100]]</v>
      </c>
      <c r="AC157" t="str">
        <f t="shared" si="24"/>
        <v>[[16,82,328,100][21,8,32,100]]</v>
      </c>
      <c r="AD157" t="str">
        <f t="shared" si="24"/>
        <v>[[16,82,328,100][21,8,32,100]]</v>
      </c>
      <c r="AE157">
        <f t="shared" si="30"/>
        <v>0</v>
      </c>
    </row>
    <row r="158" spans="1:31" hidden="1" x14ac:dyDescent="0.15">
      <c r="A158" t="str">
        <f t="shared" si="25"/>
        <v>1104104</v>
      </c>
      <c r="B158">
        <v>1</v>
      </c>
      <c r="E158">
        <f t="shared" si="22"/>
        <v>1</v>
      </c>
      <c r="F158">
        <f t="shared" si="26"/>
        <v>70</v>
      </c>
      <c r="G158">
        <f t="shared" si="23"/>
        <v>4</v>
      </c>
      <c r="H158">
        <f>VLOOKUP(G158,装备规划说明!$F$7:$H$20,2,FALSE)</f>
        <v>70</v>
      </c>
      <c r="I158">
        <f>IF(G158&gt;2,IF(E158=VLOOKUP(G158,装备规划说明!$F$10:$P$20,11,FALSE),1,0)+IF(E158-1=VLOOKUP(G158,装备规划说明!$F$10:$P$20,11,FALSE),1,0),IF(E158=VLOOKUP(G158,装备规划说明!$F$10:$P$20,11,FALSE),1,0))</f>
        <v>0</v>
      </c>
      <c r="J158">
        <v>1</v>
      </c>
      <c r="K158">
        <v>0</v>
      </c>
      <c r="R158">
        <f t="shared" si="20"/>
        <v>4</v>
      </c>
      <c r="S158">
        <f t="shared" si="27"/>
        <v>4</v>
      </c>
      <c r="U158">
        <f>VLOOKUP($R158,装备规划说明!$X$27:$AI$34,U$1,FALSE)</f>
        <v>18</v>
      </c>
      <c r="V158">
        <f>INT(VLOOKUP($R158,装备规划说明!$X$27:$AI$34,V$1,FALSE)*VLOOKUP($G158,装备规划说明!$F$10:$O$21,4,FALSE)/装备规划说明!$AE$14)</f>
        <v>49</v>
      </c>
      <c r="W158">
        <f>VLOOKUP($R158,装备规划说明!$X$27:$AI$34,W$1,FALSE)</f>
        <v>22</v>
      </c>
      <c r="X158">
        <f>INT(VLOOKUP($R158,装备规划说明!$X$27:$AI$34,X$1,FALSE)*VLOOKUP($G158,装备规划说明!$F$10:$O$21,4,FALSE)/装备规划说明!$AE$14)</f>
        <v>24</v>
      </c>
      <c r="Y158" t="str">
        <f t="shared" si="31"/>
        <v>[[18,34,61][[22,16,30]</v>
      </c>
      <c r="Z158">
        <f t="shared" si="28"/>
        <v>0</v>
      </c>
      <c r="AA158" t="str">
        <f t="shared" si="29"/>
        <v>[[18,8,32,100][22,4,16,100]]</v>
      </c>
      <c r="AB158" t="str">
        <f t="shared" si="24"/>
        <v>[[18,8,32,100][22,4,16,100]]</v>
      </c>
      <c r="AC158" t="str">
        <f t="shared" si="24"/>
        <v>[[18,8,32,100][22,4,16,100]]</v>
      </c>
      <c r="AD158" t="str">
        <f t="shared" si="24"/>
        <v>[[18,8,32,100][22,4,16,100]]</v>
      </c>
      <c r="AE158">
        <f t="shared" si="30"/>
        <v>0</v>
      </c>
    </row>
    <row r="159" spans="1:31" hidden="1" x14ac:dyDescent="0.15">
      <c r="A159" t="str">
        <f t="shared" si="25"/>
        <v>1105104</v>
      </c>
      <c r="B159">
        <v>1</v>
      </c>
      <c r="E159">
        <f t="shared" si="22"/>
        <v>1</v>
      </c>
      <c r="F159">
        <f t="shared" si="26"/>
        <v>70</v>
      </c>
      <c r="G159">
        <f t="shared" si="23"/>
        <v>4</v>
      </c>
      <c r="H159">
        <f>VLOOKUP(G159,装备规划说明!$F$7:$H$20,2,FALSE)</f>
        <v>70</v>
      </c>
      <c r="I159">
        <f>IF(G159&gt;2,IF(E159=VLOOKUP(G159,装备规划说明!$F$10:$P$20,11,FALSE),1,0)+IF(E159-1=VLOOKUP(G159,装备规划说明!$F$10:$P$20,11,FALSE),1,0),IF(E159=VLOOKUP(G159,装备规划说明!$F$10:$P$20,11,FALSE),1,0))</f>
        <v>0</v>
      </c>
      <c r="J159">
        <v>1</v>
      </c>
      <c r="K159">
        <v>0</v>
      </c>
      <c r="R159">
        <f t="shared" si="20"/>
        <v>5</v>
      </c>
      <c r="S159">
        <f t="shared" si="27"/>
        <v>5</v>
      </c>
      <c r="U159">
        <f>VLOOKUP($R159,装备规划说明!$X$27:$AI$34,U$1,FALSE)</f>
        <v>16</v>
      </c>
      <c r="V159">
        <f>INT(VLOOKUP($R159,装备规划说明!$X$27:$AI$34,V$1,FALSE)*VLOOKUP($G159,装备规划说明!$F$10:$O$21,4,FALSE)/装备规划说明!$AE$14)</f>
        <v>690</v>
      </c>
      <c r="W159">
        <f>VLOOKUP($R159,装备规划说明!$X$27:$AI$34,W$1,FALSE)</f>
        <v>17</v>
      </c>
      <c r="X159">
        <f>INT(VLOOKUP($R159,装备规划说明!$X$27:$AI$34,X$1,FALSE)*VLOOKUP($G159,装备规划说明!$F$10:$O$21,4,FALSE)/装备规划说明!$AE$14)</f>
        <v>492</v>
      </c>
      <c r="Y159" t="str">
        <f t="shared" si="31"/>
        <v>[[16,483,862][[17,344,615]</v>
      </c>
      <c r="Z159">
        <f t="shared" si="28"/>
        <v>0</v>
      </c>
      <c r="AA159" t="str">
        <f t="shared" si="29"/>
        <v>[[16,115,460,100][17,82,328,100]]</v>
      </c>
      <c r="AB159" t="str">
        <f t="shared" si="24"/>
        <v>[[16,115,460,100][17,82,328,100]]</v>
      </c>
      <c r="AC159" t="str">
        <f t="shared" si="24"/>
        <v>[[16,115,460,100][17,82,328,100]]</v>
      </c>
      <c r="AD159" t="str">
        <f t="shared" si="24"/>
        <v>[[16,115,460,100][17,82,328,100]]</v>
      </c>
      <c r="AE159">
        <f t="shared" si="30"/>
        <v>0</v>
      </c>
    </row>
    <row r="160" spans="1:31" hidden="1" x14ac:dyDescent="0.15">
      <c r="A160" t="str">
        <f t="shared" si="25"/>
        <v>1106104</v>
      </c>
      <c r="B160">
        <v>1</v>
      </c>
      <c r="E160">
        <f t="shared" si="22"/>
        <v>1</v>
      </c>
      <c r="F160">
        <f t="shared" si="26"/>
        <v>70</v>
      </c>
      <c r="G160">
        <f t="shared" si="23"/>
        <v>4</v>
      </c>
      <c r="H160">
        <f>VLOOKUP(G160,装备规划说明!$F$7:$H$20,2,FALSE)</f>
        <v>70</v>
      </c>
      <c r="I160">
        <f>IF(G160&gt;2,IF(E160=VLOOKUP(G160,装备规划说明!$F$10:$P$20,11,FALSE),1,0)+IF(E160-1=VLOOKUP(G160,装备规划说明!$F$10:$P$20,11,FALSE),1,0),IF(E160=VLOOKUP(G160,装备规划说明!$F$10:$P$20,11,FALSE),1,0))</f>
        <v>0</v>
      </c>
      <c r="J160">
        <v>1</v>
      </c>
      <c r="K160">
        <v>0</v>
      </c>
      <c r="R160">
        <f t="shared" si="20"/>
        <v>6</v>
      </c>
      <c r="S160">
        <f t="shared" si="27"/>
        <v>6</v>
      </c>
      <c r="U160">
        <f>VLOOKUP($R160,装备规划说明!$X$27:$AI$34,U$1,FALSE)</f>
        <v>18</v>
      </c>
      <c r="V160">
        <f>INT(VLOOKUP($R160,装备规划说明!$X$27:$AI$34,V$1,FALSE)*VLOOKUP($G160,装备规划说明!$F$10:$O$21,4,FALSE)/装备规划说明!$AE$14)</f>
        <v>49</v>
      </c>
      <c r="W160">
        <f>VLOOKUP($R160,装备规划说明!$X$27:$AI$34,W$1,FALSE)</f>
        <v>17</v>
      </c>
      <c r="X160">
        <f>INT(VLOOKUP($R160,装备规划说明!$X$27:$AI$34,X$1,FALSE)*VLOOKUP($G160,装备规划说明!$F$10:$O$21,4,FALSE)/装备规划说明!$AE$14)</f>
        <v>19</v>
      </c>
      <c r="Y160" t="str">
        <f t="shared" si="31"/>
        <v>[[18,34,61][[17,13,23]</v>
      </c>
      <c r="Z160">
        <f t="shared" si="28"/>
        <v>0</v>
      </c>
      <c r="AA160" t="str">
        <f t="shared" si="29"/>
        <v>[[18,8,32,100][17,3,12,100]]</v>
      </c>
      <c r="AB160" t="str">
        <f t="shared" si="24"/>
        <v>[[18,8,32,100][17,3,12,100]]</v>
      </c>
      <c r="AC160" t="str">
        <f t="shared" si="24"/>
        <v>[[18,8,32,100][17,3,12,100]]</v>
      </c>
      <c r="AD160" t="str">
        <f t="shared" si="24"/>
        <v>[[18,8,32,100][17,3,12,100]]</v>
      </c>
      <c r="AE160">
        <f t="shared" si="30"/>
        <v>0</v>
      </c>
    </row>
    <row r="161" spans="1:31" hidden="1" x14ac:dyDescent="0.15">
      <c r="A161" t="str">
        <f t="shared" si="25"/>
        <v>1107104</v>
      </c>
      <c r="B161">
        <v>1</v>
      </c>
      <c r="E161">
        <f t="shared" si="22"/>
        <v>1</v>
      </c>
      <c r="F161">
        <f t="shared" si="26"/>
        <v>70</v>
      </c>
      <c r="G161">
        <f t="shared" si="23"/>
        <v>4</v>
      </c>
      <c r="H161">
        <f>VLOOKUP(G161,装备规划说明!$F$7:$H$20,2,FALSE)</f>
        <v>70</v>
      </c>
      <c r="I161">
        <f>IF(G161&gt;2,IF(E161=VLOOKUP(G161,装备规划说明!$F$10:$P$20,11,FALSE),1,0)+IF(E161-1=VLOOKUP(G161,装备规划说明!$F$10:$P$20,11,FALSE),1,0),IF(E161=VLOOKUP(G161,装备规划说明!$F$10:$P$20,11,FALSE),1,0))</f>
        <v>0</v>
      </c>
      <c r="J161">
        <v>1</v>
      </c>
      <c r="K161">
        <v>0</v>
      </c>
      <c r="R161">
        <f t="shared" si="20"/>
        <v>7</v>
      </c>
      <c r="S161">
        <f t="shared" si="27"/>
        <v>7</v>
      </c>
      <c r="U161">
        <f>VLOOKUP($R161,装备规划说明!$X$27:$AI$34,U$1,FALSE)</f>
        <v>16</v>
      </c>
      <c r="V161">
        <f>INT(VLOOKUP($R161,装备规划说明!$X$27:$AI$34,V$1,FALSE)*VLOOKUP($G161,装备规划说明!$F$10:$O$21,4,FALSE)/装备规划说明!$AE$14)</f>
        <v>985</v>
      </c>
      <c r="W161">
        <f>VLOOKUP($R161,装备规划说明!$X$27:$AI$34,W$1,FALSE)</f>
        <v>18</v>
      </c>
      <c r="X161">
        <f>INT(VLOOKUP($R161,装备规划说明!$X$27:$AI$34,X$1,FALSE)*VLOOKUP($G161,装备规划说明!$F$10:$O$21,4,FALSE)/装备规划说明!$AE$14)</f>
        <v>197</v>
      </c>
      <c r="Y161" t="str">
        <f t="shared" si="31"/>
        <v>[[16,689,1231][[18,137,246]</v>
      </c>
      <c r="Z161">
        <f t="shared" si="28"/>
        <v>0</v>
      </c>
      <c r="AA161" t="str">
        <f t="shared" si="29"/>
        <v>[[16,164,656,100][18,32,131,100]]</v>
      </c>
      <c r="AB161" t="str">
        <f t="shared" si="24"/>
        <v>[[16,164,656,100][18,32,131,100]]</v>
      </c>
      <c r="AC161" t="str">
        <f t="shared" si="24"/>
        <v>[[16,164,656,100][18,32,131,100]]</v>
      </c>
      <c r="AD161" t="str">
        <f t="shared" si="24"/>
        <v>[[16,164,656,100][18,32,131,100]]</v>
      </c>
      <c r="AE161">
        <f t="shared" si="30"/>
        <v>0</v>
      </c>
    </row>
    <row r="162" spans="1:31" hidden="1" x14ac:dyDescent="0.15">
      <c r="A162" t="str">
        <f t="shared" si="25"/>
        <v>1107104</v>
      </c>
      <c r="B162">
        <v>1</v>
      </c>
      <c r="E162">
        <f t="shared" si="22"/>
        <v>1</v>
      </c>
      <c r="F162">
        <f t="shared" si="26"/>
        <v>70</v>
      </c>
      <c r="G162">
        <f t="shared" si="23"/>
        <v>4</v>
      </c>
      <c r="H162">
        <f>VLOOKUP(G162,装备规划说明!$F$7:$H$20,2,FALSE)</f>
        <v>70</v>
      </c>
      <c r="I162">
        <f>IF(G162&gt;2,IF(E162=VLOOKUP(G162,装备规划说明!$F$10:$P$20,11,FALSE),1,0)+IF(E162-1=VLOOKUP(G162,装备规划说明!$F$10:$P$20,11,FALSE),1,0),IF(E162=VLOOKUP(G162,装备规划说明!$F$10:$P$20,11,FALSE),1,0))</f>
        <v>0</v>
      </c>
      <c r="J162">
        <v>1</v>
      </c>
      <c r="K162">
        <v>0</v>
      </c>
      <c r="R162">
        <f t="shared" si="20"/>
        <v>7</v>
      </c>
      <c r="S162">
        <f t="shared" si="27"/>
        <v>7</v>
      </c>
      <c r="U162">
        <f>VLOOKUP($R162,装备规划说明!$X$27:$AI$34,U$1,FALSE)</f>
        <v>16</v>
      </c>
      <c r="V162">
        <f>INT(VLOOKUP($R162,装备规划说明!$X$27:$AI$34,V$1,FALSE)*VLOOKUP($G162,装备规划说明!$F$10:$O$21,4,FALSE)/装备规划说明!$AE$14)</f>
        <v>985</v>
      </c>
      <c r="W162">
        <f>VLOOKUP($R162,装备规划说明!$X$27:$AI$34,W$1,FALSE)</f>
        <v>18</v>
      </c>
      <c r="X162">
        <f>INT(VLOOKUP($R162,装备规划说明!$X$27:$AI$34,X$1,FALSE)*VLOOKUP($G162,装备规划说明!$F$10:$O$21,4,FALSE)/装备规划说明!$AE$14)</f>
        <v>197</v>
      </c>
      <c r="Y162" t="str">
        <f t="shared" si="31"/>
        <v>[[16,689,1231][[18,137,246]</v>
      </c>
      <c r="Z162">
        <f t="shared" si="28"/>
        <v>0</v>
      </c>
      <c r="AA162" t="str">
        <f t="shared" si="29"/>
        <v>[[16,164,656,100][18,32,131,100]]</v>
      </c>
      <c r="AB162" t="str">
        <f t="shared" si="24"/>
        <v>[[16,164,656,100][18,32,131,100]]</v>
      </c>
      <c r="AC162" t="str">
        <f t="shared" si="24"/>
        <v>[[16,164,656,100][18,32,131,100]]</v>
      </c>
      <c r="AD162" t="str">
        <f t="shared" si="24"/>
        <v>[[16,164,656,100][18,32,131,100]]</v>
      </c>
      <c r="AE162">
        <f t="shared" si="30"/>
        <v>0</v>
      </c>
    </row>
    <row r="163" spans="1:31" hidden="1" x14ac:dyDescent="0.15">
      <c r="A163" t="str">
        <f t="shared" si="25"/>
        <v>1107104</v>
      </c>
      <c r="B163">
        <v>1</v>
      </c>
      <c r="E163">
        <f t="shared" si="22"/>
        <v>1</v>
      </c>
      <c r="F163">
        <f t="shared" si="26"/>
        <v>70</v>
      </c>
      <c r="G163">
        <f t="shared" si="23"/>
        <v>4</v>
      </c>
      <c r="H163">
        <f>VLOOKUP(G163,装备规划说明!$F$7:$H$20,2,FALSE)</f>
        <v>70</v>
      </c>
      <c r="I163">
        <f>IF(G163&gt;2,IF(E163=VLOOKUP(G163,装备规划说明!$F$10:$P$20,11,FALSE),1,0)+IF(E163-1=VLOOKUP(G163,装备规划说明!$F$10:$P$20,11,FALSE),1,0),IF(E163=VLOOKUP(G163,装备规划说明!$F$10:$P$20,11,FALSE),1,0))</f>
        <v>0</v>
      </c>
      <c r="J163">
        <v>1</v>
      </c>
      <c r="K163">
        <v>0</v>
      </c>
      <c r="R163">
        <f t="shared" si="20"/>
        <v>7</v>
      </c>
      <c r="S163">
        <f t="shared" si="27"/>
        <v>7</v>
      </c>
      <c r="U163">
        <f>VLOOKUP($R163,装备规划说明!$X$27:$AI$34,U$1,FALSE)</f>
        <v>16</v>
      </c>
      <c r="V163">
        <f>INT(VLOOKUP($R163,装备规划说明!$X$27:$AI$34,V$1,FALSE)*VLOOKUP($G163,装备规划说明!$F$10:$O$21,4,FALSE)/装备规划说明!$AE$14)</f>
        <v>985</v>
      </c>
      <c r="W163">
        <f>VLOOKUP($R163,装备规划说明!$X$27:$AI$34,W$1,FALSE)</f>
        <v>18</v>
      </c>
      <c r="X163">
        <f>INT(VLOOKUP($R163,装备规划说明!$X$27:$AI$34,X$1,FALSE)*VLOOKUP($G163,装备规划说明!$F$10:$O$21,4,FALSE)/装备规划说明!$AE$14)</f>
        <v>197</v>
      </c>
      <c r="Y163" t="str">
        <f t="shared" si="31"/>
        <v>[[16,689,1231][[18,137,246]</v>
      </c>
      <c r="Z163">
        <f t="shared" si="28"/>
        <v>0</v>
      </c>
      <c r="AA163" t="str">
        <f t="shared" si="29"/>
        <v>[[16,164,656,100][18,32,131,100]]</v>
      </c>
      <c r="AB163" t="str">
        <f t="shared" si="24"/>
        <v>[[16,164,656,100][18,32,131,100]]</v>
      </c>
      <c r="AC163" t="str">
        <f t="shared" si="24"/>
        <v>[[16,164,656,100][18,32,131,100]]</v>
      </c>
      <c r="AD163" t="str">
        <f t="shared" si="24"/>
        <v>[[16,164,656,100][18,32,131,100]]</v>
      </c>
      <c r="AE163">
        <f t="shared" si="30"/>
        <v>0</v>
      </c>
    </row>
    <row r="164" spans="1:31" hidden="1" x14ac:dyDescent="0.15">
      <c r="A164" t="str">
        <f t="shared" si="25"/>
        <v>1107104</v>
      </c>
      <c r="B164">
        <v>1</v>
      </c>
      <c r="E164">
        <f t="shared" si="22"/>
        <v>1</v>
      </c>
      <c r="F164">
        <f t="shared" si="26"/>
        <v>70</v>
      </c>
      <c r="G164">
        <f t="shared" si="23"/>
        <v>4</v>
      </c>
      <c r="H164">
        <f>VLOOKUP(G164,装备规划说明!$F$7:$H$20,2,FALSE)</f>
        <v>70</v>
      </c>
      <c r="I164">
        <f>IF(G164&gt;2,IF(E164=VLOOKUP(G164,装备规划说明!$F$10:$P$20,11,FALSE),1,0)+IF(E164-1=VLOOKUP(G164,装备规划说明!$F$10:$P$20,11,FALSE),1,0),IF(E164=VLOOKUP(G164,装备规划说明!$F$10:$P$20,11,FALSE),1,0))</f>
        <v>0</v>
      </c>
      <c r="J164">
        <v>1</v>
      </c>
      <c r="K164">
        <v>0</v>
      </c>
      <c r="R164">
        <f t="shared" si="20"/>
        <v>7</v>
      </c>
      <c r="S164">
        <f t="shared" si="27"/>
        <v>7</v>
      </c>
      <c r="U164">
        <f>VLOOKUP($R164,装备规划说明!$X$27:$AI$34,U$1,FALSE)</f>
        <v>16</v>
      </c>
      <c r="V164">
        <f>INT(VLOOKUP($R164,装备规划说明!$X$27:$AI$34,V$1,FALSE)*VLOOKUP($G164,装备规划说明!$F$10:$O$21,4,FALSE)/装备规划说明!$AE$14)</f>
        <v>985</v>
      </c>
      <c r="W164">
        <f>VLOOKUP($R164,装备规划说明!$X$27:$AI$34,W$1,FALSE)</f>
        <v>18</v>
      </c>
      <c r="X164">
        <f>INT(VLOOKUP($R164,装备规划说明!$X$27:$AI$34,X$1,FALSE)*VLOOKUP($G164,装备规划说明!$F$10:$O$21,4,FALSE)/装备规划说明!$AE$14)</f>
        <v>197</v>
      </c>
      <c r="Y164" t="str">
        <f t="shared" si="31"/>
        <v>[[16,689,1231][[18,137,246]</v>
      </c>
      <c r="Z164">
        <f t="shared" si="28"/>
        <v>0</v>
      </c>
      <c r="AA164" t="str">
        <f t="shared" si="29"/>
        <v>[[16,164,656,100][18,32,131,100]]</v>
      </c>
      <c r="AB164" t="str">
        <f t="shared" si="24"/>
        <v>[[16,164,656,100][18,32,131,100]]</v>
      </c>
      <c r="AC164" t="str">
        <f t="shared" si="24"/>
        <v>[[16,164,656,100][18,32,131,100]]</v>
      </c>
      <c r="AD164" t="str">
        <f t="shared" si="24"/>
        <v>[[16,164,656,100][18,32,131,100]]</v>
      </c>
      <c r="AE164">
        <f t="shared" si="30"/>
        <v>0</v>
      </c>
    </row>
    <row r="165" spans="1:31" hidden="1" x14ac:dyDescent="0.15">
      <c r="A165" t="str">
        <f t="shared" si="25"/>
        <v>1101204</v>
      </c>
      <c r="B165">
        <v>1</v>
      </c>
      <c r="E165">
        <f t="shared" si="22"/>
        <v>2</v>
      </c>
      <c r="F165">
        <f t="shared" si="26"/>
        <v>70</v>
      </c>
      <c r="G165">
        <f t="shared" si="23"/>
        <v>4</v>
      </c>
      <c r="H165">
        <f>VLOOKUP(G165,装备规划说明!$F$7:$H$20,2,FALSE)</f>
        <v>70</v>
      </c>
      <c r="I165">
        <f>IF(G165&gt;2,IF(E165=VLOOKUP(G165,装备规划说明!$F$10:$P$20,11,FALSE),1,0)+IF(E165-1=VLOOKUP(G165,装备规划说明!$F$10:$P$20,11,FALSE),1,0),IF(E165=VLOOKUP(G165,装备规划说明!$F$10:$P$20,11,FALSE),1,0))</f>
        <v>0</v>
      </c>
      <c r="J165">
        <v>1</v>
      </c>
      <c r="K165">
        <v>0</v>
      </c>
      <c r="R165">
        <f t="shared" si="20"/>
        <v>1</v>
      </c>
      <c r="S165">
        <f t="shared" si="27"/>
        <v>1</v>
      </c>
      <c r="U165">
        <f>VLOOKUP($R165,装备规划说明!$X$27:$AI$34,U$1,FALSE)</f>
        <v>16</v>
      </c>
      <c r="V165">
        <f>INT(VLOOKUP($R165,装备规划说明!$X$27:$AI$34,V$1,FALSE)*VLOOKUP($G165,装备规划说明!$F$10:$O$21,4,FALSE)/装备规划说明!$AE$14)</f>
        <v>690</v>
      </c>
      <c r="W165">
        <f>VLOOKUP($R165,装备规划说明!$X$27:$AI$34,W$1,FALSE)</f>
        <v>20</v>
      </c>
      <c r="X165">
        <f>INT(VLOOKUP($R165,装备规划说明!$X$27:$AI$34,X$1,FALSE)*VLOOKUP($G165,装备规划说明!$F$10:$O$21,4,FALSE)/装备规划说明!$AE$14)</f>
        <v>49</v>
      </c>
      <c r="Y165" t="str">
        <f t="shared" si="31"/>
        <v>[[16,483,862][[20,34,61]</v>
      </c>
      <c r="Z165">
        <f t="shared" si="28"/>
        <v>1</v>
      </c>
      <c r="AA165" t="str">
        <f t="shared" si="29"/>
        <v>[[16,115,460,100][20,8,32,100]]</v>
      </c>
      <c r="AB165" t="str">
        <f t="shared" si="24"/>
        <v>[[16,115,460,100][20,8,32,100]]</v>
      </c>
      <c r="AC165" t="str">
        <f t="shared" si="24"/>
        <v>[[16,115,460,100][20,8,32,100]]</v>
      </c>
      <c r="AD165" t="str">
        <f t="shared" si="24"/>
        <v>[[16,115,460,100][20,8,32,100]]</v>
      </c>
      <c r="AE165">
        <f t="shared" si="30"/>
        <v>1</v>
      </c>
    </row>
    <row r="166" spans="1:31" hidden="1" x14ac:dyDescent="0.15">
      <c r="A166" t="str">
        <f t="shared" si="25"/>
        <v>1102204</v>
      </c>
      <c r="B166">
        <v>1</v>
      </c>
      <c r="E166">
        <f t="shared" si="22"/>
        <v>2</v>
      </c>
      <c r="F166">
        <f t="shared" si="26"/>
        <v>70</v>
      </c>
      <c r="G166">
        <f t="shared" si="23"/>
        <v>4</v>
      </c>
      <c r="H166">
        <f>VLOOKUP(G166,装备规划说明!$F$7:$H$20,2,FALSE)</f>
        <v>70</v>
      </c>
      <c r="I166">
        <f>IF(G166&gt;2,IF(E166=VLOOKUP(G166,装备规划说明!$F$10:$P$20,11,FALSE),1,0)+IF(E166-1=VLOOKUP(G166,装备规划说明!$F$10:$P$20,11,FALSE),1,0),IF(E166=VLOOKUP(G166,装备规划说明!$F$10:$P$20,11,FALSE),1,0))</f>
        <v>0</v>
      </c>
      <c r="J166">
        <v>1</v>
      </c>
      <c r="K166">
        <v>0</v>
      </c>
      <c r="R166">
        <f t="shared" si="20"/>
        <v>2</v>
      </c>
      <c r="S166">
        <f t="shared" si="27"/>
        <v>2</v>
      </c>
      <c r="U166">
        <f>VLOOKUP($R166,装备规划说明!$X$27:$AI$34,U$1,FALSE)</f>
        <v>16</v>
      </c>
      <c r="V166">
        <f>INT(VLOOKUP($R166,装备规划说明!$X$27:$AI$34,V$1,FALSE)*VLOOKUP($G166,装备规划说明!$F$10:$O$21,4,FALSE)/装备规划说明!$AE$14)</f>
        <v>985</v>
      </c>
      <c r="W166">
        <f>VLOOKUP($R166,装备规划说明!$X$27:$AI$34,W$1,FALSE)</f>
        <v>20</v>
      </c>
      <c r="X166">
        <f>INT(VLOOKUP($R166,装备规划说明!$X$27:$AI$34,X$1,FALSE)*VLOOKUP($G166,装备规划说明!$F$10:$O$21,4,FALSE)/装备规划说明!$AE$14)</f>
        <v>49</v>
      </c>
      <c r="Y166" t="str">
        <f t="shared" si="31"/>
        <v>[[16,689,1231][[20,34,61]</v>
      </c>
      <c r="Z166">
        <f t="shared" si="28"/>
        <v>1</v>
      </c>
      <c r="AA166" t="str">
        <f t="shared" si="29"/>
        <v>[[16,164,656,100][20,8,32,100]]</v>
      </c>
      <c r="AB166" t="str">
        <f t="shared" si="24"/>
        <v>[[16,164,656,100][20,8,32,100]]</v>
      </c>
      <c r="AC166" t="str">
        <f t="shared" si="24"/>
        <v>[[16,164,656,100][20,8,32,100]]</v>
      </c>
      <c r="AD166" t="str">
        <f t="shared" si="24"/>
        <v>[[16,164,656,100][20,8,32,100]]</v>
      </c>
      <c r="AE166">
        <f t="shared" si="30"/>
        <v>1</v>
      </c>
    </row>
    <row r="167" spans="1:31" hidden="1" x14ac:dyDescent="0.15">
      <c r="A167" t="str">
        <f t="shared" si="25"/>
        <v>1103204</v>
      </c>
      <c r="B167">
        <v>1</v>
      </c>
      <c r="E167">
        <f t="shared" si="22"/>
        <v>2</v>
      </c>
      <c r="F167">
        <f t="shared" si="26"/>
        <v>70</v>
      </c>
      <c r="G167">
        <f t="shared" si="23"/>
        <v>4</v>
      </c>
      <c r="H167">
        <f>VLOOKUP(G167,装备规划说明!$F$7:$H$20,2,FALSE)</f>
        <v>70</v>
      </c>
      <c r="I167">
        <f>IF(G167&gt;2,IF(E167=VLOOKUP(G167,装备规划说明!$F$10:$P$20,11,FALSE),1,0)+IF(E167-1=VLOOKUP(G167,装备规划说明!$F$10:$P$20,11,FALSE),1,0),IF(E167=VLOOKUP(G167,装备规划说明!$F$10:$P$20,11,FALSE),1,0))</f>
        <v>0</v>
      </c>
      <c r="J167">
        <v>1</v>
      </c>
      <c r="K167">
        <v>0</v>
      </c>
      <c r="R167">
        <f t="shared" si="20"/>
        <v>3</v>
      </c>
      <c r="S167">
        <f t="shared" si="27"/>
        <v>3</v>
      </c>
      <c r="U167">
        <f>VLOOKUP($R167,装备规划说明!$X$27:$AI$34,U$1,FALSE)</f>
        <v>16</v>
      </c>
      <c r="V167">
        <f>INT(VLOOKUP($R167,装备规划说明!$X$27:$AI$34,V$1,FALSE)*VLOOKUP($G167,装备规划说明!$F$10:$O$21,4,FALSE)/装备规划说明!$AE$14)</f>
        <v>492</v>
      </c>
      <c r="W167">
        <f>VLOOKUP($R167,装备规划说明!$X$27:$AI$34,W$1,FALSE)</f>
        <v>21</v>
      </c>
      <c r="X167">
        <f>INT(VLOOKUP($R167,装备规划说明!$X$27:$AI$34,X$1,FALSE)*VLOOKUP($G167,装备规划说明!$F$10:$O$21,4,FALSE)/装备规划说明!$AE$14)</f>
        <v>49</v>
      </c>
      <c r="Y167" t="str">
        <f t="shared" si="31"/>
        <v>[[16,344,615][[21,34,61]</v>
      </c>
      <c r="Z167">
        <f t="shared" si="28"/>
        <v>1</v>
      </c>
      <c r="AA167" t="str">
        <f t="shared" si="29"/>
        <v>[[16,82,328,100][21,8,32,100]]</v>
      </c>
      <c r="AB167" t="str">
        <f t="shared" si="24"/>
        <v>[[16,82,328,100][21,8,32,100]]</v>
      </c>
      <c r="AC167" t="str">
        <f t="shared" si="24"/>
        <v>[[16,82,328,100][21,8,32,100]]</v>
      </c>
      <c r="AD167" t="str">
        <f t="shared" si="24"/>
        <v>[[16,82,328,100][21,8,32,100]]</v>
      </c>
      <c r="AE167">
        <f t="shared" si="30"/>
        <v>1</v>
      </c>
    </row>
    <row r="168" spans="1:31" hidden="1" x14ac:dyDescent="0.15">
      <c r="A168" t="str">
        <f t="shared" si="25"/>
        <v>1104204</v>
      </c>
      <c r="B168">
        <v>1</v>
      </c>
      <c r="E168">
        <f t="shared" si="22"/>
        <v>2</v>
      </c>
      <c r="F168">
        <f t="shared" si="26"/>
        <v>70</v>
      </c>
      <c r="G168">
        <f t="shared" si="23"/>
        <v>4</v>
      </c>
      <c r="H168">
        <f>VLOOKUP(G168,装备规划说明!$F$7:$H$20,2,FALSE)</f>
        <v>70</v>
      </c>
      <c r="I168">
        <f>IF(G168&gt;2,IF(E168=VLOOKUP(G168,装备规划说明!$F$10:$P$20,11,FALSE),1,0)+IF(E168-1=VLOOKUP(G168,装备规划说明!$F$10:$P$20,11,FALSE),1,0),IF(E168=VLOOKUP(G168,装备规划说明!$F$10:$P$20,11,FALSE),1,0))</f>
        <v>0</v>
      </c>
      <c r="J168">
        <v>1</v>
      </c>
      <c r="K168">
        <v>0</v>
      </c>
      <c r="R168">
        <f t="shared" si="20"/>
        <v>4</v>
      </c>
      <c r="S168">
        <f t="shared" si="27"/>
        <v>4</v>
      </c>
      <c r="U168">
        <f>VLOOKUP($R168,装备规划说明!$X$27:$AI$34,U$1,FALSE)</f>
        <v>18</v>
      </c>
      <c r="V168">
        <f>INT(VLOOKUP($R168,装备规划说明!$X$27:$AI$34,V$1,FALSE)*VLOOKUP($G168,装备规划说明!$F$10:$O$21,4,FALSE)/装备规划说明!$AE$14)</f>
        <v>49</v>
      </c>
      <c r="W168">
        <f>VLOOKUP($R168,装备规划说明!$X$27:$AI$34,W$1,FALSE)</f>
        <v>22</v>
      </c>
      <c r="X168">
        <f>INT(VLOOKUP($R168,装备规划说明!$X$27:$AI$34,X$1,FALSE)*VLOOKUP($G168,装备规划说明!$F$10:$O$21,4,FALSE)/装备规划说明!$AE$14)</f>
        <v>24</v>
      </c>
      <c r="Y168" t="str">
        <f t="shared" si="31"/>
        <v>[[18,34,61][[22,16,30]</v>
      </c>
      <c r="Z168">
        <f t="shared" si="28"/>
        <v>1</v>
      </c>
      <c r="AA168" t="str">
        <f t="shared" si="29"/>
        <v>[[18,8,32,100][22,4,16,100]]</v>
      </c>
      <c r="AB168" t="str">
        <f t="shared" si="24"/>
        <v>[[18,8,32,100][22,4,16,100]]</v>
      </c>
      <c r="AC168" t="str">
        <f t="shared" si="24"/>
        <v>[[18,8,32,100][22,4,16,100]]</v>
      </c>
      <c r="AD168" t="str">
        <f t="shared" si="24"/>
        <v>[[18,8,32,100][22,4,16,100]]</v>
      </c>
      <c r="AE168">
        <f t="shared" si="30"/>
        <v>1</v>
      </c>
    </row>
    <row r="169" spans="1:31" hidden="1" x14ac:dyDescent="0.15">
      <c r="A169" t="str">
        <f t="shared" si="25"/>
        <v>1105204</v>
      </c>
      <c r="B169">
        <v>1</v>
      </c>
      <c r="E169">
        <f t="shared" si="22"/>
        <v>2</v>
      </c>
      <c r="F169">
        <f t="shared" si="26"/>
        <v>70</v>
      </c>
      <c r="G169">
        <f t="shared" si="23"/>
        <v>4</v>
      </c>
      <c r="H169">
        <f>VLOOKUP(G169,装备规划说明!$F$7:$H$20,2,FALSE)</f>
        <v>70</v>
      </c>
      <c r="I169">
        <f>IF(G169&gt;2,IF(E169=VLOOKUP(G169,装备规划说明!$F$10:$P$20,11,FALSE),1,0)+IF(E169-1=VLOOKUP(G169,装备规划说明!$F$10:$P$20,11,FALSE),1,0),IF(E169=VLOOKUP(G169,装备规划说明!$F$10:$P$20,11,FALSE),1,0))</f>
        <v>0</v>
      </c>
      <c r="J169">
        <v>1</v>
      </c>
      <c r="K169">
        <v>0</v>
      </c>
      <c r="R169">
        <f t="shared" si="20"/>
        <v>5</v>
      </c>
      <c r="S169">
        <f t="shared" si="27"/>
        <v>5</v>
      </c>
      <c r="U169">
        <f>VLOOKUP($R169,装备规划说明!$X$27:$AI$34,U$1,FALSE)</f>
        <v>16</v>
      </c>
      <c r="V169">
        <f>INT(VLOOKUP($R169,装备规划说明!$X$27:$AI$34,V$1,FALSE)*VLOOKUP($G169,装备规划说明!$F$10:$O$21,4,FALSE)/装备规划说明!$AE$14)</f>
        <v>690</v>
      </c>
      <c r="W169">
        <f>VLOOKUP($R169,装备规划说明!$X$27:$AI$34,W$1,FALSE)</f>
        <v>17</v>
      </c>
      <c r="X169">
        <f>INT(VLOOKUP($R169,装备规划说明!$X$27:$AI$34,X$1,FALSE)*VLOOKUP($G169,装备规划说明!$F$10:$O$21,4,FALSE)/装备规划说明!$AE$14)</f>
        <v>492</v>
      </c>
      <c r="Y169" t="str">
        <f t="shared" si="31"/>
        <v>[[16,483,862][[17,344,615]</v>
      </c>
      <c r="Z169">
        <f t="shared" si="28"/>
        <v>1</v>
      </c>
      <c r="AA169" t="str">
        <f t="shared" si="29"/>
        <v>[[16,115,460,100][17,82,328,100]]</v>
      </c>
      <c r="AB169" t="str">
        <f t="shared" si="24"/>
        <v>[[16,115,460,100][17,82,328,100]]</v>
      </c>
      <c r="AC169" t="str">
        <f t="shared" si="24"/>
        <v>[[16,115,460,100][17,82,328,100]]</v>
      </c>
      <c r="AD169" t="str">
        <f t="shared" si="24"/>
        <v>[[16,115,460,100][17,82,328,100]]</v>
      </c>
      <c r="AE169">
        <f t="shared" si="30"/>
        <v>1</v>
      </c>
    </row>
    <row r="170" spans="1:31" hidden="1" x14ac:dyDescent="0.15">
      <c r="A170" t="str">
        <f t="shared" si="25"/>
        <v>1106204</v>
      </c>
      <c r="B170">
        <v>1</v>
      </c>
      <c r="E170">
        <f t="shared" si="22"/>
        <v>2</v>
      </c>
      <c r="F170">
        <f t="shared" si="26"/>
        <v>70</v>
      </c>
      <c r="G170">
        <f t="shared" si="23"/>
        <v>4</v>
      </c>
      <c r="H170">
        <f>VLOOKUP(G170,装备规划说明!$F$7:$H$20,2,FALSE)</f>
        <v>70</v>
      </c>
      <c r="I170">
        <f>IF(G170&gt;2,IF(E170=VLOOKUP(G170,装备规划说明!$F$10:$P$20,11,FALSE),1,0)+IF(E170-1=VLOOKUP(G170,装备规划说明!$F$10:$P$20,11,FALSE),1,0),IF(E170=VLOOKUP(G170,装备规划说明!$F$10:$P$20,11,FALSE),1,0))</f>
        <v>0</v>
      </c>
      <c r="J170">
        <v>1</v>
      </c>
      <c r="K170">
        <v>0</v>
      </c>
      <c r="R170">
        <f t="shared" si="20"/>
        <v>6</v>
      </c>
      <c r="S170">
        <f t="shared" si="27"/>
        <v>6</v>
      </c>
      <c r="U170">
        <f>VLOOKUP($R170,装备规划说明!$X$27:$AI$34,U$1,FALSE)</f>
        <v>18</v>
      </c>
      <c r="V170">
        <f>INT(VLOOKUP($R170,装备规划说明!$X$27:$AI$34,V$1,FALSE)*VLOOKUP($G170,装备规划说明!$F$10:$O$21,4,FALSE)/装备规划说明!$AE$14)</f>
        <v>49</v>
      </c>
      <c r="W170">
        <f>VLOOKUP($R170,装备规划说明!$X$27:$AI$34,W$1,FALSE)</f>
        <v>17</v>
      </c>
      <c r="X170">
        <f>INT(VLOOKUP($R170,装备规划说明!$X$27:$AI$34,X$1,FALSE)*VLOOKUP($G170,装备规划说明!$F$10:$O$21,4,FALSE)/装备规划说明!$AE$14)</f>
        <v>19</v>
      </c>
      <c r="Y170" t="str">
        <f t="shared" si="31"/>
        <v>[[18,34,61][[17,13,23]</v>
      </c>
      <c r="Z170">
        <f t="shared" si="28"/>
        <v>1</v>
      </c>
      <c r="AA170" t="str">
        <f t="shared" si="29"/>
        <v>[[18,8,32,100][17,3,12,100]]</v>
      </c>
      <c r="AB170" t="str">
        <f t="shared" si="24"/>
        <v>[[18,8,32,100][17,3,12,100]]</v>
      </c>
      <c r="AC170" t="str">
        <f t="shared" si="24"/>
        <v>[[18,8,32,100][17,3,12,100]]</v>
      </c>
      <c r="AD170" t="str">
        <f t="shared" si="24"/>
        <v>[[18,8,32,100][17,3,12,100]]</v>
      </c>
      <c r="AE170">
        <f t="shared" si="30"/>
        <v>1</v>
      </c>
    </row>
    <row r="171" spans="1:31" hidden="1" x14ac:dyDescent="0.15">
      <c r="A171" t="str">
        <f t="shared" si="25"/>
        <v>1107204</v>
      </c>
      <c r="B171">
        <v>1</v>
      </c>
      <c r="E171">
        <f t="shared" si="22"/>
        <v>2</v>
      </c>
      <c r="F171">
        <f t="shared" si="26"/>
        <v>70</v>
      </c>
      <c r="G171">
        <f t="shared" si="23"/>
        <v>4</v>
      </c>
      <c r="H171">
        <f>VLOOKUP(G171,装备规划说明!$F$7:$H$20,2,FALSE)</f>
        <v>70</v>
      </c>
      <c r="I171">
        <f>IF(G171&gt;2,IF(E171=VLOOKUP(G171,装备规划说明!$F$10:$P$20,11,FALSE),1,0)+IF(E171-1=VLOOKUP(G171,装备规划说明!$F$10:$P$20,11,FALSE),1,0),IF(E171=VLOOKUP(G171,装备规划说明!$F$10:$P$20,11,FALSE),1,0))</f>
        <v>0</v>
      </c>
      <c r="J171">
        <v>1</v>
      </c>
      <c r="K171">
        <v>0</v>
      </c>
      <c r="R171">
        <f t="shared" si="20"/>
        <v>7</v>
      </c>
      <c r="S171">
        <f t="shared" si="27"/>
        <v>7</v>
      </c>
      <c r="U171">
        <f>VLOOKUP($R171,装备规划说明!$X$27:$AI$34,U$1,FALSE)</f>
        <v>16</v>
      </c>
      <c r="V171">
        <f>INT(VLOOKUP($R171,装备规划说明!$X$27:$AI$34,V$1,FALSE)*VLOOKUP($G171,装备规划说明!$F$10:$O$21,4,FALSE)/装备规划说明!$AE$14)</f>
        <v>985</v>
      </c>
      <c r="W171">
        <f>VLOOKUP($R171,装备规划说明!$X$27:$AI$34,W$1,FALSE)</f>
        <v>18</v>
      </c>
      <c r="X171">
        <f>INT(VLOOKUP($R171,装备规划说明!$X$27:$AI$34,X$1,FALSE)*VLOOKUP($G171,装备规划说明!$F$10:$O$21,4,FALSE)/装备规划说明!$AE$14)</f>
        <v>197</v>
      </c>
      <c r="Y171" t="str">
        <f t="shared" si="31"/>
        <v>[[16,689,1231][[18,137,246]</v>
      </c>
      <c r="Z171">
        <f t="shared" si="28"/>
        <v>1</v>
      </c>
      <c r="AA171" t="str">
        <f t="shared" si="29"/>
        <v>[[16,164,656,100][18,32,131,100]]</v>
      </c>
      <c r="AB171" t="str">
        <f t="shared" si="24"/>
        <v>[[16,164,656,100][18,32,131,100]]</v>
      </c>
      <c r="AC171" t="str">
        <f t="shared" si="24"/>
        <v>[[16,164,656,100][18,32,131,100]]</v>
      </c>
      <c r="AD171" t="str">
        <f t="shared" si="24"/>
        <v>[[16,164,656,100][18,32,131,100]]</v>
      </c>
      <c r="AE171">
        <f t="shared" si="30"/>
        <v>1</v>
      </c>
    </row>
    <row r="172" spans="1:31" hidden="1" x14ac:dyDescent="0.15">
      <c r="A172" t="str">
        <f t="shared" si="25"/>
        <v>1107204</v>
      </c>
      <c r="B172">
        <v>1</v>
      </c>
      <c r="E172">
        <f t="shared" si="22"/>
        <v>2</v>
      </c>
      <c r="F172">
        <f t="shared" si="26"/>
        <v>70</v>
      </c>
      <c r="G172">
        <f t="shared" si="23"/>
        <v>4</v>
      </c>
      <c r="H172">
        <f>VLOOKUP(G172,装备规划说明!$F$7:$H$20,2,FALSE)</f>
        <v>70</v>
      </c>
      <c r="I172">
        <f>IF(G172&gt;2,IF(E172=VLOOKUP(G172,装备规划说明!$F$10:$P$20,11,FALSE),1,0)+IF(E172-1=VLOOKUP(G172,装备规划说明!$F$10:$P$20,11,FALSE),1,0),IF(E172=VLOOKUP(G172,装备规划说明!$F$10:$P$20,11,FALSE),1,0))</f>
        <v>0</v>
      </c>
      <c r="J172">
        <v>1</v>
      </c>
      <c r="K172">
        <v>0</v>
      </c>
      <c r="R172">
        <f t="shared" si="20"/>
        <v>7</v>
      </c>
      <c r="S172">
        <f t="shared" si="27"/>
        <v>7</v>
      </c>
      <c r="U172">
        <f>VLOOKUP($R172,装备规划说明!$X$27:$AI$34,U$1,FALSE)</f>
        <v>16</v>
      </c>
      <c r="V172">
        <f>INT(VLOOKUP($R172,装备规划说明!$X$27:$AI$34,V$1,FALSE)*VLOOKUP($G172,装备规划说明!$F$10:$O$21,4,FALSE)/装备规划说明!$AE$14)</f>
        <v>985</v>
      </c>
      <c r="W172">
        <f>VLOOKUP($R172,装备规划说明!$X$27:$AI$34,W$1,FALSE)</f>
        <v>18</v>
      </c>
      <c r="X172">
        <f>INT(VLOOKUP($R172,装备规划说明!$X$27:$AI$34,X$1,FALSE)*VLOOKUP($G172,装备规划说明!$F$10:$O$21,4,FALSE)/装备规划说明!$AE$14)</f>
        <v>197</v>
      </c>
      <c r="Y172" t="str">
        <f t="shared" si="31"/>
        <v>[[16,689,1231][[18,137,246]</v>
      </c>
      <c r="Z172">
        <f t="shared" si="28"/>
        <v>1</v>
      </c>
      <c r="AA172" t="str">
        <f t="shared" si="29"/>
        <v>[[16,164,656,100][18,32,131,100]]</v>
      </c>
      <c r="AB172" t="str">
        <f t="shared" si="24"/>
        <v>[[16,164,656,100][18,32,131,100]]</v>
      </c>
      <c r="AC172" t="str">
        <f t="shared" si="24"/>
        <v>[[16,164,656,100][18,32,131,100]]</v>
      </c>
      <c r="AD172" t="str">
        <f t="shared" si="24"/>
        <v>[[16,164,656,100][18,32,131,100]]</v>
      </c>
      <c r="AE172">
        <f t="shared" si="30"/>
        <v>1</v>
      </c>
    </row>
    <row r="173" spans="1:31" hidden="1" x14ac:dyDescent="0.15">
      <c r="A173" t="str">
        <f t="shared" si="25"/>
        <v>1107204</v>
      </c>
      <c r="B173">
        <v>1</v>
      </c>
      <c r="E173">
        <f t="shared" si="22"/>
        <v>2</v>
      </c>
      <c r="F173">
        <f t="shared" si="26"/>
        <v>70</v>
      </c>
      <c r="G173">
        <f t="shared" si="23"/>
        <v>4</v>
      </c>
      <c r="H173">
        <f>VLOOKUP(G173,装备规划说明!$F$7:$H$20,2,FALSE)</f>
        <v>70</v>
      </c>
      <c r="I173">
        <f>IF(G173&gt;2,IF(E173=VLOOKUP(G173,装备规划说明!$F$10:$P$20,11,FALSE),1,0)+IF(E173-1=VLOOKUP(G173,装备规划说明!$F$10:$P$20,11,FALSE),1,0),IF(E173=VLOOKUP(G173,装备规划说明!$F$10:$P$20,11,FALSE),1,0))</f>
        <v>0</v>
      </c>
      <c r="J173">
        <v>1</v>
      </c>
      <c r="K173">
        <v>0</v>
      </c>
      <c r="R173">
        <f t="shared" si="20"/>
        <v>7</v>
      </c>
      <c r="S173">
        <f t="shared" si="27"/>
        <v>7</v>
      </c>
      <c r="U173">
        <f>VLOOKUP($R173,装备规划说明!$X$27:$AI$34,U$1,FALSE)</f>
        <v>16</v>
      </c>
      <c r="V173">
        <f>INT(VLOOKUP($R173,装备规划说明!$X$27:$AI$34,V$1,FALSE)*VLOOKUP($G173,装备规划说明!$F$10:$O$21,4,FALSE)/装备规划说明!$AE$14)</f>
        <v>985</v>
      </c>
      <c r="W173">
        <f>VLOOKUP($R173,装备规划说明!$X$27:$AI$34,W$1,FALSE)</f>
        <v>18</v>
      </c>
      <c r="X173">
        <f>INT(VLOOKUP($R173,装备规划说明!$X$27:$AI$34,X$1,FALSE)*VLOOKUP($G173,装备规划说明!$F$10:$O$21,4,FALSE)/装备规划说明!$AE$14)</f>
        <v>197</v>
      </c>
      <c r="Y173" t="str">
        <f t="shared" si="31"/>
        <v>[[16,689,1231][[18,137,246]</v>
      </c>
      <c r="Z173">
        <f t="shared" si="28"/>
        <v>1</v>
      </c>
      <c r="AA173" t="str">
        <f t="shared" si="29"/>
        <v>[[16,164,656,100][18,32,131,100]]</v>
      </c>
      <c r="AB173" t="str">
        <f t="shared" si="24"/>
        <v>[[16,164,656,100][18,32,131,100]]</v>
      </c>
      <c r="AC173" t="str">
        <f t="shared" si="24"/>
        <v>[[16,164,656,100][18,32,131,100]]</v>
      </c>
      <c r="AD173" t="str">
        <f t="shared" si="24"/>
        <v>[[16,164,656,100][18,32,131,100]]</v>
      </c>
      <c r="AE173">
        <f t="shared" si="30"/>
        <v>1</v>
      </c>
    </row>
    <row r="174" spans="1:31" hidden="1" x14ac:dyDescent="0.15">
      <c r="A174" t="str">
        <f t="shared" si="25"/>
        <v>1107204</v>
      </c>
      <c r="B174">
        <v>1</v>
      </c>
      <c r="E174">
        <f t="shared" si="22"/>
        <v>2</v>
      </c>
      <c r="F174">
        <f t="shared" si="26"/>
        <v>70</v>
      </c>
      <c r="G174">
        <f t="shared" si="23"/>
        <v>4</v>
      </c>
      <c r="H174">
        <f>VLOOKUP(G174,装备规划说明!$F$7:$H$20,2,FALSE)</f>
        <v>70</v>
      </c>
      <c r="I174">
        <f>IF(G174&gt;2,IF(E174=VLOOKUP(G174,装备规划说明!$F$10:$P$20,11,FALSE),1,0)+IF(E174-1=VLOOKUP(G174,装备规划说明!$F$10:$P$20,11,FALSE),1,0),IF(E174=VLOOKUP(G174,装备规划说明!$F$10:$P$20,11,FALSE),1,0))</f>
        <v>0</v>
      </c>
      <c r="J174">
        <v>1</v>
      </c>
      <c r="K174">
        <v>0</v>
      </c>
      <c r="R174">
        <f t="shared" ref="R174:R237" si="32">R164</f>
        <v>7</v>
      </c>
      <c r="S174">
        <f t="shared" si="27"/>
        <v>7</v>
      </c>
      <c r="U174">
        <f>VLOOKUP($R174,装备规划说明!$X$27:$AI$34,U$1,FALSE)</f>
        <v>16</v>
      </c>
      <c r="V174">
        <f>INT(VLOOKUP($R174,装备规划说明!$X$27:$AI$34,V$1,FALSE)*VLOOKUP($G174,装备规划说明!$F$10:$O$21,4,FALSE)/装备规划说明!$AE$14)</f>
        <v>985</v>
      </c>
      <c r="W174">
        <f>VLOOKUP($R174,装备规划说明!$X$27:$AI$34,W$1,FALSE)</f>
        <v>18</v>
      </c>
      <c r="X174">
        <f>INT(VLOOKUP($R174,装备规划说明!$X$27:$AI$34,X$1,FALSE)*VLOOKUP($G174,装备规划说明!$F$10:$O$21,4,FALSE)/装备规划说明!$AE$14)</f>
        <v>197</v>
      </c>
      <c r="Y174" t="str">
        <f t="shared" si="31"/>
        <v>[[16,689,1231][[18,137,246]</v>
      </c>
      <c r="Z174">
        <f t="shared" si="28"/>
        <v>1</v>
      </c>
      <c r="AA174" t="str">
        <f t="shared" si="29"/>
        <v>[[16,164,656,100][18,32,131,100]]</v>
      </c>
      <c r="AB174" t="str">
        <f t="shared" si="24"/>
        <v>[[16,164,656,100][18,32,131,100]]</v>
      </c>
      <c r="AC174" t="str">
        <f t="shared" si="24"/>
        <v>[[16,164,656,100][18,32,131,100]]</v>
      </c>
      <c r="AD174" t="str">
        <f t="shared" si="24"/>
        <v>[[16,164,656,100][18,32,131,100]]</v>
      </c>
      <c r="AE174">
        <f t="shared" si="30"/>
        <v>1</v>
      </c>
    </row>
    <row r="175" spans="1:31" x14ac:dyDescent="0.15">
      <c r="A175" t="str">
        <f t="shared" si="25"/>
        <v>1101304</v>
      </c>
      <c r="B175">
        <v>1</v>
      </c>
      <c r="E175">
        <f t="shared" si="22"/>
        <v>3</v>
      </c>
      <c r="F175">
        <f t="shared" si="26"/>
        <v>70</v>
      </c>
      <c r="G175">
        <f t="shared" si="23"/>
        <v>4</v>
      </c>
      <c r="H175">
        <f>VLOOKUP(G175,装备规划说明!$F$7:$H$20,2,FALSE)</f>
        <v>70</v>
      </c>
      <c r="I175">
        <f>IF(G175&gt;2,IF(E175=VLOOKUP(G175,装备规划说明!$F$10:$P$20,11,FALSE),1,0)+IF(E175-1=VLOOKUP(G175,装备规划说明!$F$10:$P$20,11,FALSE),1,0),IF(E175=VLOOKUP(G175,装备规划说明!$F$10:$P$20,11,FALSE),1,0))</f>
        <v>1</v>
      </c>
      <c r="J175">
        <v>1</v>
      </c>
      <c r="K175">
        <v>0</v>
      </c>
      <c r="R175">
        <f t="shared" si="32"/>
        <v>1</v>
      </c>
      <c r="S175">
        <f t="shared" si="27"/>
        <v>1</v>
      </c>
      <c r="U175">
        <f>VLOOKUP($R175,装备规划说明!$X$27:$AI$34,U$1,FALSE)</f>
        <v>16</v>
      </c>
      <c r="V175">
        <f>INT(VLOOKUP($R175,装备规划说明!$X$27:$AI$34,V$1,FALSE)*VLOOKUP($G175,装备规划说明!$F$10:$O$21,4,FALSE)/装备规划说明!$AE$14)</f>
        <v>690</v>
      </c>
      <c r="W175">
        <f>VLOOKUP($R175,装备规划说明!$X$27:$AI$34,W$1,FALSE)</f>
        <v>20</v>
      </c>
      <c r="X175">
        <f>INT(VLOOKUP($R175,装备规划说明!$X$27:$AI$34,X$1,FALSE)*VLOOKUP($G175,装备规划说明!$F$10:$O$21,4,FALSE)/装备规划说明!$AE$14)</f>
        <v>49</v>
      </c>
      <c r="Y175" t="str">
        <f t="shared" ref="Y175:Y194" si="33">"[["&amp;$U175&amp;","&amp;INT($V175)&amp;"]"&amp;"[["&amp;$W175&amp;","&amp;INT($X175)&amp;"]]"</f>
        <v>[[16,690][[20,49]]</v>
      </c>
      <c r="Z175">
        <f t="shared" si="28"/>
        <v>2</v>
      </c>
      <c r="AA175" t="str">
        <f t="shared" si="29"/>
        <v>[[16,115,460,100][20,8,32,100]]</v>
      </c>
      <c r="AB175" t="str">
        <f t="shared" si="24"/>
        <v>[[16,115,460,100][20,8,32,100]]</v>
      </c>
      <c r="AC175" t="str">
        <f t="shared" si="24"/>
        <v>[[16,115,460,100][20,8,32,100]]</v>
      </c>
      <c r="AD175" t="str">
        <f t="shared" si="24"/>
        <v>[[16,115,460,100][20,8,32,100]]</v>
      </c>
      <c r="AE175">
        <f t="shared" si="30"/>
        <v>1</v>
      </c>
    </row>
    <row r="176" spans="1:31" x14ac:dyDescent="0.15">
      <c r="A176" t="str">
        <f t="shared" si="25"/>
        <v>1102304</v>
      </c>
      <c r="B176">
        <v>1</v>
      </c>
      <c r="E176">
        <f t="shared" si="22"/>
        <v>3</v>
      </c>
      <c r="F176">
        <f t="shared" si="26"/>
        <v>70</v>
      </c>
      <c r="G176">
        <f t="shared" si="23"/>
        <v>4</v>
      </c>
      <c r="H176">
        <f>VLOOKUP(G176,装备规划说明!$F$7:$H$20,2,FALSE)</f>
        <v>70</v>
      </c>
      <c r="I176">
        <f>IF(G176&gt;2,IF(E176=VLOOKUP(G176,装备规划说明!$F$10:$P$20,11,FALSE),1,0)+IF(E176-1=VLOOKUP(G176,装备规划说明!$F$10:$P$20,11,FALSE),1,0),IF(E176=VLOOKUP(G176,装备规划说明!$F$10:$P$20,11,FALSE),1,0))</f>
        <v>1</v>
      </c>
      <c r="J176">
        <v>1</v>
      </c>
      <c r="K176">
        <v>0</v>
      </c>
      <c r="R176">
        <f t="shared" si="32"/>
        <v>2</v>
      </c>
      <c r="S176">
        <f t="shared" si="27"/>
        <v>2</v>
      </c>
      <c r="U176">
        <f>VLOOKUP($R176,装备规划说明!$X$27:$AI$34,U$1,FALSE)</f>
        <v>16</v>
      </c>
      <c r="V176">
        <f>INT(VLOOKUP($R176,装备规划说明!$X$27:$AI$34,V$1,FALSE)*VLOOKUP($G176,装备规划说明!$F$10:$O$21,4,FALSE)/装备规划说明!$AE$14)</f>
        <v>985</v>
      </c>
      <c r="W176">
        <f>VLOOKUP($R176,装备规划说明!$X$27:$AI$34,W$1,FALSE)</f>
        <v>20</v>
      </c>
      <c r="X176">
        <f>INT(VLOOKUP($R176,装备规划说明!$X$27:$AI$34,X$1,FALSE)*VLOOKUP($G176,装备规划说明!$F$10:$O$21,4,FALSE)/装备规划说明!$AE$14)</f>
        <v>49</v>
      </c>
      <c r="Y176" t="str">
        <f t="shared" si="33"/>
        <v>[[16,985][[20,49]]</v>
      </c>
      <c r="Z176">
        <f t="shared" si="28"/>
        <v>2</v>
      </c>
      <c r="AA176" t="str">
        <f t="shared" si="29"/>
        <v>[[16,164,656,100][20,8,32,100]]</v>
      </c>
      <c r="AB176" t="str">
        <f t="shared" si="24"/>
        <v>[[16,164,656,100][20,8,32,100]]</v>
      </c>
      <c r="AC176" t="str">
        <f t="shared" si="24"/>
        <v>[[16,164,656,100][20,8,32,100]]</v>
      </c>
      <c r="AD176" t="str">
        <f t="shared" si="24"/>
        <v>[[16,164,656,100][20,8,32,100]]</v>
      </c>
      <c r="AE176">
        <f t="shared" si="30"/>
        <v>1</v>
      </c>
    </row>
    <row r="177" spans="1:31" x14ac:dyDescent="0.15">
      <c r="A177" t="str">
        <f t="shared" si="25"/>
        <v>1103304</v>
      </c>
      <c r="B177">
        <v>1</v>
      </c>
      <c r="E177">
        <f t="shared" si="22"/>
        <v>3</v>
      </c>
      <c r="F177">
        <f t="shared" si="26"/>
        <v>70</v>
      </c>
      <c r="G177">
        <f t="shared" si="23"/>
        <v>4</v>
      </c>
      <c r="H177">
        <f>VLOOKUP(G177,装备规划说明!$F$7:$H$20,2,FALSE)</f>
        <v>70</v>
      </c>
      <c r="I177">
        <f>IF(G177&gt;2,IF(E177=VLOOKUP(G177,装备规划说明!$F$10:$P$20,11,FALSE),1,0)+IF(E177-1=VLOOKUP(G177,装备规划说明!$F$10:$P$20,11,FALSE),1,0),IF(E177=VLOOKUP(G177,装备规划说明!$F$10:$P$20,11,FALSE),1,0))</f>
        <v>1</v>
      </c>
      <c r="J177">
        <v>1</v>
      </c>
      <c r="K177">
        <v>0</v>
      </c>
      <c r="R177">
        <f t="shared" si="32"/>
        <v>3</v>
      </c>
      <c r="S177">
        <f t="shared" si="27"/>
        <v>3</v>
      </c>
      <c r="U177">
        <f>VLOOKUP($R177,装备规划说明!$X$27:$AI$34,U$1,FALSE)</f>
        <v>16</v>
      </c>
      <c r="V177">
        <f>INT(VLOOKUP($R177,装备规划说明!$X$27:$AI$34,V$1,FALSE)*VLOOKUP($G177,装备规划说明!$F$10:$O$21,4,FALSE)/装备规划说明!$AE$14)</f>
        <v>492</v>
      </c>
      <c r="W177">
        <f>VLOOKUP($R177,装备规划说明!$X$27:$AI$34,W$1,FALSE)</f>
        <v>21</v>
      </c>
      <c r="X177">
        <f>INT(VLOOKUP($R177,装备规划说明!$X$27:$AI$34,X$1,FALSE)*VLOOKUP($G177,装备规划说明!$F$10:$O$21,4,FALSE)/装备规划说明!$AE$14)</f>
        <v>49</v>
      </c>
      <c r="Y177" t="str">
        <f t="shared" si="33"/>
        <v>[[16,492][[21,49]]</v>
      </c>
      <c r="Z177">
        <f t="shared" si="28"/>
        <v>2</v>
      </c>
      <c r="AA177" t="str">
        <f t="shared" si="29"/>
        <v>[[16,82,328,100][21,8,32,100]]</v>
      </c>
      <c r="AB177" t="str">
        <f t="shared" si="24"/>
        <v>[[16,82,328,100][21,8,32,100]]</v>
      </c>
      <c r="AC177" t="str">
        <f t="shared" si="24"/>
        <v>[[16,82,328,100][21,8,32,100]]</v>
      </c>
      <c r="AD177" t="str">
        <f t="shared" si="24"/>
        <v>[[16,82,328,100][21,8,32,100]]</v>
      </c>
      <c r="AE177">
        <f t="shared" si="30"/>
        <v>1</v>
      </c>
    </row>
    <row r="178" spans="1:31" x14ac:dyDescent="0.15">
      <c r="A178" t="str">
        <f t="shared" si="25"/>
        <v>1104304</v>
      </c>
      <c r="B178">
        <v>1</v>
      </c>
      <c r="E178">
        <f t="shared" si="22"/>
        <v>3</v>
      </c>
      <c r="F178">
        <f t="shared" si="26"/>
        <v>70</v>
      </c>
      <c r="G178">
        <f t="shared" si="23"/>
        <v>4</v>
      </c>
      <c r="H178">
        <f>VLOOKUP(G178,装备规划说明!$F$7:$H$20,2,FALSE)</f>
        <v>70</v>
      </c>
      <c r="I178">
        <f>IF(G178&gt;2,IF(E178=VLOOKUP(G178,装备规划说明!$F$10:$P$20,11,FALSE),1,0)+IF(E178-1=VLOOKUP(G178,装备规划说明!$F$10:$P$20,11,FALSE),1,0),IF(E178=VLOOKUP(G178,装备规划说明!$F$10:$P$20,11,FALSE),1,0))</f>
        <v>1</v>
      </c>
      <c r="J178">
        <v>1</v>
      </c>
      <c r="K178">
        <v>0</v>
      </c>
      <c r="R178">
        <f t="shared" si="32"/>
        <v>4</v>
      </c>
      <c r="S178">
        <f t="shared" si="27"/>
        <v>4</v>
      </c>
      <c r="U178">
        <f>VLOOKUP($R178,装备规划说明!$X$27:$AI$34,U$1,FALSE)</f>
        <v>18</v>
      </c>
      <c r="V178">
        <f>INT(VLOOKUP($R178,装备规划说明!$X$27:$AI$34,V$1,FALSE)*VLOOKUP($G178,装备规划说明!$F$10:$O$21,4,FALSE)/装备规划说明!$AE$14)</f>
        <v>49</v>
      </c>
      <c r="W178">
        <f>VLOOKUP($R178,装备规划说明!$X$27:$AI$34,W$1,FALSE)</f>
        <v>22</v>
      </c>
      <c r="X178">
        <f>INT(VLOOKUP($R178,装备规划说明!$X$27:$AI$34,X$1,FALSE)*VLOOKUP($G178,装备规划说明!$F$10:$O$21,4,FALSE)/装备规划说明!$AE$14)</f>
        <v>24</v>
      </c>
      <c r="Y178" t="str">
        <f t="shared" si="33"/>
        <v>[[18,49][[22,24]]</v>
      </c>
      <c r="Z178">
        <f t="shared" si="28"/>
        <v>2</v>
      </c>
      <c r="AA178" t="str">
        <f t="shared" si="29"/>
        <v>[[18,8,32,100][22,4,16,100]]</v>
      </c>
      <c r="AB178" t="str">
        <f t="shared" si="24"/>
        <v>[[18,8,32,100][22,4,16,100]]</v>
      </c>
      <c r="AC178" t="str">
        <f t="shared" si="24"/>
        <v>[[18,8,32,100][22,4,16,100]]</v>
      </c>
      <c r="AD178" t="str">
        <f t="shared" si="24"/>
        <v>[[18,8,32,100][22,4,16,100]]</v>
      </c>
      <c r="AE178">
        <f t="shared" si="30"/>
        <v>1</v>
      </c>
    </row>
    <row r="179" spans="1:31" x14ac:dyDescent="0.15">
      <c r="A179" t="str">
        <f t="shared" si="25"/>
        <v>1105304</v>
      </c>
      <c r="B179">
        <v>1</v>
      </c>
      <c r="E179">
        <f t="shared" si="22"/>
        <v>3</v>
      </c>
      <c r="F179">
        <f t="shared" si="26"/>
        <v>70</v>
      </c>
      <c r="G179">
        <f t="shared" si="23"/>
        <v>4</v>
      </c>
      <c r="H179">
        <f>VLOOKUP(G179,装备规划说明!$F$7:$H$20,2,FALSE)</f>
        <v>70</v>
      </c>
      <c r="I179">
        <f>IF(G179&gt;2,IF(E179=VLOOKUP(G179,装备规划说明!$F$10:$P$20,11,FALSE),1,0)+IF(E179-1=VLOOKUP(G179,装备规划说明!$F$10:$P$20,11,FALSE),1,0),IF(E179=VLOOKUP(G179,装备规划说明!$F$10:$P$20,11,FALSE),1,0))</f>
        <v>1</v>
      </c>
      <c r="J179">
        <v>1</v>
      </c>
      <c r="K179">
        <v>0</v>
      </c>
      <c r="R179">
        <f t="shared" si="32"/>
        <v>5</v>
      </c>
      <c r="S179">
        <f t="shared" si="27"/>
        <v>5</v>
      </c>
      <c r="U179">
        <f>VLOOKUP($R179,装备规划说明!$X$27:$AI$34,U$1,FALSE)</f>
        <v>16</v>
      </c>
      <c r="V179">
        <f>INT(VLOOKUP($R179,装备规划说明!$X$27:$AI$34,V$1,FALSE)*VLOOKUP($G179,装备规划说明!$F$10:$O$21,4,FALSE)/装备规划说明!$AE$14)</f>
        <v>690</v>
      </c>
      <c r="W179">
        <f>VLOOKUP($R179,装备规划说明!$X$27:$AI$34,W$1,FALSE)</f>
        <v>17</v>
      </c>
      <c r="X179">
        <f>INT(VLOOKUP($R179,装备规划说明!$X$27:$AI$34,X$1,FALSE)*VLOOKUP($G179,装备规划说明!$F$10:$O$21,4,FALSE)/装备规划说明!$AE$14)</f>
        <v>492</v>
      </c>
      <c r="Y179" t="str">
        <f t="shared" si="33"/>
        <v>[[16,690][[17,492]]</v>
      </c>
      <c r="Z179">
        <f t="shared" si="28"/>
        <v>2</v>
      </c>
      <c r="AA179" t="str">
        <f t="shared" si="29"/>
        <v>[[16,115,460,100][17,82,328,100]]</v>
      </c>
      <c r="AB179" t="str">
        <f t="shared" si="24"/>
        <v>[[16,115,460,100][17,82,328,100]]</v>
      </c>
      <c r="AC179" t="str">
        <f t="shared" si="24"/>
        <v>[[16,115,460,100][17,82,328,100]]</v>
      </c>
      <c r="AD179" t="str">
        <f t="shared" si="24"/>
        <v>[[16,115,460,100][17,82,328,100]]</v>
      </c>
      <c r="AE179">
        <f t="shared" si="30"/>
        <v>1</v>
      </c>
    </row>
    <row r="180" spans="1:31" x14ac:dyDescent="0.15">
      <c r="A180" t="str">
        <f t="shared" si="25"/>
        <v>1106304</v>
      </c>
      <c r="B180">
        <v>1</v>
      </c>
      <c r="E180">
        <f t="shared" si="22"/>
        <v>3</v>
      </c>
      <c r="F180">
        <f t="shared" si="26"/>
        <v>70</v>
      </c>
      <c r="G180">
        <f t="shared" si="23"/>
        <v>4</v>
      </c>
      <c r="H180">
        <f>VLOOKUP(G180,装备规划说明!$F$7:$H$20,2,FALSE)</f>
        <v>70</v>
      </c>
      <c r="I180">
        <f>IF(G180&gt;2,IF(E180=VLOOKUP(G180,装备规划说明!$F$10:$P$20,11,FALSE),1,0)+IF(E180-1=VLOOKUP(G180,装备规划说明!$F$10:$P$20,11,FALSE),1,0),IF(E180=VLOOKUP(G180,装备规划说明!$F$10:$P$20,11,FALSE),1,0))</f>
        <v>1</v>
      </c>
      <c r="J180">
        <v>1</v>
      </c>
      <c r="K180">
        <v>0</v>
      </c>
      <c r="R180">
        <f t="shared" si="32"/>
        <v>6</v>
      </c>
      <c r="S180">
        <f t="shared" si="27"/>
        <v>6</v>
      </c>
      <c r="U180">
        <f>VLOOKUP($R180,装备规划说明!$X$27:$AI$34,U$1,FALSE)</f>
        <v>18</v>
      </c>
      <c r="V180">
        <f>INT(VLOOKUP($R180,装备规划说明!$X$27:$AI$34,V$1,FALSE)*VLOOKUP($G180,装备规划说明!$F$10:$O$21,4,FALSE)/装备规划说明!$AE$14)</f>
        <v>49</v>
      </c>
      <c r="W180">
        <f>VLOOKUP($R180,装备规划说明!$X$27:$AI$34,W$1,FALSE)</f>
        <v>17</v>
      </c>
      <c r="X180">
        <f>INT(VLOOKUP($R180,装备规划说明!$X$27:$AI$34,X$1,FALSE)*VLOOKUP($G180,装备规划说明!$F$10:$O$21,4,FALSE)/装备规划说明!$AE$14)</f>
        <v>19</v>
      </c>
      <c r="Y180" t="str">
        <f t="shared" si="33"/>
        <v>[[18,49][[17,19]]</v>
      </c>
      <c r="Z180">
        <f t="shared" si="28"/>
        <v>2</v>
      </c>
      <c r="AA180" t="str">
        <f t="shared" si="29"/>
        <v>[[18,8,32,100][17,3,12,100]]</v>
      </c>
      <c r="AB180" t="str">
        <f t="shared" si="24"/>
        <v>[[18,8,32,100][17,3,12,100]]</v>
      </c>
      <c r="AC180" t="str">
        <f t="shared" si="24"/>
        <v>[[18,8,32,100][17,3,12,100]]</v>
      </c>
      <c r="AD180" t="str">
        <f t="shared" si="24"/>
        <v>[[18,8,32,100][17,3,12,100]]</v>
      </c>
      <c r="AE180">
        <f t="shared" si="30"/>
        <v>1</v>
      </c>
    </row>
    <row r="181" spans="1:31" x14ac:dyDescent="0.15">
      <c r="A181" t="str">
        <f t="shared" si="25"/>
        <v>1107304</v>
      </c>
      <c r="B181">
        <v>1</v>
      </c>
      <c r="E181">
        <f t="shared" si="22"/>
        <v>3</v>
      </c>
      <c r="F181">
        <f t="shared" si="26"/>
        <v>70</v>
      </c>
      <c r="G181">
        <f t="shared" si="23"/>
        <v>4</v>
      </c>
      <c r="H181">
        <f>VLOOKUP(G181,装备规划说明!$F$7:$H$20,2,FALSE)</f>
        <v>70</v>
      </c>
      <c r="I181">
        <f>IF(G181&gt;2,IF(E181=VLOOKUP(G181,装备规划说明!$F$10:$P$20,11,FALSE),1,0)+IF(E181-1=VLOOKUP(G181,装备规划说明!$F$10:$P$20,11,FALSE),1,0),IF(E181=VLOOKUP(G181,装备规划说明!$F$10:$P$20,11,FALSE),1,0))</f>
        <v>1</v>
      </c>
      <c r="J181">
        <v>1</v>
      </c>
      <c r="K181">
        <v>0</v>
      </c>
      <c r="R181">
        <f t="shared" si="32"/>
        <v>7</v>
      </c>
      <c r="S181">
        <f t="shared" si="27"/>
        <v>7</v>
      </c>
      <c r="U181">
        <f>VLOOKUP($R181,装备规划说明!$X$27:$AI$34,U$1,FALSE)</f>
        <v>16</v>
      </c>
      <c r="V181">
        <f>INT(VLOOKUP($R181,装备规划说明!$X$27:$AI$34,V$1,FALSE)*VLOOKUP($G181,装备规划说明!$F$10:$O$21,4,FALSE)/装备规划说明!$AE$14)</f>
        <v>985</v>
      </c>
      <c r="W181">
        <f>VLOOKUP($R181,装备规划说明!$X$27:$AI$34,W$1,FALSE)</f>
        <v>18</v>
      </c>
      <c r="X181">
        <f>INT(VLOOKUP($R181,装备规划说明!$X$27:$AI$34,X$1,FALSE)*VLOOKUP($G181,装备规划说明!$F$10:$O$21,4,FALSE)/装备规划说明!$AE$14)</f>
        <v>197</v>
      </c>
      <c r="Y181" t="str">
        <f t="shared" si="33"/>
        <v>[[16,985][[18,197]]</v>
      </c>
      <c r="Z181">
        <f t="shared" si="28"/>
        <v>2</v>
      </c>
      <c r="AA181" t="str">
        <f t="shared" si="29"/>
        <v>[[16,164,656,100][18,32,131,100]]</v>
      </c>
      <c r="AB181" t="str">
        <f t="shared" si="24"/>
        <v>[[16,164,656,100][18,32,131,100]]</v>
      </c>
      <c r="AC181" t="str">
        <f t="shared" si="24"/>
        <v>[[16,164,656,100][18,32,131,100]]</v>
      </c>
      <c r="AD181" t="str">
        <f t="shared" si="24"/>
        <v>[[16,164,656,100][18,32,131,100]]</v>
      </c>
      <c r="AE181">
        <f t="shared" si="30"/>
        <v>1</v>
      </c>
    </row>
    <row r="182" spans="1:31" x14ac:dyDescent="0.15">
      <c r="A182" t="str">
        <f t="shared" si="25"/>
        <v>1107304</v>
      </c>
      <c r="B182">
        <v>1</v>
      </c>
      <c r="E182">
        <f t="shared" si="22"/>
        <v>3</v>
      </c>
      <c r="F182">
        <f t="shared" si="26"/>
        <v>70</v>
      </c>
      <c r="G182">
        <f t="shared" si="23"/>
        <v>4</v>
      </c>
      <c r="H182">
        <f>VLOOKUP(G182,装备规划说明!$F$7:$H$20,2,FALSE)</f>
        <v>70</v>
      </c>
      <c r="I182">
        <f>IF(G182&gt;2,IF(E182=VLOOKUP(G182,装备规划说明!$F$10:$P$20,11,FALSE),1,0)+IF(E182-1=VLOOKUP(G182,装备规划说明!$F$10:$P$20,11,FALSE),1,0),IF(E182=VLOOKUP(G182,装备规划说明!$F$10:$P$20,11,FALSE),1,0))</f>
        <v>1</v>
      </c>
      <c r="J182">
        <v>1</v>
      </c>
      <c r="K182">
        <v>0</v>
      </c>
      <c r="R182">
        <f t="shared" si="32"/>
        <v>7</v>
      </c>
      <c r="S182">
        <f t="shared" si="27"/>
        <v>7</v>
      </c>
      <c r="U182">
        <f>VLOOKUP($R182,装备规划说明!$X$27:$AI$34,U$1,FALSE)</f>
        <v>16</v>
      </c>
      <c r="V182">
        <f>INT(VLOOKUP($R182,装备规划说明!$X$27:$AI$34,V$1,FALSE)*VLOOKUP($G182,装备规划说明!$F$10:$O$21,4,FALSE)/装备规划说明!$AE$14)</f>
        <v>985</v>
      </c>
      <c r="W182">
        <f>VLOOKUP($R182,装备规划说明!$X$27:$AI$34,W$1,FALSE)</f>
        <v>18</v>
      </c>
      <c r="X182">
        <f>INT(VLOOKUP($R182,装备规划说明!$X$27:$AI$34,X$1,FALSE)*VLOOKUP($G182,装备规划说明!$F$10:$O$21,4,FALSE)/装备规划说明!$AE$14)</f>
        <v>197</v>
      </c>
      <c r="Y182" t="str">
        <f t="shared" si="33"/>
        <v>[[16,985][[18,197]]</v>
      </c>
      <c r="Z182">
        <f t="shared" si="28"/>
        <v>2</v>
      </c>
      <c r="AA182" t="str">
        <f t="shared" si="29"/>
        <v>[[16,164,656,100][18,32,131,100]]</v>
      </c>
      <c r="AB182" t="str">
        <f t="shared" si="24"/>
        <v>[[16,164,656,100][18,32,131,100]]</v>
      </c>
      <c r="AC182" t="str">
        <f t="shared" si="24"/>
        <v>[[16,164,656,100][18,32,131,100]]</v>
      </c>
      <c r="AD182" t="str">
        <f t="shared" si="24"/>
        <v>[[16,164,656,100][18,32,131,100]]</v>
      </c>
      <c r="AE182">
        <f t="shared" si="30"/>
        <v>1</v>
      </c>
    </row>
    <row r="183" spans="1:31" x14ac:dyDescent="0.15">
      <c r="A183" t="str">
        <f t="shared" si="25"/>
        <v>1107304</v>
      </c>
      <c r="B183">
        <v>1</v>
      </c>
      <c r="E183">
        <f t="shared" si="22"/>
        <v>3</v>
      </c>
      <c r="F183">
        <f t="shared" si="26"/>
        <v>70</v>
      </c>
      <c r="G183">
        <f t="shared" si="23"/>
        <v>4</v>
      </c>
      <c r="H183">
        <f>VLOOKUP(G183,装备规划说明!$F$7:$H$20,2,FALSE)</f>
        <v>70</v>
      </c>
      <c r="I183">
        <f>IF(G183&gt;2,IF(E183=VLOOKUP(G183,装备规划说明!$F$10:$P$20,11,FALSE),1,0)+IF(E183-1=VLOOKUP(G183,装备规划说明!$F$10:$P$20,11,FALSE),1,0),IF(E183=VLOOKUP(G183,装备规划说明!$F$10:$P$20,11,FALSE),1,0))</f>
        <v>1</v>
      </c>
      <c r="J183">
        <v>1</v>
      </c>
      <c r="K183">
        <v>0</v>
      </c>
      <c r="R183">
        <f t="shared" si="32"/>
        <v>7</v>
      </c>
      <c r="S183">
        <f t="shared" si="27"/>
        <v>7</v>
      </c>
      <c r="U183">
        <f>VLOOKUP($R183,装备规划说明!$X$27:$AI$34,U$1,FALSE)</f>
        <v>16</v>
      </c>
      <c r="V183">
        <f>INT(VLOOKUP($R183,装备规划说明!$X$27:$AI$34,V$1,FALSE)*VLOOKUP($G183,装备规划说明!$F$10:$O$21,4,FALSE)/装备规划说明!$AE$14)</f>
        <v>985</v>
      </c>
      <c r="W183">
        <f>VLOOKUP($R183,装备规划说明!$X$27:$AI$34,W$1,FALSE)</f>
        <v>18</v>
      </c>
      <c r="X183">
        <f>INT(VLOOKUP($R183,装备规划说明!$X$27:$AI$34,X$1,FALSE)*VLOOKUP($G183,装备规划说明!$F$10:$O$21,4,FALSE)/装备规划说明!$AE$14)</f>
        <v>197</v>
      </c>
      <c r="Y183" t="str">
        <f t="shared" si="33"/>
        <v>[[16,985][[18,197]]</v>
      </c>
      <c r="Z183">
        <f t="shared" si="28"/>
        <v>2</v>
      </c>
      <c r="AA183" t="str">
        <f t="shared" si="29"/>
        <v>[[16,164,656,100][18,32,131,100]]</v>
      </c>
      <c r="AB183" t="str">
        <f t="shared" si="24"/>
        <v>[[16,164,656,100][18,32,131,100]]</v>
      </c>
      <c r="AC183" t="str">
        <f t="shared" si="24"/>
        <v>[[16,164,656,100][18,32,131,100]]</v>
      </c>
      <c r="AD183" t="str">
        <f t="shared" si="24"/>
        <v>[[16,164,656,100][18,32,131,100]]</v>
      </c>
      <c r="AE183">
        <f t="shared" si="30"/>
        <v>1</v>
      </c>
    </row>
    <row r="184" spans="1:31" x14ac:dyDescent="0.15">
      <c r="A184" t="str">
        <f t="shared" si="25"/>
        <v>1107304</v>
      </c>
      <c r="B184">
        <v>1</v>
      </c>
      <c r="E184">
        <f t="shared" ref="E184:E247" si="34">E134</f>
        <v>3</v>
      </c>
      <c r="F184">
        <f t="shared" si="26"/>
        <v>70</v>
      </c>
      <c r="G184">
        <f t="shared" ref="G184:G247" si="35">G134+1</f>
        <v>4</v>
      </c>
      <c r="H184">
        <f>VLOOKUP(G184,装备规划说明!$F$7:$H$20,2,FALSE)</f>
        <v>70</v>
      </c>
      <c r="I184">
        <f>IF(G184&gt;2,IF(E184=VLOOKUP(G184,装备规划说明!$F$10:$P$20,11,FALSE),1,0)+IF(E184-1=VLOOKUP(G184,装备规划说明!$F$10:$P$20,11,FALSE),1,0),IF(E184=VLOOKUP(G184,装备规划说明!$F$10:$P$20,11,FALSE),1,0))</f>
        <v>1</v>
      </c>
      <c r="J184">
        <v>1</v>
      </c>
      <c r="K184">
        <v>0</v>
      </c>
      <c r="R184">
        <f t="shared" si="32"/>
        <v>7</v>
      </c>
      <c r="S184">
        <f t="shared" si="27"/>
        <v>7</v>
      </c>
      <c r="U184">
        <f>VLOOKUP($R184,装备规划说明!$X$27:$AI$34,U$1,FALSE)</f>
        <v>16</v>
      </c>
      <c r="V184">
        <f>INT(VLOOKUP($R184,装备规划说明!$X$27:$AI$34,V$1,FALSE)*VLOOKUP($G184,装备规划说明!$F$10:$O$21,4,FALSE)/装备规划说明!$AE$14)</f>
        <v>985</v>
      </c>
      <c r="W184">
        <f>VLOOKUP($R184,装备规划说明!$X$27:$AI$34,W$1,FALSE)</f>
        <v>18</v>
      </c>
      <c r="X184">
        <f>INT(VLOOKUP($R184,装备规划说明!$X$27:$AI$34,X$1,FALSE)*VLOOKUP($G184,装备规划说明!$F$10:$O$21,4,FALSE)/装备规划说明!$AE$14)</f>
        <v>197</v>
      </c>
      <c r="Y184" t="str">
        <f t="shared" si="33"/>
        <v>[[16,985][[18,197]]</v>
      </c>
      <c r="Z184">
        <f t="shared" si="28"/>
        <v>2</v>
      </c>
      <c r="AA184" t="str">
        <f t="shared" si="29"/>
        <v>[[16,164,656,100][18,32,131,100]]</v>
      </c>
      <c r="AB184" t="str">
        <f t="shared" si="24"/>
        <v>[[16,164,656,100][18,32,131,100]]</v>
      </c>
      <c r="AC184" t="str">
        <f t="shared" si="24"/>
        <v>[[16,164,656,100][18,32,131,100]]</v>
      </c>
      <c r="AD184" t="str">
        <f t="shared" si="24"/>
        <v>[[16,164,656,100][18,32,131,100]]</v>
      </c>
      <c r="AE184">
        <f t="shared" si="30"/>
        <v>1</v>
      </c>
    </row>
    <row r="185" spans="1:31" x14ac:dyDescent="0.15">
      <c r="A185" t="str">
        <f t="shared" si="25"/>
        <v>1101404</v>
      </c>
      <c r="B185">
        <v>1</v>
      </c>
      <c r="E185">
        <f t="shared" si="34"/>
        <v>4</v>
      </c>
      <c r="F185">
        <f t="shared" si="26"/>
        <v>70</v>
      </c>
      <c r="G185">
        <f t="shared" si="35"/>
        <v>4</v>
      </c>
      <c r="H185">
        <f>VLOOKUP(G185,装备规划说明!$F$7:$H$20,2,FALSE)</f>
        <v>70</v>
      </c>
      <c r="I185">
        <f>IF(G185&gt;2,IF(E185=VLOOKUP(G185,装备规划说明!$F$10:$P$20,11,FALSE),1,0)+IF(E185-1=VLOOKUP(G185,装备规划说明!$F$10:$P$20,11,FALSE),1,0),IF(E185=VLOOKUP(G185,装备规划说明!$F$10:$P$20,11,FALSE),1,0))</f>
        <v>1</v>
      </c>
      <c r="J185">
        <v>1</v>
      </c>
      <c r="K185">
        <v>0</v>
      </c>
      <c r="R185">
        <f t="shared" si="32"/>
        <v>1</v>
      </c>
      <c r="S185">
        <f t="shared" si="27"/>
        <v>1</v>
      </c>
      <c r="U185">
        <f>VLOOKUP($R185,装备规划说明!$X$27:$AI$34,U$1,FALSE)</f>
        <v>16</v>
      </c>
      <c r="V185">
        <f>INT(VLOOKUP($R185,装备规划说明!$X$27:$AI$34,V$1,FALSE)*VLOOKUP($G185,装备规划说明!$F$10:$O$21,4,FALSE)/装备规划说明!$AE$14)</f>
        <v>690</v>
      </c>
      <c r="W185">
        <f>VLOOKUP($R185,装备规划说明!$X$27:$AI$34,W$1,FALSE)</f>
        <v>20</v>
      </c>
      <c r="X185">
        <f>INT(VLOOKUP($R185,装备规划说明!$X$27:$AI$34,X$1,FALSE)*VLOOKUP($G185,装备规划说明!$F$10:$O$21,4,FALSE)/装备规划说明!$AE$14)</f>
        <v>49</v>
      </c>
      <c r="Y185" t="str">
        <f t="shared" si="33"/>
        <v>[[16,690][[20,49]]</v>
      </c>
      <c r="Z185">
        <f t="shared" si="28"/>
        <v>3</v>
      </c>
      <c r="AA185" t="str">
        <f t="shared" si="29"/>
        <v>[[16,115,460,100][20,8,32,100]]</v>
      </c>
      <c r="AB185" t="str">
        <f t="shared" si="24"/>
        <v>[[16,115,460,100][20,8,32,100]]</v>
      </c>
      <c r="AC185" t="str">
        <f t="shared" si="24"/>
        <v>[[16,115,460,100][20,8,32,100]]</v>
      </c>
      <c r="AD185" t="str">
        <f t="shared" si="24"/>
        <v>[[16,115,460,100][20,8,32,100]]</v>
      </c>
      <c r="AE185">
        <f t="shared" si="30"/>
        <v>2</v>
      </c>
    </row>
    <row r="186" spans="1:31" x14ac:dyDescent="0.15">
      <c r="A186" t="str">
        <f t="shared" si="25"/>
        <v>1102404</v>
      </c>
      <c r="B186">
        <v>1</v>
      </c>
      <c r="E186">
        <f t="shared" si="34"/>
        <v>4</v>
      </c>
      <c r="F186">
        <f t="shared" si="26"/>
        <v>70</v>
      </c>
      <c r="G186">
        <f t="shared" si="35"/>
        <v>4</v>
      </c>
      <c r="H186">
        <f>VLOOKUP(G186,装备规划说明!$F$7:$H$20,2,FALSE)</f>
        <v>70</v>
      </c>
      <c r="I186">
        <f>IF(G186&gt;2,IF(E186=VLOOKUP(G186,装备规划说明!$F$10:$P$20,11,FALSE),1,0)+IF(E186-1=VLOOKUP(G186,装备规划说明!$F$10:$P$20,11,FALSE),1,0),IF(E186=VLOOKUP(G186,装备规划说明!$F$10:$P$20,11,FALSE),1,0))</f>
        <v>1</v>
      </c>
      <c r="J186">
        <v>1</v>
      </c>
      <c r="K186">
        <v>0</v>
      </c>
      <c r="R186">
        <f t="shared" si="32"/>
        <v>2</v>
      </c>
      <c r="S186">
        <f t="shared" si="27"/>
        <v>2</v>
      </c>
      <c r="U186">
        <f>VLOOKUP($R186,装备规划说明!$X$27:$AI$34,U$1,FALSE)</f>
        <v>16</v>
      </c>
      <c r="V186">
        <f>INT(VLOOKUP($R186,装备规划说明!$X$27:$AI$34,V$1,FALSE)*VLOOKUP($G186,装备规划说明!$F$10:$O$21,4,FALSE)/装备规划说明!$AE$14)</f>
        <v>985</v>
      </c>
      <c r="W186">
        <f>VLOOKUP($R186,装备规划说明!$X$27:$AI$34,W$1,FALSE)</f>
        <v>20</v>
      </c>
      <c r="X186">
        <f>INT(VLOOKUP($R186,装备规划说明!$X$27:$AI$34,X$1,FALSE)*VLOOKUP($G186,装备规划说明!$F$10:$O$21,4,FALSE)/装备规划说明!$AE$14)</f>
        <v>49</v>
      </c>
      <c r="Y186" t="str">
        <f t="shared" si="33"/>
        <v>[[16,985][[20,49]]</v>
      </c>
      <c r="Z186">
        <f t="shared" si="28"/>
        <v>3</v>
      </c>
      <c r="AA186" t="str">
        <f t="shared" si="29"/>
        <v>[[16,164,656,100][20,8,32,100]]</v>
      </c>
      <c r="AB186" t="str">
        <f t="shared" si="24"/>
        <v>[[16,164,656,100][20,8,32,100]]</v>
      </c>
      <c r="AC186" t="str">
        <f t="shared" si="24"/>
        <v>[[16,164,656,100][20,8,32,100]]</v>
      </c>
      <c r="AD186" t="str">
        <f t="shared" si="24"/>
        <v>[[16,164,656,100][20,8,32,100]]</v>
      </c>
      <c r="AE186">
        <f t="shared" si="30"/>
        <v>2</v>
      </c>
    </row>
    <row r="187" spans="1:31" x14ac:dyDescent="0.15">
      <c r="A187" t="str">
        <f t="shared" si="25"/>
        <v>1103404</v>
      </c>
      <c r="B187">
        <v>1</v>
      </c>
      <c r="E187">
        <f t="shared" si="34"/>
        <v>4</v>
      </c>
      <c r="F187">
        <f t="shared" si="26"/>
        <v>70</v>
      </c>
      <c r="G187">
        <f t="shared" si="35"/>
        <v>4</v>
      </c>
      <c r="H187">
        <f>VLOOKUP(G187,装备规划说明!$F$7:$H$20,2,FALSE)</f>
        <v>70</v>
      </c>
      <c r="I187">
        <f>IF(G187&gt;2,IF(E187=VLOOKUP(G187,装备规划说明!$F$10:$P$20,11,FALSE),1,0)+IF(E187-1=VLOOKUP(G187,装备规划说明!$F$10:$P$20,11,FALSE),1,0),IF(E187=VLOOKUP(G187,装备规划说明!$F$10:$P$20,11,FALSE),1,0))</f>
        <v>1</v>
      </c>
      <c r="J187">
        <v>1</v>
      </c>
      <c r="K187">
        <v>0</v>
      </c>
      <c r="R187">
        <f t="shared" si="32"/>
        <v>3</v>
      </c>
      <c r="S187">
        <f t="shared" si="27"/>
        <v>3</v>
      </c>
      <c r="U187">
        <f>VLOOKUP($R187,装备规划说明!$X$27:$AI$34,U$1,FALSE)</f>
        <v>16</v>
      </c>
      <c r="V187">
        <f>INT(VLOOKUP($R187,装备规划说明!$X$27:$AI$34,V$1,FALSE)*VLOOKUP($G187,装备规划说明!$F$10:$O$21,4,FALSE)/装备规划说明!$AE$14)</f>
        <v>492</v>
      </c>
      <c r="W187">
        <f>VLOOKUP($R187,装备规划说明!$X$27:$AI$34,W$1,FALSE)</f>
        <v>21</v>
      </c>
      <c r="X187">
        <f>INT(VLOOKUP($R187,装备规划说明!$X$27:$AI$34,X$1,FALSE)*VLOOKUP($G187,装备规划说明!$F$10:$O$21,4,FALSE)/装备规划说明!$AE$14)</f>
        <v>49</v>
      </c>
      <c r="Y187" t="str">
        <f t="shared" si="33"/>
        <v>[[16,492][[21,49]]</v>
      </c>
      <c r="Z187">
        <f t="shared" si="28"/>
        <v>3</v>
      </c>
      <c r="AA187" t="str">
        <f t="shared" si="29"/>
        <v>[[16,82,328,100][21,8,32,100]]</v>
      </c>
      <c r="AB187" t="str">
        <f t="shared" si="24"/>
        <v>[[16,82,328,100][21,8,32,100]]</v>
      </c>
      <c r="AC187" t="str">
        <f t="shared" si="24"/>
        <v>[[16,82,328,100][21,8,32,100]]</v>
      </c>
      <c r="AD187" t="str">
        <f t="shared" si="24"/>
        <v>[[16,82,328,100][21,8,32,100]]</v>
      </c>
      <c r="AE187">
        <f t="shared" si="30"/>
        <v>2</v>
      </c>
    </row>
    <row r="188" spans="1:31" x14ac:dyDescent="0.15">
      <c r="A188" t="str">
        <f t="shared" si="25"/>
        <v>1104404</v>
      </c>
      <c r="B188">
        <v>1</v>
      </c>
      <c r="E188">
        <f t="shared" si="34"/>
        <v>4</v>
      </c>
      <c r="F188">
        <f t="shared" si="26"/>
        <v>70</v>
      </c>
      <c r="G188">
        <f t="shared" si="35"/>
        <v>4</v>
      </c>
      <c r="H188">
        <f>VLOOKUP(G188,装备规划说明!$F$7:$H$20,2,FALSE)</f>
        <v>70</v>
      </c>
      <c r="I188">
        <f>IF(G188&gt;2,IF(E188=VLOOKUP(G188,装备规划说明!$F$10:$P$20,11,FALSE),1,0)+IF(E188-1=VLOOKUP(G188,装备规划说明!$F$10:$P$20,11,FALSE),1,0),IF(E188=VLOOKUP(G188,装备规划说明!$F$10:$P$20,11,FALSE),1,0))</f>
        <v>1</v>
      </c>
      <c r="J188">
        <v>1</v>
      </c>
      <c r="K188">
        <v>0</v>
      </c>
      <c r="R188">
        <f t="shared" si="32"/>
        <v>4</v>
      </c>
      <c r="S188">
        <f t="shared" si="27"/>
        <v>4</v>
      </c>
      <c r="U188">
        <f>VLOOKUP($R188,装备规划说明!$X$27:$AI$34,U$1,FALSE)</f>
        <v>18</v>
      </c>
      <c r="V188">
        <f>INT(VLOOKUP($R188,装备规划说明!$X$27:$AI$34,V$1,FALSE)*VLOOKUP($G188,装备规划说明!$F$10:$O$21,4,FALSE)/装备规划说明!$AE$14)</f>
        <v>49</v>
      </c>
      <c r="W188">
        <f>VLOOKUP($R188,装备规划说明!$X$27:$AI$34,W$1,FALSE)</f>
        <v>22</v>
      </c>
      <c r="X188">
        <f>INT(VLOOKUP($R188,装备规划说明!$X$27:$AI$34,X$1,FALSE)*VLOOKUP($G188,装备规划说明!$F$10:$O$21,4,FALSE)/装备规划说明!$AE$14)</f>
        <v>24</v>
      </c>
      <c r="Y188" t="str">
        <f t="shared" si="33"/>
        <v>[[18,49][[22,24]]</v>
      </c>
      <c r="Z188">
        <f t="shared" si="28"/>
        <v>3</v>
      </c>
      <c r="AA188" t="str">
        <f t="shared" si="29"/>
        <v>[[18,8,32,100][22,4,16,100]]</v>
      </c>
      <c r="AB188" t="str">
        <f t="shared" si="24"/>
        <v>[[18,8,32,100][22,4,16,100]]</v>
      </c>
      <c r="AC188" t="str">
        <f t="shared" si="24"/>
        <v>[[18,8,32,100][22,4,16,100]]</v>
      </c>
      <c r="AD188" t="str">
        <f t="shared" si="24"/>
        <v>[[18,8,32,100][22,4,16,100]]</v>
      </c>
      <c r="AE188">
        <f t="shared" si="30"/>
        <v>2</v>
      </c>
    </row>
    <row r="189" spans="1:31" x14ac:dyDescent="0.15">
      <c r="A189" t="str">
        <f t="shared" si="25"/>
        <v>1105404</v>
      </c>
      <c r="B189">
        <v>1</v>
      </c>
      <c r="E189">
        <f t="shared" si="34"/>
        <v>4</v>
      </c>
      <c r="F189">
        <f t="shared" si="26"/>
        <v>70</v>
      </c>
      <c r="G189">
        <f t="shared" si="35"/>
        <v>4</v>
      </c>
      <c r="H189">
        <f>VLOOKUP(G189,装备规划说明!$F$7:$H$20,2,FALSE)</f>
        <v>70</v>
      </c>
      <c r="I189">
        <f>IF(G189&gt;2,IF(E189=VLOOKUP(G189,装备规划说明!$F$10:$P$20,11,FALSE),1,0)+IF(E189-1=VLOOKUP(G189,装备规划说明!$F$10:$P$20,11,FALSE),1,0),IF(E189=VLOOKUP(G189,装备规划说明!$F$10:$P$20,11,FALSE),1,0))</f>
        <v>1</v>
      </c>
      <c r="J189">
        <v>1</v>
      </c>
      <c r="K189">
        <v>0</v>
      </c>
      <c r="R189">
        <f t="shared" si="32"/>
        <v>5</v>
      </c>
      <c r="S189">
        <f t="shared" si="27"/>
        <v>5</v>
      </c>
      <c r="U189">
        <f>VLOOKUP($R189,装备规划说明!$X$27:$AI$34,U$1,FALSE)</f>
        <v>16</v>
      </c>
      <c r="V189">
        <f>INT(VLOOKUP($R189,装备规划说明!$X$27:$AI$34,V$1,FALSE)*VLOOKUP($G189,装备规划说明!$F$10:$O$21,4,FALSE)/装备规划说明!$AE$14)</f>
        <v>690</v>
      </c>
      <c r="W189">
        <f>VLOOKUP($R189,装备规划说明!$X$27:$AI$34,W$1,FALSE)</f>
        <v>17</v>
      </c>
      <c r="X189">
        <f>INT(VLOOKUP($R189,装备规划说明!$X$27:$AI$34,X$1,FALSE)*VLOOKUP($G189,装备规划说明!$F$10:$O$21,4,FALSE)/装备规划说明!$AE$14)</f>
        <v>492</v>
      </c>
      <c r="Y189" t="str">
        <f t="shared" si="33"/>
        <v>[[16,690][[17,492]]</v>
      </c>
      <c r="Z189">
        <f t="shared" si="28"/>
        <v>3</v>
      </c>
      <c r="AA189" t="str">
        <f t="shared" si="29"/>
        <v>[[16,115,460,100][17,82,328,100]]</v>
      </c>
      <c r="AB189" t="str">
        <f t="shared" si="24"/>
        <v>[[16,115,460,100][17,82,328,100]]</v>
      </c>
      <c r="AC189" t="str">
        <f t="shared" si="24"/>
        <v>[[16,115,460,100][17,82,328,100]]</v>
      </c>
      <c r="AD189" t="str">
        <f t="shared" si="24"/>
        <v>[[16,115,460,100][17,82,328,100]]</v>
      </c>
      <c r="AE189">
        <f t="shared" si="30"/>
        <v>2</v>
      </c>
    </row>
    <row r="190" spans="1:31" x14ac:dyDescent="0.15">
      <c r="A190" t="str">
        <f t="shared" si="25"/>
        <v>1106404</v>
      </c>
      <c r="B190">
        <v>1</v>
      </c>
      <c r="E190">
        <f t="shared" si="34"/>
        <v>4</v>
      </c>
      <c r="F190">
        <f t="shared" si="26"/>
        <v>70</v>
      </c>
      <c r="G190">
        <f t="shared" si="35"/>
        <v>4</v>
      </c>
      <c r="H190">
        <f>VLOOKUP(G190,装备规划说明!$F$7:$H$20,2,FALSE)</f>
        <v>70</v>
      </c>
      <c r="I190">
        <f>IF(G190&gt;2,IF(E190=VLOOKUP(G190,装备规划说明!$F$10:$P$20,11,FALSE),1,0)+IF(E190-1=VLOOKUP(G190,装备规划说明!$F$10:$P$20,11,FALSE),1,0),IF(E190=VLOOKUP(G190,装备规划说明!$F$10:$P$20,11,FALSE),1,0))</f>
        <v>1</v>
      </c>
      <c r="J190">
        <v>1</v>
      </c>
      <c r="K190">
        <v>0</v>
      </c>
      <c r="R190">
        <f t="shared" si="32"/>
        <v>6</v>
      </c>
      <c r="S190">
        <f t="shared" si="27"/>
        <v>6</v>
      </c>
      <c r="U190">
        <f>VLOOKUP($R190,装备规划说明!$X$27:$AI$34,U$1,FALSE)</f>
        <v>18</v>
      </c>
      <c r="V190">
        <f>INT(VLOOKUP($R190,装备规划说明!$X$27:$AI$34,V$1,FALSE)*VLOOKUP($G190,装备规划说明!$F$10:$O$21,4,FALSE)/装备规划说明!$AE$14)</f>
        <v>49</v>
      </c>
      <c r="W190">
        <f>VLOOKUP($R190,装备规划说明!$X$27:$AI$34,W$1,FALSE)</f>
        <v>17</v>
      </c>
      <c r="X190">
        <f>INT(VLOOKUP($R190,装备规划说明!$X$27:$AI$34,X$1,FALSE)*VLOOKUP($G190,装备规划说明!$F$10:$O$21,4,FALSE)/装备规划说明!$AE$14)</f>
        <v>19</v>
      </c>
      <c r="Y190" t="str">
        <f t="shared" si="33"/>
        <v>[[18,49][[17,19]]</v>
      </c>
      <c r="Z190">
        <f t="shared" si="28"/>
        <v>3</v>
      </c>
      <c r="AA190" t="str">
        <f t="shared" si="29"/>
        <v>[[18,8,32,100][17,3,12,100]]</v>
      </c>
      <c r="AB190" t="str">
        <f t="shared" si="24"/>
        <v>[[18,8,32,100][17,3,12,100]]</v>
      </c>
      <c r="AC190" t="str">
        <f t="shared" si="24"/>
        <v>[[18,8,32,100][17,3,12,100]]</v>
      </c>
      <c r="AD190" t="str">
        <f t="shared" si="24"/>
        <v>[[18,8,32,100][17,3,12,100]]</v>
      </c>
      <c r="AE190">
        <f t="shared" si="30"/>
        <v>2</v>
      </c>
    </row>
    <row r="191" spans="1:31" x14ac:dyDescent="0.15">
      <c r="A191" t="str">
        <f t="shared" si="25"/>
        <v>1107404</v>
      </c>
      <c r="B191">
        <v>1</v>
      </c>
      <c r="E191">
        <f t="shared" si="34"/>
        <v>4</v>
      </c>
      <c r="F191">
        <f t="shared" si="26"/>
        <v>70</v>
      </c>
      <c r="G191">
        <f t="shared" si="35"/>
        <v>4</v>
      </c>
      <c r="H191">
        <f>VLOOKUP(G191,装备规划说明!$F$7:$H$20,2,FALSE)</f>
        <v>70</v>
      </c>
      <c r="I191">
        <f>IF(G191&gt;2,IF(E191=VLOOKUP(G191,装备规划说明!$F$10:$P$20,11,FALSE),1,0)+IF(E191-1=VLOOKUP(G191,装备规划说明!$F$10:$P$20,11,FALSE),1,0),IF(E191=VLOOKUP(G191,装备规划说明!$F$10:$P$20,11,FALSE),1,0))</f>
        <v>1</v>
      </c>
      <c r="J191">
        <v>1</v>
      </c>
      <c r="K191">
        <v>0</v>
      </c>
      <c r="R191">
        <f t="shared" si="32"/>
        <v>7</v>
      </c>
      <c r="S191">
        <f t="shared" si="27"/>
        <v>7</v>
      </c>
      <c r="U191">
        <f>VLOOKUP($R191,装备规划说明!$X$27:$AI$34,U$1,FALSE)</f>
        <v>16</v>
      </c>
      <c r="V191">
        <f>INT(VLOOKUP($R191,装备规划说明!$X$27:$AI$34,V$1,FALSE)*VLOOKUP($G191,装备规划说明!$F$10:$O$21,4,FALSE)/装备规划说明!$AE$14)</f>
        <v>985</v>
      </c>
      <c r="W191">
        <f>VLOOKUP($R191,装备规划说明!$X$27:$AI$34,W$1,FALSE)</f>
        <v>18</v>
      </c>
      <c r="X191">
        <f>INT(VLOOKUP($R191,装备规划说明!$X$27:$AI$34,X$1,FALSE)*VLOOKUP($G191,装备规划说明!$F$10:$O$21,4,FALSE)/装备规划说明!$AE$14)</f>
        <v>197</v>
      </c>
      <c r="Y191" t="str">
        <f t="shared" si="33"/>
        <v>[[16,985][[18,197]]</v>
      </c>
      <c r="Z191">
        <f t="shared" si="28"/>
        <v>3</v>
      </c>
      <c r="AA191" t="str">
        <f t="shared" si="29"/>
        <v>[[16,164,656,100][18,32,131,100]]</v>
      </c>
      <c r="AB191" t="str">
        <f t="shared" si="24"/>
        <v>[[16,164,656,100][18,32,131,100]]</v>
      </c>
      <c r="AC191" t="str">
        <f t="shared" si="24"/>
        <v>[[16,164,656,100][18,32,131,100]]</v>
      </c>
      <c r="AD191" t="str">
        <f t="shared" si="24"/>
        <v>[[16,164,656,100][18,32,131,100]]</v>
      </c>
      <c r="AE191">
        <f t="shared" si="30"/>
        <v>2</v>
      </c>
    </row>
    <row r="192" spans="1:31" x14ac:dyDescent="0.15">
      <c r="A192" t="str">
        <f t="shared" si="25"/>
        <v>1107404</v>
      </c>
      <c r="B192">
        <v>1</v>
      </c>
      <c r="E192">
        <f t="shared" si="34"/>
        <v>4</v>
      </c>
      <c r="F192">
        <f t="shared" si="26"/>
        <v>70</v>
      </c>
      <c r="G192">
        <f t="shared" si="35"/>
        <v>4</v>
      </c>
      <c r="H192">
        <f>VLOOKUP(G192,装备规划说明!$F$7:$H$20,2,FALSE)</f>
        <v>70</v>
      </c>
      <c r="I192">
        <f>IF(G192&gt;2,IF(E192=VLOOKUP(G192,装备规划说明!$F$10:$P$20,11,FALSE),1,0)+IF(E192-1=VLOOKUP(G192,装备规划说明!$F$10:$P$20,11,FALSE),1,0),IF(E192=VLOOKUP(G192,装备规划说明!$F$10:$P$20,11,FALSE),1,0))</f>
        <v>1</v>
      </c>
      <c r="J192">
        <v>1</v>
      </c>
      <c r="K192">
        <v>0</v>
      </c>
      <c r="R192">
        <f t="shared" si="32"/>
        <v>7</v>
      </c>
      <c r="S192">
        <f t="shared" si="27"/>
        <v>7</v>
      </c>
      <c r="U192">
        <f>VLOOKUP($R192,装备规划说明!$X$27:$AI$34,U$1,FALSE)</f>
        <v>16</v>
      </c>
      <c r="V192">
        <f>INT(VLOOKUP($R192,装备规划说明!$X$27:$AI$34,V$1,FALSE)*VLOOKUP($G192,装备规划说明!$F$10:$O$21,4,FALSE)/装备规划说明!$AE$14)</f>
        <v>985</v>
      </c>
      <c r="W192">
        <f>VLOOKUP($R192,装备规划说明!$X$27:$AI$34,W$1,FALSE)</f>
        <v>18</v>
      </c>
      <c r="X192">
        <f>INT(VLOOKUP($R192,装备规划说明!$X$27:$AI$34,X$1,FALSE)*VLOOKUP($G192,装备规划说明!$F$10:$O$21,4,FALSE)/装备规划说明!$AE$14)</f>
        <v>197</v>
      </c>
      <c r="Y192" t="str">
        <f t="shared" si="33"/>
        <v>[[16,985][[18,197]]</v>
      </c>
      <c r="Z192">
        <f t="shared" si="28"/>
        <v>3</v>
      </c>
      <c r="AA192" t="str">
        <f t="shared" si="29"/>
        <v>[[16,164,656,100][18,32,131,100]]</v>
      </c>
      <c r="AB192" t="str">
        <f t="shared" si="24"/>
        <v>[[16,164,656,100][18,32,131,100]]</v>
      </c>
      <c r="AC192" t="str">
        <f t="shared" si="24"/>
        <v>[[16,164,656,100][18,32,131,100]]</v>
      </c>
      <c r="AD192" t="str">
        <f t="shared" si="24"/>
        <v>[[16,164,656,100][18,32,131,100]]</v>
      </c>
      <c r="AE192">
        <f t="shared" si="30"/>
        <v>2</v>
      </c>
    </row>
    <row r="193" spans="1:31" x14ac:dyDescent="0.15">
      <c r="A193" t="str">
        <f t="shared" si="25"/>
        <v>1107404</v>
      </c>
      <c r="B193">
        <v>1</v>
      </c>
      <c r="E193">
        <f t="shared" si="34"/>
        <v>4</v>
      </c>
      <c r="F193">
        <f t="shared" si="26"/>
        <v>70</v>
      </c>
      <c r="G193">
        <f t="shared" si="35"/>
        <v>4</v>
      </c>
      <c r="H193">
        <f>VLOOKUP(G193,装备规划说明!$F$7:$H$20,2,FALSE)</f>
        <v>70</v>
      </c>
      <c r="I193">
        <f>IF(G193&gt;2,IF(E193=VLOOKUP(G193,装备规划说明!$F$10:$P$20,11,FALSE),1,0)+IF(E193-1=VLOOKUP(G193,装备规划说明!$F$10:$P$20,11,FALSE),1,0),IF(E193=VLOOKUP(G193,装备规划说明!$F$10:$P$20,11,FALSE),1,0))</f>
        <v>1</v>
      </c>
      <c r="J193">
        <v>1</v>
      </c>
      <c r="K193">
        <v>0</v>
      </c>
      <c r="R193">
        <f t="shared" si="32"/>
        <v>7</v>
      </c>
      <c r="S193">
        <f t="shared" si="27"/>
        <v>7</v>
      </c>
      <c r="U193">
        <f>VLOOKUP($R193,装备规划说明!$X$27:$AI$34,U$1,FALSE)</f>
        <v>16</v>
      </c>
      <c r="V193">
        <f>INT(VLOOKUP($R193,装备规划说明!$X$27:$AI$34,V$1,FALSE)*VLOOKUP($G193,装备规划说明!$F$10:$O$21,4,FALSE)/装备规划说明!$AE$14)</f>
        <v>985</v>
      </c>
      <c r="W193">
        <f>VLOOKUP($R193,装备规划说明!$X$27:$AI$34,W$1,FALSE)</f>
        <v>18</v>
      </c>
      <c r="X193">
        <f>INT(VLOOKUP($R193,装备规划说明!$X$27:$AI$34,X$1,FALSE)*VLOOKUP($G193,装备规划说明!$F$10:$O$21,4,FALSE)/装备规划说明!$AE$14)</f>
        <v>197</v>
      </c>
      <c r="Y193" t="str">
        <f t="shared" si="33"/>
        <v>[[16,985][[18,197]]</v>
      </c>
      <c r="Z193">
        <f t="shared" si="28"/>
        <v>3</v>
      </c>
      <c r="AA193" t="str">
        <f t="shared" si="29"/>
        <v>[[16,164,656,100][18,32,131,100]]</v>
      </c>
      <c r="AB193" t="str">
        <f t="shared" si="24"/>
        <v>[[16,164,656,100][18,32,131,100]]</v>
      </c>
      <c r="AC193" t="str">
        <f t="shared" si="24"/>
        <v>[[16,164,656,100][18,32,131,100]]</v>
      </c>
      <c r="AD193" t="str">
        <f t="shared" si="24"/>
        <v>[[16,164,656,100][18,32,131,100]]</v>
      </c>
      <c r="AE193">
        <f t="shared" si="30"/>
        <v>2</v>
      </c>
    </row>
    <row r="194" spans="1:31" x14ac:dyDescent="0.15">
      <c r="A194" t="str">
        <f t="shared" si="25"/>
        <v>1107404</v>
      </c>
      <c r="B194">
        <v>1</v>
      </c>
      <c r="E194">
        <f t="shared" si="34"/>
        <v>4</v>
      </c>
      <c r="F194">
        <f t="shared" si="26"/>
        <v>70</v>
      </c>
      <c r="G194">
        <f t="shared" si="35"/>
        <v>4</v>
      </c>
      <c r="H194">
        <f>VLOOKUP(G194,装备规划说明!$F$7:$H$20,2,FALSE)</f>
        <v>70</v>
      </c>
      <c r="I194">
        <f>IF(G194&gt;2,IF(E194=VLOOKUP(G194,装备规划说明!$F$10:$P$20,11,FALSE),1,0)+IF(E194-1=VLOOKUP(G194,装备规划说明!$F$10:$P$20,11,FALSE),1,0),IF(E194=VLOOKUP(G194,装备规划说明!$F$10:$P$20,11,FALSE),1,0))</f>
        <v>1</v>
      </c>
      <c r="J194">
        <v>1</v>
      </c>
      <c r="K194">
        <v>0</v>
      </c>
      <c r="R194">
        <f t="shared" si="32"/>
        <v>7</v>
      </c>
      <c r="S194">
        <f t="shared" si="27"/>
        <v>7</v>
      </c>
      <c r="U194">
        <f>VLOOKUP($R194,装备规划说明!$X$27:$AI$34,U$1,FALSE)</f>
        <v>16</v>
      </c>
      <c r="V194">
        <f>INT(VLOOKUP($R194,装备规划说明!$X$27:$AI$34,V$1,FALSE)*VLOOKUP($G194,装备规划说明!$F$10:$O$21,4,FALSE)/装备规划说明!$AE$14)</f>
        <v>985</v>
      </c>
      <c r="W194">
        <f>VLOOKUP($R194,装备规划说明!$X$27:$AI$34,W$1,FALSE)</f>
        <v>18</v>
      </c>
      <c r="X194">
        <f>INT(VLOOKUP($R194,装备规划说明!$X$27:$AI$34,X$1,FALSE)*VLOOKUP($G194,装备规划说明!$F$10:$O$21,4,FALSE)/装备规划说明!$AE$14)</f>
        <v>197</v>
      </c>
      <c r="Y194" t="str">
        <f t="shared" si="33"/>
        <v>[[16,985][[18,197]]</v>
      </c>
      <c r="Z194">
        <f t="shared" si="28"/>
        <v>3</v>
      </c>
      <c r="AA194" t="str">
        <f t="shared" si="29"/>
        <v>[[16,164,656,100][18,32,131,100]]</v>
      </c>
      <c r="AB194" t="str">
        <f t="shared" si="24"/>
        <v>[[16,164,656,100][18,32,131,100]]</v>
      </c>
      <c r="AC194" t="str">
        <f t="shared" si="24"/>
        <v>[[16,164,656,100][18,32,131,100]]</v>
      </c>
      <c r="AD194" t="str">
        <f t="shared" si="24"/>
        <v>[[16,164,656,100][18,32,131,100]]</v>
      </c>
      <c r="AE194">
        <f t="shared" si="30"/>
        <v>2</v>
      </c>
    </row>
    <row r="195" spans="1:31" hidden="1" x14ac:dyDescent="0.15">
      <c r="A195" t="str">
        <f t="shared" si="25"/>
        <v>1101504</v>
      </c>
      <c r="B195">
        <v>1</v>
      </c>
      <c r="E195">
        <f t="shared" si="34"/>
        <v>5</v>
      </c>
      <c r="F195">
        <f t="shared" si="26"/>
        <v>70</v>
      </c>
      <c r="G195">
        <f t="shared" si="35"/>
        <v>4</v>
      </c>
      <c r="H195">
        <f>VLOOKUP(G195,装备规划说明!$F$7:$H$20,2,FALSE)</f>
        <v>70</v>
      </c>
      <c r="I195">
        <f>IF(G195&gt;2,IF(E195=VLOOKUP(G195,装备规划说明!$F$10:$P$20,11,FALSE),1,0)+IF(E195-1=VLOOKUP(G195,装备规划说明!$F$10:$P$20,11,FALSE),1,0),IF(E195=VLOOKUP(G195,装备规划说明!$F$10:$P$20,11,FALSE),1,0))</f>
        <v>0</v>
      </c>
      <c r="J195">
        <v>1</v>
      </c>
      <c r="K195">
        <v>0</v>
      </c>
      <c r="R195">
        <f t="shared" si="32"/>
        <v>1</v>
      </c>
      <c r="S195">
        <f t="shared" si="27"/>
        <v>1</v>
      </c>
      <c r="U195">
        <f>VLOOKUP($R195,装备规划说明!$X$27:$AI$34,U$1,FALSE)</f>
        <v>16</v>
      </c>
      <c r="V195">
        <f>INT(VLOOKUP($R195,装备规划说明!$X$27:$AI$34,V$1,FALSE)*VLOOKUP($G195,装备规划说明!$F$10:$O$21,4,FALSE)/装备规划说明!$AE$14)</f>
        <v>690</v>
      </c>
      <c r="W195">
        <f>VLOOKUP($R195,装备规划说明!$X$27:$AI$34,W$1,FALSE)</f>
        <v>20</v>
      </c>
      <c r="X195">
        <f>INT(VLOOKUP($R195,装备规划说明!$X$27:$AI$34,X$1,FALSE)*VLOOKUP($G195,装备规划说明!$F$10:$O$21,4,FALSE)/装备规划说明!$AE$14)</f>
        <v>49</v>
      </c>
      <c r="Y195" t="str">
        <f t="shared" si="31"/>
        <v>[[16,483,862][[20,34,61]</v>
      </c>
      <c r="Z195">
        <f t="shared" si="28"/>
        <v>4</v>
      </c>
      <c r="AA195" t="str">
        <f t="shared" si="29"/>
        <v>[[16,115,460,100][20,8,32,100]]</v>
      </c>
      <c r="AB195" t="str">
        <f t="shared" si="24"/>
        <v>[[16,115,460,100][20,8,32,100]]</v>
      </c>
      <c r="AC195" t="str">
        <f t="shared" si="24"/>
        <v>[[16,115,460,100][20,8,32,100]]</v>
      </c>
      <c r="AD195" t="str">
        <f t="shared" si="24"/>
        <v>[[16,115,460,100][20,8,32,100]]</v>
      </c>
      <c r="AE195">
        <f t="shared" si="30"/>
        <v>2</v>
      </c>
    </row>
    <row r="196" spans="1:31" hidden="1" x14ac:dyDescent="0.15">
      <c r="A196" t="str">
        <f t="shared" si="25"/>
        <v>1102504</v>
      </c>
      <c r="B196">
        <v>1</v>
      </c>
      <c r="E196">
        <f t="shared" si="34"/>
        <v>5</v>
      </c>
      <c r="F196">
        <f t="shared" si="26"/>
        <v>70</v>
      </c>
      <c r="G196">
        <f t="shared" si="35"/>
        <v>4</v>
      </c>
      <c r="H196">
        <f>VLOOKUP(G196,装备规划说明!$F$7:$H$20,2,FALSE)</f>
        <v>70</v>
      </c>
      <c r="I196">
        <f>IF(G196&gt;2,IF(E196=VLOOKUP(G196,装备规划说明!$F$10:$P$20,11,FALSE),1,0)+IF(E196-1=VLOOKUP(G196,装备规划说明!$F$10:$P$20,11,FALSE),1,0),IF(E196=VLOOKUP(G196,装备规划说明!$F$10:$P$20,11,FALSE),1,0))</f>
        <v>0</v>
      </c>
      <c r="J196">
        <v>1</v>
      </c>
      <c r="K196">
        <v>0</v>
      </c>
      <c r="R196">
        <f t="shared" si="32"/>
        <v>2</v>
      </c>
      <c r="S196">
        <f t="shared" si="27"/>
        <v>2</v>
      </c>
      <c r="U196">
        <f>VLOOKUP($R196,装备规划说明!$X$27:$AI$34,U$1,FALSE)</f>
        <v>16</v>
      </c>
      <c r="V196">
        <f>INT(VLOOKUP($R196,装备规划说明!$X$27:$AI$34,V$1,FALSE)*VLOOKUP($G196,装备规划说明!$F$10:$O$21,4,FALSE)/装备规划说明!$AE$14)</f>
        <v>985</v>
      </c>
      <c r="W196">
        <f>VLOOKUP($R196,装备规划说明!$X$27:$AI$34,W$1,FALSE)</f>
        <v>20</v>
      </c>
      <c r="X196">
        <f>INT(VLOOKUP($R196,装备规划说明!$X$27:$AI$34,X$1,FALSE)*VLOOKUP($G196,装备规划说明!$F$10:$O$21,4,FALSE)/装备规划说明!$AE$14)</f>
        <v>49</v>
      </c>
      <c r="Y196" t="str">
        <f t="shared" si="31"/>
        <v>[[16,689,1231][[20,34,61]</v>
      </c>
      <c r="Z196">
        <f t="shared" si="28"/>
        <v>4</v>
      </c>
      <c r="AA196" t="str">
        <f t="shared" si="29"/>
        <v>[[16,164,656,100][20,8,32,100]]</v>
      </c>
      <c r="AB196" t="str">
        <f t="shared" si="24"/>
        <v>[[16,164,656,100][20,8,32,100]]</v>
      </c>
      <c r="AC196" t="str">
        <f t="shared" si="24"/>
        <v>[[16,164,656,100][20,8,32,100]]</v>
      </c>
      <c r="AD196" t="str">
        <f t="shared" si="24"/>
        <v>[[16,164,656,100][20,8,32,100]]</v>
      </c>
      <c r="AE196">
        <f t="shared" si="30"/>
        <v>2</v>
      </c>
    </row>
    <row r="197" spans="1:31" hidden="1" x14ac:dyDescent="0.15">
      <c r="A197" t="str">
        <f t="shared" si="25"/>
        <v>1103504</v>
      </c>
      <c r="B197">
        <v>1</v>
      </c>
      <c r="E197">
        <f t="shared" si="34"/>
        <v>5</v>
      </c>
      <c r="F197">
        <f t="shared" si="26"/>
        <v>70</v>
      </c>
      <c r="G197">
        <f t="shared" si="35"/>
        <v>4</v>
      </c>
      <c r="H197">
        <f>VLOOKUP(G197,装备规划说明!$F$7:$H$20,2,FALSE)</f>
        <v>70</v>
      </c>
      <c r="I197">
        <f>IF(G197&gt;2,IF(E197=VLOOKUP(G197,装备规划说明!$F$10:$P$20,11,FALSE),1,0)+IF(E197-1=VLOOKUP(G197,装备规划说明!$F$10:$P$20,11,FALSE),1,0),IF(E197=VLOOKUP(G197,装备规划说明!$F$10:$P$20,11,FALSE),1,0))</f>
        <v>0</v>
      </c>
      <c r="J197">
        <v>1</v>
      </c>
      <c r="K197">
        <v>0</v>
      </c>
      <c r="R197">
        <f t="shared" si="32"/>
        <v>3</v>
      </c>
      <c r="S197">
        <f t="shared" si="27"/>
        <v>3</v>
      </c>
      <c r="U197">
        <f>VLOOKUP($R197,装备规划说明!$X$27:$AI$34,U$1,FALSE)</f>
        <v>16</v>
      </c>
      <c r="V197">
        <f>INT(VLOOKUP($R197,装备规划说明!$X$27:$AI$34,V$1,FALSE)*VLOOKUP($G197,装备规划说明!$F$10:$O$21,4,FALSE)/装备规划说明!$AE$14)</f>
        <v>492</v>
      </c>
      <c r="W197">
        <f>VLOOKUP($R197,装备规划说明!$X$27:$AI$34,W$1,FALSE)</f>
        <v>21</v>
      </c>
      <c r="X197">
        <f>INT(VLOOKUP($R197,装备规划说明!$X$27:$AI$34,X$1,FALSE)*VLOOKUP($G197,装备规划说明!$F$10:$O$21,4,FALSE)/装备规划说明!$AE$14)</f>
        <v>49</v>
      </c>
      <c r="Y197" t="str">
        <f t="shared" si="31"/>
        <v>[[16,344,615][[21,34,61]</v>
      </c>
      <c r="Z197">
        <f t="shared" si="28"/>
        <v>4</v>
      </c>
      <c r="AA197" t="str">
        <f t="shared" si="29"/>
        <v>[[16,82,328,100][21,8,32,100]]</v>
      </c>
      <c r="AB197" t="str">
        <f t="shared" si="29"/>
        <v>[[16,82,328,100][21,8,32,100]]</v>
      </c>
      <c r="AC197" t="str">
        <f t="shared" si="29"/>
        <v>[[16,82,328,100][21,8,32,100]]</v>
      </c>
      <c r="AD197" t="str">
        <f t="shared" si="29"/>
        <v>[[16,82,328,100][21,8,32,100]]</v>
      </c>
      <c r="AE197">
        <f t="shared" si="30"/>
        <v>2</v>
      </c>
    </row>
    <row r="198" spans="1:31" hidden="1" x14ac:dyDescent="0.15">
      <c r="A198" t="str">
        <f t="shared" ref="A198:A261" si="36">B198&amp;J198&amp;IF(R198&lt;10,"0"&amp;R198,R198)&amp;E198&amp;IF(G198&lt;10,"0"&amp;G198,G198)</f>
        <v>1104504</v>
      </c>
      <c r="B198">
        <v>1</v>
      </c>
      <c r="E198">
        <f t="shared" si="34"/>
        <v>5</v>
      </c>
      <c r="F198">
        <f t="shared" ref="F198:F261" si="37">H198</f>
        <v>70</v>
      </c>
      <c r="G198">
        <f t="shared" si="35"/>
        <v>4</v>
      </c>
      <c r="H198">
        <f>VLOOKUP(G198,装备规划说明!$F$7:$H$20,2,FALSE)</f>
        <v>70</v>
      </c>
      <c r="I198">
        <f>IF(G198&gt;2,IF(E198=VLOOKUP(G198,装备规划说明!$F$10:$P$20,11,FALSE),1,0)+IF(E198-1=VLOOKUP(G198,装备规划说明!$F$10:$P$20,11,FALSE),1,0),IF(E198=VLOOKUP(G198,装备规划说明!$F$10:$P$20,11,FALSE),1,0))</f>
        <v>0</v>
      </c>
      <c r="J198">
        <v>1</v>
      </c>
      <c r="K198">
        <v>0</v>
      </c>
      <c r="R198">
        <f t="shared" si="32"/>
        <v>4</v>
      </c>
      <c r="S198">
        <f t="shared" ref="S198:S261" si="38">R198</f>
        <v>4</v>
      </c>
      <c r="U198">
        <f>VLOOKUP($R198,装备规划说明!$X$27:$AI$34,U$1,FALSE)</f>
        <v>18</v>
      </c>
      <c r="V198">
        <f>INT(VLOOKUP($R198,装备规划说明!$X$27:$AI$34,V$1,FALSE)*VLOOKUP($G198,装备规划说明!$F$10:$O$21,4,FALSE)/装备规划说明!$AE$14)</f>
        <v>49</v>
      </c>
      <c r="W198">
        <f>VLOOKUP($R198,装备规划说明!$X$27:$AI$34,W$1,FALSE)</f>
        <v>22</v>
      </c>
      <c r="X198">
        <f>INT(VLOOKUP($R198,装备规划说明!$X$27:$AI$34,X$1,FALSE)*VLOOKUP($G198,装备规划说明!$F$10:$O$21,4,FALSE)/装备规划说明!$AE$14)</f>
        <v>24</v>
      </c>
      <c r="Y198" t="str">
        <f t="shared" ref="Y198:Y261" si="39">"[["&amp;$U198&amp;","&amp;INT($V198*0.7)&amp;","&amp;INT($V198*1.25)&amp;"]"&amp;"[["&amp;$W198&amp;","&amp;INT($X198*0.7)&amp;","&amp;INT($X198*1.25)&amp;"]"</f>
        <v>[[18,34,61][[22,16,30]</v>
      </c>
      <c r="Z198">
        <f t="shared" ref="Z198:Z261" si="40">E198-1</f>
        <v>4</v>
      </c>
      <c r="AA198" t="str">
        <f t="shared" ref="AA198:AD261" si="41">"[["&amp;$U198&amp;","&amp;INT($V198/6)&amp;","&amp;INT($V198/1.5)&amp;",100]"&amp;"["&amp;$W198&amp;","&amp;INT($X198/6)&amp;","&amp;INT($X198/1.5)&amp;",100]]"</f>
        <v>[[18,8,32,100][22,4,16,100]]</v>
      </c>
      <c r="AB198" t="str">
        <f t="shared" si="41"/>
        <v>[[18,8,32,100][22,4,16,100]]</v>
      </c>
      <c r="AC198" t="str">
        <f t="shared" si="41"/>
        <v>[[18,8,32,100][22,4,16,100]]</v>
      </c>
      <c r="AD198" t="str">
        <f t="shared" si="41"/>
        <v>[[18,8,32,100][22,4,16,100]]</v>
      </c>
      <c r="AE198">
        <f t="shared" ref="AE198:AE261" si="42">ROUNDDOWN((E198*3+G198)/8,0)</f>
        <v>2</v>
      </c>
    </row>
    <row r="199" spans="1:31" hidden="1" x14ac:dyDescent="0.15">
      <c r="A199" t="str">
        <f t="shared" si="36"/>
        <v>1105504</v>
      </c>
      <c r="B199">
        <v>1</v>
      </c>
      <c r="E199">
        <f t="shared" si="34"/>
        <v>5</v>
      </c>
      <c r="F199">
        <f t="shared" si="37"/>
        <v>70</v>
      </c>
      <c r="G199">
        <f t="shared" si="35"/>
        <v>4</v>
      </c>
      <c r="H199">
        <f>VLOOKUP(G199,装备规划说明!$F$7:$H$20,2,FALSE)</f>
        <v>70</v>
      </c>
      <c r="I199">
        <f>IF(G199&gt;2,IF(E199=VLOOKUP(G199,装备规划说明!$F$10:$P$20,11,FALSE),1,0)+IF(E199-1=VLOOKUP(G199,装备规划说明!$F$10:$P$20,11,FALSE),1,0),IF(E199=VLOOKUP(G199,装备规划说明!$F$10:$P$20,11,FALSE),1,0))</f>
        <v>0</v>
      </c>
      <c r="J199">
        <v>1</v>
      </c>
      <c r="K199">
        <v>0</v>
      </c>
      <c r="R199">
        <f t="shared" si="32"/>
        <v>5</v>
      </c>
      <c r="S199">
        <f t="shared" si="38"/>
        <v>5</v>
      </c>
      <c r="U199">
        <f>VLOOKUP($R199,装备规划说明!$X$27:$AI$34,U$1,FALSE)</f>
        <v>16</v>
      </c>
      <c r="V199">
        <f>INT(VLOOKUP($R199,装备规划说明!$X$27:$AI$34,V$1,FALSE)*VLOOKUP($G199,装备规划说明!$F$10:$O$21,4,FALSE)/装备规划说明!$AE$14)</f>
        <v>690</v>
      </c>
      <c r="W199">
        <f>VLOOKUP($R199,装备规划说明!$X$27:$AI$34,W$1,FALSE)</f>
        <v>17</v>
      </c>
      <c r="X199">
        <f>INT(VLOOKUP($R199,装备规划说明!$X$27:$AI$34,X$1,FALSE)*VLOOKUP($G199,装备规划说明!$F$10:$O$21,4,FALSE)/装备规划说明!$AE$14)</f>
        <v>492</v>
      </c>
      <c r="Y199" t="str">
        <f t="shared" si="39"/>
        <v>[[16,483,862][[17,344,615]</v>
      </c>
      <c r="Z199">
        <f t="shared" si="40"/>
        <v>4</v>
      </c>
      <c r="AA199" t="str">
        <f t="shared" si="41"/>
        <v>[[16,115,460,100][17,82,328,100]]</v>
      </c>
      <c r="AB199" t="str">
        <f t="shared" si="41"/>
        <v>[[16,115,460,100][17,82,328,100]]</v>
      </c>
      <c r="AC199" t="str">
        <f t="shared" si="41"/>
        <v>[[16,115,460,100][17,82,328,100]]</v>
      </c>
      <c r="AD199" t="str">
        <f t="shared" si="41"/>
        <v>[[16,115,460,100][17,82,328,100]]</v>
      </c>
      <c r="AE199">
        <f t="shared" si="42"/>
        <v>2</v>
      </c>
    </row>
    <row r="200" spans="1:31" hidden="1" x14ac:dyDescent="0.15">
      <c r="A200" t="str">
        <f t="shared" si="36"/>
        <v>1106504</v>
      </c>
      <c r="B200">
        <v>1</v>
      </c>
      <c r="E200">
        <f t="shared" si="34"/>
        <v>5</v>
      </c>
      <c r="F200">
        <f t="shared" si="37"/>
        <v>70</v>
      </c>
      <c r="G200">
        <f t="shared" si="35"/>
        <v>4</v>
      </c>
      <c r="H200">
        <f>VLOOKUP(G200,装备规划说明!$F$7:$H$20,2,FALSE)</f>
        <v>70</v>
      </c>
      <c r="I200">
        <f>IF(G200&gt;2,IF(E200=VLOOKUP(G200,装备规划说明!$F$10:$P$20,11,FALSE),1,0)+IF(E200-1=VLOOKUP(G200,装备规划说明!$F$10:$P$20,11,FALSE),1,0),IF(E200=VLOOKUP(G200,装备规划说明!$F$10:$P$20,11,FALSE),1,0))</f>
        <v>0</v>
      </c>
      <c r="J200">
        <v>1</v>
      </c>
      <c r="K200">
        <v>0</v>
      </c>
      <c r="R200">
        <f t="shared" si="32"/>
        <v>6</v>
      </c>
      <c r="S200">
        <f t="shared" si="38"/>
        <v>6</v>
      </c>
      <c r="U200">
        <f>VLOOKUP($R200,装备规划说明!$X$27:$AI$34,U$1,FALSE)</f>
        <v>18</v>
      </c>
      <c r="V200">
        <f>INT(VLOOKUP($R200,装备规划说明!$X$27:$AI$34,V$1,FALSE)*VLOOKUP($G200,装备规划说明!$F$10:$O$21,4,FALSE)/装备规划说明!$AE$14)</f>
        <v>49</v>
      </c>
      <c r="W200">
        <f>VLOOKUP($R200,装备规划说明!$X$27:$AI$34,W$1,FALSE)</f>
        <v>17</v>
      </c>
      <c r="X200">
        <f>INT(VLOOKUP($R200,装备规划说明!$X$27:$AI$34,X$1,FALSE)*VLOOKUP($G200,装备规划说明!$F$10:$O$21,4,FALSE)/装备规划说明!$AE$14)</f>
        <v>19</v>
      </c>
      <c r="Y200" t="str">
        <f t="shared" si="39"/>
        <v>[[18,34,61][[17,13,23]</v>
      </c>
      <c r="Z200">
        <f t="shared" si="40"/>
        <v>4</v>
      </c>
      <c r="AA200" t="str">
        <f t="shared" si="41"/>
        <v>[[18,8,32,100][17,3,12,100]]</v>
      </c>
      <c r="AB200" t="str">
        <f t="shared" si="41"/>
        <v>[[18,8,32,100][17,3,12,100]]</v>
      </c>
      <c r="AC200" t="str">
        <f t="shared" si="41"/>
        <v>[[18,8,32,100][17,3,12,100]]</v>
      </c>
      <c r="AD200" t="str">
        <f t="shared" si="41"/>
        <v>[[18,8,32,100][17,3,12,100]]</v>
      </c>
      <c r="AE200">
        <f t="shared" si="42"/>
        <v>2</v>
      </c>
    </row>
    <row r="201" spans="1:31" hidden="1" x14ac:dyDescent="0.15">
      <c r="A201" t="str">
        <f t="shared" si="36"/>
        <v>1107504</v>
      </c>
      <c r="B201">
        <v>1</v>
      </c>
      <c r="E201">
        <f t="shared" si="34"/>
        <v>5</v>
      </c>
      <c r="F201">
        <f t="shared" si="37"/>
        <v>70</v>
      </c>
      <c r="G201">
        <f t="shared" si="35"/>
        <v>4</v>
      </c>
      <c r="H201">
        <f>VLOOKUP(G201,装备规划说明!$F$7:$H$20,2,FALSE)</f>
        <v>70</v>
      </c>
      <c r="I201">
        <f>IF(G201&gt;2,IF(E201=VLOOKUP(G201,装备规划说明!$F$10:$P$20,11,FALSE),1,0)+IF(E201-1=VLOOKUP(G201,装备规划说明!$F$10:$P$20,11,FALSE),1,0),IF(E201=VLOOKUP(G201,装备规划说明!$F$10:$P$20,11,FALSE),1,0))</f>
        <v>0</v>
      </c>
      <c r="J201">
        <v>1</v>
      </c>
      <c r="K201">
        <v>0</v>
      </c>
      <c r="R201">
        <f t="shared" si="32"/>
        <v>7</v>
      </c>
      <c r="S201">
        <f t="shared" si="38"/>
        <v>7</v>
      </c>
      <c r="U201">
        <f>VLOOKUP($R201,装备规划说明!$X$27:$AI$34,U$1,FALSE)</f>
        <v>16</v>
      </c>
      <c r="V201">
        <f>INT(VLOOKUP($R201,装备规划说明!$X$27:$AI$34,V$1,FALSE)*VLOOKUP($G201,装备规划说明!$F$10:$O$21,4,FALSE)/装备规划说明!$AE$14)</f>
        <v>985</v>
      </c>
      <c r="W201">
        <f>VLOOKUP($R201,装备规划说明!$X$27:$AI$34,W$1,FALSE)</f>
        <v>18</v>
      </c>
      <c r="X201">
        <f>INT(VLOOKUP($R201,装备规划说明!$X$27:$AI$34,X$1,FALSE)*VLOOKUP($G201,装备规划说明!$F$10:$O$21,4,FALSE)/装备规划说明!$AE$14)</f>
        <v>197</v>
      </c>
      <c r="Y201" t="str">
        <f t="shared" si="39"/>
        <v>[[16,689,1231][[18,137,246]</v>
      </c>
      <c r="Z201">
        <f t="shared" si="40"/>
        <v>4</v>
      </c>
      <c r="AA201" t="str">
        <f t="shared" si="41"/>
        <v>[[16,164,656,100][18,32,131,100]]</v>
      </c>
      <c r="AB201" t="str">
        <f t="shared" si="41"/>
        <v>[[16,164,656,100][18,32,131,100]]</v>
      </c>
      <c r="AC201" t="str">
        <f t="shared" si="41"/>
        <v>[[16,164,656,100][18,32,131,100]]</v>
      </c>
      <c r="AD201" t="str">
        <f t="shared" si="41"/>
        <v>[[16,164,656,100][18,32,131,100]]</v>
      </c>
      <c r="AE201">
        <f t="shared" si="42"/>
        <v>2</v>
      </c>
    </row>
    <row r="202" spans="1:31" hidden="1" x14ac:dyDescent="0.15">
      <c r="A202" t="str">
        <f t="shared" si="36"/>
        <v>1107504</v>
      </c>
      <c r="B202">
        <v>1</v>
      </c>
      <c r="E202">
        <f t="shared" si="34"/>
        <v>5</v>
      </c>
      <c r="F202">
        <f t="shared" si="37"/>
        <v>70</v>
      </c>
      <c r="G202">
        <f t="shared" si="35"/>
        <v>4</v>
      </c>
      <c r="H202">
        <f>VLOOKUP(G202,装备规划说明!$F$7:$H$20,2,FALSE)</f>
        <v>70</v>
      </c>
      <c r="I202">
        <f>IF(G202&gt;2,IF(E202=VLOOKUP(G202,装备规划说明!$F$10:$P$20,11,FALSE),1,0)+IF(E202-1=VLOOKUP(G202,装备规划说明!$F$10:$P$20,11,FALSE),1,0),IF(E202=VLOOKUP(G202,装备规划说明!$F$10:$P$20,11,FALSE),1,0))</f>
        <v>0</v>
      </c>
      <c r="J202">
        <v>1</v>
      </c>
      <c r="K202">
        <v>0</v>
      </c>
      <c r="R202">
        <f t="shared" si="32"/>
        <v>7</v>
      </c>
      <c r="S202">
        <f t="shared" si="38"/>
        <v>7</v>
      </c>
      <c r="U202">
        <f>VLOOKUP($R202,装备规划说明!$X$27:$AI$34,U$1,FALSE)</f>
        <v>16</v>
      </c>
      <c r="V202">
        <f>INT(VLOOKUP($R202,装备规划说明!$X$27:$AI$34,V$1,FALSE)*VLOOKUP($G202,装备规划说明!$F$10:$O$21,4,FALSE)/装备规划说明!$AE$14)</f>
        <v>985</v>
      </c>
      <c r="W202">
        <f>VLOOKUP($R202,装备规划说明!$X$27:$AI$34,W$1,FALSE)</f>
        <v>18</v>
      </c>
      <c r="X202">
        <f>INT(VLOOKUP($R202,装备规划说明!$X$27:$AI$34,X$1,FALSE)*VLOOKUP($G202,装备规划说明!$F$10:$O$21,4,FALSE)/装备规划说明!$AE$14)</f>
        <v>197</v>
      </c>
      <c r="Y202" t="str">
        <f t="shared" si="39"/>
        <v>[[16,689,1231][[18,137,246]</v>
      </c>
      <c r="Z202">
        <f t="shared" si="40"/>
        <v>4</v>
      </c>
      <c r="AA202" t="str">
        <f t="shared" si="41"/>
        <v>[[16,164,656,100][18,32,131,100]]</v>
      </c>
      <c r="AB202" t="str">
        <f t="shared" si="41"/>
        <v>[[16,164,656,100][18,32,131,100]]</v>
      </c>
      <c r="AC202" t="str">
        <f t="shared" si="41"/>
        <v>[[16,164,656,100][18,32,131,100]]</v>
      </c>
      <c r="AD202" t="str">
        <f t="shared" si="41"/>
        <v>[[16,164,656,100][18,32,131,100]]</v>
      </c>
      <c r="AE202">
        <f t="shared" si="42"/>
        <v>2</v>
      </c>
    </row>
    <row r="203" spans="1:31" hidden="1" x14ac:dyDescent="0.15">
      <c r="A203" t="str">
        <f t="shared" si="36"/>
        <v>1107504</v>
      </c>
      <c r="B203">
        <v>1</v>
      </c>
      <c r="E203">
        <f t="shared" si="34"/>
        <v>5</v>
      </c>
      <c r="F203">
        <f t="shared" si="37"/>
        <v>70</v>
      </c>
      <c r="G203">
        <f t="shared" si="35"/>
        <v>4</v>
      </c>
      <c r="H203">
        <f>VLOOKUP(G203,装备规划说明!$F$7:$H$20,2,FALSE)</f>
        <v>70</v>
      </c>
      <c r="I203">
        <f>IF(G203&gt;2,IF(E203=VLOOKUP(G203,装备规划说明!$F$10:$P$20,11,FALSE),1,0)+IF(E203-1=VLOOKUP(G203,装备规划说明!$F$10:$P$20,11,FALSE),1,0),IF(E203=VLOOKUP(G203,装备规划说明!$F$10:$P$20,11,FALSE),1,0))</f>
        <v>0</v>
      </c>
      <c r="J203">
        <v>1</v>
      </c>
      <c r="K203">
        <v>0</v>
      </c>
      <c r="R203">
        <f t="shared" si="32"/>
        <v>7</v>
      </c>
      <c r="S203">
        <f t="shared" si="38"/>
        <v>7</v>
      </c>
      <c r="U203">
        <f>VLOOKUP($R203,装备规划说明!$X$27:$AI$34,U$1,FALSE)</f>
        <v>16</v>
      </c>
      <c r="V203">
        <f>INT(VLOOKUP($R203,装备规划说明!$X$27:$AI$34,V$1,FALSE)*VLOOKUP($G203,装备规划说明!$F$10:$O$21,4,FALSE)/装备规划说明!$AE$14)</f>
        <v>985</v>
      </c>
      <c r="W203">
        <f>VLOOKUP($R203,装备规划说明!$X$27:$AI$34,W$1,FALSE)</f>
        <v>18</v>
      </c>
      <c r="X203">
        <f>INT(VLOOKUP($R203,装备规划说明!$X$27:$AI$34,X$1,FALSE)*VLOOKUP($G203,装备规划说明!$F$10:$O$21,4,FALSE)/装备规划说明!$AE$14)</f>
        <v>197</v>
      </c>
      <c r="Y203" t="str">
        <f t="shared" si="39"/>
        <v>[[16,689,1231][[18,137,246]</v>
      </c>
      <c r="Z203">
        <f t="shared" si="40"/>
        <v>4</v>
      </c>
      <c r="AA203" t="str">
        <f t="shared" si="41"/>
        <v>[[16,164,656,100][18,32,131,100]]</v>
      </c>
      <c r="AB203" t="str">
        <f t="shared" si="41"/>
        <v>[[16,164,656,100][18,32,131,100]]</v>
      </c>
      <c r="AC203" t="str">
        <f t="shared" si="41"/>
        <v>[[16,164,656,100][18,32,131,100]]</v>
      </c>
      <c r="AD203" t="str">
        <f t="shared" si="41"/>
        <v>[[16,164,656,100][18,32,131,100]]</v>
      </c>
      <c r="AE203">
        <f t="shared" si="42"/>
        <v>2</v>
      </c>
    </row>
    <row r="204" spans="1:31" hidden="1" x14ac:dyDescent="0.15">
      <c r="A204" t="str">
        <f t="shared" si="36"/>
        <v>1107504</v>
      </c>
      <c r="B204">
        <v>1</v>
      </c>
      <c r="E204">
        <f t="shared" si="34"/>
        <v>5</v>
      </c>
      <c r="F204">
        <f t="shared" si="37"/>
        <v>70</v>
      </c>
      <c r="G204">
        <f t="shared" si="35"/>
        <v>4</v>
      </c>
      <c r="H204">
        <f>VLOOKUP(G204,装备规划说明!$F$7:$H$20,2,FALSE)</f>
        <v>70</v>
      </c>
      <c r="I204">
        <f>IF(G204&gt;2,IF(E204=VLOOKUP(G204,装备规划说明!$F$10:$P$20,11,FALSE),1,0)+IF(E204-1=VLOOKUP(G204,装备规划说明!$F$10:$P$20,11,FALSE),1,0),IF(E204=VLOOKUP(G204,装备规划说明!$F$10:$P$20,11,FALSE),1,0))</f>
        <v>0</v>
      </c>
      <c r="J204">
        <v>1</v>
      </c>
      <c r="K204">
        <v>0</v>
      </c>
      <c r="R204">
        <f t="shared" si="32"/>
        <v>7</v>
      </c>
      <c r="S204">
        <f t="shared" si="38"/>
        <v>7</v>
      </c>
      <c r="U204">
        <f>VLOOKUP($R204,装备规划说明!$X$27:$AI$34,U$1,FALSE)</f>
        <v>16</v>
      </c>
      <c r="V204">
        <f>INT(VLOOKUP($R204,装备规划说明!$X$27:$AI$34,V$1,FALSE)*VLOOKUP($G204,装备规划说明!$F$10:$O$21,4,FALSE)/装备规划说明!$AE$14)</f>
        <v>985</v>
      </c>
      <c r="W204">
        <f>VLOOKUP($R204,装备规划说明!$X$27:$AI$34,W$1,FALSE)</f>
        <v>18</v>
      </c>
      <c r="X204">
        <f>INT(VLOOKUP($R204,装备规划说明!$X$27:$AI$34,X$1,FALSE)*VLOOKUP($G204,装备规划说明!$F$10:$O$21,4,FALSE)/装备规划说明!$AE$14)</f>
        <v>197</v>
      </c>
      <c r="Y204" t="str">
        <f t="shared" si="39"/>
        <v>[[16,689,1231][[18,137,246]</v>
      </c>
      <c r="Z204">
        <f t="shared" si="40"/>
        <v>4</v>
      </c>
      <c r="AA204" t="str">
        <f t="shared" si="41"/>
        <v>[[16,164,656,100][18,32,131,100]]</v>
      </c>
      <c r="AB204" t="str">
        <f t="shared" si="41"/>
        <v>[[16,164,656,100][18,32,131,100]]</v>
      </c>
      <c r="AC204" t="str">
        <f t="shared" si="41"/>
        <v>[[16,164,656,100][18,32,131,100]]</v>
      </c>
      <c r="AD204" t="str">
        <f t="shared" si="41"/>
        <v>[[16,164,656,100][18,32,131,100]]</v>
      </c>
      <c r="AE204">
        <f t="shared" si="42"/>
        <v>2</v>
      </c>
    </row>
    <row r="205" spans="1:31" hidden="1" x14ac:dyDescent="0.15">
      <c r="A205" t="str">
        <f t="shared" si="36"/>
        <v>1101105</v>
      </c>
      <c r="B205">
        <v>1</v>
      </c>
      <c r="E205">
        <f t="shared" si="34"/>
        <v>1</v>
      </c>
      <c r="F205">
        <f t="shared" si="37"/>
        <v>80</v>
      </c>
      <c r="G205">
        <f t="shared" si="35"/>
        <v>5</v>
      </c>
      <c r="H205">
        <f>VLOOKUP(G205,装备规划说明!$F$7:$H$20,2,FALSE)</f>
        <v>80</v>
      </c>
      <c r="I205">
        <f>IF(G205&gt;2,IF(E205=VLOOKUP(G205,装备规划说明!$F$10:$P$20,11,FALSE),1,0)+IF(E205-1=VLOOKUP(G205,装备规划说明!$F$10:$P$20,11,FALSE),1,0),IF(E205=VLOOKUP(G205,装备规划说明!$F$10:$P$20,11,FALSE),1,0))</f>
        <v>0</v>
      </c>
      <c r="J205">
        <v>1</v>
      </c>
      <c r="K205">
        <v>0</v>
      </c>
      <c r="R205">
        <f t="shared" si="32"/>
        <v>1</v>
      </c>
      <c r="S205">
        <f t="shared" si="38"/>
        <v>1</v>
      </c>
      <c r="U205">
        <f>VLOOKUP($R205,装备规划说明!$X$27:$AI$34,U$1,FALSE)</f>
        <v>16</v>
      </c>
      <c r="V205">
        <f>INT(VLOOKUP($R205,装备规划说明!$X$27:$AI$34,V$1,FALSE)*VLOOKUP($G205,装备规划说明!$F$10:$O$21,4,FALSE)/装备规划说明!$AE$14)</f>
        <v>788</v>
      </c>
      <c r="W205">
        <f>VLOOKUP($R205,装备规划说明!$X$27:$AI$34,W$1,FALSE)</f>
        <v>20</v>
      </c>
      <c r="X205">
        <f>INT(VLOOKUP($R205,装备规划说明!$X$27:$AI$34,X$1,FALSE)*VLOOKUP($G205,装备规划说明!$F$10:$O$21,4,FALSE)/装备规划说明!$AE$14)</f>
        <v>56</v>
      </c>
      <c r="Y205" t="str">
        <f t="shared" si="39"/>
        <v>[[16,551,985][[20,39,70]</v>
      </c>
      <c r="Z205">
        <f t="shared" si="40"/>
        <v>0</v>
      </c>
      <c r="AA205" t="str">
        <f t="shared" si="41"/>
        <v>[[16,131,525,100][20,9,37,100]]</v>
      </c>
      <c r="AB205" t="str">
        <f t="shared" si="41"/>
        <v>[[16,131,525,100][20,9,37,100]]</v>
      </c>
      <c r="AC205" t="str">
        <f t="shared" si="41"/>
        <v>[[16,131,525,100][20,9,37,100]]</v>
      </c>
      <c r="AD205" t="str">
        <f t="shared" si="41"/>
        <v>[[16,131,525,100][20,9,37,100]]</v>
      </c>
      <c r="AE205">
        <f t="shared" si="42"/>
        <v>1</v>
      </c>
    </row>
    <row r="206" spans="1:31" hidden="1" x14ac:dyDescent="0.15">
      <c r="A206" t="str">
        <f t="shared" si="36"/>
        <v>1102105</v>
      </c>
      <c r="B206">
        <v>1</v>
      </c>
      <c r="E206">
        <f t="shared" si="34"/>
        <v>1</v>
      </c>
      <c r="F206">
        <f t="shared" si="37"/>
        <v>80</v>
      </c>
      <c r="G206">
        <f t="shared" si="35"/>
        <v>5</v>
      </c>
      <c r="H206">
        <f>VLOOKUP(G206,装备规划说明!$F$7:$H$20,2,FALSE)</f>
        <v>80</v>
      </c>
      <c r="I206">
        <f>IF(G206&gt;2,IF(E206=VLOOKUP(G206,装备规划说明!$F$10:$P$20,11,FALSE),1,0)+IF(E206-1=VLOOKUP(G206,装备规划说明!$F$10:$P$20,11,FALSE),1,0),IF(E206=VLOOKUP(G206,装备规划说明!$F$10:$P$20,11,FALSE),1,0))</f>
        <v>0</v>
      </c>
      <c r="J206">
        <v>1</v>
      </c>
      <c r="K206">
        <v>0</v>
      </c>
      <c r="R206">
        <f t="shared" si="32"/>
        <v>2</v>
      </c>
      <c r="S206">
        <f t="shared" si="38"/>
        <v>2</v>
      </c>
      <c r="U206">
        <f>VLOOKUP($R206,装备规划说明!$X$27:$AI$34,U$1,FALSE)</f>
        <v>16</v>
      </c>
      <c r="V206">
        <f>INT(VLOOKUP($R206,装备规划说明!$X$27:$AI$34,V$1,FALSE)*VLOOKUP($G206,装备规划说明!$F$10:$O$21,4,FALSE)/装备规划说明!$AE$14)</f>
        <v>1126</v>
      </c>
      <c r="W206">
        <f>VLOOKUP($R206,装备规划说明!$X$27:$AI$34,W$1,FALSE)</f>
        <v>20</v>
      </c>
      <c r="X206">
        <f>INT(VLOOKUP($R206,装备规划说明!$X$27:$AI$34,X$1,FALSE)*VLOOKUP($G206,装备规划说明!$F$10:$O$21,4,FALSE)/装备规划说明!$AE$14)</f>
        <v>56</v>
      </c>
      <c r="Y206" t="str">
        <f t="shared" si="39"/>
        <v>[[16,788,1407][[20,39,70]</v>
      </c>
      <c r="Z206">
        <f t="shared" si="40"/>
        <v>0</v>
      </c>
      <c r="AA206" t="str">
        <f t="shared" si="41"/>
        <v>[[16,187,750,100][20,9,37,100]]</v>
      </c>
      <c r="AB206" t="str">
        <f t="shared" si="41"/>
        <v>[[16,187,750,100][20,9,37,100]]</v>
      </c>
      <c r="AC206" t="str">
        <f t="shared" si="41"/>
        <v>[[16,187,750,100][20,9,37,100]]</v>
      </c>
      <c r="AD206" t="str">
        <f t="shared" si="41"/>
        <v>[[16,187,750,100][20,9,37,100]]</v>
      </c>
      <c r="AE206">
        <f t="shared" si="42"/>
        <v>1</v>
      </c>
    </row>
    <row r="207" spans="1:31" hidden="1" x14ac:dyDescent="0.15">
      <c r="A207" t="str">
        <f t="shared" si="36"/>
        <v>1103105</v>
      </c>
      <c r="B207">
        <v>1</v>
      </c>
      <c r="E207">
        <f t="shared" si="34"/>
        <v>1</v>
      </c>
      <c r="F207">
        <f t="shared" si="37"/>
        <v>80</v>
      </c>
      <c r="G207">
        <f t="shared" si="35"/>
        <v>5</v>
      </c>
      <c r="H207">
        <f>VLOOKUP(G207,装备规划说明!$F$7:$H$20,2,FALSE)</f>
        <v>80</v>
      </c>
      <c r="I207">
        <f>IF(G207&gt;2,IF(E207=VLOOKUP(G207,装备规划说明!$F$10:$P$20,11,FALSE),1,0)+IF(E207-1=VLOOKUP(G207,装备规划说明!$F$10:$P$20,11,FALSE),1,0),IF(E207=VLOOKUP(G207,装备规划说明!$F$10:$P$20,11,FALSE),1,0))</f>
        <v>0</v>
      </c>
      <c r="J207">
        <v>1</v>
      </c>
      <c r="K207">
        <v>0</v>
      </c>
      <c r="R207">
        <f t="shared" si="32"/>
        <v>3</v>
      </c>
      <c r="S207">
        <f t="shared" si="38"/>
        <v>3</v>
      </c>
      <c r="U207">
        <f>VLOOKUP($R207,装备规划说明!$X$27:$AI$34,U$1,FALSE)</f>
        <v>16</v>
      </c>
      <c r="V207">
        <f>INT(VLOOKUP($R207,装备规划说明!$X$27:$AI$34,V$1,FALSE)*VLOOKUP($G207,装备规划说明!$F$10:$O$21,4,FALSE)/装备规划说明!$AE$14)</f>
        <v>563</v>
      </c>
      <c r="W207">
        <f>VLOOKUP($R207,装备规划说明!$X$27:$AI$34,W$1,FALSE)</f>
        <v>21</v>
      </c>
      <c r="X207">
        <f>INT(VLOOKUP($R207,装备规划说明!$X$27:$AI$34,X$1,FALSE)*VLOOKUP($G207,装备规划说明!$F$10:$O$21,4,FALSE)/装备规划说明!$AE$14)</f>
        <v>56</v>
      </c>
      <c r="Y207" t="str">
        <f t="shared" si="39"/>
        <v>[[16,394,703][[21,39,70]</v>
      </c>
      <c r="Z207">
        <f t="shared" si="40"/>
        <v>0</v>
      </c>
      <c r="AA207" t="str">
        <f t="shared" si="41"/>
        <v>[[16,93,375,100][21,9,37,100]]</v>
      </c>
      <c r="AB207" t="str">
        <f t="shared" si="41"/>
        <v>[[16,93,375,100][21,9,37,100]]</v>
      </c>
      <c r="AC207" t="str">
        <f t="shared" si="41"/>
        <v>[[16,93,375,100][21,9,37,100]]</v>
      </c>
      <c r="AD207" t="str">
        <f t="shared" si="41"/>
        <v>[[16,93,375,100][21,9,37,100]]</v>
      </c>
      <c r="AE207">
        <f t="shared" si="42"/>
        <v>1</v>
      </c>
    </row>
    <row r="208" spans="1:31" hidden="1" x14ac:dyDescent="0.15">
      <c r="A208" t="str">
        <f t="shared" si="36"/>
        <v>1104105</v>
      </c>
      <c r="B208">
        <v>1</v>
      </c>
      <c r="E208">
        <f t="shared" si="34"/>
        <v>1</v>
      </c>
      <c r="F208">
        <f t="shared" si="37"/>
        <v>80</v>
      </c>
      <c r="G208">
        <f t="shared" si="35"/>
        <v>5</v>
      </c>
      <c r="H208">
        <f>VLOOKUP(G208,装备规划说明!$F$7:$H$20,2,FALSE)</f>
        <v>80</v>
      </c>
      <c r="I208">
        <f>IF(G208&gt;2,IF(E208=VLOOKUP(G208,装备规划说明!$F$10:$P$20,11,FALSE),1,0)+IF(E208-1=VLOOKUP(G208,装备规划说明!$F$10:$P$20,11,FALSE),1,0),IF(E208=VLOOKUP(G208,装备规划说明!$F$10:$P$20,11,FALSE),1,0))</f>
        <v>0</v>
      </c>
      <c r="J208">
        <v>1</v>
      </c>
      <c r="K208">
        <v>0</v>
      </c>
      <c r="R208">
        <f t="shared" si="32"/>
        <v>4</v>
      </c>
      <c r="S208">
        <f t="shared" si="38"/>
        <v>4</v>
      </c>
      <c r="U208">
        <f>VLOOKUP($R208,装备规划说明!$X$27:$AI$34,U$1,FALSE)</f>
        <v>18</v>
      </c>
      <c r="V208">
        <f>INT(VLOOKUP($R208,装备规划说明!$X$27:$AI$34,V$1,FALSE)*VLOOKUP($G208,装备规划说明!$F$10:$O$21,4,FALSE)/装备规划说明!$AE$14)</f>
        <v>56</v>
      </c>
      <c r="W208">
        <f>VLOOKUP($R208,装备规划说明!$X$27:$AI$34,W$1,FALSE)</f>
        <v>22</v>
      </c>
      <c r="X208">
        <f>INT(VLOOKUP($R208,装备规划说明!$X$27:$AI$34,X$1,FALSE)*VLOOKUP($G208,装备规划说明!$F$10:$O$21,4,FALSE)/装备规划说明!$AE$14)</f>
        <v>28</v>
      </c>
      <c r="Y208" t="str">
        <f t="shared" si="39"/>
        <v>[[18,39,70][[22,19,35]</v>
      </c>
      <c r="Z208">
        <f t="shared" si="40"/>
        <v>0</v>
      </c>
      <c r="AA208" t="str">
        <f t="shared" si="41"/>
        <v>[[18,9,37,100][22,4,18,100]]</v>
      </c>
      <c r="AB208" t="str">
        <f t="shared" si="41"/>
        <v>[[18,9,37,100][22,4,18,100]]</v>
      </c>
      <c r="AC208" t="str">
        <f t="shared" si="41"/>
        <v>[[18,9,37,100][22,4,18,100]]</v>
      </c>
      <c r="AD208" t="str">
        <f t="shared" si="41"/>
        <v>[[18,9,37,100][22,4,18,100]]</v>
      </c>
      <c r="AE208">
        <f t="shared" si="42"/>
        <v>1</v>
      </c>
    </row>
    <row r="209" spans="1:31" hidden="1" x14ac:dyDescent="0.15">
      <c r="A209" t="str">
        <f t="shared" si="36"/>
        <v>1105105</v>
      </c>
      <c r="B209">
        <v>1</v>
      </c>
      <c r="E209">
        <f t="shared" si="34"/>
        <v>1</v>
      </c>
      <c r="F209">
        <f t="shared" si="37"/>
        <v>80</v>
      </c>
      <c r="G209">
        <f t="shared" si="35"/>
        <v>5</v>
      </c>
      <c r="H209">
        <f>VLOOKUP(G209,装备规划说明!$F$7:$H$20,2,FALSE)</f>
        <v>80</v>
      </c>
      <c r="I209">
        <f>IF(G209&gt;2,IF(E209=VLOOKUP(G209,装备规划说明!$F$10:$P$20,11,FALSE),1,0)+IF(E209-1=VLOOKUP(G209,装备规划说明!$F$10:$P$20,11,FALSE),1,0),IF(E209=VLOOKUP(G209,装备规划说明!$F$10:$P$20,11,FALSE),1,0))</f>
        <v>0</v>
      </c>
      <c r="J209">
        <v>1</v>
      </c>
      <c r="K209">
        <v>0</v>
      </c>
      <c r="R209">
        <f t="shared" si="32"/>
        <v>5</v>
      </c>
      <c r="S209">
        <f t="shared" si="38"/>
        <v>5</v>
      </c>
      <c r="U209">
        <f>VLOOKUP($R209,装备规划说明!$X$27:$AI$34,U$1,FALSE)</f>
        <v>16</v>
      </c>
      <c r="V209">
        <f>INT(VLOOKUP($R209,装备规划说明!$X$27:$AI$34,V$1,FALSE)*VLOOKUP($G209,装备规划说明!$F$10:$O$21,4,FALSE)/装备规划说明!$AE$14)</f>
        <v>788</v>
      </c>
      <c r="W209">
        <f>VLOOKUP($R209,装备规划说明!$X$27:$AI$34,W$1,FALSE)</f>
        <v>17</v>
      </c>
      <c r="X209">
        <f>INT(VLOOKUP($R209,装备规划说明!$X$27:$AI$34,X$1,FALSE)*VLOOKUP($G209,装备规划说明!$F$10:$O$21,4,FALSE)/装备规划说明!$AE$14)</f>
        <v>563</v>
      </c>
      <c r="Y209" t="str">
        <f t="shared" si="39"/>
        <v>[[16,551,985][[17,394,703]</v>
      </c>
      <c r="Z209">
        <f t="shared" si="40"/>
        <v>0</v>
      </c>
      <c r="AA209" t="str">
        <f t="shared" si="41"/>
        <v>[[16,131,525,100][17,93,375,100]]</v>
      </c>
      <c r="AB209" t="str">
        <f t="shared" si="41"/>
        <v>[[16,131,525,100][17,93,375,100]]</v>
      </c>
      <c r="AC209" t="str">
        <f t="shared" si="41"/>
        <v>[[16,131,525,100][17,93,375,100]]</v>
      </c>
      <c r="AD209" t="str">
        <f t="shared" si="41"/>
        <v>[[16,131,525,100][17,93,375,100]]</v>
      </c>
      <c r="AE209">
        <f t="shared" si="42"/>
        <v>1</v>
      </c>
    </row>
    <row r="210" spans="1:31" hidden="1" x14ac:dyDescent="0.15">
      <c r="A210" t="str">
        <f t="shared" si="36"/>
        <v>1106105</v>
      </c>
      <c r="B210">
        <v>1</v>
      </c>
      <c r="E210">
        <f t="shared" si="34"/>
        <v>1</v>
      </c>
      <c r="F210">
        <f t="shared" si="37"/>
        <v>80</v>
      </c>
      <c r="G210">
        <f t="shared" si="35"/>
        <v>5</v>
      </c>
      <c r="H210">
        <f>VLOOKUP(G210,装备规划说明!$F$7:$H$20,2,FALSE)</f>
        <v>80</v>
      </c>
      <c r="I210">
        <f>IF(G210&gt;2,IF(E210=VLOOKUP(G210,装备规划说明!$F$10:$P$20,11,FALSE),1,0)+IF(E210-1=VLOOKUP(G210,装备规划说明!$F$10:$P$20,11,FALSE),1,0),IF(E210=VLOOKUP(G210,装备规划说明!$F$10:$P$20,11,FALSE),1,0))</f>
        <v>0</v>
      </c>
      <c r="J210">
        <v>1</v>
      </c>
      <c r="K210">
        <v>0</v>
      </c>
      <c r="R210">
        <f t="shared" si="32"/>
        <v>6</v>
      </c>
      <c r="S210">
        <f t="shared" si="38"/>
        <v>6</v>
      </c>
      <c r="U210">
        <f>VLOOKUP($R210,装备规划说明!$X$27:$AI$34,U$1,FALSE)</f>
        <v>18</v>
      </c>
      <c r="V210">
        <f>INT(VLOOKUP($R210,装备规划说明!$X$27:$AI$34,V$1,FALSE)*VLOOKUP($G210,装备规划说明!$F$10:$O$21,4,FALSE)/装备规划说明!$AE$14)</f>
        <v>56</v>
      </c>
      <c r="W210">
        <f>VLOOKUP($R210,装备规划说明!$X$27:$AI$34,W$1,FALSE)</f>
        <v>17</v>
      </c>
      <c r="X210">
        <f>INT(VLOOKUP($R210,装备规划说明!$X$27:$AI$34,X$1,FALSE)*VLOOKUP($G210,装备规划说明!$F$10:$O$21,4,FALSE)/装备规划说明!$AE$14)</f>
        <v>22</v>
      </c>
      <c r="Y210" t="str">
        <f t="shared" si="39"/>
        <v>[[18,39,70][[17,15,27]</v>
      </c>
      <c r="Z210">
        <f t="shared" si="40"/>
        <v>0</v>
      </c>
      <c r="AA210" t="str">
        <f t="shared" si="41"/>
        <v>[[18,9,37,100][17,3,14,100]]</v>
      </c>
      <c r="AB210" t="str">
        <f t="shared" si="41"/>
        <v>[[18,9,37,100][17,3,14,100]]</v>
      </c>
      <c r="AC210" t="str">
        <f t="shared" si="41"/>
        <v>[[18,9,37,100][17,3,14,100]]</v>
      </c>
      <c r="AD210" t="str">
        <f t="shared" si="41"/>
        <v>[[18,9,37,100][17,3,14,100]]</v>
      </c>
      <c r="AE210">
        <f t="shared" si="42"/>
        <v>1</v>
      </c>
    </row>
    <row r="211" spans="1:31" hidden="1" x14ac:dyDescent="0.15">
      <c r="A211" t="str">
        <f t="shared" si="36"/>
        <v>1107105</v>
      </c>
      <c r="B211">
        <v>1</v>
      </c>
      <c r="E211">
        <f t="shared" si="34"/>
        <v>1</v>
      </c>
      <c r="F211">
        <f t="shared" si="37"/>
        <v>80</v>
      </c>
      <c r="G211">
        <f t="shared" si="35"/>
        <v>5</v>
      </c>
      <c r="H211">
        <f>VLOOKUP(G211,装备规划说明!$F$7:$H$20,2,FALSE)</f>
        <v>80</v>
      </c>
      <c r="I211">
        <f>IF(G211&gt;2,IF(E211=VLOOKUP(G211,装备规划说明!$F$10:$P$20,11,FALSE),1,0)+IF(E211-1=VLOOKUP(G211,装备规划说明!$F$10:$P$20,11,FALSE),1,0),IF(E211=VLOOKUP(G211,装备规划说明!$F$10:$P$20,11,FALSE),1,0))</f>
        <v>0</v>
      </c>
      <c r="J211">
        <v>1</v>
      </c>
      <c r="K211">
        <v>0</v>
      </c>
      <c r="R211">
        <f t="shared" si="32"/>
        <v>7</v>
      </c>
      <c r="S211">
        <f t="shared" si="38"/>
        <v>7</v>
      </c>
      <c r="U211">
        <f>VLOOKUP($R211,装备规划说明!$X$27:$AI$34,U$1,FALSE)</f>
        <v>16</v>
      </c>
      <c r="V211">
        <f>INT(VLOOKUP($R211,装备规划说明!$X$27:$AI$34,V$1,FALSE)*VLOOKUP($G211,装备规划说明!$F$10:$O$21,4,FALSE)/装备规划说明!$AE$14)</f>
        <v>1126</v>
      </c>
      <c r="W211">
        <f>VLOOKUP($R211,装备规划说明!$X$27:$AI$34,W$1,FALSE)</f>
        <v>18</v>
      </c>
      <c r="X211">
        <f>INT(VLOOKUP($R211,装备规划说明!$X$27:$AI$34,X$1,FALSE)*VLOOKUP($G211,装备规划说明!$F$10:$O$21,4,FALSE)/装备规划说明!$AE$14)</f>
        <v>225</v>
      </c>
      <c r="Y211" t="str">
        <f t="shared" si="39"/>
        <v>[[16,788,1407][[18,157,281]</v>
      </c>
      <c r="Z211">
        <f t="shared" si="40"/>
        <v>0</v>
      </c>
      <c r="AA211" t="str">
        <f t="shared" si="41"/>
        <v>[[16,187,750,100][18,37,150,100]]</v>
      </c>
      <c r="AB211" t="str">
        <f t="shared" si="41"/>
        <v>[[16,187,750,100][18,37,150,100]]</v>
      </c>
      <c r="AC211" t="str">
        <f t="shared" si="41"/>
        <v>[[16,187,750,100][18,37,150,100]]</v>
      </c>
      <c r="AD211" t="str">
        <f t="shared" si="41"/>
        <v>[[16,187,750,100][18,37,150,100]]</v>
      </c>
      <c r="AE211">
        <f t="shared" si="42"/>
        <v>1</v>
      </c>
    </row>
    <row r="212" spans="1:31" hidden="1" x14ac:dyDescent="0.15">
      <c r="A212" t="str">
        <f t="shared" si="36"/>
        <v>1107105</v>
      </c>
      <c r="B212">
        <v>1</v>
      </c>
      <c r="E212">
        <f t="shared" si="34"/>
        <v>1</v>
      </c>
      <c r="F212">
        <f t="shared" si="37"/>
        <v>80</v>
      </c>
      <c r="G212">
        <f t="shared" si="35"/>
        <v>5</v>
      </c>
      <c r="H212">
        <f>VLOOKUP(G212,装备规划说明!$F$7:$H$20,2,FALSE)</f>
        <v>80</v>
      </c>
      <c r="I212">
        <f>IF(G212&gt;2,IF(E212=VLOOKUP(G212,装备规划说明!$F$10:$P$20,11,FALSE),1,0)+IF(E212-1=VLOOKUP(G212,装备规划说明!$F$10:$P$20,11,FALSE),1,0),IF(E212=VLOOKUP(G212,装备规划说明!$F$10:$P$20,11,FALSE),1,0))</f>
        <v>0</v>
      </c>
      <c r="J212">
        <v>1</v>
      </c>
      <c r="K212">
        <v>0</v>
      </c>
      <c r="R212">
        <f t="shared" si="32"/>
        <v>7</v>
      </c>
      <c r="S212">
        <f t="shared" si="38"/>
        <v>7</v>
      </c>
      <c r="U212">
        <f>VLOOKUP($R212,装备规划说明!$X$27:$AI$34,U$1,FALSE)</f>
        <v>16</v>
      </c>
      <c r="V212">
        <f>INT(VLOOKUP($R212,装备规划说明!$X$27:$AI$34,V$1,FALSE)*VLOOKUP($G212,装备规划说明!$F$10:$O$21,4,FALSE)/装备规划说明!$AE$14)</f>
        <v>1126</v>
      </c>
      <c r="W212">
        <f>VLOOKUP($R212,装备规划说明!$X$27:$AI$34,W$1,FALSE)</f>
        <v>18</v>
      </c>
      <c r="X212">
        <f>INT(VLOOKUP($R212,装备规划说明!$X$27:$AI$34,X$1,FALSE)*VLOOKUP($G212,装备规划说明!$F$10:$O$21,4,FALSE)/装备规划说明!$AE$14)</f>
        <v>225</v>
      </c>
      <c r="Y212" t="str">
        <f t="shared" si="39"/>
        <v>[[16,788,1407][[18,157,281]</v>
      </c>
      <c r="Z212">
        <f t="shared" si="40"/>
        <v>0</v>
      </c>
      <c r="AA212" t="str">
        <f t="shared" si="41"/>
        <v>[[16,187,750,100][18,37,150,100]]</v>
      </c>
      <c r="AB212" t="str">
        <f t="shared" si="41"/>
        <v>[[16,187,750,100][18,37,150,100]]</v>
      </c>
      <c r="AC212" t="str">
        <f t="shared" si="41"/>
        <v>[[16,187,750,100][18,37,150,100]]</v>
      </c>
      <c r="AD212" t="str">
        <f t="shared" si="41"/>
        <v>[[16,187,750,100][18,37,150,100]]</v>
      </c>
      <c r="AE212">
        <f t="shared" si="42"/>
        <v>1</v>
      </c>
    </row>
    <row r="213" spans="1:31" hidden="1" x14ac:dyDescent="0.15">
      <c r="A213" t="str">
        <f t="shared" si="36"/>
        <v>1107105</v>
      </c>
      <c r="B213">
        <v>1</v>
      </c>
      <c r="E213">
        <f t="shared" si="34"/>
        <v>1</v>
      </c>
      <c r="F213">
        <f t="shared" si="37"/>
        <v>80</v>
      </c>
      <c r="G213">
        <f t="shared" si="35"/>
        <v>5</v>
      </c>
      <c r="H213">
        <f>VLOOKUP(G213,装备规划说明!$F$7:$H$20,2,FALSE)</f>
        <v>80</v>
      </c>
      <c r="I213">
        <f>IF(G213&gt;2,IF(E213=VLOOKUP(G213,装备规划说明!$F$10:$P$20,11,FALSE),1,0)+IF(E213-1=VLOOKUP(G213,装备规划说明!$F$10:$P$20,11,FALSE),1,0),IF(E213=VLOOKUP(G213,装备规划说明!$F$10:$P$20,11,FALSE),1,0))</f>
        <v>0</v>
      </c>
      <c r="J213">
        <v>1</v>
      </c>
      <c r="K213">
        <v>0</v>
      </c>
      <c r="R213">
        <f t="shared" si="32"/>
        <v>7</v>
      </c>
      <c r="S213">
        <f t="shared" si="38"/>
        <v>7</v>
      </c>
      <c r="U213">
        <f>VLOOKUP($R213,装备规划说明!$X$27:$AI$34,U$1,FALSE)</f>
        <v>16</v>
      </c>
      <c r="V213">
        <f>INT(VLOOKUP($R213,装备规划说明!$X$27:$AI$34,V$1,FALSE)*VLOOKUP($G213,装备规划说明!$F$10:$O$21,4,FALSE)/装备规划说明!$AE$14)</f>
        <v>1126</v>
      </c>
      <c r="W213">
        <f>VLOOKUP($R213,装备规划说明!$X$27:$AI$34,W$1,FALSE)</f>
        <v>18</v>
      </c>
      <c r="X213">
        <f>INT(VLOOKUP($R213,装备规划说明!$X$27:$AI$34,X$1,FALSE)*VLOOKUP($G213,装备规划说明!$F$10:$O$21,4,FALSE)/装备规划说明!$AE$14)</f>
        <v>225</v>
      </c>
      <c r="Y213" t="str">
        <f t="shared" si="39"/>
        <v>[[16,788,1407][[18,157,281]</v>
      </c>
      <c r="Z213">
        <f t="shared" si="40"/>
        <v>0</v>
      </c>
      <c r="AA213" t="str">
        <f t="shared" si="41"/>
        <v>[[16,187,750,100][18,37,150,100]]</v>
      </c>
      <c r="AB213" t="str">
        <f t="shared" si="41"/>
        <v>[[16,187,750,100][18,37,150,100]]</v>
      </c>
      <c r="AC213" t="str">
        <f t="shared" si="41"/>
        <v>[[16,187,750,100][18,37,150,100]]</v>
      </c>
      <c r="AD213" t="str">
        <f t="shared" si="41"/>
        <v>[[16,187,750,100][18,37,150,100]]</v>
      </c>
      <c r="AE213">
        <f t="shared" si="42"/>
        <v>1</v>
      </c>
    </row>
    <row r="214" spans="1:31" hidden="1" x14ac:dyDescent="0.15">
      <c r="A214" t="str">
        <f t="shared" si="36"/>
        <v>1107105</v>
      </c>
      <c r="B214">
        <v>1</v>
      </c>
      <c r="E214">
        <f t="shared" si="34"/>
        <v>1</v>
      </c>
      <c r="F214">
        <f t="shared" si="37"/>
        <v>80</v>
      </c>
      <c r="G214">
        <f t="shared" si="35"/>
        <v>5</v>
      </c>
      <c r="H214">
        <f>VLOOKUP(G214,装备规划说明!$F$7:$H$20,2,FALSE)</f>
        <v>80</v>
      </c>
      <c r="I214">
        <f>IF(G214&gt;2,IF(E214=VLOOKUP(G214,装备规划说明!$F$10:$P$20,11,FALSE),1,0)+IF(E214-1=VLOOKUP(G214,装备规划说明!$F$10:$P$20,11,FALSE),1,0),IF(E214=VLOOKUP(G214,装备规划说明!$F$10:$P$20,11,FALSE),1,0))</f>
        <v>0</v>
      </c>
      <c r="J214">
        <v>1</v>
      </c>
      <c r="K214">
        <v>0</v>
      </c>
      <c r="R214">
        <f t="shared" si="32"/>
        <v>7</v>
      </c>
      <c r="S214">
        <f t="shared" si="38"/>
        <v>7</v>
      </c>
      <c r="U214">
        <f>VLOOKUP($R214,装备规划说明!$X$27:$AI$34,U$1,FALSE)</f>
        <v>16</v>
      </c>
      <c r="V214">
        <f>INT(VLOOKUP($R214,装备规划说明!$X$27:$AI$34,V$1,FALSE)*VLOOKUP($G214,装备规划说明!$F$10:$O$21,4,FALSE)/装备规划说明!$AE$14)</f>
        <v>1126</v>
      </c>
      <c r="W214">
        <f>VLOOKUP($R214,装备规划说明!$X$27:$AI$34,W$1,FALSE)</f>
        <v>18</v>
      </c>
      <c r="X214">
        <f>INT(VLOOKUP($R214,装备规划说明!$X$27:$AI$34,X$1,FALSE)*VLOOKUP($G214,装备规划说明!$F$10:$O$21,4,FALSE)/装备规划说明!$AE$14)</f>
        <v>225</v>
      </c>
      <c r="Y214" t="str">
        <f t="shared" si="39"/>
        <v>[[16,788,1407][[18,157,281]</v>
      </c>
      <c r="Z214">
        <f t="shared" si="40"/>
        <v>0</v>
      </c>
      <c r="AA214" t="str">
        <f t="shared" si="41"/>
        <v>[[16,187,750,100][18,37,150,100]]</v>
      </c>
      <c r="AB214" t="str">
        <f t="shared" si="41"/>
        <v>[[16,187,750,100][18,37,150,100]]</v>
      </c>
      <c r="AC214" t="str">
        <f t="shared" si="41"/>
        <v>[[16,187,750,100][18,37,150,100]]</v>
      </c>
      <c r="AD214" t="str">
        <f t="shared" si="41"/>
        <v>[[16,187,750,100][18,37,150,100]]</v>
      </c>
      <c r="AE214">
        <f t="shared" si="42"/>
        <v>1</v>
      </c>
    </row>
    <row r="215" spans="1:31" hidden="1" x14ac:dyDescent="0.15">
      <c r="A215" t="str">
        <f t="shared" si="36"/>
        <v>1101205</v>
      </c>
      <c r="B215">
        <v>1</v>
      </c>
      <c r="E215">
        <f t="shared" si="34"/>
        <v>2</v>
      </c>
      <c r="F215">
        <f t="shared" si="37"/>
        <v>80</v>
      </c>
      <c r="G215">
        <f t="shared" si="35"/>
        <v>5</v>
      </c>
      <c r="H215">
        <f>VLOOKUP(G215,装备规划说明!$F$7:$H$20,2,FALSE)</f>
        <v>80</v>
      </c>
      <c r="I215">
        <f>IF(G215&gt;2,IF(E215=VLOOKUP(G215,装备规划说明!$F$10:$P$20,11,FALSE),1,0)+IF(E215-1=VLOOKUP(G215,装备规划说明!$F$10:$P$20,11,FALSE),1,0),IF(E215=VLOOKUP(G215,装备规划说明!$F$10:$P$20,11,FALSE),1,0))</f>
        <v>0</v>
      </c>
      <c r="J215">
        <v>1</v>
      </c>
      <c r="K215">
        <v>0</v>
      </c>
      <c r="R215">
        <f t="shared" si="32"/>
        <v>1</v>
      </c>
      <c r="S215">
        <f t="shared" si="38"/>
        <v>1</v>
      </c>
      <c r="U215">
        <f>VLOOKUP($R215,装备规划说明!$X$27:$AI$34,U$1,FALSE)</f>
        <v>16</v>
      </c>
      <c r="V215">
        <f>INT(VLOOKUP($R215,装备规划说明!$X$27:$AI$34,V$1,FALSE)*VLOOKUP($G215,装备规划说明!$F$10:$O$21,4,FALSE)/装备规划说明!$AE$14)</f>
        <v>788</v>
      </c>
      <c r="W215">
        <f>VLOOKUP($R215,装备规划说明!$X$27:$AI$34,W$1,FALSE)</f>
        <v>20</v>
      </c>
      <c r="X215">
        <f>INT(VLOOKUP($R215,装备规划说明!$X$27:$AI$34,X$1,FALSE)*VLOOKUP($G215,装备规划说明!$F$10:$O$21,4,FALSE)/装备规划说明!$AE$14)</f>
        <v>56</v>
      </c>
      <c r="Y215" t="str">
        <f t="shared" si="39"/>
        <v>[[16,551,985][[20,39,70]</v>
      </c>
      <c r="Z215">
        <f t="shared" si="40"/>
        <v>1</v>
      </c>
      <c r="AA215" t="str">
        <f t="shared" si="41"/>
        <v>[[16,131,525,100][20,9,37,100]]</v>
      </c>
      <c r="AB215" t="str">
        <f t="shared" si="41"/>
        <v>[[16,131,525,100][20,9,37,100]]</v>
      </c>
      <c r="AC215" t="str">
        <f t="shared" si="41"/>
        <v>[[16,131,525,100][20,9,37,100]]</v>
      </c>
      <c r="AD215" t="str">
        <f t="shared" si="41"/>
        <v>[[16,131,525,100][20,9,37,100]]</v>
      </c>
      <c r="AE215">
        <f t="shared" si="42"/>
        <v>1</v>
      </c>
    </row>
    <row r="216" spans="1:31" hidden="1" x14ac:dyDescent="0.15">
      <c r="A216" t="str">
        <f t="shared" si="36"/>
        <v>1102205</v>
      </c>
      <c r="B216">
        <v>1</v>
      </c>
      <c r="E216">
        <f t="shared" si="34"/>
        <v>2</v>
      </c>
      <c r="F216">
        <f t="shared" si="37"/>
        <v>80</v>
      </c>
      <c r="G216">
        <f t="shared" si="35"/>
        <v>5</v>
      </c>
      <c r="H216">
        <f>VLOOKUP(G216,装备规划说明!$F$7:$H$20,2,FALSE)</f>
        <v>80</v>
      </c>
      <c r="I216">
        <f>IF(G216&gt;2,IF(E216=VLOOKUP(G216,装备规划说明!$F$10:$P$20,11,FALSE),1,0)+IF(E216-1=VLOOKUP(G216,装备规划说明!$F$10:$P$20,11,FALSE),1,0),IF(E216=VLOOKUP(G216,装备规划说明!$F$10:$P$20,11,FALSE),1,0))</f>
        <v>0</v>
      </c>
      <c r="J216">
        <v>1</v>
      </c>
      <c r="K216">
        <v>0</v>
      </c>
      <c r="R216">
        <f t="shared" si="32"/>
        <v>2</v>
      </c>
      <c r="S216">
        <f t="shared" si="38"/>
        <v>2</v>
      </c>
      <c r="U216">
        <f>VLOOKUP($R216,装备规划说明!$X$27:$AI$34,U$1,FALSE)</f>
        <v>16</v>
      </c>
      <c r="V216">
        <f>INT(VLOOKUP($R216,装备规划说明!$X$27:$AI$34,V$1,FALSE)*VLOOKUP($G216,装备规划说明!$F$10:$O$21,4,FALSE)/装备规划说明!$AE$14)</f>
        <v>1126</v>
      </c>
      <c r="W216">
        <f>VLOOKUP($R216,装备规划说明!$X$27:$AI$34,W$1,FALSE)</f>
        <v>20</v>
      </c>
      <c r="X216">
        <f>INT(VLOOKUP($R216,装备规划说明!$X$27:$AI$34,X$1,FALSE)*VLOOKUP($G216,装备规划说明!$F$10:$O$21,4,FALSE)/装备规划说明!$AE$14)</f>
        <v>56</v>
      </c>
      <c r="Y216" t="str">
        <f t="shared" si="39"/>
        <v>[[16,788,1407][[20,39,70]</v>
      </c>
      <c r="Z216">
        <f t="shared" si="40"/>
        <v>1</v>
      </c>
      <c r="AA216" t="str">
        <f t="shared" si="41"/>
        <v>[[16,187,750,100][20,9,37,100]]</v>
      </c>
      <c r="AB216" t="str">
        <f t="shared" si="41"/>
        <v>[[16,187,750,100][20,9,37,100]]</v>
      </c>
      <c r="AC216" t="str">
        <f t="shared" si="41"/>
        <v>[[16,187,750,100][20,9,37,100]]</v>
      </c>
      <c r="AD216" t="str">
        <f t="shared" si="41"/>
        <v>[[16,187,750,100][20,9,37,100]]</v>
      </c>
      <c r="AE216">
        <f t="shared" si="42"/>
        <v>1</v>
      </c>
    </row>
    <row r="217" spans="1:31" hidden="1" x14ac:dyDescent="0.15">
      <c r="A217" t="str">
        <f t="shared" si="36"/>
        <v>1103205</v>
      </c>
      <c r="B217">
        <v>1</v>
      </c>
      <c r="E217">
        <f t="shared" si="34"/>
        <v>2</v>
      </c>
      <c r="F217">
        <f t="shared" si="37"/>
        <v>80</v>
      </c>
      <c r="G217">
        <f t="shared" si="35"/>
        <v>5</v>
      </c>
      <c r="H217">
        <f>VLOOKUP(G217,装备规划说明!$F$7:$H$20,2,FALSE)</f>
        <v>80</v>
      </c>
      <c r="I217">
        <f>IF(G217&gt;2,IF(E217=VLOOKUP(G217,装备规划说明!$F$10:$P$20,11,FALSE),1,0)+IF(E217-1=VLOOKUP(G217,装备规划说明!$F$10:$P$20,11,FALSE),1,0),IF(E217=VLOOKUP(G217,装备规划说明!$F$10:$P$20,11,FALSE),1,0))</f>
        <v>0</v>
      </c>
      <c r="J217">
        <v>1</v>
      </c>
      <c r="K217">
        <v>0</v>
      </c>
      <c r="R217">
        <f t="shared" si="32"/>
        <v>3</v>
      </c>
      <c r="S217">
        <f t="shared" si="38"/>
        <v>3</v>
      </c>
      <c r="U217">
        <f>VLOOKUP($R217,装备规划说明!$X$27:$AI$34,U$1,FALSE)</f>
        <v>16</v>
      </c>
      <c r="V217">
        <f>INT(VLOOKUP($R217,装备规划说明!$X$27:$AI$34,V$1,FALSE)*VLOOKUP($G217,装备规划说明!$F$10:$O$21,4,FALSE)/装备规划说明!$AE$14)</f>
        <v>563</v>
      </c>
      <c r="W217">
        <f>VLOOKUP($R217,装备规划说明!$X$27:$AI$34,W$1,FALSE)</f>
        <v>21</v>
      </c>
      <c r="X217">
        <f>INT(VLOOKUP($R217,装备规划说明!$X$27:$AI$34,X$1,FALSE)*VLOOKUP($G217,装备规划说明!$F$10:$O$21,4,FALSE)/装备规划说明!$AE$14)</f>
        <v>56</v>
      </c>
      <c r="Y217" t="str">
        <f t="shared" si="39"/>
        <v>[[16,394,703][[21,39,70]</v>
      </c>
      <c r="Z217">
        <f t="shared" si="40"/>
        <v>1</v>
      </c>
      <c r="AA217" t="str">
        <f t="shared" si="41"/>
        <v>[[16,93,375,100][21,9,37,100]]</v>
      </c>
      <c r="AB217" t="str">
        <f t="shared" si="41"/>
        <v>[[16,93,375,100][21,9,37,100]]</v>
      </c>
      <c r="AC217" t="str">
        <f t="shared" si="41"/>
        <v>[[16,93,375,100][21,9,37,100]]</v>
      </c>
      <c r="AD217" t="str">
        <f t="shared" si="41"/>
        <v>[[16,93,375,100][21,9,37,100]]</v>
      </c>
      <c r="AE217">
        <f t="shared" si="42"/>
        <v>1</v>
      </c>
    </row>
    <row r="218" spans="1:31" hidden="1" x14ac:dyDescent="0.15">
      <c r="A218" t="str">
        <f t="shared" si="36"/>
        <v>1104205</v>
      </c>
      <c r="B218">
        <v>1</v>
      </c>
      <c r="E218">
        <f t="shared" si="34"/>
        <v>2</v>
      </c>
      <c r="F218">
        <f t="shared" si="37"/>
        <v>80</v>
      </c>
      <c r="G218">
        <f t="shared" si="35"/>
        <v>5</v>
      </c>
      <c r="H218">
        <f>VLOOKUP(G218,装备规划说明!$F$7:$H$20,2,FALSE)</f>
        <v>80</v>
      </c>
      <c r="I218">
        <f>IF(G218&gt;2,IF(E218=VLOOKUP(G218,装备规划说明!$F$10:$P$20,11,FALSE),1,0)+IF(E218-1=VLOOKUP(G218,装备规划说明!$F$10:$P$20,11,FALSE),1,0),IF(E218=VLOOKUP(G218,装备规划说明!$F$10:$P$20,11,FALSE),1,0))</f>
        <v>0</v>
      </c>
      <c r="J218">
        <v>1</v>
      </c>
      <c r="K218">
        <v>0</v>
      </c>
      <c r="R218">
        <f t="shared" si="32"/>
        <v>4</v>
      </c>
      <c r="S218">
        <f t="shared" si="38"/>
        <v>4</v>
      </c>
      <c r="U218">
        <f>VLOOKUP($R218,装备规划说明!$X$27:$AI$34,U$1,FALSE)</f>
        <v>18</v>
      </c>
      <c r="V218">
        <f>INT(VLOOKUP($R218,装备规划说明!$X$27:$AI$34,V$1,FALSE)*VLOOKUP($G218,装备规划说明!$F$10:$O$21,4,FALSE)/装备规划说明!$AE$14)</f>
        <v>56</v>
      </c>
      <c r="W218">
        <f>VLOOKUP($R218,装备规划说明!$X$27:$AI$34,W$1,FALSE)</f>
        <v>22</v>
      </c>
      <c r="X218">
        <f>INT(VLOOKUP($R218,装备规划说明!$X$27:$AI$34,X$1,FALSE)*VLOOKUP($G218,装备规划说明!$F$10:$O$21,4,FALSE)/装备规划说明!$AE$14)</f>
        <v>28</v>
      </c>
      <c r="Y218" t="str">
        <f t="shared" si="39"/>
        <v>[[18,39,70][[22,19,35]</v>
      </c>
      <c r="Z218">
        <f t="shared" si="40"/>
        <v>1</v>
      </c>
      <c r="AA218" t="str">
        <f t="shared" si="41"/>
        <v>[[18,9,37,100][22,4,18,100]]</v>
      </c>
      <c r="AB218" t="str">
        <f t="shared" si="41"/>
        <v>[[18,9,37,100][22,4,18,100]]</v>
      </c>
      <c r="AC218" t="str">
        <f t="shared" si="41"/>
        <v>[[18,9,37,100][22,4,18,100]]</v>
      </c>
      <c r="AD218" t="str">
        <f t="shared" si="41"/>
        <v>[[18,9,37,100][22,4,18,100]]</v>
      </c>
      <c r="AE218">
        <f t="shared" si="42"/>
        <v>1</v>
      </c>
    </row>
    <row r="219" spans="1:31" hidden="1" x14ac:dyDescent="0.15">
      <c r="A219" t="str">
        <f t="shared" si="36"/>
        <v>1105205</v>
      </c>
      <c r="B219">
        <v>1</v>
      </c>
      <c r="E219">
        <f t="shared" si="34"/>
        <v>2</v>
      </c>
      <c r="F219">
        <f t="shared" si="37"/>
        <v>80</v>
      </c>
      <c r="G219">
        <f t="shared" si="35"/>
        <v>5</v>
      </c>
      <c r="H219">
        <f>VLOOKUP(G219,装备规划说明!$F$7:$H$20,2,FALSE)</f>
        <v>80</v>
      </c>
      <c r="I219">
        <f>IF(G219&gt;2,IF(E219=VLOOKUP(G219,装备规划说明!$F$10:$P$20,11,FALSE),1,0)+IF(E219-1=VLOOKUP(G219,装备规划说明!$F$10:$P$20,11,FALSE),1,0),IF(E219=VLOOKUP(G219,装备规划说明!$F$10:$P$20,11,FALSE),1,0))</f>
        <v>0</v>
      </c>
      <c r="J219">
        <v>1</v>
      </c>
      <c r="K219">
        <v>0</v>
      </c>
      <c r="R219">
        <f t="shared" si="32"/>
        <v>5</v>
      </c>
      <c r="S219">
        <f t="shared" si="38"/>
        <v>5</v>
      </c>
      <c r="U219">
        <f>VLOOKUP($R219,装备规划说明!$X$27:$AI$34,U$1,FALSE)</f>
        <v>16</v>
      </c>
      <c r="V219">
        <f>INT(VLOOKUP($R219,装备规划说明!$X$27:$AI$34,V$1,FALSE)*VLOOKUP($G219,装备规划说明!$F$10:$O$21,4,FALSE)/装备规划说明!$AE$14)</f>
        <v>788</v>
      </c>
      <c r="W219">
        <f>VLOOKUP($R219,装备规划说明!$X$27:$AI$34,W$1,FALSE)</f>
        <v>17</v>
      </c>
      <c r="X219">
        <f>INT(VLOOKUP($R219,装备规划说明!$X$27:$AI$34,X$1,FALSE)*VLOOKUP($G219,装备规划说明!$F$10:$O$21,4,FALSE)/装备规划说明!$AE$14)</f>
        <v>563</v>
      </c>
      <c r="Y219" t="str">
        <f t="shared" si="39"/>
        <v>[[16,551,985][[17,394,703]</v>
      </c>
      <c r="Z219">
        <f t="shared" si="40"/>
        <v>1</v>
      </c>
      <c r="AA219" t="str">
        <f t="shared" si="41"/>
        <v>[[16,131,525,100][17,93,375,100]]</v>
      </c>
      <c r="AB219" t="str">
        <f t="shared" si="41"/>
        <v>[[16,131,525,100][17,93,375,100]]</v>
      </c>
      <c r="AC219" t="str">
        <f t="shared" si="41"/>
        <v>[[16,131,525,100][17,93,375,100]]</v>
      </c>
      <c r="AD219" t="str">
        <f t="shared" si="41"/>
        <v>[[16,131,525,100][17,93,375,100]]</v>
      </c>
      <c r="AE219">
        <f t="shared" si="42"/>
        <v>1</v>
      </c>
    </row>
    <row r="220" spans="1:31" hidden="1" x14ac:dyDescent="0.15">
      <c r="A220" t="str">
        <f t="shared" si="36"/>
        <v>1106205</v>
      </c>
      <c r="B220">
        <v>1</v>
      </c>
      <c r="E220">
        <f t="shared" si="34"/>
        <v>2</v>
      </c>
      <c r="F220">
        <f t="shared" si="37"/>
        <v>80</v>
      </c>
      <c r="G220">
        <f t="shared" si="35"/>
        <v>5</v>
      </c>
      <c r="H220">
        <f>VLOOKUP(G220,装备规划说明!$F$7:$H$20,2,FALSE)</f>
        <v>80</v>
      </c>
      <c r="I220">
        <f>IF(G220&gt;2,IF(E220=VLOOKUP(G220,装备规划说明!$F$10:$P$20,11,FALSE),1,0)+IF(E220-1=VLOOKUP(G220,装备规划说明!$F$10:$P$20,11,FALSE),1,0),IF(E220=VLOOKUP(G220,装备规划说明!$F$10:$P$20,11,FALSE),1,0))</f>
        <v>0</v>
      </c>
      <c r="J220">
        <v>1</v>
      </c>
      <c r="K220">
        <v>0</v>
      </c>
      <c r="R220">
        <f t="shared" si="32"/>
        <v>6</v>
      </c>
      <c r="S220">
        <f t="shared" si="38"/>
        <v>6</v>
      </c>
      <c r="U220">
        <f>VLOOKUP($R220,装备规划说明!$X$27:$AI$34,U$1,FALSE)</f>
        <v>18</v>
      </c>
      <c r="V220">
        <f>INT(VLOOKUP($R220,装备规划说明!$X$27:$AI$34,V$1,FALSE)*VLOOKUP($G220,装备规划说明!$F$10:$O$21,4,FALSE)/装备规划说明!$AE$14)</f>
        <v>56</v>
      </c>
      <c r="W220">
        <f>VLOOKUP($R220,装备规划说明!$X$27:$AI$34,W$1,FALSE)</f>
        <v>17</v>
      </c>
      <c r="X220">
        <f>INT(VLOOKUP($R220,装备规划说明!$X$27:$AI$34,X$1,FALSE)*VLOOKUP($G220,装备规划说明!$F$10:$O$21,4,FALSE)/装备规划说明!$AE$14)</f>
        <v>22</v>
      </c>
      <c r="Y220" t="str">
        <f t="shared" si="39"/>
        <v>[[18,39,70][[17,15,27]</v>
      </c>
      <c r="Z220">
        <f t="shared" si="40"/>
        <v>1</v>
      </c>
      <c r="AA220" t="str">
        <f t="shared" si="41"/>
        <v>[[18,9,37,100][17,3,14,100]]</v>
      </c>
      <c r="AB220" t="str">
        <f t="shared" si="41"/>
        <v>[[18,9,37,100][17,3,14,100]]</v>
      </c>
      <c r="AC220" t="str">
        <f t="shared" si="41"/>
        <v>[[18,9,37,100][17,3,14,100]]</v>
      </c>
      <c r="AD220" t="str">
        <f t="shared" si="41"/>
        <v>[[18,9,37,100][17,3,14,100]]</v>
      </c>
      <c r="AE220">
        <f t="shared" si="42"/>
        <v>1</v>
      </c>
    </row>
    <row r="221" spans="1:31" hidden="1" x14ac:dyDescent="0.15">
      <c r="A221" t="str">
        <f t="shared" si="36"/>
        <v>1107205</v>
      </c>
      <c r="B221">
        <v>1</v>
      </c>
      <c r="E221">
        <f t="shared" si="34"/>
        <v>2</v>
      </c>
      <c r="F221">
        <f t="shared" si="37"/>
        <v>80</v>
      </c>
      <c r="G221">
        <f t="shared" si="35"/>
        <v>5</v>
      </c>
      <c r="H221">
        <f>VLOOKUP(G221,装备规划说明!$F$7:$H$20,2,FALSE)</f>
        <v>80</v>
      </c>
      <c r="I221">
        <f>IF(G221&gt;2,IF(E221=VLOOKUP(G221,装备规划说明!$F$10:$P$20,11,FALSE),1,0)+IF(E221-1=VLOOKUP(G221,装备规划说明!$F$10:$P$20,11,FALSE),1,0),IF(E221=VLOOKUP(G221,装备规划说明!$F$10:$P$20,11,FALSE),1,0))</f>
        <v>0</v>
      </c>
      <c r="J221">
        <v>1</v>
      </c>
      <c r="K221">
        <v>0</v>
      </c>
      <c r="R221">
        <f t="shared" si="32"/>
        <v>7</v>
      </c>
      <c r="S221">
        <f t="shared" si="38"/>
        <v>7</v>
      </c>
      <c r="U221">
        <f>VLOOKUP($R221,装备规划说明!$X$27:$AI$34,U$1,FALSE)</f>
        <v>16</v>
      </c>
      <c r="V221">
        <f>INT(VLOOKUP($R221,装备规划说明!$X$27:$AI$34,V$1,FALSE)*VLOOKUP($G221,装备规划说明!$F$10:$O$21,4,FALSE)/装备规划说明!$AE$14)</f>
        <v>1126</v>
      </c>
      <c r="W221">
        <f>VLOOKUP($R221,装备规划说明!$X$27:$AI$34,W$1,FALSE)</f>
        <v>18</v>
      </c>
      <c r="X221">
        <f>INT(VLOOKUP($R221,装备规划说明!$X$27:$AI$34,X$1,FALSE)*VLOOKUP($G221,装备规划说明!$F$10:$O$21,4,FALSE)/装备规划说明!$AE$14)</f>
        <v>225</v>
      </c>
      <c r="Y221" t="str">
        <f t="shared" si="39"/>
        <v>[[16,788,1407][[18,157,281]</v>
      </c>
      <c r="Z221">
        <f t="shared" si="40"/>
        <v>1</v>
      </c>
      <c r="AA221" t="str">
        <f t="shared" si="41"/>
        <v>[[16,187,750,100][18,37,150,100]]</v>
      </c>
      <c r="AB221" t="str">
        <f t="shared" si="41"/>
        <v>[[16,187,750,100][18,37,150,100]]</v>
      </c>
      <c r="AC221" t="str">
        <f t="shared" si="41"/>
        <v>[[16,187,750,100][18,37,150,100]]</v>
      </c>
      <c r="AD221" t="str">
        <f t="shared" si="41"/>
        <v>[[16,187,750,100][18,37,150,100]]</v>
      </c>
      <c r="AE221">
        <f t="shared" si="42"/>
        <v>1</v>
      </c>
    </row>
    <row r="222" spans="1:31" hidden="1" x14ac:dyDescent="0.15">
      <c r="A222" t="str">
        <f t="shared" si="36"/>
        <v>1107205</v>
      </c>
      <c r="B222">
        <v>1</v>
      </c>
      <c r="E222">
        <f t="shared" si="34"/>
        <v>2</v>
      </c>
      <c r="F222">
        <f t="shared" si="37"/>
        <v>80</v>
      </c>
      <c r="G222">
        <f t="shared" si="35"/>
        <v>5</v>
      </c>
      <c r="H222">
        <f>VLOOKUP(G222,装备规划说明!$F$7:$H$20,2,FALSE)</f>
        <v>80</v>
      </c>
      <c r="I222">
        <f>IF(G222&gt;2,IF(E222=VLOOKUP(G222,装备规划说明!$F$10:$P$20,11,FALSE),1,0)+IF(E222-1=VLOOKUP(G222,装备规划说明!$F$10:$P$20,11,FALSE),1,0),IF(E222=VLOOKUP(G222,装备规划说明!$F$10:$P$20,11,FALSE),1,0))</f>
        <v>0</v>
      </c>
      <c r="J222">
        <v>1</v>
      </c>
      <c r="K222">
        <v>0</v>
      </c>
      <c r="R222">
        <f t="shared" si="32"/>
        <v>7</v>
      </c>
      <c r="S222">
        <f t="shared" si="38"/>
        <v>7</v>
      </c>
      <c r="U222">
        <f>VLOOKUP($R222,装备规划说明!$X$27:$AI$34,U$1,FALSE)</f>
        <v>16</v>
      </c>
      <c r="V222">
        <f>INT(VLOOKUP($R222,装备规划说明!$X$27:$AI$34,V$1,FALSE)*VLOOKUP($G222,装备规划说明!$F$10:$O$21,4,FALSE)/装备规划说明!$AE$14)</f>
        <v>1126</v>
      </c>
      <c r="W222">
        <f>VLOOKUP($R222,装备规划说明!$X$27:$AI$34,W$1,FALSE)</f>
        <v>18</v>
      </c>
      <c r="X222">
        <f>INT(VLOOKUP($R222,装备规划说明!$X$27:$AI$34,X$1,FALSE)*VLOOKUP($G222,装备规划说明!$F$10:$O$21,4,FALSE)/装备规划说明!$AE$14)</f>
        <v>225</v>
      </c>
      <c r="Y222" t="str">
        <f t="shared" si="39"/>
        <v>[[16,788,1407][[18,157,281]</v>
      </c>
      <c r="Z222">
        <f t="shared" si="40"/>
        <v>1</v>
      </c>
      <c r="AA222" t="str">
        <f t="shared" si="41"/>
        <v>[[16,187,750,100][18,37,150,100]]</v>
      </c>
      <c r="AB222" t="str">
        <f t="shared" si="41"/>
        <v>[[16,187,750,100][18,37,150,100]]</v>
      </c>
      <c r="AC222" t="str">
        <f t="shared" si="41"/>
        <v>[[16,187,750,100][18,37,150,100]]</v>
      </c>
      <c r="AD222" t="str">
        <f t="shared" si="41"/>
        <v>[[16,187,750,100][18,37,150,100]]</v>
      </c>
      <c r="AE222">
        <f t="shared" si="42"/>
        <v>1</v>
      </c>
    </row>
    <row r="223" spans="1:31" hidden="1" x14ac:dyDescent="0.15">
      <c r="A223" t="str">
        <f t="shared" si="36"/>
        <v>1107205</v>
      </c>
      <c r="B223">
        <v>1</v>
      </c>
      <c r="E223">
        <f t="shared" si="34"/>
        <v>2</v>
      </c>
      <c r="F223">
        <f t="shared" si="37"/>
        <v>80</v>
      </c>
      <c r="G223">
        <f t="shared" si="35"/>
        <v>5</v>
      </c>
      <c r="H223">
        <f>VLOOKUP(G223,装备规划说明!$F$7:$H$20,2,FALSE)</f>
        <v>80</v>
      </c>
      <c r="I223">
        <f>IF(G223&gt;2,IF(E223=VLOOKUP(G223,装备规划说明!$F$10:$P$20,11,FALSE),1,0)+IF(E223-1=VLOOKUP(G223,装备规划说明!$F$10:$P$20,11,FALSE),1,0),IF(E223=VLOOKUP(G223,装备规划说明!$F$10:$P$20,11,FALSE),1,0))</f>
        <v>0</v>
      </c>
      <c r="J223">
        <v>1</v>
      </c>
      <c r="K223">
        <v>0</v>
      </c>
      <c r="R223">
        <f t="shared" si="32"/>
        <v>7</v>
      </c>
      <c r="S223">
        <f t="shared" si="38"/>
        <v>7</v>
      </c>
      <c r="U223">
        <f>VLOOKUP($R223,装备规划说明!$X$27:$AI$34,U$1,FALSE)</f>
        <v>16</v>
      </c>
      <c r="V223">
        <f>INT(VLOOKUP($R223,装备规划说明!$X$27:$AI$34,V$1,FALSE)*VLOOKUP($G223,装备规划说明!$F$10:$O$21,4,FALSE)/装备规划说明!$AE$14)</f>
        <v>1126</v>
      </c>
      <c r="W223">
        <f>VLOOKUP($R223,装备规划说明!$X$27:$AI$34,W$1,FALSE)</f>
        <v>18</v>
      </c>
      <c r="X223">
        <f>INT(VLOOKUP($R223,装备规划说明!$X$27:$AI$34,X$1,FALSE)*VLOOKUP($G223,装备规划说明!$F$10:$O$21,4,FALSE)/装备规划说明!$AE$14)</f>
        <v>225</v>
      </c>
      <c r="Y223" t="str">
        <f t="shared" si="39"/>
        <v>[[16,788,1407][[18,157,281]</v>
      </c>
      <c r="Z223">
        <f t="shared" si="40"/>
        <v>1</v>
      </c>
      <c r="AA223" t="str">
        <f t="shared" si="41"/>
        <v>[[16,187,750,100][18,37,150,100]]</v>
      </c>
      <c r="AB223" t="str">
        <f t="shared" si="41"/>
        <v>[[16,187,750,100][18,37,150,100]]</v>
      </c>
      <c r="AC223" t="str">
        <f t="shared" si="41"/>
        <v>[[16,187,750,100][18,37,150,100]]</v>
      </c>
      <c r="AD223" t="str">
        <f t="shared" si="41"/>
        <v>[[16,187,750,100][18,37,150,100]]</v>
      </c>
      <c r="AE223">
        <f t="shared" si="42"/>
        <v>1</v>
      </c>
    </row>
    <row r="224" spans="1:31" hidden="1" x14ac:dyDescent="0.15">
      <c r="A224" t="str">
        <f t="shared" si="36"/>
        <v>1107205</v>
      </c>
      <c r="B224">
        <v>1</v>
      </c>
      <c r="E224">
        <f t="shared" si="34"/>
        <v>2</v>
      </c>
      <c r="F224">
        <f t="shared" si="37"/>
        <v>80</v>
      </c>
      <c r="G224">
        <f t="shared" si="35"/>
        <v>5</v>
      </c>
      <c r="H224">
        <f>VLOOKUP(G224,装备规划说明!$F$7:$H$20,2,FALSE)</f>
        <v>80</v>
      </c>
      <c r="I224">
        <f>IF(G224&gt;2,IF(E224=VLOOKUP(G224,装备规划说明!$F$10:$P$20,11,FALSE),1,0)+IF(E224-1=VLOOKUP(G224,装备规划说明!$F$10:$P$20,11,FALSE),1,0),IF(E224=VLOOKUP(G224,装备规划说明!$F$10:$P$20,11,FALSE),1,0))</f>
        <v>0</v>
      </c>
      <c r="J224">
        <v>1</v>
      </c>
      <c r="K224">
        <v>0</v>
      </c>
      <c r="R224">
        <f t="shared" si="32"/>
        <v>7</v>
      </c>
      <c r="S224">
        <f t="shared" si="38"/>
        <v>7</v>
      </c>
      <c r="U224">
        <f>VLOOKUP($R224,装备规划说明!$X$27:$AI$34,U$1,FALSE)</f>
        <v>16</v>
      </c>
      <c r="V224">
        <f>INT(VLOOKUP($R224,装备规划说明!$X$27:$AI$34,V$1,FALSE)*VLOOKUP($G224,装备规划说明!$F$10:$O$21,4,FALSE)/装备规划说明!$AE$14)</f>
        <v>1126</v>
      </c>
      <c r="W224">
        <f>VLOOKUP($R224,装备规划说明!$X$27:$AI$34,W$1,FALSE)</f>
        <v>18</v>
      </c>
      <c r="X224">
        <f>INT(VLOOKUP($R224,装备规划说明!$X$27:$AI$34,X$1,FALSE)*VLOOKUP($G224,装备规划说明!$F$10:$O$21,4,FALSE)/装备规划说明!$AE$14)</f>
        <v>225</v>
      </c>
      <c r="Y224" t="str">
        <f t="shared" si="39"/>
        <v>[[16,788,1407][[18,157,281]</v>
      </c>
      <c r="Z224">
        <f t="shared" si="40"/>
        <v>1</v>
      </c>
      <c r="AA224" t="str">
        <f t="shared" si="41"/>
        <v>[[16,187,750,100][18,37,150,100]]</v>
      </c>
      <c r="AB224" t="str">
        <f t="shared" si="41"/>
        <v>[[16,187,750,100][18,37,150,100]]</v>
      </c>
      <c r="AC224" t="str">
        <f t="shared" si="41"/>
        <v>[[16,187,750,100][18,37,150,100]]</v>
      </c>
      <c r="AD224" t="str">
        <f t="shared" si="41"/>
        <v>[[16,187,750,100][18,37,150,100]]</v>
      </c>
      <c r="AE224">
        <f t="shared" si="42"/>
        <v>1</v>
      </c>
    </row>
    <row r="225" spans="1:31" x14ac:dyDescent="0.15">
      <c r="A225" t="str">
        <f t="shared" si="36"/>
        <v>1101305</v>
      </c>
      <c r="B225">
        <v>1</v>
      </c>
      <c r="E225">
        <f t="shared" si="34"/>
        <v>3</v>
      </c>
      <c r="F225">
        <f t="shared" si="37"/>
        <v>80</v>
      </c>
      <c r="G225">
        <f t="shared" si="35"/>
        <v>5</v>
      </c>
      <c r="H225">
        <f>VLOOKUP(G225,装备规划说明!$F$7:$H$20,2,FALSE)</f>
        <v>80</v>
      </c>
      <c r="I225">
        <f>IF(G225&gt;2,IF(E225=VLOOKUP(G225,装备规划说明!$F$10:$P$20,11,FALSE),1,0)+IF(E225-1=VLOOKUP(G225,装备规划说明!$F$10:$P$20,11,FALSE),1,0),IF(E225=VLOOKUP(G225,装备规划说明!$F$10:$P$20,11,FALSE),1,0))</f>
        <v>1</v>
      </c>
      <c r="J225">
        <v>1</v>
      </c>
      <c r="K225">
        <v>0</v>
      </c>
      <c r="R225">
        <f t="shared" si="32"/>
        <v>1</v>
      </c>
      <c r="S225">
        <f t="shared" si="38"/>
        <v>1</v>
      </c>
      <c r="U225">
        <f>VLOOKUP($R225,装备规划说明!$X$27:$AI$34,U$1,FALSE)</f>
        <v>16</v>
      </c>
      <c r="V225">
        <f>INT(VLOOKUP($R225,装备规划说明!$X$27:$AI$34,V$1,FALSE)*VLOOKUP($G225,装备规划说明!$F$10:$O$21,4,FALSE)/装备规划说明!$AE$14)</f>
        <v>788</v>
      </c>
      <c r="W225">
        <f>VLOOKUP($R225,装备规划说明!$X$27:$AI$34,W$1,FALSE)</f>
        <v>20</v>
      </c>
      <c r="X225">
        <f>INT(VLOOKUP($R225,装备规划说明!$X$27:$AI$34,X$1,FALSE)*VLOOKUP($G225,装备规划说明!$F$10:$O$21,4,FALSE)/装备规划说明!$AE$14)</f>
        <v>56</v>
      </c>
      <c r="Y225" t="str">
        <f t="shared" ref="Y225:Y244" si="43">"[["&amp;$U225&amp;","&amp;INT($V225)&amp;"]"&amp;"[["&amp;$W225&amp;","&amp;INT($X225)&amp;"]]"</f>
        <v>[[16,788][[20,56]]</v>
      </c>
      <c r="Z225">
        <f t="shared" si="40"/>
        <v>2</v>
      </c>
      <c r="AA225" t="str">
        <f t="shared" si="41"/>
        <v>[[16,131,525,100][20,9,37,100]]</v>
      </c>
      <c r="AB225" t="str">
        <f t="shared" si="41"/>
        <v>[[16,131,525,100][20,9,37,100]]</v>
      </c>
      <c r="AC225" t="str">
        <f t="shared" si="41"/>
        <v>[[16,131,525,100][20,9,37,100]]</v>
      </c>
      <c r="AD225" t="str">
        <f t="shared" si="41"/>
        <v>[[16,131,525,100][20,9,37,100]]</v>
      </c>
      <c r="AE225">
        <f t="shared" si="42"/>
        <v>1</v>
      </c>
    </row>
    <row r="226" spans="1:31" x14ac:dyDescent="0.15">
      <c r="A226" t="str">
        <f t="shared" si="36"/>
        <v>1102305</v>
      </c>
      <c r="B226">
        <v>1</v>
      </c>
      <c r="E226">
        <f t="shared" si="34"/>
        <v>3</v>
      </c>
      <c r="F226">
        <f t="shared" si="37"/>
        <v>80</v>
      </c>
      <c r="G226">
        <f t="shared" si="35"/>
        <v>5</v>
      </c>
      <c r="H226">
        <f>VLOOKUP(G226,装备规划说明!$F$7:$H$20,2,FALSE)</f>
        <v>80</v>
      </c>
      <c r="I226">
        <f>IF(G226&gt;2,IF(E226=VLOOKUP(G226,装备规划说明!$F$10:$P$20,11,FALSE),1,0)+IF(E226-1=VLOOKUP(G226,装备规划说明!$F$10:$P$20,11,FALSE),1,0),IF(E226=VLOOKUP(G226,装备规划说明!$F$10:$P$20,11,FALSE),1,0))</f>
        <v>1</v>
      </c>
      <c r="J226">
        <v>1</v>
      </c>
      <c r="K226">
        <v>0</v>
      </c>
      <c r="R226">
        <f t="shared" si="32"/>
        <v>2</v>
      </c>
      <c r="S226">
        <f t="shared" si="38"/>
        <v>2</v>
      </c>
      <c r="U226">
        <f>VLOOKUP($R226,装备规划说明!$X$27:$AI$34,U$1,FALSE)</f>
        <v>16</v>
      </c>
      <c r="V226">
        <f>INT(VLOOKUP($R226,装备规划说明!$X$27:$AI$34,V$1,FALSE)*VLOOKUP($G226,装备规划说明!$F$10:$O$21,4,FALSE)/装备规划说明!$AE$14)</f>
        <v>1126</v>
      </c>
      <c r="W226">
        <f>VLOOKUP($R226,装备规划说明!$X$27:$AI$34,W$1,FALSE)</f>
        <v>20</v>
      </c>
      <c r="X226">
        <f>INT(VLOOKUP($R226,装备规划说明!$X$27:$AI$34,X$1,FALSE)*VLOOKUP($G226,装备规划说明!$F$10:$O$21,4,FALSE)/装备规划说明!$AE$14)</f>
        <v>56</v>
      </c>
      <c r="Y226" t="str">
        <f t="shared" si="43"/>
        <v>[[16,1126][[20,56]]</v>
      </c>
      <c r="Z226">
        <f t="shared" si="40"/>
        <v>2</v>
      </c>
      <c r="AA226" t="str">
        <f t="shared" si="41"/>
        <v>[[16,187,750,100][20,9,37,100]]</v>
      </c>
      <c r="AB226" t="str">
        <f t="shared" si="41"/>
        <v>[[16,187,750,100][20,9,37,100]]</v>
      </c>
      <c r="AC226" t="str">
        <f t="shared" si="41"/>
        <v>[[16,187,750,100][20,9,37,100]]</v>
      </c>
      <c r="AD226" t="str">
        <f t="shared" si="41"/>
        <v>[[16,187,750,100][20,9,37,100]]</v>
      </c>
      <c r="AE226">
        <f t="shared" si="42"/>
        <v>1</v>
      </c>
    </row>
    <row r="227" spans="1:31" x14ac:dyDescent="0.15">
      <c r="A227" t="str">
        <f t="shared" si="36"/>
        <v>1103305</v>
      </c>
      <c r="B227">
        <v>1</v>
      </c>
      <c r="E227">
        <f t="shared" si="34"/>
        <v>3</v>
      </c>
      <c r="F227">
        <f t="shared" si="37"/>
        <v>80</v>
      </c>
      <c r="G227">
        <f t="shared" si="35"/>
        <v>5</v>
      </c>
      <c r="H227">
        <f>VLOOKUP(G227,装备规划说明!$F$7:$H$20,2,FALSE)</f>
        <v>80</v>
      </c>
      <c r="I227">
        <f>IF(G227&gt;2,IF(E227=VLOOKUP(G227,装备规划说明!$F$10:$P$20,11,FALSE),1,0)+IF(E227-1=VLOOKUP(G227,装备规划说明!$F$10:$P$20,11,FALSE),1,0),IF(E227=VLOOKUP(G227,装备规划说明!$F$10:$P$20,11,FALSE),1,0))</f>
        <v>1</v>
      </c>
      <c r="J227">
        <v>1</v>
      </c>
      <c r="K227">
        <v>0</v>
      </c>
      <c r="R227">
        <f t="shared" si="32"/>
        <v>3</v>
      </c>
      <c r="S227">
        <f t="shared" si="38"/>
        <v>3</v>
      </c>
      <c r="U227">
        <f>VLOOKUP($R227,装备规划说明!$X$27:$AI$34,U$1,FALSE)</f>
        <v>16</v>
      </c>
      <c r="V227">
        <f>INT(VLOOKUP($R227,装备规划说明!$X$27:$AI$34,V$1,FALSE)*VLOOKUP($G227,装备规划说明!$F$10:$O$21,4,FALSE)/装备规划说明!$AE$14)</f>
        <v>563</v>
      </c>
      <c r="W227">
        <f>VLOOKUP($R227,装备规划说明!$X$27:$AI$34,W$1,FALSE)</f>
        <v>21</v>
      </c>
      <c r="X227">
        <f>INT(VLOOKUP($R227,装备规划说明!$X$27:$AI$34,X$1,FALSE)*VLOOKUP($G227,装备规划说明!$F$10:$O$21,4,FALSE)/装备规划说明!$AE$14)</f>
        <v>56</v>
      </c>
      <c r="Y227" t="str">
        <f t="shared" si="43"/>
        <v>[[16,563][[21,56]]</v>
      </c>
      <c r="Z227">
        <f t="shared" si="40"/>
        <v>2</v>
      </c>
      <c r="AA227" t="str">
        <f t="shared" si="41"/>
        <v>[[16,93,375,100][21,9,37,100]]</v>
      </c>
      <c r="AB227" t="str">
        <f t="shared" si="41"/>
        <v>[[16,93,375,100][21,9,37,100]]</v>
      </c>
      <c r="AC227" t="str">
        <f t="shared" si="41"/>
        <v>[[16,93,375,100][21,9,37,100]]</v>
      </c>
      <c r="AD227" t="str">
        <f t="shared" si="41"/>
        <v>[[16,93,375,100][21,9,37,100]]</v>
      </c>
      <c r="AE227">
        <f t="shared" si="42"/>
        <v>1</v>
      </c>
    </row>
    <row r="228" spans="1:31" x14ac:dyDescent="0.15">
      <c r="A228" t="str">
        <f t="shared" si="36"/>
        <v>1104305</v>
      </c>
      <c r="B228">
        <v>1</v>
      </c>
      <c r="E228">
        <f t="shared" si="34"/>
        <v>3</v>
      </c>
      <c r="F228">
        <f t="shared" si="37"/>
        <v>80</v>
      </c>
      <c r="G228">
        <f t="shared" si="35"/>
        <v>5</v>
      </c>
      <c r="H228">
        <f>VLOOKUP(G228,装备规划说明!$F$7:$H$20,2,FALSE)</f>
        <v>80</v>
      </c>
      <c r="I228">
        <f>IF(G228&gt;2,IF(E228=VLOOKUP(G228,装备规划说明!$F$10:$P$20,11,FALSE),1,0)+IF(E228-1=VLOOKUP(G228,装备规划说明!$F$10:$P$20,11,FALSE),1,0),IF(E228=VLOOKUP(G228,装备规划说明!$F$10:$P$20,11,FALSE),1,0))</f>
        <v>1</v>
      </c>
      <c r="J228">
        <v>1</v>
      </c>
      <c r="K228">
        <v>0</v>
      </c>
      <c r="R228">
        <f t="shared" si="32"/>
        <v>4</v>
      </c>
      <c r="S228">
        <f t="shared" si="38"/>
        <v>4</v>
      </c>
      <c r="U228">
        <f>VLOOKUP($R228,装备规划说明!$X$27:$AI$34,U$1,FALSE)</f>
        <v>18</v>
      </c>
      <c r="V228">
        <f>INT(VLOOKUP($R228,装备规划说明!$X$27:$AI$34,V$1,FALSE)*VLOOKUP($G228,装备规划说明!$F$10:$O$21,4,FALSE)/装备规划说明!$AE$14)</f>
        <v>56</v>
      </c>
      <c r="W228">
        <f>VLOOKUP($R228,装备规划说明!$X$27:$AI$34,W$1,FALSE)</f>
        <v>22</v>
      </c>
      <c r="X228">
        <f>INT(VLOOKUP($R228,装备规划说明!$X$27:$AI$34,X$1,FALSE)*VLOOKUP($G228,装备规划说明!$F$10:$O$21,4,FALSE)/装备规划说明!$AE$14)</f>
        <v>28</v>
      </c>
      <c r="Y228" t="str">
        <f t="shared" si="43"/>
        <v>[[18,56][[22,28]]</v>
      </c>
      <c r="Z228">
        <f t="shared" si="40"/>
        <v>2</v>
      </c>
      <c r="AA228" t="str">
        <f t="shared" si="41"/>
        <v>[[18,9,37,100][22,4,18,100]]</v>
      </c>
      <c r="AB228" t="str">
        <f t="shared" si="41"/>
        <v>[[18,9,37,100][22,4,18,100]]</v>
      </c>
      <c r="AC228" t="str">
        <f t="shared" si="41"/>
        <v>[[18,9,37,100][22,4,18,100]]</v>
      </c>
      <c r="AD228" t="str">
        <f t="shared" si="41"/>
        <v>[[18,9,37,100][22,4,18,100]]</v>
      </c>
      <c r="AE228">
        <f t="shared" si="42"/>
        <v>1</v>
      </c>
    </row>
    <row r="229" spans="1:31" x14ac:dyDescent="0.15">
      <c r="A229" t="str">
        <f t="shared" si="36"/>
        <v>1105305</v>
      </c>
      <c r="B229">
        <v>1</v>
      </c>
      <c r="E229">
        <f t="shared" si="34"/>
        <v>3</v>
      </c>
      <c r="F229">
        <f t="shared" si="37"/>
        <v>80</v>
      </c>
      <c r="G229">
        <f t="shared" si="35"/>
        <v>5</v>
      </c>
      <c r="H229">
        <f>VLOOKUP(G229,装备规划说明!$F$7:$H$20,2,FALSE)</f>
        <v>80</v>
      </c>
      <c r="I229">
        <f>IF(G229&gt;2,IF(E229=VLOOKUP(G229,装备规划说明!$F$10:$P$20,11,FALSE),1,0)+IF(E229-1=VLOOKUP(G229,装备规划说明!$F$10:$P$20,11,FALSE),1,0),IF(E229=VLOOKUP(G229,装备规划说明!$F$10:$P$20,11,FALSE),1,0))</f>
        <v>1</v>
      </c>
      <c r="J229">
        <v>1</v>
      </c>
      <c r="K229">
        <v>0</v>
      </c>
      <c r="R229">
        <f t="shared" si="32"/>
        <v>5</v>
      </c>
      <c r="S229">
        <f t="shared" si="38"/>
        <v>5</v>
      </c>
      <c r="U229">
        <f>VLOOKUP($R229,装备规划说明!$X$27:$AI$34,U$1,FALSE)</f>
        <v>16</v>
      </c>
      <c r="V229">
        <f>INT(VLOOKUP($R229,装备规划说明!$X$27:$AI$34,V$1,FALSE)*VLOOKUP($G229,装备规划说明!$F$10:$O$21,4,FALSE)/装备规划说明!$AE$14)</f>
        <v>788</v>
      </c>
      <c r="W229">
        <f>VLOOKUP($R229,装备规划说明!$X$27:$AI$34,W$1,FALSE)</f>
        <v>17</v>
      </c>
      <c r="X229">
        <f>INT(VLOOKUP($R229,装备规划说明!$X$27:$AI$34,X$1,FALSE)*VLOOKUP($G229,装备规划说明!$F$10:$O$21,4,FALSE)/装备规划说明!$AE$14)</f>
        <v>563</v>
      </c>
      <c r="Y229" t="str">
        <f t="shared" si="43"/>
        <v>[[16,788][[17,563]]</v>
      </c>
      <c r="Z229">
        <f t="shared" si="40"/>
        <v>2</v>
      </c>
      <c r="AA229" t="str">
        <f t="shared" si="41"/>
        <v>[[16,131,525,100][17,93,375,100]]</v>
      </c>
      <c r="AB229" t="str">
        <f t="shared" si="41"/>
        <v>[[16,131,525,100][17,93,375,100]]</v>
      </c>
      <c r="AC229" t="str">
        <f t="shared" si="41"/>
        <v>[[16,131,525,100][17,93,375,100]]</v>
      </c>
      <c r="AD229" t="str">
        <f t="shared" si="41"/>
        <v>[[16,131,525,100][17,93,375,100]]</v>
      </c>
      <c r="AE229">
        <f t="shared" si="42"/>
        <v>1</v>
      </c>
    </row>
    <row r="230" spans="1:31" x14ac:dyDescent="0.15">
      <c r="A230" t="str">
        <f t="shared" si="36"/>
        <v>1106305</v>
      </c>
      <c r="B230">
        <v>1</v>
      </c>
      <c r="E230">
        <f t="shared" si="34"/>
        <v>3</v>
      </c>
      <c r="F230">
        <f t="shared" si="37"/>
        <v>80</v>
      </c>
      <c r="G230">
        <f t="shared" si="35"/>
        <v>5</v>
      </c>
      <c r="H230">
        <f>VLOOKUP(G230,装备规划说明!$F$7:$H$20,2,FALSE)</f>
        <v>80</v>
      </c>
      <c r="I230">
        <f>IF(G230&gt;2,IF(E230=VLOOKUP(G230,装备规划说明!$F$10:$P$20,11,FALSE),1,0)+IF(E230-1=VLOOKUP(G230,装备规划说明!$F$10:$P$20,11,FALSE),1,0),IF(E230=VLOOKUP(G230,装备规划说明!$F$10:$P$20,11,FALSE),1,0))</f>
        <v>1</v>
      </c>
      <c r="J230">
        <v>1</v>
      </c>
      <c r="K230">
        <v>0</v>
      </c>
      <c r="R230">
        <f t="shared" si="32"/>
        <v>6</v>
      </c>
      <c r="S230">
        <f t="shared" si="38"/>
        <v>6</v>
      </c>
      <c r="U230">
        <f>VLOOKUP($R230,装备规划说明!$X$27:$AI$34,U$1,FALSE)</f>
        <v>18</v>
      </c>
      <c r="V230">
        <f>INT(VLOOKUP($R230,装备规划说明!$X$27:$AI$34,V$1,FALSE)*VLOOKUP($G230,装备规划说明!$F$10:$O$21,4,FALSE)/装备规划说明!$AE$14)</f>
        <v>56</v>
      </c>
      <c r="W230">
        <f>VLOOKUP($R230,装备规划说明!$X$27:$AI$34,W$1,FALSE)</f>
        <v>17</v>
      </c>
      <c r="X230">
        <f>INT(VLOOKUP($R230,装备规划说明!$X$27:$AI$34,X$1,FALSE)*VLOOKUP($G230,装备规划说明!$F$10:$O$21,4,FALSE)/装备规划说明!$AE$14)</f>
        <v>22</v>
      </c>
      <c r="Y230" t="str">
        <f t="shared" si="43"/>
        <v>[[18,56][[17,22]]</v>
      </c>
      <c r="Z230">
        <f t="shared" si="40"/>
        <v>2</v>
      </c>
      <c r="AA230" t="str">
        <f t="shared" si="41"/>
        <v>[[18,9,37,100][17,3,14,100]]</v>
      </c>
      <c r="AB230" t="str">
        <f t="shared" si="41"/>
        <v>[[18,9,37,100][17,3,14,100]]</v>
      </c>
      <c r="AC230" t="str">
        <f t="shared" si="41"/>
        <v>[[18,9,37,100][17,3,14,100]]</v>
      </c>
      <c r="AD230" t="str">
        <f t="shared" si="41"/>
        <v>[[18,9,37,100][17,3,14,100]]</v>
      </c>
      <c r="AE230">
        <f t="shared" si="42"/>
        <v>1</v>
      </c>
    </row>
    <row r="231" spans="1:31" x14ac:dyDescent="0.15">
      <c r="A231" t="str">
        <f t="shared" si="36"/>
        <v>1107305</v>
      </c>
      <c r="B231">
        <v>1</v>
      </c>
      <c r="E231">
        <f t="shared" si="34"/>
        <v>3</v>
      </c>
      <c r="F231">
        <f t="shared" si="37"/>
        <v>80</v>
      </c>
      <c r="G231">
        <f t="shared" si="35"/>
        <v>5</v>
      </c>
      <c r="H231">
        <f>VLOOKUP(G231,装备规划说明!$F$7:$H$20,2,FALSE)</f>
        <v>80</v>
      </c>
      <c r="I231">
        <f>IF(G231&gt;2,IF(E231=VLOOKUP(G231,装备规划说明!$F$10:$P$20,11,FALSE),1,0)+IF(E231-1=VLOOKUP(G231,装备规划说明!$F$10:$P$20,11,FALSE),1,0),IF(E231=VLOOKUP(G231,装备规划说明!$F$10:$P$20,11,FALSE),1,0))</f>
        <v>1</v>
      </c>
      <c r="J231">
        <v>1</v>
      </c>
      <c r="K231">
        <v>0</v>
      </c>
      <c r="R231">
        <f t="shared" si="32"/>
        <v>7</v>
      </c>
      <c r="S231">
        <f t="shared" si="38"/>
        <v>7</v>
      </c>
      <c r="U231">
        <f>VLOOKUP($R231,装备规划说明!$X$27:$AI$34,U$1,FALSE)</f>
        <v>16</v>
      </c>
      <c r="V231">
        <f>INT(VLOOKUP($R231,装备规划说明!$X$27:$AI$34,V$1,FALSE)*VLOOKUP($G231,装备规划说明!$F$10:$O$21,4,FALSE)/装备规划说明!$AE$14)</f>
        <v>1126</v>
      </c>
      <c r="W231">
        <f>VLOOKUP($R231,装备规划说明!$X$27:$AI$34,W$1,FALSE)</f>
        <v>18</v>
      </c>
      <c r="X231">
        <f>INT(VLOOKUP($R231,装备规划说明!$X$27:$AI$34,X$1,FALSE)*VLOOKUP($G231,装备规划说明!$F$10:$O$21,4,FALSE)/装备规划说明!$AE$14)</f>
        <v>225</v>
      </c>
      <c r="Y231" t="str">
        <f t="shared" si="43"/>
        <v>[[16,1126][[18,225]]</v>
      </c>
      <c r="Z231">
        <f t="shared" si="40"/>
        <v>2</v>
      </c>
      <c r="AA231" t="str">
        <f t="shared" si="41"/>
        <v>[[16,187,750,100][18,37,150,100]]</v>
      </c>
      <c r="AB231" t="str">
        <f t="shared" si="41"/>
        <v>[[16,187,750,100][18,37,150,100]]</v>
      </c>
      <c r="AC231" t="str">
        <f t="shared" si="41"/>
        <v>[[16,187,750,100][18,37,150,100]]</v>
      </c>
      <c r="AD231" t="str">
        <f t="shared" si="41"/>
        <v>[[16,187,750,100][18,37,150,100]]</v>
      </c>
      <c r="AE231">
        <f t="shared" si="42"/>
        <v>1</v>
      </c>
    </row>
    <row r="232" spans="1:31" x14ac:dyDescent="0.15">
      <c r="A232" t="str">
        <f t="shared" si="36"/>
        <v>1107305</v>
      </c>
      <c r="B232">
        <v>1</v>
      </c>
      <c r="E232">
        <f t="shared" si="34"/>
        <v>3</v>
      </c>
      <c r="F232">
        <f t="shared" si="37"/>
        <v>80</v>
      </c>
      <c r="G232">
        <f t="shared" si="35"/>
        <v>5</v>
      </c>
      <c r="H232">
        <f>VLOOKUP(G232,装备规划说明!$F$7:$H$20,2,FALSE)</f>
        <v>80</v>
      </c>
      <c r="I232">
        <f>IF(G232&gt;2,IF(E232=VLOOKUP(G232,装备规划说明!$F$10:$P$20,11,FALSE),1,0)+IF(E232-1=VLOOKUP(G232,装备规划说明!$F$10:$P$20,11,FALSE),1,0),IF(E232=VLOOKUP(G232,装备规划说明!$F$10:$P$20,11,FALSE),1,0))</f>
        <v>1</v>
      </c>
      <c r="J232">
        <v>1</v>
      </c>
      <c r="K232">
        <v>0</v>
      </c>
      <c r="R232">
        <f t="shared" si="32"/>
        <v>7</v>
      </c>
      <c r="S232">
        <f t="shared" si="38"/>
        <v>7</v>
      </c>
      <c r="U232">
        <f>VLOOKUP($R232,装备规划说明!$X$27:$AI$34,U$1,FALSE)</f>
        <v>16</v>
      </c>
      <c r="V232">
        <f>INT(VLOOKUP($R232,装备规划说明!$X$27:$AI$34,V$1,FALSE)*VLOOKUP($G232,装备规划说明!$F$10:$O$21,4,FALSE)/装备规划说明!$AE$14)</f>
        <v>1126</v>
      </c>
      <c r="W232">
        <f>VLOOKUP($R232,装备规划说明!$X$27:$AI$34,W$1,FALSE)</f>
        <v>18</v>
      </c>
      <c r="X232">
        <f>INT(VLOOKUP($R232,装备规划说明!$X$27:$AI$34,X$1,FALSE)*VLOOKUP($G232,装备规划说明!$F$10:$O$21,4,FALSE)/装备规划说明!$AE$14)</f>
        <v>225</v>
      </c>
      <c r="Y232" t="str">
        <f t="shared" si="43"/>
        <v>[[16,1126][[18,225]]</v>
      </c>
      <c r="Z232">
        <f t="shared" si="40"/>
        <v>2</v>
      </c>
      <c r="AA232" t="str">
        <f t="shared" si="41"/>
        <v>[[16,187,750,100][18,37,150,100]]</v>
      </c>
      <c r="AB232" t="str">
        <f t="shared" si="41"/>
        <v>[[16,187,750,100][18,37,150,100]]</v>
      </c>
      <c r="AC232" t="str">
        <f t="shared" si="41"/>
        <v>[[16,187,750,100][18,37,150,100]]</v>
      </c>
      <c r="AD232" t="str">
        <f t="shared" si="41"/>
        <v>[[16,187,750,100][18,37,150,100]]</v>
      </c>
      <c r="AE232">
        <f t="shared" si="42"/>
        <v>1</v>
      </c>
    </row>
    <row r="233" spans="1:31" x14ac:dyDescent="0.15">
      <c r="A233" t="str">
        <f t="shared" si="36"/>
        <v>1107305</v>
      </c>
      <c r="B233">
        <v>1</v>
      </c>
      <c r="E233">
        <f t="shared" si="34"/>
        <v>3</v>
      </c>
      <c r="F233">
        <f t="shared" si="37"/>
        <v>80</v>
      </c>
      <c r="G233">
        <f t="shared" si="35"/>
        <v>5</v>
      </c>
      <c r="H233">
        <f>VLOOKUP(G233,装备规划说明!$F$7:$H$20,2,FALSE)</f>
        <v>80</v>
      </c>
      <c r="I233">
        <f>IF(G233&gt;2,IF(E233=VLOOKUP(G233,装备规划说明!$F$10:$P$20,11,FALSE),1,0)+IF(E233-1=VLOOKUP(G233,装备规划说明!$F$10:$P$20,11,FALSE),1,0),IF(E233=VLOOKUP(G233,装备规划说明!$F$10:$P$20,11,FALSE),1,0))</f>
        <v>1</v>
      </c>
      <c r="J233">
        <v>1</v>
      </c>
      <c r="K233">
        <v>0</v>
      </c>
      <c r="R233">
        <f t="shared" si="32"/>
        <v>7</v>
      </c>
      <c r="S233">
        <f t="shared" si="38"/>
        <v>7</v>
      </c>
      <c r="U233">
        <f>VLOOKUP($R233,装备规划说明!$X$27:$AI$34,U$1,FALSE)</f>
        <v>16</v>
      </c>
      <c r="V233">
        <f>INT(VLOOKUP($R233,装备规划说明!$X$27:$AI$34,V$1,FALSE)*VLOOKUP($G233,装备规划说明!$F$10:$O$21,4,FALSE)/装备规划说明!$AE$14)</f>
        <v>1126</v>
      </c>
      <c r="W233">
        <f>VLOOKUP($R233,装备规划说明!$X$27:$AI$34,W$1,FALSE)</f>
        <v>18</v>
      </c>
      <c r="X233">
        <f>INT(VLOOKUP($R233,装备规划说明!$X$27:$AI$34,X$1,FALSE)*VLOOKUP($G233,装备规划说明!$F$10:$O$21,4,FALSE)/装备规划说明!$AE$14)</f>
        <v>225</v>
      </c>
      <c r="Y233" t="str">
        <f t="shared" si="43"/>
        <v>[[16,1126][[18,225]]</v>
      </c>
      <c r="Z233">
        <f t="shared" si="40"/>
        <v>2</v>
      </c>
      <c r="AA233" t="str">
        <f t="shared" si="41"/>
        <v>[[16,187,750,100][18,37,150,100]]</v>
      </c>
      <c r="AB233" t="str">
        <f t="shared" si="41"/>
        <v>[[16,187,750,100][18,37,150,100]]</v>
      </c>
      <c r="AC233" t="str">
        <f t="shared" si="41"/>
        <v>[[16,187,750,100][18,37,150,100]]</v>
      </c>
      <c r="AD233" t="str">
        <f t="shared" si="41"/>
        <v>[[16,187,750,100][18,37,150,100]]</v>
      </c>
      <c r="AE233">
        <f t="shared" si="42"/>
        <v>1</v>
      </c>
    </row>
    <row r="234" spans="1:31" x14ac:dyDescent="0.15">
      <c r="A234" t="str">
        <f t="shared" si="36"/>
        <v>1107305</v>
      </c>
      <c r="B234">
        <v>1</v>
      </c>
      <c r="E234">
        <f t="shared" si="34"/>
        <v>3</v>
      </c>
      <c r="F234">
        <f t="shared" si="37"/>
        <v>80</v>
      </c>
      <c r="G234">
        <f t="shared" si="35"/>
        <v>5</v>
      </c>
      <c r="H234">
        <f>VLOOKUP(G234,装备规划说明!$F$7:$H$20,2,FALSE)</f>
        <v>80</v>
      </c>
      <c r="I234">
        <f>IF(G234&gt;2,IF(E234=VLOOKUP(G234,装备规划说明!$F$10:$P$20,11,FALSE),1,0)+IF(E234-1=VLOOKUP(G234,装备规划说明!$F$10:$P$20,11,FALSE),1,0),IF(E234=VLOOKUP(G234,装备规划说明!$F$10:$P$20,11,FALSE),1,0))</f>
        <v>1</v>
      </c>
      <c r="J234">
        <v>1</v>
      </c>
      <c r="K234">
        <v>0</v>
      </c>
      <c r="R234">
        <f t="shared" si="32"/>
        <v>7</v>
      </c>
      <c r="S234">
        <f t="shared" si="38"/>
        <v>7</v>
      </c>
      <c r="U234">
        <f>VLOOKUP($R234,装备规划说明!$X$27:$AI$34,U$1,FALSE)</f>
        <v>16</v>
      </c>
      <c r="V234">
        <f>INT(VLOOKUP($R234,装备规划说明!$X$27:$AI$34,V$1,FALSE)*VLOOKUP($G234,装备规划说明!$F$10:$O$21,4,FALSE)/装备规划说明!$AE$14)</f>
        <v>1126</v>
      </c>
      <c r="W234">
        <f>VLOOKUP($R234,装备规划说明!$X$27:$AI$34,W$1,FALSE)</f>
        <v>18</v>
      </c>
      <c r="X234">
        <f>INT(VLOOKUP($R234,装备规划说明!$X$27:$AI$34,X$1,FALSE)*VLOOKUP($G234,装备规划说明!$F$10:$O$21,4,FALSE)/装备规划说明!$AE$14)</f>
        <v>225</v>
      </c>
      <c r="Y234" t="str">
        <f t="shared" si="43"/>
        <v>[[16,1126][[18,225]]</v>
      </c>
      <c r="Z234">
        <f t="shared" si="40"/>
        <v>2</v>
      </c>
      <c r="AA234" t="str">
        <f t="shared" si="41"/>
        <v>[[16,187,750,100][18,37,150,100]]</v>
      </c>
      <c r="AB234" t="str">
        <f t="shared" si="41"/>
        <v>[[16,187,750,100][18,37,150,100]]</v>
      </c>
      <c r="AC234" t="str">
        <f t="shared" si="41"/>
        <v>[[16,187,750,100][18,37,150,100]]</v>
      </c>
      <c r="AD234" t="str">
        <f t="shared" si="41"/>
        <v>[[16,187,750,100][18,37,150,100]]</v>
      </c>
      <c r="AE234">
        <f t="shared" si="42"/>
        <v>1</v>
      </c>
    </row>
    <row r="235" spans="1:31" x14ac:dyDescent="0.15">
      <c r="A235" t="str">
        <f t="shared" si="36"/>
        <v>1101405</v>
      </c>
      <c r="B235">
        <v>1</v>
      </c>
      <c r="E235">
        <f t="shared" si="34"/>
        <v>4</v>
      </c>
      <c r="F235">
        <f t="shared" si="37"/>
        <v>80</v>
      </c>
      <c r="G235">
        <f t="shared" si="35"/>
        <v>5</v>
      </c>
      <c r="H235">
        <f>VLOOKUP(G235,装备规划说明!$F$7:$H$20,2,FALSE)</f>
        <v>80</v>
      </c>
      <c r="I235">
        <f>IF(G235&gt;2,IF(E235=VLOOKUP(G235,装备规划说明!$F$10:$P$20,11,FALSE),1,0)+IF(E235-1=VLOOKUP(G235,装备规划说明!$F$10:$P$20,11,FALSE),1,0),IF(E235=VLOOKUP(G235,装备规划说明!$F$10:$P$20,11,FALSE),1,0))</f>
        <v>1</v>
      </c>
      <c r="J235">
        <v>1</v>
      </c>
      <c r="K235">
        <v>0</v>
      </c>
      <c r="R235">
        <f t="shared" si="32"/>
        <v>1</v>
      </c>
      <c r="S235">
        <f t="shared" si="38"/>
        <v>1</v>
      </c>
      <c r="U235">
        <f>VLOOKUP($R235,装备规划说明!$X$27:$AI$34,U$1,FALSE)</f>
        <v>16</v>
      </c>
      <c r="V235">
        <f>INT(VLOOKUP($R235,装备规划说明!$X$27:$AI$34,V$1,FALSE)*VLOOKUP($G235,装备规划说明!$F$10:$O$21,4,FALSE)/装备规划说明!$AE$14)</f>
        <v>788</v>
      </c>
      <c r="W235">
        <f>VLOOKUP($R235,装备规划说明!$X$27:$AI$34,W$1,FALSE)</f>
        <v>20</v>
      </c>
      <c r="X235">
        <f>INT(VLOOKUP($R235,装备规划说明!$X$27:$AI$34,X$1,FALSE)*VLOOKUP($G235,装备规划说明!$F$10:$O$21,4,FALSE)/装备规划说明!$AE$14)</f>
        <v>56</v>
      </c>
      <c r="Y235" t="str">
        <f t="shared" si="43"/>
        <v>[[16,788][[20,56]]</v>
      </c>
      <c r="Z235">
        <f t="shared" si="40"/>
        <v>3</v>
      </c>
      <c r="AA235" t="str">
        <f t="shared" si="41"/>
        <v>[[16,131,525,100][20,9,37,100]]</v>
      </c>
      <c r="AB235" t="str">
        <f t="shared" si="41"/>
        <v>[[16,131,525,100][20,9,37,100]]</v>
      </c>
      <c r="AC235" t="str">
        <f t="shared" si="41"/>
        <v>[[16,131,525,100][20,9,37,100]]</v>
      </c>
      <c r="AD235" t="str">
        <f t="shared" si="41"/>
        <v>[[16,131,525,100][20,9,37,100]]</v>
      </c>
      <c r="AE235">
        <f t="shared" si="42"/>
        <v>2</v>
      </c>
    </row>
    <row r="236" spans="1:31" x14ac:dyDescent="0.15">
      <c r="A236" t="str">
        <f t="shared" si="36"/>
        <v>1102405</v>
      </c>
      <c r="B236">
        <v>1</v>
      </c>
      <c r="E236">
        <f t="shared" si="34"/>
        <v>4</v>
      </c>
      <c r="F236">
        <f t="shared" si="37"/>
        <v>80</v>
      </c>
      <c r="G236">
        <f t="shared" si="35"/>
        <v>5</v>
      </c>
      <c r="H236">
        <f>VLOOKUP(G236,装备规划说明!$F$7:$H$20,2,FALSE)</f>
        <v>80</v>
      </c>
      <c r="I236">
        <f>IF(G236&gt;2,IF(E236=VLOOKUP(G236,装备规划说明!$F$10:$P$20,11,FALSE),1,0)+IF(E236-1=VLOOKUP(G236,装备规划说明!$F$10:$P$20,11,FALSE),1,0),IF(E236=VLOOKUP(G236,装备规划说明!$F$10:$P$20,11,FALSE),1,0))</f>
        <v>1</v>
      </c>
      <c r="J236">
        <v>1</v>
      </c>
      <c r="K236">
        <v>0</v>
      </c>
      <c r="R236">
        <f t="shared" si="32"/>
        <v>2</v>
      </c>
      <c r="S236">
        <f t="shared" si="38"/>
        <v>2</v>
      </c>
      <c r="U236">
        <f>VLOOKUP($R236,装备规划说明!$X$27:$AI$34,U$1,FALSE)</f>
        <v>16</v>
      </c>
      <c r="V236">
        <f>INT(VLOOKUP($R236,装备规划说明!$X$27:$AI$34,V$1,FALSE)*VLOOKUP($G236,装备规划说明!$F$10:$O$21,4,FALSE)/装备规划说明!$AE$14)</f>
        <v>1126</v>
      </c>
      <c r="W236">
        <f>VLOOKUP($R236,装备规划说明!$X$27:$AI$34,W$1,FALSE)</f>
        <v>20</v>
      </c>
      <c r="X236">
        <f>INT(VLOOKUP($R236,装备规划说明!$X$27:$AI$34,X$1,FALSE)*VLOOKUP($G236,装备规划说明!$F$10:$O$21,4,FALSE)/装备规划说明!$AE$14)</f>
        <v>56</v>
      </c>
      <c r="Y236" t="str">
        <f t="shared" si="43"/>
        <v>[[16,1126][[20,56]]</v>
      </c>
      <c r="Z236">
        <f t="shared" si="40"/>
        <v>3</v>
      </c>
      <c r="AA236" t="str">
        <f t="shared" si="41"/>
        <v>[[16,187,750,100][20,9,37,100]]</v>
      </c>
      <c r="AB236" t="str">
        <f t="shared" si="41"/>
        <v>[[16,187,750,100][20,9,37,100]]</v>
      </c>
      <c r="AC236" t="str">
        <f t="shared" si="41"/>
        <v>[[16,187,750,100][20,9,37,100]]</v>
      </c>
      <c r="AD236" t="str">
        <f t="shared" si="41"/>
        <v>[[16,187,750,100][20,9,37,100]]</v>
      </c>
      <c r="AE236">
        <f t="shared" si="42"/>
        <v>2</v>
      </c>
    </row>
    <row r="237" spans="1:31" x14ac:dyDescent="0.15">
      <c r="A237" t="str">
        <f t="shared" si="36"/>
        <v>1103405</v>
      </c>
      <c r="B237">
        <v>1</v>
      </c>
      <c r="E237">
        <f t="shared" si="34"/>
        <v>4</v>
      </c>
      <c r="F237">
        <f t="shared" si="37"/>
        <v>80</v>
      </c>
      <c r="G237">
        <f t="shared" si="35"/>
        <v>5</v>
      </c>
      <c r="H237">
        <f>VLOOKUP(G237,装备规划说明!$F$7:$H$20,2,FALSE)</f>
        <v>80</v>
      </c>
      <c r="I237">
        <f>IF(G237&gt;2,IF(E237=VLOOKUP(G237,装备规划说明!$F$10:$P$20,11,FALSE),1,0)+IF(E237-1=VLOOKUP(G237,装备规划说明!$F$10:$P$20,11,FALSE),1,0),IF(E237=VLOOKUP(G237,装备规划说明!$F$10:$P$20,11,FALSE),1,0))</f>
        <v>1</v>
      </c>
      <c r="J237">
        <v>1</v>
      </c>
      <c r="K237">
        <v>0</v>
      </c>
      <c r="R237">
        <f t="shared" si="32"/>
        <v>3</v>
      </c>
      <c r="S237">
        <f t="shared" si="38"/>
        <v>3</v>
      </c>
      <c r="U237">
        <f>VLOOKUP($R237,装备规划说明!$X$27:$AI$34,U$1,FALSE)</f>
        <v>16</v>
      </c>
      <c r="V237">
        <f>INT(VLOOKUP($R237,装备规划说明!$X$27:$AI$34,V$1,FALSE)*VLOOKUP($G237,装备规划说明!$F$10:$O$21,4,FALSE)/装备规划说明!$AE$14)</f>
        <v>563</v>
      </c>
      <c r="W237">
        <f>VLOOKUP($R237,装备规划说明!$X$27:$AI$34,W$1,FALSE)</f>
        <v>21</v>
      </c>
      <c r="X237">
        <f>INT(VLOOKUP($R237,装备规划说明!$X$27:$AI$34,X$1,FALSE)*VLOOKUP($G237,装备规划说明!$F$10:$O$21,4,FALSE)/装备规划说明!$AE$14)</f>
        <v>56</v>
      </c>
      <c r="Y237" t="str">
        <f t="shared" si="43"/>
        <v>[[16,563][[21,56]]</v>
      </c>
      <c r="Z237">
        <f t="shared" si="40"/>
        <v>3</v>
      </c>
      <c r="AA237" t="str">
        <f t="shared" si="41"/>
        <v>[[16,93,375,100][21,9,37,100]]</v>
      </c>
      <c r="AB237" t="str">
        <f t="shared" si="41"/>
        <v>[[16,93,375,100][21,9,37,100]]</v>
      </c>
      <c r="AC237" t="str">
        <f t="shared" si="41"/>
        <v>[[16,93,375,100][21,9,37,100]]</v>
      </c>
      <c r="AD237" t="str">
        <f t="shared" si="41"/>
        <v>[[16,93,375,100][21,9,37,100]]</v>
      </c>
      <c r="AE237">
        <f t="shared" si="42"/>
        <v>2</v>
      </c>
    </row>
    <row r="238" spans="1:31" x14ac:dyDescent="0.15">
      <c r="A238" t="str">
        <f t="shared" si="36"/>
        <v>1104405</v>
      </c>
      <c r="B238">
        <v>1</v>
      </c>
      <c r="E238">
        <f t="shared" si="34"/>
        <v>4</v>
      </c>
      <c r="F238">
        <f t="shared" si="37"/>
        <v>80</v>
      </c>
      <c r="G238">
        <f t="shared" si="35"/>
        <v>5</v>
      </c>
      <c r="H238">
        <f>VLOOKUP(G238,装备规划说明!$F$7:$H$20,2,FALSE)</f>
        <v>80</v>
      </c>
      <c r="I238">
        <f>IF(G238&gt;2,IF(E238=VLOOKUP(G238,装备规划说明!$F$10:$P$20,11,FALSE),1,0)+IF(E238-1=VLOOKUP(G238,装备规划说明!$F$10:$P$20,11,FALSE),1,0),IF(E238=VLOOKUP(G238,装备规划说明!$F$10:$P$20,11,FALSE),1,0))</f>
        <v>1</v>
      </c>
      <c r="J238">
        <v>1</v>
      </c>
      <c r="K238">
        <v>0</v>
      </c>
      <c r="R238">
        <f t="shared" ref="R238:R301" si="44">R228</f>
        <v>4</v>
      </c>
      <c r="S238">
        <f t="shared" si="38"/>
        <v>4</v>
      </c>
      <c r="U238">
        <f>VLOOKUP($R238,装备规划说明!$X$27:$AI$34,U$1,FALSE)</f>
        <v>18</v>
      </c>
      <c r="V238">
        <f>INT(VLOOKUP($R238,装备规划说明!$X$27:$AI$34,V$1,FALSE)*VLOOKUP($G238,装备规划说明!$F$10:$O$21,4,FALSE)/装备规划说明!$AE$14)</f>
        <v>56</v>
      </c>
      <c r="W238">
        <f>VLOOKUP($R238,装备规划说明!$X$27:$AI$34,W$1,FALSE)</f>
        <v>22</v>
      </c>
      <c r="X238">
        <f>INT(VLOOKUP($R238,装备规划说明!$X$27:$AI$34,X$1,FALSE)*VLOOKUP($G238,装备规划说明!$F$10:$O$21,4,FALSE)/装备规划说明!$AE$14)</f>
        <v>28</v>
      </c>
      <c r="Y238" t="str">
        <f t="shared" si="43"/>
        <v>[[18,56][[22,28]]</v>
      </c>
      <c r="Z238">
        <f t="shared" si="40"/>
        <v>3</v>
      </c>
      <c r="AA238" t="str">
        <f t="shared" si="41"/>
        <v>[[18,9,37,100][22,4,18,100]]</v>
      </c>
      <c r="AB238" t="str">
        <f t="shared" si="41"/>
        <v>[[18,9,37,100][22,4,18,100]]</v>
      </c>
      <c r="AC238" t="str">
        <f t="shared" si="41"/>
        <v>[[18,9,37,100][22,4,18,100]]</v>
      </c>
      <c r="AD238" t="str">
        <f t="shared" si="41"/>
        <v>[[18,9,37,100][22,4,18,100]]</v>
      </c>
      <c r="AE238">
        <f t="shared" si="42"/>
        <v>2</v>
      </c>
    </row>
    <row r="239" spans="1:31" x14ac:dyDescent="0.15">
      <c r="A239" t="str">
        <f t="shared" si="36"/>
        <v>1105405</v>
      </c>
      <c r="B239">
        <v>1</v>
      </c>
      <c r="E239">
        <f t="shared" si="34"/>
        <v>4</v>
      </c>
      <c r="F239">
        <f t="shared" si="37"/>
        <v>80</v>
      </c>
      <c r="G239">
        <f t="shared" si="35"/>
        <v>5</v>
      </c>
      <c r="H239">
        <f>VLOOKUP(G239,装备规划说明!$F$7:$H$20,2,FALSE)</f>
        <v>80</v>
      </c>
      <c r="I239">
        <f>IF(G239&gt;2,IF(E239=VLOOKUP(G239,装备规划说明!$F$10:$P$20,11,FALSE),1,0)+IF(E239-1=VLOOKUP(G239,装备规划说明!$F$10:$P$20,11,FALSE),1,0),IF(E239=VLOOKUP(G239,装备规划说明!$F$10:$P$20,11,FALSE),1,0))</f>
        <v>1</v>
      </c>
      <c r="J239">
        <v>1</v>
      </c>
      <c r="K239">
        <v>0</v>
      </c>
      <c r="R239">
        <f t="shared" si="44"/>
        <v>5</v>
      </c>
      <c r="S239">
        <f t="shared" si="38"/>
        <v>5</v>
      </c>
      <c r="U239">
        <f>VLOOKUP($R239,装备规划说明!$X$27:$AI$34,U$1,FALSE)</f>
        <v>16</v>
      </c>
      <c r="V239">
        <f>INT(VLOOKUP($R239,装备规划说明!$X$27:$AI$34,V$1,FALSE)*VLOOKUP($G239,装备规划说明!$F$10:$O$21,4,FALSE)/装备规划说明!$AE$14)</f>
        <v>788</v>
      </c>
      <c r="W239">
        <f>VLOOKUP($R239,装备规划说明!$X$27:$AI$34,W$1,FALSE)</f>
        <v>17</v>
      </c>
      <c r="X239">
        <f>INT(VLOOKUP($R239,装备规划说明!$X$27:$AI$34,X$1,FALSE)*VLOOKUP($G239,装备规划说明!$F$10:$O$21,4,FALSE)/装备规划说明!$AE$14)</f>
        <v>563</v>
      </c>
      <c r="Y239" t="str">
        <f t="shared" si="43"/>
        <v>[[16,788][[17,563]]</v>
      </c>
      <c r="Z239">
        <f t="shared" si="40"/>
        <v>3</v>
      </c>
      <c r="AA239" t="str">
        <f t="shared" si="41"/>
        <v>[[16,131,525,100][17,93,375,100]]</v>
      </c>
      <c r="AB239" t="str">
        <f t="shared" si="41"/>
        <v>[[16,131,525,100][17,93,375,100]]</v>
      </c>
      <c r="AC239" t="str">
        <f t="shared" si="41"/>
        <v>[[16,131,525,100][17,93,375,100]]</v>
      </c>
      <c r="AD239" t="str">
        <f t="shared" si="41"/>
        <v>[[16,131,525,100][17,93,375,100]]</v>
      </c>
      <c r="AE239">
        <f t="shared" si="42"/>
        <v>2</v>
      </c>
    </row>
    <row r="240" spans="1:31" x14ac:dyDescent="0.15">
      <c r="A240" t="str">
        <f t="shared" si="36"/>
        <v>1106405</v>
      </c>
      <c r="B240">
        <v>1</v>
      </c>
      <c r="E240">
        <f t="shared" si="34"/>
        <v>4</v>
      </c>
      <c r="F240">
        <f t="shared" si="37"/>
        <v>80</v>
      </c>
      <c r="G240">
        <f t="shared" si="35"/>
        <v>5</v>
      </c>
      <c r="H240">
        <f>VLOOKUP(G240,装备规划说明!$F$7:$H$20,2,FALSE)</f>
        <v>80</v>
      </c>
      <c r="I240">
        <f>IF(G240&gt;2,IF(E240=VLOOKUP(G240,装备规划说明!$F$10:$P$20,11,FALSE),1,0)+IF(E240-1=VLOOKUP(G240,装备规划说明!$F$10:$P$20,11,FALSE),1,0),IF(E240=VLOOKUP(G240,装备规划说明!$F$10:$P$20,11,FALSE),1,0))</f>
        <v>1</v>
      </c>
      <c r="J240">
        <v>1</v>
      </c>
      <c r="K240">
        <v>0</v>
      </c>
      <c r="R240">
        <f t="shared" si="44"/>
        <v>6</v>
      </c>
      <c r="S240">
        <f t="shared" si="38"/>
        <v>6</v>
      </c>
      <c r="U240">
        <f>VLOOKUP($R240,装备规划说明!$X$27:$AI$34,U$1,FALSE)</f>
        <v>18</v>
      </c>
      <c r="V240">
        <f>INT(VLOOKUP($R240,装备规划说明!$X$27:$AI$34,V$1,FALSE)*VLOOKUP($G240,装备规划说明!$F$10:$O$21,4,FALSE)/装备规划说明!$AE$14)</f>
        <v>56</v>
      </c>
      <c r="W240">
        <f>VLOOKUP($R240,装备规划说明!$X$27:$AI$34,W$1,FALSE)</f>
        <v>17</v>
      </c>
      <c r="X240">
        <f>INT(VLOOKUP($R240,装备规划说明!$X$27:$AI$34,X$1,FALSE)*VLOOKUP($G240,装备规划说明!$F$10:$O$21,4,FALSE)/装备规划说明!$AE$14)</f>
        <v>22</v>
      </c>
      <c r="Y240" t="str">
        <f t="shared" si="43"/>
        <v>[[18,56][[17,22]]</v>
      </c>
      <c r="Z240">
        <f t="shared" si="40"/>
        <v>3</v>
      </c>
      <c r="AA240" t="str">
        <f t="shared" si="41"/>
        <v>[[18,9,37,100][17,3,14,100]]</v>
      </c>
      <c r="AB240" t="str">
        <f t="shared" si="41"/>
        <v>[[18,9,37,100][17,3,14,100]]</v>
      </c>
      <c r="AC240" t="str">
        <f t="shared" si="41"/>
        <v>[[18,9,37,100][17,3,14,100]]</v>
      </c>
      <c r="AD240" t="str">
        <f t="shared" si="41"/>
        <v>[[18,9,37,100][17,3,14,100]]</v>
      </c>
      <c r="AE240">
        <f t="shared" si="42"/>
        <v>2</v>
      </c>
    </row>
    <row r="241" spans="1:31" x14ac:dyDescent="0.15">
      <c r="A241" t="str">
        <f t="shared" si="36"/>
        <v>1107405</v>
      </c>
      <c r="B241">
        <v>1</v>
      </c>
      <c r="E241">
        <f t="shared" si="34"/>
        <v>4</v>
      </c>
      <c r="F241">
        <f t="shared" si="37"/>
        <v>80</v>
      </c>
      <c r="G241">
        <f t="shared" si="35"/>
        <v>5</v>
      </c>
      <c r="H241">
        <f>VLOOKUP(G241,装备规划说明!$F$7:$H$20,2,FALSE)</f>
        <v>80</v>
      </c>
      <c r="I241">
        <f>IF(G241&gt;2,IF(E241=VLOOKUP(G241,装备规划说明!$F$10:$P$20,11,FALSE),1,0)+IF(E241-1=VLOOKUP(G241,装备规划说明!$F$10:$P$20,11,FALSE),1,0),IF(E241=VLOOKUP(G241,装备规划说明!$F$10:$P$20,11,FALSE),1,0))</f>
        <v>1</v>
      </c>
      <c r="J241">
        <v>1</v>
      </c>
      <c r="K241">
        <v>0</v>
      </c>
      <c r="R241">
        <f t="shared" si="44"/>
        <v>7</v>
      </c>
      <c r="S241">
        <f t="shared" si="38"/>
        <v>7</v>
      </c>
      <c r="U241">
        <f>VLOOKUP($R241,装备规划说明!$X$27:$AI$34,U$1,FALSE)</f>
        <v>16</v>
      </c>
      <c r="V241">
        <f>INT(VLOOKUP($R241,装备规划说明!$X$27:$AI$34,V$1,FALSE)*VLOOKUP($G241,装备规划说明!$F$10:$O$21,4,FALSE)/装备规划说明!$AE$14)</f>
        <v>1126</v>
      </c>
      <c r="W241">
        <f>VLOOKUP($R241,装备规划说明!$X$27:$AI$34,W$1,FALSE)</f>
        <v>18</v>
      </c>
      <c r="X241">
        <f>INT(VLOOKUP($R241,装备规划说明!$X$27:$AI$34,X$1,FALSE)*VLOOKUP($G241,装备规划说明!$F$10:$O$21,4,FALSE)/装备规划说明!$AE$14)</f>
        <v>225</v>
      </c>
      <c r="Y241" t="str">
        <f t="shared" si="43"/>
        <v>[[16,1126][[18,225]]</v>
      </c>
      <c r="Z241">
        <f t="shared" si="40"/>
        <v>3</v>
      </c>
      <c r="AA241" t="str">
        <f t="shared" si="41"/>
        <v>[[16,187,750,100][18,37,150,100]]</v>
      </c>
      <c r="AB241" t="str">
        <f t="shared" si="41"/>
        <v>[[16,187,750,100][18,37,150,100]]</v>
      </c>
      <c r="AC241" t="str">
        <f t="shared" si="41"/>
        <v>[[16,187,750,100][18,37,150,100]]</v>
      </c>
      <c r="AD241" t="str">
        <f t="shared" si="41"/>
        <v>[[16,187,750,100][18,37,150,100]]</v>
      </c>
      <c r="AE241">
        <f t="shared" si="42"/>
        <v>2</v>
      </c>
    </row>
    <row r="242" spans="1:31" x14ac:dyDescent="0.15">
      <c r="A242" t="str">
        <f t="shared" si="36"/>
        <v>1107405</v>
      </c>
      <c r="B242">
        <v>1</v>
      </c>
      <c r="E242">
        <f t="shared" si="34"/>
        <v>4</v>
      </c>
      <c r="F242">
        <f t="shared" si="37"/>
        <v>80</v>
      </c>
      <c r="G242">
        <f t="shared" si="35"/>
        <v>5</v>
      </c>
      <c r="H242">
        <f>VLOOKUP(G242,装备规划说明!$F$7:$H$20,2,FALSE)</f>
        <v>80</v>
      </c>
      <c r="I242">
        <f>IF(G242&gt;2,IF(E242=VLOOKUP(G242,装备规划说明!$F$10:$P$20,11,FALSE),1,0)+IF(E242-1=VLOOKUP(G242,装备规划说明!$F$10:$P$20,11,FALSE),1,0),IF(E242=VLOOKUP(G242,装备规划说明!$F$10:$P$20,11,FALSE),1,0))</f>
        <v>1</v>
      </c>
      <c r="J242">
        <v>1</v>
      </c>
      <c r="K242">
        <v>0</v>
      </c>
      <c r="R242">
        <f t="shared" si="44"/>
        <v>7</v>
      </c>
      <c r="S242">
        <f t="shared" si="38"/>
        <v>7</v>
      </c>
      <c r="U242">
        <f>VLOOKUP($R242,装备规划说明!$X$27:$AI$34,U$1,FALSE)</f>
        <v>16</v>
      </c>
      <c r="V242">
        <f>INT(VLOOKUP($R242,装备规划说明!$X$27:$AI$34,V$1,FALSE)*VLOOKUP($G242,装备规划说明!$F$10:$O$21,4,FALSE)/装备规划说明!$AE$14)</f>
        <v>1126</v>
      </c>
      <c r="W242">
        <f>VLOOKUP($R242,装备规划说明!$X$27:$AI$34,W$1,FALSE)</f>
        <v>18</v>
      </c>
      <c r="X242">
        <f>INT(VLOOKUP($R242,装备规划说明!$X$27:$AI$34,X$1,FALSE)*VLOOKUP($G242,装备规划说明!$F$10:$O$21,4,FALSE)/装备规划说明!$AE$14)</f>
        <v>225</v>
      </c>
      <c r="Y242" t="str">
        <f t="shared" si="43"/>
        <v>[[16,1126][[18,225]]</v>
      </c>
      <c r="Z242">
        <f t="shared" si="40"/>
        <v>3</v>
      </c>
      <c r="AA242" t="str">
        <f t="shared" si="41"/>
        <v>[[16,187,750,100][18,37,150,100]]</v>
      </c>
      <c r="AB242" t="str">
        <f t="shared" si="41"/>
        <v>[[16,187,750,100][18,37,150,100]]</v>
      </c>
      <c r="AC242" t="str">
        <f t="shared" si="41"/>
        <v>[[16,187,750,100][18,37,150,100]]</v>
      </c>
      <c r="AD242" t="str">
        <f t="shared" si="41"/>
        <v>[[16,187,750,100][18,37,150,100]]</v>
      </c>
      <c r="AE242">
        <f t="shared" si="42"/>
        <v>2</v>
      </c>
    </row>
    <row r="243" spans="1:31" x14ac:dyDescent="0.15">
      <c r="A243" t="str">
        <f t="shared" si="36"/>
        <v>1107405</v>
      </c>
      <c r="B243">
        <v>1</v>
      </c>
      <c r="E243">
        <f t="shared" si="34"/>
        <v>4</v>
      </c>
      <c r="F243">
        <f t="shared" si="37"/>
        <v>80</v>
      </c>
      <c r="G243">
        <f t="shared" si="35"/>
        <v>5</v>
      </c>
      <c r="H243">
        <f>VLOOKUP(G243,装备规划说明!$F$7:$H$20,2,FALSE)</f>
        <v>80</v>
      </c>
      <c r="I243">
        <f>IF(G243&gt;2,IF(E243=VLOOKUP(G243,装备规划说明!$F$10:$P$20,11,FALSE),1,0)+IF(E243-1=VLOOKUP(G243,装备规划说明!$F$10:$P$20,11,FALSE),1,0),IF(E243=VLOOKUP(G243,装备规划说明!$F$10:$P$20,11,FALSE),1,0))</f>
        <v>1</v>
      </c>
      <c r="J243">
        <v>1</v>
      </c>
      <c r="K243">
        <v>0</v>
      </c>
      <c r="R243">
        <f t="shared" si="44"/>
        <v>7</v>
      </c>
      <c r="S243">
        <f t="shared" si="38"/>
        <v>7</v>
      </c>
      <c r="U243">
        <f>VLOOKUP($R243,装备规划说明!$X$27:$AI$34,U$1,FALSE)</f>
        <v>16</v>
      </c>
      <c r="V243">
        <f>INT(VLOOKUP($R243,装备规划说明!$X$27:$AI$34,V$1,FALSE)*VLOOKUP($G243,装备规划说明!$F$10:$O$21,4,FALSE)/装备规划说明!$AE$14)</f>
        <v>1126</v>
      </c>
      <c r="W243">
        <f>VLOOKUP($R243,装备规划说明!$X$27:$AI$34,W$1,FALSE)</f>
        <v>18</v>
      </c>
      <c r="X243">
        <f>INT(VLOOKUP($R243,装备规划说明!$X$27:$AI$34,X$1,FALSE)*VLOOKUP($G243,装备规划说明!$F$10:$O$21,4,FALSE)/装备规划说明!$AE$14)</f>
        <v>225</v>
      </c>
      <c r="Y243" t="str">
        <f t="shared" si="43"/>
        <v>[[16,1126][[18,225]]</v>
      </c>
      <c r="Z243">
        <f t="shared" si="40"/>
        <v>3</v>
      </c>
      <c r="AA243" t="str">
        <f t="shared" si="41"/>
        <v>[[16,187,750,100][18,37,150,100]]</v>
      </c>
      <c r="AB243" t="str">
        <f t="shared" si="41"/>
        <v>[[16,187,750,100][18,37,150,100]]</v>
      </c>
      <c r="AC243" t="str">
        <f t="shared" si="41"/>
        <v>[[16,187,750,100][18,37,150,100]]</v>
      </c>
      <c r="AD243" t="str">
        <f t="shared" si="41"/>
        <v>[[16,187,750,100][18,37,150,100]]</v>
      </c>
      <c r="AE243">
        <f t="shared" si="42"/>
        <v>2</v>
      </c>
    </row>
    <row r="244" spans="1:31" x14ac:dyDescent="0.15">
      <c r="A244" t="str">
        <f t="shared" si="36"/>
        <v>1107405</v>
      </c>
      <c r="B244">
        <v>1</v>
      </c>
      <c r="E244">
        <f t="shared" si="34"/>
        <v>4</v>
      </c>
      <c r="F244">
        <f t="shared" si="37"/>
        <v>80</v>
      </c>
      <c r="G244">
        <f t="shared" si="35"/>
        <v>5</v>
      </c>
      <c r="H244">
        <f>VLOOKUP(G244,装备规划说明!$F$7:$H$20,2,FALSE)</f>
        <v>80</v>
      </c>
      <c r="I244">
        <f>IF(G244&gt;2,IF(E244=VLOOKUP(G244,装备规划说明!$F$10:$P$20,11,FALSE),1,0)+IF(E244-1=VLOOKUP(G244,装备规划说明!$F$10:$P$20,11,FALSE),1,0),IF(E244=VLOOKUP(G244,装备规划说明!$F$10:$P$20,11,FALSE),1,0))</f>
        <v>1</v>
      </c>
      <c r="J244">
        <v>1</v>
      </c>
      <c r="K244">
        <v>0</v>
      </c>
      <c r="R244">
        <f t="shared" si="44"/>
        <v>7</v>
      </c>
      <c r="S244">
        <f t="shared" si="38"/>
        <v>7</v>
      </c>
      <c r="U244">
        <f>VLOOKUP($R244,装备规划说明!$X$27:$AI$34,U$1,FALSE)</f>
        <v>16</v>
      </c>
      <c r="V244">
        <f>INT(VLOOKUP($R244,装备规划说明!$X$27:$AI$34,V$1,FALSE)*VLOOKUP($G244,装备规划说明!$F$10:$O$21,4,FALSE)/装备规划说明!$AE$14)</f>
        <v>1126</v>
      </c>
      <c r="W244">
        <f>VLOOKUP($R244,装备规划说明!$X$27:$AI$34,W$1,FALSE)</f>
        <v>18</v>
      </c>
      <c r="X244">
        <f>INT(VLOOKUP($R244,装备规划说明!$X$27:$AI$34,X$1,FALSE)*VLOOKUP($G244,装备规划说明!$F$10:$O$21,4,FALSE)/装备规划说明!$AE$14)</f>
        <v>225</v>
      </c>
      <c r="Y244" t="str">
        <f t="shared" si="43"/>
        <v>[[16,1126][[18,225]]</v>
      </c>
      <c r="Z244">
        <f t="shared" si="40"/>
        <v>3</v>
      </c>
      <c r="AA244" t="str">
        <f t="shared" si="41"/>
        <v>[[16,187,750,100][18,37,150,100]]</v>
      </c>
      <c r="AB244" t="str">
        <f t="shared" si="41"/>
        <v>[[16,187,750,100][18,37,150,100]]</v>
      </c>
      <c r="AC244" t="str">
        <f t="shared" si="41"/>
        <v>[[16,187,750,100][18,37,150,100]]</v>
      </c>
      <c r="AD244" t="str">
        <f t="shared" si="41"/>
        <v>[[16,187,750,100][18,37,150,100]]</v>
      </c>
      <c r="AE244">
        <f t="shared" si="42"/>
        <v>2</v>
      </c>
    </row>
    <row r="245" spans="1:31" hidden="1" x14ac:dyDescent="0.15">
      <c r="A245" t="str">
        <f t="shared" si="36"/>
        <v>1101505</v>
      </c>
      <c r="B245">
        <v>1</v>
      </c>
      <c r="E245">
        <f t="shared" si="34"/>
        <v>5</v>
      </c>
      <c r="F245">
        <f t="shared" si="37"/>
        <v>80</v>
      </c>
      <c r="G245">
        <f t="shared" si="35"/>
        <v>5</v>
      </c>
      <c r="H245">
        <f>VLOOKUP(G245,装备规划说明!$F$7:$H$20,2,FALSE)</f>
        <v>80</v>
      </c>
      <c r="I245">
        <f>IF(G245&gt;2,IF(E245=VLOOKUP(G245,装备规划说明!$F$10:$P$20,11,FALSE),1,0)+IF(E245-1=VLOOKUP(G245,装备规划说明!$F$10:$P$20,11,FALSE),1,0),IF(E245=VLOOKUP(G245,装备规划说明!$F$10:$P$20,11,FALSE),1,0))</f>
        <v>0</v>
      </c>
      <c r="J245">
        <v>1</v>
      </c>
      <c r="K245">
        <v>0</v>
      </c>
      <c r="R245">
        <f t="shared" si="44"/>
        <v>1</v>
      </c>
      <c r="S245">
        <f t="shared" si="38"/>
        <v>1</v>
      </c>
      <c r="U245">
        <f>VLOOKUP($R245,装备规划说明!$X$27:$AI$34,U$1,FALSE)</f>
        <v>16</v>
      </c>
      <c r="V245">
        <f>INT(VLOOKUP($R245,装备规划说明!$X$27:$AI$34,V$1,FALSE)*VLOOKUP($G245,装备规划说明!$F$10:$O$21,4,FALSE)/装备规划说明!$AE$14)</f>
        <v>788</v>
      </c>
      <c r="W245">
        <f>VLOOKUP($R245,装备规划说明!$X$27:$AI$34,W$1,FALSE)</f>
        <v>20</v>
      </c>
      <c r="X245">
        <f>INT(VLOOKUP($R245,装备规划说明!$X$27:$AI$34,X$1,FALSE)*VLOOKUP($G245,装备规划说明!$F$10:$O$21,4,FALSE)/装备规划说明!$AE$14)</f>
        <v>56</v>
      </c>
      <c r="Y245" t="str">
        <f t="shared" si="39"/>
        <v>[[16,551,985][[20,39,70]</v>
      </c>
      <c r="Z245">
        <f t="shared" si="40"/>
        <v>4</v>
      </c>
      <c r="AA245" t="str">
        <f t="shared" si="41"/>
        <v>[[16,131,525,100][20,9,37,100]]</v>
      </c>
      <c r="AB245" t="str">
        <f t="shared" si="41"/>
        <v>[[16,131,525,100][20,9,37,100]]</v>
      </c>
      <c r="AC245" t="str">
        <f t="shared" si="41"/>
        <v>[[16,131,525,100][20,9,37,100]]</v>
      </c>
      <c r="AD245" t="str">
        <f t="shared" si="41"/>
        <v>[[16,131,525,100][20,9,37,100]]</v>
      </c>
      <c r="AE245">
        <f t="shared" si="42"/>
        <v>2</v>
      </c>
    </row>
    <row r="246" spans="1:31" hidden="1" x14ac:dyDescent="0.15">
      <c r="A246" t="str">
        <f t="shared" si="36"/>
        <v>1102505</v>
      </c>
      <c r="B246">
        <v>1</v>
      </c>
      <c r="E246">
        <f t="shared" si="34"/>
        <v>5</v>
      </c>
      <c r="F246">
        <f t="shared" si="37"/>
        <v>80</v>
      </c>
      <c r="G246">
        <f t="shared" si="35"/>
        <v>5</v>
      </c>
      <c r="H246">
        <f>VLOOKUP(G246,装备规划说明!$F$7:$H$20,2,FALSE)</f>
        <v>80</v>
      </c>
      <c r="I246">
        <f>IF(G246&gt;2,IF(E246=VLOOKUP(G246,装备规划说明!$F$10:$P$20,11,FALSE),1,0)+IF(E246-1=VLOOKUP(G246,装备规划说明!$F$10:$P$20,11,FALSE),1,0),IF(E246=VLOOKUP(G246,装备规划说明!$F$10:$P$20,11,FALSE),1,0))</f>
        <v>0</v>
      </c>
      <c r="J246">
        <v>1</v>
      </c>
      <c r="K246">
        <v>0</v>
      </c>
      <c r="R246">
        <f t="shared" si="44"/>
        <v>2</v>
      </c>
      <c r="S246">
        <f t="shared" si="38"/>
        <v>2</v>
      </c>
      <c r="U246">
        <f>VLOOKUP($R246,装备规划说明!$X$27:$AI$34,U$1,FALSE)</f>
        <v>16</v>
      </c>
      <c r="V246">
        <f>INT(VLOOKUP($R246,装备规划说明!$X$27:$AI$34,V$1,FALSE)*VLOOKUP($G246,装备规划说明!$F$10:$O$21,4,FALSE)/装备规划说明!$AE$14)</f>
        <v>1126</v>
      </c>
      <c r="W246">
        <f>VLOOKUP($R246,装备规划说明!$X$27:$AI$34,W$1,FALSE)</f>
        <v>20</v>
      </c>
      <c r="X246">
        <f>INT(VLOOKUP($R246,装备规划说明!$X$27:$AI$34,X$1,FALSE)*VLOOKUP($G246,装备规划说明!$F$10:$O$21,4,FALSE)/装备规划说明!$AE$14)</f>
        <v>56</v>
      </c>
      <c r="Y246" t="str">
        <f t="shared" si="39"/>
        <v>[[16,788,1407][[20,39,70]</v>
      </c>
      <c r="Z246">
        <f t="shared" si="40"/>
        <v>4</v>
      </c>
      <c r="AA246" t="str">
        <f t="shared" si="41"/>
        <v>[[16,187,750,100][20,9,37,100]]</v>
      </c>
      <c r="AB246" t="str">
        <f t="shared" si="41"/>
        <v>[[16,187,750,100][20,9,37,100]]</v>
      </c>
      <c r="AC246" t="str">
        <f t="shared" si="41"/>
        <v>[[16,187,750,100][20,9,37,100]]</v>
      </c>
      <c r="AD246" t="str">
        <f t="shared" si="41"/>
        <v>[[16,187,750,100][20,9,37,100]]</v>
      </c>
      <c r="AE246">
        <f t="shared" si="42"/>
        <v>2</v>
      </c>
    </row>
    <row r="247" spans="1:31" hidden="1" x14ac:dyDescent="0.15">
      <c r="A247" t="str">
        <f t="shared" si="36"/>
        <v>1103505</v>
      </c>
      <c r="B247">
        <v>1</v>
      </c>
      <c r="E247">
        <f t="shared" si="34"/>
        <v>5</v>
      </c>
      <c r="F247">
        <f t="shared" si="37"/>
        <v>80</v>
      </c>
      <c r="G247">
        <f t="shared" si="35"/>
        <v>5</v>
      </c>
      <c r="H247">
        <f>VLOOKUP(G247,装备规划说明!$F$7:$H$20,2,FALSE)</f>
        <v>80</v>
      </c>
      <c r="I247">
        <f>IF(G247&gt;2,IF(E247=VLOOKUP(G247,装备规划说明!$F$10:$P$20,11,FALSE),1,0)+IF(E247-1=VLOOKUP(G247,装备规划说明!$F$10:$P$20,11,FALSE),1,0),IF(E247=VLOOKUP(G247,装备规划说明!$F$10:$P$20,11,FALSE),1,0))</f>
        <v>0</v>
      </c>
      <c r="J247">
        <v>1</v>
      </c>
      <c r="K247">
        <v>0</v>
      </c>
      <c r="R247">
        <f t="shared" si="44"/>
        <v>3</v>
      </c>
      <c r="S247">
        <f t="shared" si="38"/>
        <v>3</v>
      </c>
      <c r="U247">
        <f>VLOOKUP($R247,装备规划说明!$X$27:$AI$34,U$1,FALSE)</f>
        <v>16</v>
      </c>
      <c r="V247">
        <f>INT(VLOOKUP($R247,装备规划说明!$X$27:$AI$34,V$1,FALSE)*VLOOKUP($G247,装备规划说明!$F$10:$O$21,4,FALSE)/装备规划说明!$AE$14)</f>
        <v>563</v>
      </c>
      <c r="W247">
        <f>VLOOKUP($R247,装备规划说明!$X$27:$AI$34,W$1,FALSE)</f>
        <v>21</v>
      </c>
      <c r="X247">
        <f>INT(VLOOKUP($R247,装备规划说明!$X$27:$AI$34,X$1,FALSE)*VLOOKUP($G247,装备规划说明!$F$10:$O$21,4,FALSE)/装备规划说明!$AE$14)</f>
        <v>56</v>
      </c>
      <c r="Y247" t="str">
        <f t="shared" si="39"/>
        <v>[[16,394,703][[21,39,70]</v>
      </c>
      <c r="Z247">
        <f t="shared" si="40"/>
        <v>4</v>
      </c>
      <c r="AA247" t="str">
        <f t="shared" si="41"/>
        <v>[[16,93,375,100][21,9,37,100]]</v>
      </c>
      <c r="AB247" t="str">
        <f t="shared" si="41"/>
        <v>[[16,93,375,100][21,9,37,100]]</v>
      </c>
      <c r="AC247" t="str">
        <f t="shared" si="41"/>
        <v>[[16,93,375,100][21,9,37,100]]</v>
      </c>
      <c r="AD247" t="str">
        <f t="shared" si="41"/>
        <v>[[16,93,375,100][21,9,37,100]]</v>
      </c>
      <c r="AE247">
        <f t="shared" si="42"/>
        <v>2</v>
      </c>
    </row>
    <row r="248" spans="1:31" hidden="1" x14ac:dyDescent="0.15">
      <c r="A248" t="str">
        <f t="shared" si="36"/>
        <v>1104505</v>
      </c>
      <c r="B248">
        <v>1</v>
      </c>
      <c r="E248">
        <f t="shared" ref="E248:E311" si="45">E198</f>
        <v>5</v>
      </c>
      <c r="F248">
        <f t="shared" si="37"/>
        <v>80</v>
      </c>
      <c r="G248">
        <f t="shared" ref="G248:G311" si="46">G198+1</f>
        <v>5</v>
      </c>
      <c r="H248">
        <f>VLOOKUP(G248,装备规划说明!$F$7:$H$20,2,FALSE)</f>
        <v>80</v>
      </c>
      <c r="I248">
        <f>IF(G248&gt;2,IF(E248=VLOOKUP(G248,装备规划说明!$F$10:$P$20,11,FALSE),1,0)+IF(E248-1=VLOOKUP(G248,装备规划说明!$F$10:$P$20,11,FALSE),1,0),IF(E248=VLOOKUP(G248,装备规划说明!$F$10:$P$20,11,FALSE),1,0))</f>
        <v>0</v>
      </c>
      <c r="J248">
        <v>1</v>
      </c>
      <c r="K248">
        <v>0</v>
      </c>
      <c r="R248">
        <f t="shared" si="44"/>
        <v>4</v>
      </c>
      <c r="S248">
        <f t="shared" si="38"/>
        <v>4</v>
      </c>
      <c r="U248">
        <f>VLOOKUP($R248,装备规划说明!$X$27:$AI$34,U$1,FALSE)</f>
        <v>18</v>
      </c>
      <c r="V248">
        <f>INT(VLOOKUP($R248,装备规划说明!$X$27:$AI$34,V$1,FALSE)*VLOOKUP($G248,装备规划说明!$F$10:$O$21,4,FALSE)/装备规划说明!$AE$14)</f>
        <v>56</v>
      </c>
      <c r="W248">
        <f>VLOOKUP($R248,装备规划说明!$X$27:$AI$34,W$1,FALSE)</f>
        <v>22</v>
      </c>
      <c r="X248">
        <f>INT(VLOOKUP($R248,装备规划说明!$X$27:$AI$34,X$1,FALSE)*VLOOKUP($G248,装备规划说明!$F$10:$O$21,4,FALSE)/装备规划说明!$AE$14)</f>
        <v>28</v>
      </c>
      <c r="Y248" t="str">
        <f t="shared" si="39"/>
        <v>[[18,39,70][[22,19,35]</v>
      </c>
      <c r="Z248">
        <f t="shared" si="40"/>
        <v>4</v>
      </c>
      <c r="AA248" t="str">
        <f t="shared" si="41"/>
        <v>[[18,9,37,100][22,4,18,100]]</v>
      </c>
      <c r="AB248" t="str">
        <f t="shared" si="41"/>
        <v>[[18,9,37,100][22,4,18,100]]</v>
      </c>
      <c r="AC248" t="str">
        <f t="shared" si="41"/>
        <v>[[18,9,37,100][22,4,18,100]]</v>
      </c>
      <c r="AD248" t="str">
        <f t="shared" si="41"/>
        <v>[[18,9,37,100][22,4,18,100]]</v>
      </c>
      <c r="AE248">
        <f t="shared" si="42"/>
        <v>2</v>
      </c>
    </row>
    <row r="249" spans="1:31" hidden="1" x14ac:dyDescent="0.15">
      <c r="A249" t="str">
        <f t="shared" si="36"/>
        <v>1105505</v>
      </c>
      <c r="B249">
        <v>1</v>
      </c>
      <c r="E249">
        <f t="shared" si="45"/>
        <v>5</v>
      </c>
      <c r="F249">
        <f t="shared" si="37"/>
        <v>80</v>
      </c>
      <c r="G249">
        <f t="shared" si="46"/>
        <v>5</v>
      </c>
      <c r="H249">
        <f>VLOOKUP(G249,装备规划说明!$F$7:$H$20,2,FALSE)</f>
        <v>80</v>
      </c>
      <c r="I249">
        <f>IF(G249&gt;2,IF(E249=VLOOKUP(G249,装备规划说明!$F$10:$P$20,11,FALSE),1,0)+IF(E249-1=VLOOKUP(G249,装备规划说明!$F$10:$P$20,11,FALSE),1,0),IF(E249=VLOOKUP(G249,装备规划说明!$F$10:$P$20,11,FALSE),1,0))</f>
        <v>0</v>
      </c>
      <c r="J249">
        <v>1</v>
      </c>
      <c r="K249">
        <v>0</v>
      </c>
      <c r="R249">
        <f t="shared" si="44"/>
        <v>5</v>
      </c>
      <c r="S249">
        <f t="shared" si="38"/>
        <v>5</v>
      </c>
      <c r="U249">
        <f>VLOOKUP($R249,装备规划说明!$X$27:$AI$34,U$1,FALSE)</f>
        <v>16</v>
      </c>
      <c r="V249">
        <f>INT(VLOOKUP($R249,装备规划说明!$X$27:$AI$34,V$1,FALSE)*VLOOKUP($G249,装备规划说明!$F$10:$O$21,4,FALSE)/装备规划说明!$AE$14)</f>
        <v>788</v>
      </c>
      <c r="W249">
        <f>VLOOKUP($R249,装备规划说明!$X$27:$AI$34,W$1,FALSE)</f>
        <v>17</v>
      </c>
      <c r="X249">
        <f>INT(VLOOKUP($R249,装备规划说明!$X$27:$AI$34,X$1,FALSE)*VLOOKUP($G249,装备规划说明!$F$10:$O$21,4,FALSE)/装备规划说明!$AE$14)</f>
        <v>563</v>
      </c>
      <c r="Y249" t="str">
        <f t="shared" si="39"/>
        <v>[[16,551,985][[17,394,703]</v>
      </c>
      <c r="Z249">
        <f t="shared" si="40"/>
        <v>4</v>
      </c>
      <c r="AA249" t="str">
        <f t="shared" si="41"/>
        <v>[[16,131,525,100][17,93,375,100]]</v>
      </c>
      <c r="AB249" t="str">
        <f t="shared" si="41"/>
        <v>[[16,131,525,100][17,93,375,100]]</v>
      </c>
      <c r="AC249" t="str">
        <f t="shared" si="41"/>
        <v>[[16,131,525,100][17,93,375,100]]</v>
      </c>
      <c r="AD249" t="str">
        <f t="shared" si="41"/>
        <v>[[16,131,525,100][17,93,375,100]]</v>
      </c>
      <c r="AE249">
        <f t="shared" si="42"/>
        <v>2</v>
      </c>
    </row>
    <row r="250" spans="1:31" hidden="1" x14ac:dyDescent="0.15">
      <c r="A250" t="str">
        <f t="shared" si="36"/>
        <v>1106505</v>
      </c>
      <c r="B250">
        <v>1</v>
      </c>
      <c r="E250">
        <f t="shared" si="45"/>
        <v>5</v>
      </c>
      <c r="F250">
        <f t="shared" si="37"/>
        <v>80</v>
      </c>
      <c r="G250">
        <f t="shared" si="46"/>
        <v>5</v>
      </c>
      <c r="H250">
        <f>VLOOKUP(G250,装备规划说明!$F$7:$H$20,2,FALSE)</f>
        <v>80</v>
      </c>
      <c r="I250">
        <f>IF(G250&gt;2,IF(E250=VLOOKUP(G250,装备规划说明!$F$10:$P$20,11,FALSE),1,0)+IF(E250-1=VLOOKUP(G250,装备规划说明!$F$10:$P$20,11,FALSE),1,0),IF(E250=VLOOKUP(G250,装备规划说明!$F$10:$P$20,11,FALSE),1,0))</f>
        <v>0</v>
      </c>
      <c r="J250">
        <v>1</v>
      </c>
      <c r="K250">
        <v>0</v>
      </c>
      <c r="R250">
        <f t="shared" si="44"/>
        <v>6</v>
      </c>
      <c r="S250">
        <f t="shared" si="38"/>
        <v>6</v>
      </c>
      <c r="U250">
        <f>VLOOKUP($R250,装备规划说明!$X$27:$AI$34,U$1,FALSE)</f>
        <v>18</v>
      </c>
      <c r="V250">
        <f>INT(VLOOKUP($R250,装备规划说明!$X$27:$AI$34,V$1,FALSE)*VLOOKUP($G250,装备规划说明!$F$10:$O$21,4,FALSE)/装备规划说明!$AE$14)</f>
        <v>56</v>
      </c>
      <c r="W250">
        <f>VLOOKUP($R250,装备规划说明!$X$27:$AI$34,W$1,FALSE)</f>
        <v>17</v>
      </c>
      <c r="X250">
        <f>INT(VLOOKUP($R250,装备规划说明!$X$27:$AI$34,X$1,FALSE)*VLOOKUP($G250,装备规划说明!$F$10:$O$21,4,FALSE)/装备规划说明!$AE$14)</f>
        <v>22</v>
      </c>
      <c r="Y250" t="str">
        <f t="shared" si="39"/>
        <v>[[18,39,70][[17,15,27]</v>
      </c>
      <c r="Z250">
        <f t="shared" si="40"/>
        <v>4</v>
      </c>
      <c r="AA250" t="str">
        <f t="shared" si="41"/>
        <v>[[18,9,37,100][17,3,14,100]]</v>
      </c>
      <c r="AB250" t="str">
        <f t="shared" si="41"/>
        <v>[[18,9,37,100][17,3,14,100]]</v>
      </c>
      <c r="AC250" t="str">
        <f t="shared" si="41"/>
        <v>[[18,9,37,100][17,3,14,100]]</v>
      </c>
      <c r="AD250" t="str">
        <f t="shared" si="41"/>
        <v>[[18,9,37,100][17,3,14,100]]</v>
      </c>
      <c r="AE250">
        <f t="shared" si="42"/>
        <v>2</v>
      </c>
    </row>
    <row r="251" spans="1:31" hidden="1" x14ac:dyDescent="0.15">
      <c r="A251" t="str">
        <f t="shared" si="36"/>
        <v>1107505</v>
      </c>
      <c r="B251">
        <v>1</v>
      </c>
      <c r="E251">
        <f t="shared" si="45"/>
        <v>5</v>
      </c>
      <c r="F251">
        <f t="shared" si="37"/>
        <v>80</v>
      </c>
      <c r="G251">
        <f t="shared" si="46"/>
        <v>5</v>
      </c>
      <c r="H251">
        <f>VLOOKUP(G251,装备规划说明!$F$7:$H$20,2,FALSE)</f>
        <v>80</v>
      </c>
      <c r="I251">
        <f>IF(G251&gt;2,IF(E251=VLOOKUP(G251,装备规划说明!$F$10:$P$20,11,FALSE),1,0)+IF(E251-1=VLOOKUP(G251,装备规划说明!$F$10:$P$20,11,FALSE),1,0),IF(E251=VLOOKUP(G251,装备规划说明!$F$10:$P$20,11,FALSE),1,0))</f>
        <v>0</v>
      </c>
      <c r="J251">
        <v>1</v>
      </c>
      <c r="K251">
        <v>0</v>
      </c>
      <c r="R251">
        <f t="shared" si="44"/>
        <v>7</v>
      </c>
      <c r="S251">
        <f t="shared" si="38"/>
        <v>7</v>
      </c>
      <c r="U251">
        <f>VLOOKUP($R251,装备规划说明!$X$27:$AI$34,U$1,FALSE)</f>
        <v>16</v>
      </c>
      <c r="V251">
        <f>INT(VLOOKUP($R251,装备规划说明!$X$27:$AI$34,V$1,FALSE)*VLOOKUP($G251,装备规划说明!$F$10:$O$21,4,FALSE)/装备规划说明!$AE$14)</f>
        <v>1126</v>
      </c>
      <c r="W251">
        <f>VLOOKUP($R251,装备规划说明!$X$27:$AI$34,W$1,FALSE)</f>
        <v>18</v>
      </c>
      <c r="X251">
        <f>INT(VLOOKUP($R251,装备规划说明!$X$27:$AI$34,X$1,FALSE)*VLOOKUP($G251,装备规划说明!$F$10:$O$21,4,FALSE)/装备规划说明!$AE$14)</f>
        <v>225</v>
      </c>
      <c r="Y251" t="str">
        <f t="shared" si="39"/>
        <v>[[16,788,1407][[18,157,281]</v>
      </c>
      <c r="Z251">
        <f t="shared" si="40"/>
        <v>4</v>
      </c>
      <c r="AA251" t="str">
        <f t="shared" si="41"/>
        <v>[[16,187,750,100][18,37,150,100]]</v>
      </c>
      <c r="AB251" t="str">
        <f t="shared" si="41"/>
        <v>[[16,187,750,100][18,37,150,100]]</v>
      </c>
      <c r="AC251" t="str">
        <f t="shared" si="41"/>
        <v>[[16,187,750,100][18,37,150,100]]</v>
      </c>
      <c r="AD251" t="str">
        <f t="shared" si="41"/>
        <v>[[16,187,750,100][18,37,150,100]]</v>
      </c>
      <c r="AE251">
        <f t="shared" si="42"/>
        <v>2</v>
      </c>
    </row>
    <row r="252" spans="1:31" hidden="1" x14ac:dyDescent="0.15">
      <c r="A252" t="str">
        <f t="shared" si="36"/>
        <v>1107505</v>
      </c>
      <c r="B252">
        <v>1</v>
      </c>
      <c r="E252">
        <f t="shared" si="45"/>
        <v>5</v>
      </c>
      <c r="F252">
        <f t="shared" si="37"/>
        <v>80</v>
      </c>
      <c r="G252">
        <f t="shared" si="46"/>
        <v>5</v>
      </c>
      <c r="H252">
        <f>VLOOKUP(G252,装备规划说明!$F$7:$H$20,2,FALSE)</f>
        <v>80</v>
      </c>
      <c r="I252">
        <f>IF(G252&gt;2,IF(E252=VLOOKUP(G252,装备规划说明!$F$10:$P$20,11,FALSE),1,0)+IF(E252-1=VLOOKUP(G252,装备规划说明!$F$10:$P$20,11,FALSE),1,0),IF(E252=VLOOKUP(G252,装备规划说明!$F$10:$P$20,11,FALSE),1,0))</f>
        <v>0</v>
      </c>
      <c r="J252">
        <v>1</v>
      </c>
      <c r="K252">
        <v>0</v>
      </c>
      <c r="R252">
        <f t="shared" si="44"/>
        <v>7</v>
      </c>
      <c r="S252">
        <f t="shared" si="38"/>
        <v>7</v>
      </c>
      <c r="U252">
        <f>VLOOKUP($R252,装备规划说明!$X$27:$AI$34,U$1,FALSE)</f>
        <v>16</v>
      </c>
      <c r="V252">
        <f>INT(VLOOKUP($R252,装备规划说明!$X$27:$AI$34,V$1,FALSE)*VLOOKUP($G252,装备规划说明!$F$10:$O$21,4,FALSE)/装备规划说明!$AE$14)</f>
        <v>1126</v>
      </c>
      <c r="W252">
        <f>VLOOKUP($R252,装备规划说明!$X$27:$AI$34,W$1,FALSE)</f>
        <v>18</v>
      </c>
      <c r="X252">
        <f>INT(VLOOKUP($R252,装备规划说明!$X$27:$AI$34,X$1,FALSE)*VLOOKUP($G252,装备规划说明!$F$10:$O$21,4,FALSE)/装备规划说明!$AE$14)</f>
        <v>225</v>
      </c>
      <c r="Y252" t="str">
        <f t="shared" si="39"/>
        <v>[[16,788,1407][[18,157,281]</v>
      </c>
      <c r="Z252">
        <f t="shared" si="40"/>
        <v>4</v>
      </c>
      <c r="AA252" t="str">
        <f t="shared" si="41"/>
        <v>[[16,187,750,100][18,37,150,100]]</v>
      </c>
      <c r="AB252" t="str">
        <f t="shared" si="41"/>
        <v>[[16,187,750,100][18,37,150,100]]</v>
      </c>
      <c r="AC252" t="str">
        <f t="shared" si="41"/>
        <v>[[16,187,750,100][18,37,150,100]]</v>
      </c>
      <c r="AD252" t="str">
        <f t="shared" si="41"/>
        <v>[[16,187,750,100][18,37,150,100]]</v>
      </c>
      <c r="AE252">
        <f t="shared" si="42"/>
        <v>2</v>
      </c>
    </row>
    <row r="253" spans="1:31" hidden="1" x14ac:dyDescent="0.15">
      <c r="A253" t="str">
        <f t="shared" si="36"/>
        <v>1107505</v>
      </c>
      <c r="B253">
        <v>1</v>
      </c>
      <c r="E253">
        <f t="shared" si="45"/>
        <v>5</v>
      </c>
      <c r="F253">
        <f t="shared" si="37"/>
        <v>80</v>
      </c>
      <c r="G253">
        <f t="shared" si="46"/>
        <v>5</v>
      </c>
      <c r="H253">
        <f>VLOOKUP(G253,装备规划说明!$F$7:$H$20,2,FALSE)</f>
        <v>80</v>
      </c>
      <c r="I253">
        <f>IF(G253&gt;2,IF(E253=VLOOKUP(G253,装备规划说明!$F$10:$P$20,11,FALSE),1,0)+IF(E253-1=VLOOKUP(G253,装备规划说明!$F$10:$P$20,11,FALSE),1,0),IF(E253=VLOOKUP(G253,装备规划说明!$F$10:$P$20,11,FALSE),1,0))</f>
        <v>0</v>
      </c>
      <c r="J253">
        <v>1</v>
      </c>
      <c r="K253">
        <v>0</v>
      </c>
      <c r="R253">
        <f t="shared" si="44"/>
        <v>7</v>
      </c>
      <c r="S253">
        <f t="shared" si="38"/>
        <v>7</v>
      </c>
      <c r="U253">
        <f>VLOOKUP($R253,装备规划说明!$X$27:$AI$34,U$1,FALSE)</f>
        <v>16</v>
      </c>
      <c r="V253">
        <f>INT(VLOOKUP($R253,装备规划说明!$X$27:$AI$34,V$1,FALSE)*VLOOKUP($G253,装备规划说明!$F$10:$O$21,4,FALSE)/装备规划说明!$AE$14)</f>
        <v>1126</v>
      </c>
      <c r="W253">
        <f>VLOOKUP($R253,装备规划说明!$X$27:$AI$34,W$1,FALSE)</f>
        <v>18</v>
      </c>
      <c r="X253">
        <f>INT(VLOOKUP($R253,装备规划说明!$X$27:$AI$34,X$1,FALSE)*VLOOKUP($G253,装备规划说明!$F$10:$O$21,4,FALSE)/装备规划说明!$AE$14)</f>
        <v>225</v>
      </c>
      <c r="Y253" t="str">
        <f t="shared" si="39"/>
        <v>[[16,788,1407][[18,157,281]</v>
      </c>
      <c r="Z253">
        <f t="shared" si="40"/>
        <v>4</v>
      </c>
      <c r="AA253" t="str">
        <f t="shared" si="41"/>
        <v>[[16,187,750,100][18,37,150,100]]</v>
      </c>
      <c r="AB253" t="str">
        <f t="shared" si="41"/>
        <v>[[16,187,750,100][18,37,150,100]]</v>
      </c>
      <c r="AC253" t="str">
        <f t="shared" si="41"/>
        <v>[[16,187,750,100][18,37,150,100]]</v>
      </c>
      <c r="AD253" t="str">
        <f t="shared" si="41"/>
        <v>[[16,187,750,100][18,37,150,100]]</v>
      </c>
      <c r="AE253">
        <f t="shared" si="42"/>
        <v>2</v>
      </c>
    </row>
    <row r="254" spans="1:31" hidden="1" x14ac:dyDescent="0.15">
      <c r="A254" t="str">
        <f t="shared" si="36"/>
        <v>1107505</v>
      </c>
      <c r="B254">
        <v>1</v>
      </c>
      <c r="E254">
        <f t="shared" si="45"/>
        <v>5</v>
      </c>
      <c r="F254">
        <f t="shared" si="37"/>
        <v>80</v>
      </c>
      <c r="G254">
        <f t="shared" si="46"/>
        <v>5</v>
      </c>
      <c r="H254">
        <f>VLOOKUP(G254,装备规划说明!$F$7:$H$20,2,FALSE)</f>
        <v>80</v>
      </c>
      <c r="I254">
        <f>IF(G254&gt;2,IF(E254=VLOOKUP(G254,装备规划说明!$F$10:$P$20,11,FALSE),1,0)+IF(E254-1=VLOOKUP(G254,装备规划说明!$F$10:$P$20,11,FALSE),1,0),IF(E254=VLOOKUP(G254,装备规划说明!$F$10:$P$20,11,FALSE),1,0))</f>
        <v>0</v>
      </c>
      <c r="J254">
        <v>1</v>
      </c>
      <c r="K254">
        <v>0</v>
      </c>
      <c r="R254">
        <f t="shared" si="44"/>
        <v>7</v>
      </c>
      <c r="S254">
        <f t="shared" si="38"/>
        <v>7</v>
      </c>
      <c r="U254">
        <f>VLOOKUP($R254,装备规划说明!$X$27:$AI$34,U$1,FALSE)</f>
        <v>16</v>
      </c>
      <c r="V254">
        <f>INT(VLOOKUP($R254,装备规划说明!$X$27:$AI$34,V$1,FALSE)*VLOOKUP($G254,装备规划说明!$F$10:$O$21,4,FALSE)/装备规划说明!$AE$14)</f>
        <v>1126</v>
      </c>
      <c r="W254">
        <f>VLOOKUP($R254,装备规划说明!$X$27:$AI$34,W$1,FALSE)</f>
        <v>18</v>
      </c>
      <c r="X254">
        <f>INT(VLOOKUP($R254,装备规划说明!$X$27:$AI$34,X$1,FALSE)*VLOOKUP($G254,装备规划说明!$F$10:$O$21,4,FALSE)/装备规划说明!$AE$14)</f>
        <v>225</v>
      </c>
      <c r="Y254" t="str">
        <f t="shared" si="39"/>
        <v>[[16,788,1407][[18,157,281]</v>
      </c>
      <c r="Z254">
        <f t="shared" si="40"/>
        <v>4</v>
      </c>
      <c r="AA254" t="str">
        <f t="shared" si="41"/>
        <v>[[16,187,750,100][18,37,150,100]]</v>
      </c>
      <c r="AB254" t="str">
        <f t="shared" si="41"/>
        <v>[[16,187,750,100][18,37,150,100]]</v>
      </c>
      <c r="AC254" t="str">
        <f t="shared" si="41"/>
        <v>[[16,187,750,100][18,37,150,100]]</v>
      </c>
      <c r="AD254" t="str">
        <f t="shared" si="41"/>
        <v>[[16,187,750,100][18,37,150,100]]</v>
      </c>
      <c r="AE254">
        <f t="shared" si="42"/>
        <v>2</v>
      </c>
    </row>
    <row r="255" spans="1:31" hidden="1" x14ac:dyDescent="0.15">
      <c r="A255" t="str">
        <f t="shared" si="36"/>
        <v>1101106</v>
      </c>
      <c r="B255">
        <v>1</v>
      </c>
      <c r="E255">
        <f t="shared" si="45"/>
        <v>1</v>
      </c>
      <c r="F255">
        <f t="shared" si="37"/>
        <v>90</v>
      </c>
      <c r="G255">
        <f t="shared" si="46"/>
        <v>6</v>
      </c>
      <c r="H255">
        <f>VLOOKUP(G255,装备规划说明!$F$7:$H$20,2,FALSE)</f>
        <v>90</v>
      </c>
      <c r="I255">
        <f>IF(G255&gt;2,IF(E255=VLOOKUP(G255,装备规划说明!$F$10:$P$20,11,FALSE),1,0)+IF(E255-1=VLOOKUP(G255,装备规划说明!$F$10:$P$20,11,FALSE),1,0),IF(E255=VLOOKUP(G255,装备规划说明!$F$10:$P$20,11,FALSE),1,0))</f>
        <v>0</v>
      </c>
      <c r="J255">
        <v>1</v>
      </c>
      <c r="K255">
        <v>0</v>
      </c>
      <c r="R255">
        <f t="shared" si="44"/>
        <v>1</v>
      </c>
      <c r="S255">
        <f t="shared" si="38"/>
        <v>1</v>
      </c>
      <c r="U255">
        <f>VLOOKUP($R255,装备规划说明!$X$27:$AI$34,U$1,FALSE)</f>
        <v>16</v>
      </c>
      <c r="V255">
        <f>INT(VLOOKUP($R255,装备规划说明!$X$27:$AI$34,V$1,FALSE)*VLOOKUP($G255,装备规划说明!$F$10:$O$21,4,FALSE)/装备规划说明!$AE$14)</f>
        <v>887</v>
      </c>
      <c r="W255">
        <f>VLOOKUP($R255,装备规划说明!$X$27:$AI$34,W$1,FALSE)</f>
        <v>20</v>
      </c>
      <c r="X255">
        <f>INT(VLOOKUP($R255,装备规划说明!$X$27:$AI$34,X$1,FALSE)*VLOOKUP($G255,装备规划说明!$F$10:$O$21,4,FALSE)/装备规划说明!$AE$14)</f>
        <v>63</v>
      </c>
      <c r="Y255" t="str">
        <f t="shared" si="39"/>
        <v>[[16,620,1108][[20,44,78]</v>
      </c>
      <c r="Z255">
        <f t="shared" si="40"/>
        <v>0</v>
      </c>
      <c r="AA255" t="str">
        <f t="shared" si="41"/>
        <v>[[16,147,591,100][20,10,42,100]]</v>
      </c>
      <c r="AB255" t="str">
        <f t="shared" si="41"/>
        <v>[[16,147,591,100][20,10,42,100]]</v>
      </c>
      <c r="AC255" t="str">
        <f t="shared" si="41"/>
        <v>[[16,147,591,100][20,10,42,100]]</v>
      </c>
      <c r="AD255" t="str">
        <f t="shared" si="41"/>
        <v>[[16,147,591,100][20,10,42,100]]</v>
      </c>
      <c r="AE255">
        <f t="shared" si="42"/>
        <v>1</v>
      </c>
    </row>
    <row r="256" spans="1:31" hidden="1" x14ac:dyDescent="0.15">
      <c r="A256" t="str">
        <f t="shared" si="36"/>
        <v>1102106</v>
      </c>
      <c r="B256">
        <v>1</v>
      </c>
      <c r="E256">
        <f t="shared" si="45"/>
        <v>1</v>
      </c>
      <c r="F256">
        <f t="shared" si="37"/>
        <v>90</v>
      </c>
      <c r="G256">
        <f t="shared" si="46"/>
        <v>6</v>
      </c>
      <c r="H256">
        <f>VLOOKUP(G256,装备规划说明!$F$7:$H$20,2,FALSE)</f>
        <v>90</v>
      </c>
      <c r="I256">
        <f>IF(G256&gt;2,IF(E256=VLOOKUP(G256,装备规划说明!$F$10:$P$20,11,FALSE),1,0)+IF(E256-1=VLOOKUP(G256,装备规划说明!$F$10:$P$20,11,FALSE),1,0),IF(E256=VLOOKUP(G256,装备规划说明!$F$10:$P$20,11,FALSE),1,0))</f>
        <v>0</v>
      </c>
      <c r="J256">
        <v>1</v>
      </c>
      <c r="K256">
        <v>0</v>
      </c>
      <c r="R256">
        <f t="shared" si="44"/>
        <v>2</v>
      </c>
      <c r="S256">
        <f t="shared" si="38"/>
        <v>2</v>
      </c>
      <c r="U256">
        <f>VLOOKUP($R256,装备规划说明!$X$27:$AI$34,U$1,FALSE)</f>
        <v>16</v>
      </c>
      <c r="V256">
        <f>INT(VLOOKUP($R256,装备规划说明!$X$27:$AI$34,V$1,FALSE)*VLOOKUP($G256,装备规划说明!$F$10:$O$21,4,FALSE)/装备规划说明!$AE$14)</f>
        <v>1267</v>
      </c>
      <c r="W256">
        <f>VLOOKUP($R256,装备规划说明!$X$27:$AI$34,W$1,FALSE)</f>
        <v>20</v>
      </c>
      <c r="X256">
        <f>INT(VLOOKUP($R256,装备规划说明!$X$27:$AI$34,X$1,FALSE)*VLOOKUP($G256,装备规划说明!$F$10:$O$21,4,FALSE)/装备规划说明!$AE$14)</f>
        <v>63</v>
      </c>
      <c r="Y256" t="str">
        <f t="shared" si="39"/>
        <v>[[16,886,1583][[20,44,78]</v>
      </c>
      <c r="Z256">
        <f t="shared" si="40"/>
        <v>0</v>
      </c>
      <c r="AA256" t="str">
        <f t="shared" si="41"/>
        <v>[[16,211,844,100][20,10,42,100]]</v>
      </c>
      <c r="AB256" t="str">
        <f t="shared" si="41"/>
        <v>[[16,211,844,100][20,10,42,100]]</v>
      </c>
      <c r="AC256" t="str">
        <f t="shared" si="41"/>
        <v>[[16,211,844,100][20,10,42,100]]</v>
      </c>
      <c r="AD256" t="str">
        <f t="shared" si="41"/>
        <v>[[16,211,844,100][20,10,42,100]]</v>
      </c>
      <c r="AE256">
        <f t="shared" si="42"/>
        <v>1</v>
      </c>
    </row>
    <row r="257" spans="1:31" hidden="1" x14ac:dyDescent="0.15">
      <c r="A257" t="str">
        <f t="shared" si="36"/>
        <v>1103106</v>
      </c>
      <c r="B257">
        <v>1</v>
      </c>
      <c r="E257">
        <f t="shared" si="45"/>
        <v>1</v>
      </c>
      <c r="F257">
        <f t="shared" si="37"/>
        <v>90</v>
      </c>
      <c r="G257">
        <f t="shared" si="46"/>
        <v>6</v>
      </c>
      <c r="H257">
        <f>VLOOKUP(G257,装备规划说明!$F$7:$H$20,2,FALSE)</f>
        <v>90</v>
      </c>
      <c r="I257">
        <f>IF(G257&gt;2,IF(E257=VLOOKUP(G257,装备规划说明!$F$10:$P$20,11,FALSE),1,0)+IF(E257-1=VLOOKUP(G257,装备规划说明!$F$10:$P$20,11,FALSE),1,0),IF(E257=VLOOKUP(G257,装备规划说明!$F$10:$P$20,11,FALSE),1,0))</f>
        <v>0</v>
      </c>
      <c r="J257">
        <v>1</v>
      </c>
      <c r="K257">
        <v>0</v>
      </c>
      <c r="R257">
        <f t="shared" si="44"/>
        <v>3</v>
      </c>
      <c r="S257">
        <f t="shared" si="38"/>
        <v>3</v>
      </c>
      <c r="U257">
        <f>VLOOKUP($R257,装备规划说明!$X$27:$AI$34,U$1,FALSE)</f>
        <v>16</v>
      </c>
      <c r="V257">
        <f>INT(VLOOKUP($R257,装备规划说明!$X$27:$AI$34,V$1,FALSE)*VLOOKUP($G257,装备规划说明!$F$10:$O$21,4,FALSE)/装备规划说明!$AE$14)</f>
        <v>633</v>
      </c>
      <c r="W257">
        <f>VLOOKUP($R257,装备规划说明!$X$27:$AI$34,W$1,FALSE)</f>
        <v>21</v>
      </c>
      <c r="X257">
        <f>INT(VLOOKUP($R257,装备规划说明!$X$27:$AI$34,X$1,FALSE)*VLOOKUP($G257,装备规划说明!$F$10:$O$21,4,FALSE)/装备规划说明!$AE$14)</f>
        <v>63</v>
      </c>
      <c r="Y257" t="str">
        <f t="shared" si="39"/>
        <v>[[16,443,791][[21,44,78]</v>
      </c>
      <c r="Z257">
        <f t="shared" si="40"/>
        <v>0</v>
      </c>
      <c r="AA257" t="str">
        <f t="shared" si="41"/>
        <v>[[16,105,422,100][21,10,42,100]]</v>
      </c>
      <c r="AB257" t="str">
        <f t="shared" si="41"/>
        <v>[[16,105,422,100][21,10,42,100]]</v>
      </c>
      <c r="AC257" t="str">
        <f t="shared" si="41"/>
        <v>[[16,105,422,100][21,10,42,100]]</v>
      </c>
      <c r="AD257" t="str">
        <f t="shared" si="41"/>
        <v>[[16,105,422,100][21,10,42,100]]</v>
      </c>
      <c r="AE257">
        <f t="shared" si="42"/>
        <v>1</v>
      </c>
    </row>
    <row r="258" spans="1:31" hidden="1" x14ac:dyDescent="0.15">
      <c r="A258" t="str">
        <f t="shared" si="36"/>
        <v>1104106</v>
      </c>
      <c r="B258">
        <v>1</v>
      </c>
      <c r="E258">
        <f t="shared" si="45"/>
        <v>1</v>
      </c>
      <c r="F258">
        <f t="shared" si="37"/>
        <v>90</v>
      </c>
      <c r="G258">
        <f t="shared" si="46"/>
        <v>6</v>
      </c>
      <c r="H258">
        <f>VLOOKUP(G258,装备规划说明!$F$7:$H$20,2,FALSE)</f>
        <v>90</v>
      </c>
      <c r="I258">
        <f>IF(G258&gt;2,IF(E258=VLOOKUP(G258,装备规划说明!$F$10:$P$20,11,FALSE),1,0)+IF(E258-1=VLOOKUP(G258,装备规划说明!$F$10:$P$20,11,FALSE),1,0),IF(E258=VLOOKUP(G258,装备规划说明!$F$10:$P$20,11,FALSE),1,0))</f>
        <v>0</v>
      </c>
      <c r="J258">
        <v>1</v>
      </c>
      <c r="K258">
        <v>0</v>
      </c>
      <c r="R258">
        <f t="shared" si="44"/>
        <v>4</v>
      </c>
      <c r="S258">
        <f t="shared" si="38"/>
        <v>4</v>
      </c>
      <c r="U258">
        <f>VLOOKUP($R258,装备规划说明!$X$27:$AI$34,U$1,FALSE)</f>
        <v>18</v>
      </c>
      <c r="V258">
        <f>INT(VLOOKUP($R258,装备规划说明!$X$27:$AI$34,V$1,FALSE)*VLOOKUP($G258,装备规划说明!$F$10:$O$21,4,FALSE)/装备规划说明!$AE$14)</f>
        <v>63</v>
      </c>
      <c r="W258">
        <f>VLOOKUP($R258,装备规划说明!$X$27:$AI$34,W$1,FALSE)</f>
        <v>22</v>
      </c>
      <c r="X258">
        <f>INT(VLOOKUP($R258,装备规划说明!$X$27:$AI$34,X$1,FALSE)*VLOOKUP($G258,装备规划说明!$F$10:$O$21,4,FALSE)/装备规划说明!$AE$14)</f>
        <v>31</v>
      </c>
      <c r="Y258" t="str">
        <f t="shared" si="39"/>
        <v>[[18,44,78][[22,21,38]</v>
      </c>
      <c r="Z258">
        <f t="shared" si="40"/>
        <v>0</v>
      </c>
      <c r="AA258" t="str">
        <f t="shared" si="41"/>
        <v>[[18,10,42,100][22,5,20,100]]</v>
      </c>
      <c r="AB258" t="str">
        <f t="shared" si="41"/>
        <v>[[18,10,42,100][22,5,20,100]]</v>
      </c>
      <c r="AC258" t="str">
        <f t="shared" si="41"/>
        <v>[[18,10,42,100][22,5,20,100]]</v>
      </c>
      <c r="AD258" t="str">
        <f t="shared" si="41"/>
        <v>[[18,10,42,100][22,5,20,100]]</v>
      </c>
      <c r="AE258">
        <f t="shared" si="42"/>
        <v>1</v>
      </c>
    </row>
    <row r="259" spans="1:31" hidden="1" x14ac:dyDescent="0.15">
      <c r="A259" t="str">
        <f t="shared" si="36"/>
        <v>1105106</v>
      </c>
      <c r="B259">
        <v>1</v>
      </c>
      <c r="E259">
        <f t="shared" si="45"/>
        <v>1</v>
      </c>
      <c r="F259">
        <f t="shared" si="37"/>
        <v>90</v>
      </c>
      <c r="G259">
        <f t="shared" si="46"/>
        <v>6</v>
      </c>
      <c r="H259">
        <f>VLOOKUP(G259,装备规划说明!$F$7:$H$20,2,FALSE)</f>
        <v>90</v>
      </c>
      <c r="I259">
        <f>IF(G259&gt;2,IF(E259=VLOOKUP(G259,装备规划说明!$F$10:$P$20,11,FALSE),1,0)+IF(E259-1=VLOOKUP(G259,装备规划说明!$F$10:$P$20,11,FALSE),1,0),IF(E259=VLOOKUP(G259,装备规划说明!$F$10:$P$20,11,FALSE),1,0))</f>
        <v>0</v>
      </c>
      <c r="J259">
        <v>1</v>
      </c>
      <c r="K259">
        <v>0</v>
      </c>
      <c r="R259">
        <f t="shared" si="44"/>
        <v>5</v>
      </c>
      <c r="S259">
        <f t="shared" si="38"/>
        <v>5</v>
      </c>
      <c r="U259">
        <f>VLOOKUP($R259,装备规划说明!$X$27:$AI$34,U$1,FALSE)</f>
        <v>16</v>
      </c>
      <c r="V259">
        <f>INT(VLOOKUP($R259,装备规划说明!$X$27:$AI$34,V$1,FALSE)*VLOOKUP($G259,装备规划说明!$F$10:$O$21,4,FALSE)/装备规划说明!$AE$14)</f>
        <v>887</v>
      </c>
      <c r="W259">
        <f>VLOOKUP($R259,装备规划说明!$X$27:$AI$34,W$1,FALSE)</f>
        <v>17</v>
      </c>
      <c r="X259">
        <f>INT(VLOOKUP($R259,装备规划说明!$X$27:$AI$34,X$1,FALSE)*VLOOKUP($G259,装备规划说明!$F$10:$O$21,4,FALSE)/装备规划说明!$AE$14)</f>
        <v>633</v>
      </c>
      <c r="Y259" t="str">
        <f t="shared" si="39"/>
        <v>[[16,620,1108][[17,443,791]</v>
      </c>
      <c r="Z259">
        <f t="shared" si="40"/>
        <v>0</v>
      </c>
      <c r="AA259" t="str">
        <f t="shared" si="41"/>
        <v>[[16,147,591,100][17,105,422,100]]</v>
      </c>
      <c r="AB259" t="str">
        <f t="shared" si="41"/>
        <v>[[16,147,591,100][17,105,422,100]]</v>
      </c>
      <c r="AC259" t="str">
        <f t="shared" si="41"/>
        <v>[[16,147,591,100][17,105,422,100]]</v>
      </c>
      <c r="AD259" t="str">
        <f t="shared" si="41"/>
        <v>[[16,147,591,100][17,105,422,100]]</v>
      </c>
      <c r="AE259">
        <f t="shared" si="42"/>
        <v>1</v>
      </c>
    </row>
    <row r="260" spans="1:31" hidden="1" x14ac:dyDescent="0.15">
      <c r="A260" t="str">
        <f t="shared" si="36"/>
        <v>1106106</v>
      </c>
      <c r="B260">
        <v>1</v>
      </c>
      <c r="E260">
        <f t="shared" si="45"/>
        <v>1</v>
      </c>
      <c r="F260">
        <f t="shared" si="37"/>
        <v>90</v>
      </c>
      <c r="G260">
        <f t="shared" si="46"/>
        <v>6</v>
      </c>
      <c r="H260">
        <f>VLOOKUP(G260,装备规划说明!$F$7:$H$20,2,FALSE)</f>
        <v>90</v>
      </c>
      <c r="I260">
        <f>IF(G260&gt;2,IF(E260=VLOOKUP(G260,装备规划说明!$F$10:$P$20,11,FALSE),1,0)+IF(E260-1=VLOOKUP(G260,装备规划说明!$F$10:$P$20,11,FALSE),1,0),IF(E260=VLOOKUP(G260,装备规划说明!$F$10:$P$20,11,FALSE),1,0))</f>
        <v>0</v>
      </c>
      <c r="J260">
        <v>1</v>
      </c>
      <c r="K260">
        <v>0</v>
      </c>
      <c r="R260">
        <f t="shared" si="44"/>
        <v>6</v>
      </c>
      <c r="S260">
        <f t="shared" si="38"/>
        <v>6</v>
      </c>
      <c r="U260">
        <f>VLOOKUP($R260,装备规划说明!$X$27:$AI$34,U$1,FALSE)</f>
        <v>18</v>
      </c>
      <c r="V260">
        <f>INT(VLOOKUP($R260,装备规划说明!$X$27:$AI$34,V$1,FALSE)*VLOOKUP($G260,装备规划说明!$F$10:$O$21,4,FALSE)/装备规划说明!$AE$14)</f>
        <v>63</v>
      </c>
      <c r="W260">
        <f>VLOOKUP($R260,装备规划说明!$X$27:$AI$34,W$1,FALSE)</f>
        <v>17</v>
      </c>
      <c r="X260">
        <f>INT(VLOOKUP($R260,装备规划说明!$X$27:$AI$34,X$1,FALSE)*VLOOKUP($G260,装备规划说明!$F$10:$O$21,4,FALSE)/装备规划说明!$AE$14)</f>
        <v>25</v>
      </c>
      <c r="Y260" t="str">
        <f t="shared" si="39"/>
        <v>[[18,44,78][[17,17,31]</v>
      </c>
      <c r="Z260">
        <f t="shared" si="40"/>
        <v>0</v>
      </c>
      <c r="AA260" t="str">
        <f t="shared" si="41"/>
        <v>[[18,10,42,100][17,4,16,100]]</v>
      </c>
      <c r="AB260" t="str">
        <f t="shared" si="41"/>
        <v>[[18,10,42,100][17,4,16,100]]</v>
      </c>
      <c r="AC260" t="str">
        <f t="shared" si="41"/>
        <v>[[18,10,42,100][17,4,16,100]]</v>
      </c>
      <c r="AD260" t="str">
        <f t="shared" si="41"/>
        <v>[[18,10,42,100][17,4,16,100]]</v>
      </c>
      <c r="AE260">
        <f t="shared" si="42"/>
        <v>1</v>
      </c>
    </row>
    <row r="261" spans="1:31" hidden="1" x14ac:dyDescent="0.15">
      <c r="A261" t="str">
        <f t="shared" si="36"/>
        <v>1107106</v>
      </c>
      <c r="B261">
        <v>1</v>
      </c>
      <c r="E261">
        <f t="shared" si="45"/>
        <v>1</v>
      </c>
      <c r="F261">
        <f t="shared" si="37"/>
        <v>90</v>
      </c>
      <c r="G261">
        <f t="shared" si="46"/>
        <v>6</v>
      </c>
      <c r="H261">
        <f>VLOOKUP(G261,装备规划说明!$F$7:$H$20,2,FALSE)</f>
        <v>90</v>
      </c>
      <c r="I261">
        <f>IF(G261&gt;2,IF(E261=VLOOKUP(G261,装备规划说明!$F$10:$P$20,11,FALSE),1,0)+IF(E261-1=VLOOKUP(G261,装备规划说明!$F$10:$P$20,11,FALSE),1,0),IF(E261=VLOOKUP(G261,装备规划说明!$F$10:$P$20,11,FALSE),1,0))</f>
        <v>0</v>
      </c>
      <c r="J261">
        <v>1</v>
      </c>
      <c r="K261">
        <v>0</v>
      </c>
      <c r="R261">
        <f t="shared" si="44"/>
        <v>7</v>
      </c>
      <c r="S261">
        <f t="shared" si="38"/>
        <v>7</v>
      </c>
      <c r="U261">
        <f>VLOOKUP($R261,装备规划说明!$X$27:$AI$34,U$1,FALSE)</f>
        <v>16</v>
      </c>
      <c r="V261">
        <f>INT(VLOOKUP($R261,装备规划说明!$X$27:$AI$34,V$1,FALSE)*VLOOKUP($G261,装备规划说明!$F$10:$O$21,4,FALSE)/装备规划说明!$AE$14)</f>
        <v>1267</v>
      </c>
      <c r="W261">
        <f>VLOOKUP($R261,装备规划说明!$X$27:$AI$34,W$1,FALSE)</f>
        <v>18</v>
      </c>
      <c r="X261">
        <f>INT(VLOOKUP($R261,装备规划说明!$X$27:$AI$34,X$1,FALSE)*VLOOKUP($G261,装备规划说明!$F$10:$O$21,4,FALSE)/装备规划说明!$AE$14)</f>
        <v>253</v>
      </c>
      <c r="Y261" t="str">
        <f t="shared" si="39"/>
        <v>[[16,886,1583][[18,177,316]</v>
      </c>
      <c r="Z261">
        <f t="shared" si="40"/>
        <v>0</v>
      </c>
      <c r="AA261" t="str">
        <f t="shared" si="41"/>
        <v>[[16,211,844,100][18,42,168,100]]</v>
      </c>
      <c r="AB261" t="str">
        <f t="shared" si="41"/>
        <v>[[16,211,844,100][18,42,168,100]]</v>
      </c>
      <c r="AC261" t="str">
        <f t="shared" si="41"/>
        <v>[[16,211,844,100][18,42,168,100]]</v>
      </c>
      <c r="AD261" t="str">
        <f t="shared" ref="AB261:AD324" si="47">"[["&amp;$U261&amp;","&amp;INT($V261/6)&amp;","&amp;INT($V261/1.5)&amp;",100]"&amp;"["&amp;$W261&amp;","&amp;INT($X261/6)&amp;","&amp;INT($X261/1.5)&amp;",100]]"</f>
        <v>[[16,211,844,100][18,42,168,100]]</v>
      </c>
      <c r="AE261">
        <f t="shared" si="42"/>
        <v>1</v>
      </c>
    </row>
    <row r="262" spans="1:31" hidden="1" x14ac:dyDescent="0.15">
      <c r="A262" t="str">
        <f t="shared" ref="A262:A325" si="48">B262&amp;J262&amp;IF(R262&lt;10,"0"&amp;R262,R262)&amp;E262&amp;IF(G262&lt;10,"0"&amp;G262,G262)</f>
        <v>1107106</v>
      </c>
      <c r="B262">
        <v>1</v>
      </c>
      <c r="E262">
        <f t="shared" si="45"/>
        <v>1</v>
      </c>
      <c r="F262">
        <f t="shared" ref="F262:F325" si="49">H262</f>
        <v>90</v>
      </c>
      <c r="G262">
        <f t="shared" si="46"/>
        <v>6</v>
      </c>
      <c r="H262">
        <f>VLOOKUP(G262,装备规划说明!$F$7:$H$20,2,FALSE)</f>
        <v>90</v>
      </c>
      <c r="I262">
        <f>IF(G262&gt;2,IF(E262=VLOOKUP(G262,装备规划说明!$F$10:$P$20,11,FALSE),1,0)+IF(E262-1=VLOOKUP(G262,装备规划说明!$F$10:$P$20,11,FALSE),1,0),IF(E262=VLOOKUP(G262,装备规划说明!$F$10:$P$20,11,FALSE),1,0))</f>
        <v>0</v>
      </c>
      <c r="J262">
        <v>1</v>
      </c>
      <c r="K262">
        <v>0</v>
      </c>
      <c r="R262">
        <f t="shared" si="44"/>
        <v>7</v>
      </c>
      <c r="S262">
        <f t="shared" ref="S262:S325" si="50">R262</f>
        <v>7</v>
      </c>
      <c r="U262">
        <f>VLOOKUP($R262,装备规划说明!$X$27:$AI$34,U$1,FALSE)</f>
        <v>16</v>
      </c>
      <c r="V262">
        <f>INT(VLOOKUP($R262,装备规划说明!$X$27:$AI$34,V$1,FALSE)*VLOOKUP($G262,装备规划说明!$F$10:$O$21,4,FALSE)/装备规划说明!$AE$14)</f>
        <v>1267</v>
      </c>
      <c r="W262">
        <f>VLOOKUP($R262,装备规划说明!$X$27:$AI$34,W$1,FALSE)</f>
        <v>18</v>
      </c>
      <c r="X262">
        <f>INT(VLOOKUP($R262,装备规划说明!$X$27:$AI$34,X$1,FALSE)*VLOOKUP($G262,装备规划说明!$F$10:$O$21,4,FALSE)/装备规划说明!$AE$14)</f>
        <v>253</v>
      </c>
      <c r="Y262" t="str">
        <f t="shared" ref="Y262:Y325" si="51">"[["&amp;$U262&amp;","&amp;INT($V262*0.7)&amp;","&amp;INT($V262*1.25)&amp;"]"&amp;"[["&amp;$W262&amp;","&amp;INT($X262*0.7)&amp;","&amp;INT($X262*1.25)&amp;"]"</f>
        <v>[[16,886,1583][[18,177,316]</v>
      </c>
      <c r="Z262">
        <f t="shared" ref="Z262:Z325" si="52">E262-1</f>
        <v>0</v>
      </c>
      <c r="AA262" t="str">
        <f t="shared" ref="AA262:AD325" si="53">"[["&amp;$U262&amp;","&amp;INT($V262/6)&amp;","&amp;INT($V262/1.5)&amp;",100]"&amp;"["&amp;$W262&amp;","&amp;INT($X262/6)&amp;","&amp;INT($X262/1.5)&amp;",100]]"</f>
        <v>[[16,211,844,100][18,42,168,100]]</v>
      </c>
      <c r="AB262" t="str">
        <f t="shared" si="47"/>
        <v>[[16,211,844,100][18,42,168,100]]</v>
      </c>
      <c r="AC262" t="str">
        <f t="shared" si="47"/>
        <v>[[16,211,844,100][18,42,168,100]]</v>
      </c>
      <c r="AD262" t="str">
        <f t="shared" si="47"/>
        <v>[[16,211,844,100][18,42,168,100]]</v>
      </c>
      <c r="AE262">
        <f t="shared" ref="AE262:AE325" si="54">ROUNDDOWN((E262*3+G262)/8,0)</f>
        <v>1</v>
      </c>
    </row>
    <row r="263" spans="1:31" hidden="1" x14ac:dyDescent="0.15">
      <c r="A263" t="str">
        <f t="shared" si="48"/>
        <v>1107106</v>
      </c>
      <c r="B263">
        <v>1</v>
      </c>
      <c r="E263">
        <f t="shared" si="45"/>
        <v>1</v>
      </c>
      <c r="F263">
        <f t="shared" si="49"/>
        <v>90</v>
      </c>
      <c r="G263">
        <f t="shared" si="46"/>
        <v>6</v>
      </c>
      <c r="H263">
        <f>VLOOKUP(G263,装备规划说明!$F$7:$H$20,2,FALSE)</f>
        <v>90</v>
      </c>
      <c r="I263">
        <f>IF(G263&gt;2,IF(E263=VLOOKUP(G263,装备规划说明!$F$10:$P$20,11,FALSE),1,0)+IF(E263-1=VLOOKUP(G263,装备规划说明!$F$10:$P$20,11,FALSE),1,0),IF(E263=VLOOKUP(G263,装备规划说明!$F$10:$P$20,11,FALSE),1,0))</f>
        <v>0</v>
      </c>
      <c r="J263">
        <v>1</v>
      </c>
      <c r="K263">
        <v>0</v>
      </c>
      <c r="R263">
        <f t="shared" si="44"/>
        <v>7</v>
      </c>
      <c r="S263">
        <f t="shared" si="50"/>
        <v>7</v>
      </c>
      <c r="U263">
        <f>VLOOKUP($R263,装备规划说明!$X$27:$AI$34,U$1,FALSE)</f>
        <v>16</v>
      </c>
      <c r="V263">
        <f>INT(VLOOKUP($R263,装备规划说明!$X$27:$AI$34,V$1,FALSE)*VLOOKUP($G263,装备规划说明!$F$10:$O$21,4,FALSE)/装备规划说明!$AE$14)</f>
        <v>1267</v>
      </c>
      <c r="W263">
        <f>VLOOKUP($R263,装备规划说明!$X$27:$AI$34,W$1,FALSE)</f>
        <v>18</v>
      </c>
      <c r="X263">
        <f>INT(VLOOKUP($R263,装备规划说明!$X$27:$AI$34,X$1,FALSE)*VLOOKUP($G263,装备规划说明!$F$10:$O$21,4,FALSE)/装备规划说明!$AE$14)</f>
        <v>253</v>
      </c>
      <c r="Y263" t="str">
        <f t="shared" si="51"/>
        <v>[[16,886,1583][[18,177,316]</v>
      </c>
      <c r="Z263">
        <f t="shared" si="52"/>
        <v>0</v>
      </c>
      <c r="AA263" t="str">
        <f t="shared" si="53"/>
        <v>[[16,211,844,100][18,42,168,100]]</v>
      </c>
      <c r="AB263" t="str">
        <f t="shared" si="47"/>
        <v>[[16,211,844,100][18,42,168,100]]</v>
      </c>
      <c r="AC263" t="str">
        <f t="shared" si="47"/>
        <v>[[16,211,844,100][18,42,168,100]]</v>
      </c>
      <c r="AD263" t="str">
        <f t="shared" si="47"/>
        <v>[[16,211,844,100][18,42,168,100]]</v>
      </c>
      <c r="AE263">
        <f t="shared" si="54"/>
        <v>1</v>
      </c>
    </row>
    <row r="264" spans="1:31" hidden="1" x14ac:dyDescent="0.15">
      <c r="A264" t="str">
        <f t="shared" si="48"/>
        <v>1107106</v>
      </c>
      <c r="B264">
        <v>1</v>
      </c>
      <c r="E264">
        <f t="shared" si="45"/>
        <v>1</v>
      </c>
      <c r="F264">
        <f t="shared" si="49"/>
        <v>90</v>
      </c>
      <c r="G264">
        <f t="shared" si="46"/>
        <v>6</v>
      </c>
      <c r="H264">
        <f>VLOOKUP(G264,装备规划说明!$F$7:$H$20,2,FALSE)</f>
        <v>90</v>
      </c>
      <c r="I264">
        <f>IF(G264&gt;2,IF(E264=VLOOKUP(G264,装备规划说明!$F$10:$P$20,11,FALSE),1,0)+IF(E264-1=VLOOKUP(G264,装备规划说明!$F$10:$P$20,11,FALSE),1,0),IF(E264=VLOOKUP(G264,装备规划说明!$F$10:$P$20,11,FALSE),1,0))</f>
        <v>0</v>
      </c>
      <c r="J264">
        <v>1</v>
      </c>
      <c r="K264">
        <v>0</v>
      </c>
      <c r="R264">
        <f t="shared" si="44"/>
        <v>7</v>
      </c>
      <c r="S264">
        <f t="shared" si="50"/>
        <v>7</v>
      </c>
      <c r="U264">
        <f>VLOOKUP($R264,装备规划说明!$X$27:$AI$34,U$1,FALSE)</f>
        <v>16</v>
      </c>
      <c r="V264">
        <f>INT(VLOOKUP($R264,装备规划说明!$X$27:$AI$34,V$1,FALSE)*VLOOKUP($G264,装备规划说明!$F$10:$O$21,4,FALSE)/装备规划说明!$AE$14)</f>
        <v>1267</v>
      </c>
      <c r="W264">
        <f>VLOOKUP($R264,装备规划说明!$X$27:$AI$34,W$1,FALSE)</f>
        <v>18</v>
      </c>
      <c r="X264">
        <f>INT(VLOOKUP($R264,装备规划说明!$X$27:$AI$34,X$1,FALSE)*VLOOKUP($G264,装备规划说明!$F$10:$O$21,4,FALSE)/装备规划说明!$AE$14)</f>
        <v>253</v>
      </c>
      <c r="Y264" t="str">
        <f t="shared" si="51"/>
        <v>[[16,886,1583][[18,177,316]</v>
      </c>
      <c r="Z264">
        <f t="shared" si="52"/>
        <v>0</v>
      </c>
      <c r="AA264" t="str">
        <f t="shared" si="53"/>
        <v>[[16,211,844,100][18,42,168,100]]</v>
      </c>
      <c r="AB264" t="str">
        <f t="shared" si="47"/>
        <v>[[16,211,844,100][18,42,168,100]]</v>
      </c>
      <c r="AC264" t="str">
        <f t="shared" si="47"/>
        <v>[[16,211,844,100][18,42,168,100]]</v>
      </c>
      <c r="AD264" t="str">
        <f t="shared" si="47"/>
        <v>[[16,211,844,100][18,42,168,100]]</v>
      </c>
      <c r="AE264">
        <f t="shared" si="54"/>
        <v>1</v>
      </c>
    </row>
    <row r="265" spans="1:31" hidden="1" x14ac:dyDescent="0.15">
      <c r="A265" t="str">
        <f t="shared" si="48"/>
        <v>1101206</v>
      </c>
      <c r="B265">
        <v>1</v>
      </c>
      <c r="E265">
        <f t="shared" si="45"/>
        <v>2</v>
      </c>
      <c r="F265">
        <f t="shared" si="49"/>
        <v>90</v>
      </c>
      <c r="G265">
        <f t="shared" si="46"/>
        <v>6</v>
      </c>
      <c r="H265">
        <f>VLOOKUP(G265,装备规划说明!$F$7:$H$20,2,FALSE)</f>
        <v>90</v>
      </c>
      <c r="I265">
        <f>IF(G265&gt;2,IF(E265=VLOOKUP(G265,装备规划说明!$F$10:$P$20,11,FALSE),1,0)+IF(E265-1=VLOOKUP(G265,装备规划说明!$F$10:$P$20,11,FALSE),1,0),IF(E265=VLOOKUP(G265,装备规划说明!$F$10:$P$20,11,FALSE),1,0))</f>
        <v>0</v>
      </c>
      <c r="J265">
        <v>1</v>
      </c>
      <c r="K265">
        <v>0</v>
      </c>
      <c r="R265">
        <f t="shared" si="44"/>
        <v>1</v>
      </c>
      <c r="S265">
        <f t="shared" si="50"/>
        <v>1</v>
      </c>
      <c r="U265">
        <f>VLOOKUP($R265,装备规划说明!$X$27:$AI$34,U$1,FALSE)</f>
        <v>16</v>
      </c>
      <c r="V265">
        <f>INT(VLOOKUP($R265,装备规划说明!$X$27:$AI$34,V$1,FALSE)*VLOOKUP($G265,装备规划说明!$F$10:$O$21,4,FALSE)/装备规划说明!$AE$14)</f>
        <v>887</v>
      </c>
      <c r="W265">
        <f>VLOOKUP($R265,装备规划说明!$X$27:$AI$34,W$1,FALSE)</f>
        <v>20</v>
      </c>
      <c r="X265">
        <f>INT(VLOOKUP($R265,装备规划说明!$X$27:$AI$34,X$1,FALSE)*VLOOKUP($G265,装备规划说明!$F$10:$O$21,4,FALSE)/装备规划说明!$AE$14)</f>
        <v>63</v>
      </c>
      <c r="Y265" t="str">
        <f t="shared" si="51"/>
        <v>[[16,620,1108][[20,44,78]</v>
      </c>
      <c r="Z265">
        <f t="shared" si="52"/>
        <v>1</v>
      </c>
      <c r="AA265" t="str">
        <f t="shared" si="53"/>
        <v>[[16,147,591,100][20,10,42,100]]</v>
      </c>
      <c r="AB265" t="str">
        <f t="shared" si="47"/>
        <v>[[16,147,591,100][20,10,42,100]]</v>
      </c>
      <c r="AC265" t="str">
        <f t="shared" si="47"/>
        <v>[[16,147,591,100][20,10,42,100]]</v>
      </c>
      <c r="AD265" t="str">
        <f t="shared" si="47"/>
        <v>[[16,147,591,100][20,10,42,100]]</v>
      </c>
      <c r="AE265">
        <f t="shared" si="54"/>
        <v>1</v>
      </c>
    </row>
    <row r="266" spans="1:31" hidden="1" x14ac:dyDescent="0.15">
      <c r="A266" t="str">
        <f t="shared" si="48"/>
        <v>1102206</v>
      </c>
      <c r="B266">
        <v>1</v>
      </c>
      <c r="E266">
        <f t="shared" si="45"/>
        <v>2</v>
      </c>
      <c r="F266">
        <f t="shared" si="49"/>
        <v>90</v>
      </c>
      <c r="G266">
        <f t="shared" si="46"/>
        <v>6</v>
      </c>
      <c r="H266">
        <f>VLOOKUP(G266,装备规划说明!$F$7:$H$20,2,FALSE)</f>
        <v>90</v>
      </c>
      <c r="I266">
        <f>IF(G266&gt;2,IF(E266=VLOOKUP(G266,装备规划说明!$F$10:$P$20,11,FALSE),1,0)+IF(E266-1=VLOOKUP(G266,装备规划说明!$F$10:$P$20,11,FALSE),1,0),IF(E266=VLOOKUP(G266,装备规划说明!$F$10:$P$20,11,FALSE),1,0))</f>
        <v>0</v>
      </c>
      <c r="J266">
        <v>1</v>
      </c>
      <c r="K266">
        <v>0</v>
      </c>
      <c r="R266">
        <f t="shared" si="44"/>
        <v>2</v>
      </c>
      <c r="S266">
        <f t="shared" si="50"/>
        <v>2</v>
      </c>
      <c r="U266">
        <f>VLOOKUP($R266,装备规划说明!$X$27:$AI$34,U$1,FALSE)</f>
        <v>16</v>
      </c>
      <c r="V266">
        <f>INT(VLOOKUP($R266,装备规划说明!$X$27:$AI$34,V$1,FALSE)*VLOOKUP($G266,装备规划说明!$F$10:$O$21,4,FALSE)/装备规划说明!$AE$14)</f>
        <v>1267</v>
      </c>
      <c r="W266">
        <f>VLOOKUP($R266,装备规划说明!$X$27:$AI$34,W$1,FALSE)</f>
        <v>20</v>
      </c>
      <c r="X266">
        <f>INT(VLOOKUP($R266,装备规划说明!$X$27:$AI$34,X$1,FALSE)*VLOOKUP($G266,装备规划说明!$F$10:$O$21,4,FALSE)/装备规划说明!$AE$14)</f>
        <v>63</v>
      </c>
      <c r="Y266" t="str">
        <f t="shared" si="51"/>
        <v>[[16,886,1583][[20,44,78]</v>
      </c>
      <c r="Z266">
        <f t="shared" si="52"/>
        <v>1</v>
      </c>
      <c r="AA266" t="str">
        <f t="shared" si="53"/>
        <v>[[16,211,844,100][20,10,42,100]]</v>
      </c>
      <c r="AB266" t="str">
        <f t="shared" si="47"/>
        <v>[[16,211,844,100][20,10,42,100]]</v>
      </c>
      <c r="AC266" t="str">
        <f t="shared" si="47"/>
        <v>[[16,211,844,100][20,10,42,100]]</v>
      </c>
      <c r="AD266" t="str">
        <f t="shared" si="47"/>
        <v>[[16,211,844,100][20,10,42,100]]</v>
      </c>
      <c r="AE266">
        <f t="shared" si="54"/>
        <v>1</v>
      </c>
    </row>
    <row r="267" spans="1:31" hidden="1" x14ac:dyDescent="0.15">
      <c r="A267" t="str">
        <f t="shared" si="48"/>
        <v>1103206</v>
      </c>
      <c r="B267">
        <v>1</v>
      </c>
      <c r="E267">
        <f t="shared" si="45"/>
        <v>2</v>
      </c>
      <c r="F267">
        <f t="shared" si="49"/>
        <v>90</v>
      </c>
      <c r="G267">
        <f t="shared" si="46"/>
        <v>6</v>
      </c>
      <c r="H267">
        <f>VLOOKUP(G267,装备规划说明!$F$7:$H$20,2,FALSE)</f>
        <v>90</v>
      </c>
      <c r="I267">
        <f>IF(G267&gt;2,IF(E267=VLOOKUP(G267,装备规划说明!$F$10:$P$20,11,FALSE),1,0)+IF(E267-1=VLOOKUP(G267,装备规划说明!$F$10:$P$20,11,FALSE),1,0),IF(E267=VLOOKUP(G267,装备规划说明!$F$10:$P$20,11,FALSE),1,0))</f>
        <v>0</v>
      </c>
      <c r="J267">
        <v>1</v>
      </c>
      <c r="K267">
        <v>0</v>
      </c>
      <c r="R267">
        <f t="shared" si="44"/>
        <v>3</v>
      </c>
      <c r="S267">
        <f t="shared" si="50"/>
        <v>3</v>
      </c>
      <c r="U267">
        <f>VLOOKUP($R267,装备规划说明!$X$27:$AI$34,U$1,FALSE)</f>
        <v>16</v>
      </c>
      <c r="V267">
        <f>INT(VLOOKUP($R267,装备规划说明!$X$27:$AI$34,V$1,FALSE)*VLOOKUP($G267,装备规划说明!$F$10:$O$21,4,FALSE)/装备规划说明!$AE$14)</f>
        <v>633</v>
      </c>
      <c r="W267">
        <f>VLOOKUP($R267,装备规划说明!$X$27:$AI$34,W$1,FALSE)</f>
        <v>21</v>
      </c>
      <c r="X267">
        <f>INT(VLOOKUP($R267,装备规划说明!$X$27:$AI$34,X$1,FALSE)*VLOOKUP($G267,装备规划说明!$F$10:$O$21,4,FALSE)/装备规划说明!$AE$14)</f>
        <v>63</v>
      </c>
      <c r="Y267" t="str">
        <f t="shared" si="51"/>
        <v>[[16,443,791][[21,44,78]</v>
      </c>
      <c r="Z267">
        <f t="shared" si="52"/>
        <v>1</v>
      </c>
      <c r="AA267" t="str">
        <f t="shared" si="53"/>
        <v>[[16,105,422,100][21,10,42,100]]</v>
      </c>
      <c r="AB267" t="str">
        <f t="shared" si="47"/>
        <v>[[16,105,422,100][21,10,42,100]]</v>
      </c>
      <c r="AC267" t="str">
        <f t="shared" si="47"/>
        <v>[[16,105,422,100][21,10,42,100]]</v>
      </c>
      <c r="AD267" t="str">
        <f t="shared" si="47"/>
        <v>[[16,105,422,100][21,10,42,100]]</v>
      </c>
      <c r="AE267">
        <f t="shared" si="54"/>
        <v>1</v>
      </c>
    </row>
    <row r="268" spans="1:31" hidden="1" x14ac:dyDescent="0.15">
      <c r="A268" t="str">
        <f t="shared" si="48"/>
        <v>1104206</v>
      </c>
      <c r="B268">
        <v>1</v>
      </c>
      <c r="E268">
        <f t="shared" si="45"/>
        <v>2</v>
      </c>
      <c r="F268">
        <f t="shared" si="49"/>
        <v>90</v>
      </c>
      <c r="G268">
        <f t="shared" si="46"/>
        <v>6</v>
      </c>
      <c r="H268">
        <f>VLOOKUP(G268,装备规划说明!$F$7:$H$20,2,FALSE)</f>
        <v>90</v>
      </c>
      <c r="I268">
        <f>IF(G268&gt;2,IF(E268=VLOOKUP(G268,装备规划说明!$F$10:$P$20,11,FALSE),1,0)+IF(E268-1=VLOOKUP(G268,装备规划说明!$F$10:$P$20,11,FALSE),1,0),IF(E268=VLOOKUP(G268,装备规划说明!$F$10:$P$20,11,FALSE),1,0))</f>
        <v>0</v>
      </c>
      <c r="J268">
        <v>1</v>
      </c>
      <c r="K268">
        <v>0</v>
      </c>
      <c r="R268">
        <f t="shared" si="44"/>
        <v>4</v>
      </c>
      <c r="S268">
        <f t="shared" si="50"/>
        <v>4</v>
      </c>
      <c r="U268">
        <f>VLOOKUP($R268,装备规划说明!$X$27:$AI$34,U$1,FALSE)</f>
        <v>18</v>
      </c>
      <c r="V268">
        <f>INT(VLOOKUP($R268,装备规划说明!$X$27:$AI$34,V$1,FALSE)*VLOOKUP($G268,装备规划说明!$F$10:$O$21,4,FALSE)/装备规划说明!$AE$14)</f>
        <v>63</v>
      </c>
      <c r="W268">
        <f>VLOOKUP($R268,装备规划说明!$X$27:$AI$34,W$1,FALSE)</f>
        <v>22</v>
      </c>
      <c r="X268">
        <f>INT(VLOOKUP($R268,装备规划说明!$X$27:$AI$34,X$1,FALSE)*VLOOKUP($G268,装备规划说明!$F$10:$O$21,4,FALSE)/装备规划说明!$AE$14)</f>
        <v>31</v>
      </c>
      <c r="Y268" t="str">
        <f t="shared" si="51"/>
        <v>[[18,44,78][[22,21,38]</v>
      </c>
      <c r="Z268">
        <f t="shared" si="52"/>
        <v>1</v>
      </c>
      <c r="AA268" t="str">
        <f t="shared" si="53"/>
        <v>[[18,10,42,100][22,5,20,100]]</v>
      </c>
      <c r="AB268" t="str">
        <f t="shared" si="47"/>
        <v>[[18,10,42,100][22,5,20,100]]</v>
      </c>
      <c r="AC268" t="str">
        <f t="shared" si="47"/>
        <v>[[18,10,42,100][22,5,20,100]]</v>
      </c>
      <c r="AD268" t="str">
        <f t="shared" si="47"/>
        <v>[[18,10,42,100][22,5,20,100]]</v>
      </c>
      <c r="AE268">
        <f t="shared" si="54"/>
        <v>1</v>
      </c>
    </row>
    <row r="269" spans="1:31" hidden="1" x14ac:dyDescent="0.15">
      <c r="A269" t="str">
        <f t="shared" si="48"/>
        <v>1105206</v>
      </c>
      <c r="B269">
        <v>1</v>
      </c>
      <c r="E269">
        <f t="shared" si="45"/>
        <v>2</v>
      </c>
      <c r="F269">
        <f t="shared" si="49"/>
        <v>90</v>
      </c>
      <c r="G269">
        <f t="shared" si="46"/>
        <v>6</v>
      </c>
      <c r="H269">
        <f>VLOOKUP(G269,装备规划说明!$F$7:$H$20,2,FALSE)</f>
        <v>90</v>
      </c>
      <c r="I269">
        <f>IF(G269&gt;2,IF(E269=VLOOKUP(G269,装备规划说明!$F$10:$P$20,11,FALSE),1,0)+IF(E269-1=VLOOKUP(G269,装备规划说明!$F$10:$P$20,11,FALSE),1,0),IF(E269=VLOOKUP(G269,装备规划说明!$F$10:$P$20,11,FALSE),1,0))</f>
        <v>0</v>
      </c>
      <c r="J269">
        <v>1</v>
      </c>
      <c r="K269">
        <v>0</v>
      </c>
      <c r="R269">
        <f t="shared" si="44"/>
        <v>5</v>
      </c>
      <c r="S269">
        <f t="shared" si="50"/>
        <v>5</v>
      </c>
      <c r="U269">
        <f>VLOOKUP($R269,装备规划说明!$X$27:$AI$34,U$1,FALSE)</f>
        <v>16</v>
      </c>
      <c r="V269">
        <f>INT(VLOOKUP($R269,装备规划说明!$X$27:$AI$34,V$1,FALSE)*VLOOKUP($G269,装备规划说明!$F$10:$O$21,4,FALSE)/装备规划说明!$AE$14)</f>
        <v>887</v>
      </c>
      <c r="W269">
        <f>VLOOKUP($R269,装备规划说明!$X$27:$AI$34,W$1,FALSE)</f>
        <v>17</v>
      </c>
      <c r="X269">
        <f>INT(VLOOKUP($R269,装备规划说明!$X$27:$AI$34,X$1,FALSE)*VLOOKUP($G269,装备规划说明!$F$10:$O$21,4,FALSE)/装备规划说明!$AE$14)</f>
        <v>633</v>
      </c>
      <c r="Y269" t="str">
        <f t="shared" si="51"/>
        <v>[[16,620,1108][[17,443,791]</v>
      </c>
      <c r="Z269">
        <f t="shared" si="52"/>
        <v>1</v>
      </c>
      <c r="AA269" t="str">
        <f t="shared" si="53"/>
        <v>[[16,147,591,100][17,105,422,100]]</v>
      </c>
      <c r="AB269" t="str">
        <f t="shared" si="47"/>
        <v>[[16,147,591,100][17,105,422,100]]</v>
      </c>
      <c r="AC269" t="str">
        <f t="shared" si="47"/>
        <v>[[16,147,591,100][17,105,422,100]]</v>
      </c>
      <c r="AD269" t="str">
        <f t="shared" si="47"/>
        <v>[[16,147,591,100][17,105,422,100]]</v>
      </c>
      <c r="AE269">
        <f t="shared" si="54"/>
        <v>1</v>
      </c>
    </row>
    <row r="270" spans="1:31" hidden="1" x14ac:dyDescent="0.15">
      <c r="A270" t="str">
        <f t="shared" si="48"/>
        <v>1106206</v>
      </c>
      <c r="B270">
        <v>1</v>
      </c>
      <c r="E270">
        <f t="shared" si="45"/>
        <v>2</v>
      </c>
      <c r="F270">
        <f t="shared" si="49"/>
        <v>90</v>
      </c>
      <c r="G270">
        <f t="shared" si="46"/>
        <v>6</v>
      </c>
      <c r="H270">
        <f>VLOOKUP(G270,装备规划说明!$F$7:$H$20,2,FALSE)</f>
        <v>90</v>
      </c>
      <c r="I270">
        <f>IF(G270&gt;2,IF(E270=VLOOKUP(G270,装备规划说明!$F$10:$P$20,11,FALSE),1,0)+IF(E270-1=VLOOKUP(G270,装备规划说明!$F$10:$P$20,11,FALSE),1,0),IF(E270=VLOOKUP(G270,装备规划说明!$F$10:$P$20,11,FALSE),1,0))</f>
        <v>0</v>
      </c>
      <c r="J270">
        <v>1</v>
      </c>
      <c r="K270">
        <v>0</v>
      </c>
      <c r="R270">
        <f t="shared" si="44"/>
        <v>6</v>
      </c>
      <c r="S270">
        <f t="shared" si="50"/>
        <v>6</v>
      </c>
      <c r="U270">
        <f>VLOOKUP($R270,装备规划说明!$X$27:$AI$34,U$1,FALSE)</f>
        <v>18</v>
      </c>
      <c r="V270">
        <f>INT(VLOOKUP($R270,装备规划说明!$X$27:$AI$34,V$1,FALSE)*VLOOKUP($G270,装备规划说明!$F$10:$O$21,4,FALSE)/装备规划说明!$AE$14)</f>
        <v>63</v>
      </c>
      <c r="W270">
        <f>VLOOKUP($R270,装备规划说明!$X$27:$AI$34,W$1,FALSE)</f>
        <v>17</v>
      </c>
      <c r="X270">
        <f>INT(VLOOKUP($R270,装备规划说明!$X$27:$AI$34,X$1,FALSE)*VLOOKUP($G270,装备规划说明!$F$10:$O$21,4,FALSE)/装备规划说明!$AE$14)</f>
        <v>25</v>
      </c>
      <c r="Y270" t="str">
        <f t="shared" si="51"/>
        <v>[[18,44,78][[17,17,31]</v>
      </c>
      <c r="Z270">
        <f t="shared" si="52"/>
        <v>1</v>
      </c>
      <c r="AA270" t="str">
        <f t="shared" si="53"/>
        <v>[[18,10,42,100][17,4,16,100]]</v>
      </c>
      <c r="AB270" t="str">
        <f t="shared" si="47"/>
        <v>[[18,10,42,100][17,4,16,100]]</v>
      </c>
      <c r="AC270" t="str">
        <f t="shared" si="47"/>
        <v>[[18,10,42,100][17,4,16,100]]</v>
      </c>
      <c r="AD270" t="str">
        <f t="shared" si="47"/>
        <v>[[18,10,42,100][17,4,16,100]]</v>
      </c>
      <c r="AE270">
        <f t="shared" si="54"/>
        <v>1</v>
      </c>
    </row>
    <row r="271" spans="1:31" hidden="1" x14ac:dyDescent="0.15">
      <c r="A271" t="str">
        <f t="shared" si="48"/>
        <v>1107206</v>
      </c>
      <c r="B271">
        <v>1</v>
      </c>
      <c r="E271">
        <f t="shared" si="45"/>
        <v>2</v>
      </c>
      <c r="F271">
        <f t="shared" si="49"/>
        <v>90</v>
      </c>
      <c r="G271">
        <f t="shared" si="46"/>
        <v>6</v>
      </c>
      <c r="H271">
        <f>VLOOKUP(G271,装备规划说明!$F$7:$H$20,2,FALSE)</f>
        <v>90</v>
      </c>
      <c r="I271">
        <f>IF(G271&gt;2,IF(E271=VLOOKUP(G271,装备规划说明!$F$10:$P$20,11,FALSE),1,0)+IF(E271-1=VLOOKUP(G271,装备规划说明!$F$10:$P$20,11,FALSE),1,0),IF(E271=VLOOKUP(G271,装备规划说明!$F$10:$P$20,11,FALSE),1,0))</f>
        <v>0</v>
      </c>
      <c r="J271">
        <v>1</v>
      </c>
      <c r="K271">
        <v>0</v>
      </c>
      <c r="R271">
        <f t="shared" si="44"/>
        <v>7</v>
      </c>
      <c r="S271">
        <f t="shared" si="50"/>
        <v>7</v>
      </c>
      <c r="U271">
        <f>VLOOKUP($R271,装备规划说明!$X$27:$AI$34,U$1,FALSE)</f>
        <v>16</v>
      </c>
      <c r="V271">
        <f>INT(VLOOKUP($R271,装备规划说明!$X$27:$AI$34,V$1,FALSE)*VLOOKUP($G271,装备规划说明!$F$10:$O$21,4,FALSE)/装备规划说明!$AE$14)</f>
        <v>1267</v>
      </c>
      <c r="W271">
        <f>VLOOKUP($R271,装备规划说明!$X$27:$AI$34,W$1,FALSE)</f>
        <v>18</v>
      </c>
      <c r="X271">
        <f>INT(VLOOKUP($R271,装备规划说明!$X$27:$AI$34,X$1,FALSE)*VLOOKUP($G271,装备规划说明!$F$10:$O$21,4,FALSE)/装备规划说明!$AE$14)</f>
        <v>253</v>
      </c>
      <c r="Y271" t="str">
        <f t="shared" si="51"/>
        <v>[[16,886,1583][[18,177,316]</v>
      </c>
      <c r="Z271">
        <f t="shared" si="52"/>
        <v>1</v>
      </c>
      <c r="AA271" t="str">
        <f t="shared" si="53"/>
        <v>[[16,211,844,100][18,42,168,100]]</v>
      </c>
      <c r="AB271" t="str">
        <f t="shared" si="47"/>
        <v>[[16,211,844,100][18,42,168,100]]</v>
      </c>
      <c r="AC271" t="str">
        <f t="shared" si="47"/>
        <v>[[16,211,844,100][18,42,168,100]]</v>
      </c>
      <c r="AD271" t="str">
        <f t="shared" si="47"/>
        <v>[[16,211,844,100][18,42,168,100]]</v>
      </c>
      <c r="AE271">
        <f t="shared" si="54"/>
        <v>1</v>
      </c>
    </row>
    <row r="272" spans="1:31" hidden="1" x14ac:dyDescent="0.15">
      <c r="A272" t="str">
        <f t="shared" si="48"/>
        <v>1107206</v>
      </c>
      <c r="B272">
        <v>1</v>
      </c>
      <c r="E272">
        <f t="shared" si="45"/>
        <v>2</v>
      </c>
      <c r="F272">
        <f t="shared" si="49"/>
        <v>90</v>
      </c>
      <c r="G272">
        <f t="shared" si="46"/>
        <v>6</v>
      </c>
      <c r="H272">
        <f>VLOOKUP(G272,装备规划说明!$F$7:$H$20,2,FALSE)</f>
        <v>90</v>
      </c>
      <c r="I272">
        <f>IF(G272&gt;2,IF(E272=VLOOKUP(G272,装备规划说明!$F$10:$P$20,11,FALSE),1,0)+IF(E272-1=VLOOKUP(G272,装备规划说明!$F$10:$P$20,11,FALSE),1,0),IF(E272=VLOOKUP(G272,装备规划说明!$F$10:$P$20,11,FALSE),1,0))</f>
        <v>0</v>
      </c>
      <c r="J272">
        <v>1</v>
      </c>
      <c r="K272">
        <v>0</v>
      </c>
      <c r="R272">
        <f t="shared" si="44"/>
        <v>7</v>
      </c>
      <c r="S272">
        <f t="shared" si="50"/>
        <v>7</v>
      </c>
      <c r="U272">
        <f>VLOOKUP($R272,装备规划说明!$X$27:$AI$34,U$1,FALSE)</f>
        <v>16</v>
      </c>
      <c r="V272">
        <f>INT(VLOOKUP($R272,装备规划说明!$X$27:$AI$34,V$1,FALSE)*VLOOKUP($G272,装备规划说明!$F$10:$O$21,4,FALSE)/装备规划说明!$AE$14)</f>
        <v>1267</v>
      </c>
      <c r="W272">
        <f>VLOOKUP($R272,装备规划说明!$X$27:$AI$34,W$1,FALSE)</f>
        <v>18</v>
      </c>
      <c r="X272">
        <f>INT(VLOOKUP($R272,装备规划说明!$X$27:$AI$34,X$1,FALSE)*VLOOKUP($G272,装备规划说明!$F$10:$O$21,4,FALSE)/装备规划说明!$AE$14)</f>
        <v>253</v>
      </c>
      <c r="Y272" t="str">
        <f t="shared" si="51"/>
        <v>[[16,886,1583][[18,177,316]</v>
      </c>
      <c r="Z272">
        <f t="shared" si="52"/>
        <v>1</v>
      </c>
      <c r="AA272" t="str">
        <f t="shared" si="53"/>
        <v>[[16,211,844,100][18,42,168,100]]</v>
      </c>
      <c r="AB272" t="str">
        <f t="shared" si="47"/>
        <v>[[16,211,844,100][18,42,168,100]]</v>
      </c>
      <c r="AC272" t="str">
        <f t="shared" si="47"/>
        <v>[[16,211,844,100][18,42,168,100]]</v>
      </c>
      <c r="AD272" t="str">
        <f t="shared" si="47"/>
        <v>[[16,211,844,100][18,42,168,100]]</v>
      </c>
      <c r="AE272">
        <f t="shared" si="54"/>
        <v>1</v>
      </c>
    </row>
    <row r="273" spans="1:31" hidden="1" x14ac:dyDescent="0.15">
      <c r="A273" t="str">
        <f t="shared" si="48"/>
        <v>1107206</v>
      </c>
      <c r="B273">
        <v>1</v>
      </c>
      <c r="E273">
        <f t="shared" si="45"/>
        <v>2</v>
      </c>
      <c r="F273">
        <f t="shared" si="49"/>
        <v>90</v>
      </c>
      <c r="G273">
        <f t="shared" si="46"/>
        <v>6</v>
      </c>
      <c r="H273">
        <f>VLOOKUP(G273,装备规划说明!$F$7:$H$20,2,FALSE)</f>
        <v>90</v>
      </c>
      <c r="I273">
        <f>IF(G273&gt;2,IF(E273=VLOOKUP(G273,装备规划说明!$F$10:$P$20,11,FALSE),1,0)+IF(E273-1=VLOOKUP(G273,装备规划说明!$F$10:$P$20,11,FALSE),1,0),IF(E273=VLOOKUP(G273,装备规划说明!$F$10:$P$20,11,FALSE),1,0))</f>
        <v>0</v>
      </c>
      <c r="J273">
        <v>1</v>
      </c>
      <c r="K273">
        <v>0</v>
      </c>
      <c r="R273">
        <f t="shared" si="44"/>
        <v>7</v>
      </c>
      <c r="S273">
        <f t="shared" si="50"/>
        <v>7</v>
      </c>
      <c r="U273">
        <f>VLOOKUP($R273,装备规划说明!$X$27:$AI$34,U$1,FALSE)</f>
        <v>16</v>
      </c>
      <c r="V273">
        <f>INT(VLOOKUP($R273,装备规划说明!$X$27:$AI$34,V$1,FALSE)*VLOOKUP($G273,装备规划说明!$F$10:$O$21,4,FALSE)/装备规划说明!$AE$14)</f>
        <v>1267</v>
      </c>
      <c r="W273">
        <f>VLOOKUP($R273,装备规划说明!$X$27:$AI$34,W$1,FALSE)</f>
        <v>18</v>
      </c>
      <c r="X273">
        <f>INT(VLOOKUP($R273,装备规划说明!$X$27:$AI$34,X$1,FALSE)*VLOOKUP($G273,装备规划说明!$F$10:$O$21,4,FALSE)/装备规划说明!$AE$14)</f>
        <v>253</v>
      </c>
      <c r="Y273" t="str">
        <f t="shared" si="51"/>
        <v>[[16,886,1583][[18,177,316]</v>
      </c>
      <c r="Z273">
        <f t="shared" si="52"/>
        <v>1</v>
      </c>
      <c r="AA273" t="str">
        <f t="shared" si="53"/>
        <v>[[16,211,844,100][18,42,168,100]]</v>
      </c>
      <c r="AB273" t="str">
        <f t="shared" si="47"/>
        <v>[[16,211,844,100][18,42,168,100]]</v>
      </c>
      <c r="AC273" t="str">
        <f t="shared" si="47"/>
        <v>[[16,211,844,100][18,42,168,100]]</v>
      </c>
      <c r="AD273" t="str">
        <f t="shared" si="47"/>
        <v>[[16,211,844,100][18,42,168,100]]</v>
      </c>
      <c r="AE273">
        <f t="shared" si="54"/>
        <v>1</v>
      </c>
    </row>
    <row r="274" spans="1:31" hidden="1" x14ac:dyDescent="0.15">
      <c r="A274" t="str">
        <f t="shared" si="48"/>
        <v>1107206</v>
      </c>
      <c r="B274">
        <v>1</v>
      </c>
      <c r="E274">
        <f t="shared" si="45"/>
        <v>2</v>
      </c>
      <c r="F274">
        <f t="shared" si="49"/>
        <v>90</v>
      </c>
      <c r="G274">
        <f t="shared" si="46"/>
        <v>6</v>
      </c>
      <c r="H274">
        <f>VLOOKUP(G274,装备规划说明!$F$7:$H$20,2,FALSE)</f>
        <v>90</v>
      </c>
      <c r="I274">
        <f>IF(G274&gt;2,IF(E274=VLOOKUP(G274,装备规划说明!$F$10:$P$20,11,FALSE),1,0)+IF(E274-1=VLOOKUP(G274,装备规划说明!$F$10:$P$20,11,FALSE),1,0),IF(E274=VLOOKUP(G274,装备规划说明!$F$10:$P$20,11,FALSE),1,0))</f>
        <v>0</v>
      </c>
      <c r="J274">
        <v>1</v>
      </c>
      <c r="K274">
        <v>0</v>
      </c>
      <c r="R274">
        <f t="shared" si="44"/>
        <v>7</v>
      </c>
      <c r="S274">
        <f t="shared" si="50"/>
        <v>7</v>
      </c>
      <c r="U274">
        <f>VLOOKUP($R274,装备规划说明!$X$27:$AI$34,U$1,FALSE)</f>
        <v>16</v>
      </c>
      <c r="V274">
        <f>INT(VLOOKUP($R274,装备规划说明!$X$27:$AI$34,V$1,FALSE)*VLOOKUP($G274,装备规划说明!$F$10:$O$21,4,FALSE)/装备规划说明!$AE$14)</f>
        <v>1267</v>
      </c>
      <c r="W274">
        <f>VLOOKUP($R274,装备规划说明!$X$27:$AI$34,W$1,FALSE)</f>
        <v>18</v>
      </c>
      <c r="X274">
        <f>INT(VLOOKUP($R274,装备规划说明!$X$27:$AI$34,X$1,FALSE)*VLOOKUP($G274,装备规划说明!$F$10:$O$21,4,FALSE)/装备规划说明!$AE$14)</f>
        <v>253</v>
      </c>
      <c r="Y274" t="str">
        <f t="shared" si="51"/>
        <v>[[16,886,1583][[18,177,316]</v>
      </c>
      <c r="Z274">
        <f t="shared" si="52"/>
        <v>1</v>
      </c>
      <c r="AA274" t="str">
        <f t="shared" si="53"/>
        <v>[[16,211,844,100][18,42,168,100]]</v>
      </c>
      <c r="AB274" t="str">
        <f t="shared" si="47"/>
        <v>[[16,211,844,100][18,42,168,100]]</v>
      </c>
      <c r="AC274" t="str">
        <f t="shared" si="47"/>
        <v>[[16,211,844,100][18,42,168,100]]</v>
      </c>
      <c r="AD274" t="str">
        <f t="shared" si="47"/>
        <v>[[16,211,844,100][18,42,168,100]]</v>
      </c>
      <c r="AE274">
        <f t="shared" si="54"/>
        <v>1</v>
      </c>
    </row>
    <row r="275" spans="1:31" x14ac:dyDescent="0.15">
      <c r="A275" t="str">
        <f t="shared" si="48"/>
        <v>1101306</v>
      </c>
      <c r="B275">
        <v>1</v>
      </c>
      <c r="E275">
        <f t="shared" si="45"/>
        <v>3</v>
      </c>
      <c r="F275">
        <f t="shared" si="49"/>
        <v>90</v>
      </c>
      <c r="G275">
        <f t="shared" si="46"/>
        <v>6</v>
      </c>
      <c r="H275">
        <f>VLOOKUP(G275,装备规划说明!$F$7:$H$20,2,FALSE)</f>
        <v>90</v>
      </c>
      <c r="I275">
        <f>IF(G275&gt;2,IF(E275=VLOOKUP(G275,装备规划说明!$F$10:$P$20,11,FALSE),1,0)+IF(E275-1=VLOOKUP(G275,装备规划说明!$F$10:$P$20,11,FALSE),1,0),IF(E275=VLOOKUP(G275,装备规划说明!$F$10:$P$20,11,FALSE),1,0))</f>
        <v>1</v>
      </c>
      <c r="J275">
        <v>1</v>
      </c>
      <c r="K275">
        <v>0</v>
      </c>
      <c r="R275">
        <f t="shared" si="44"/>
        <v>1</v>
      </c>
      <c r="S275">
        <f t="shared" si="50"/>
        <v>1</v>
      </c>
      <c r="U275">
        <f>VLOOKUP($R275,装备规划说明!$X$27:$AI$34,U$1,FALSE)</f>
        <v>16</v>
      </c>
      <c r="V275">
        <f>INT(VLOOKUP($R275,装备规划说明!$X$27:$AI$34,V$1,FALSE)*VLOOKUP($G275,装备规划说明!$F$10:$O$21,4,FALSE)/装备规划说明!$AE$14)</f>
        <v>887</v>
      </c>
      <c r="W275">
        <f>VLOOKUP($R275,装备规划说明!$X$27:$AI$34,W$1,FALSE)</f>
        <v>20</v>
      </c>
      <c r="X275">
        <f>INT(VLOOKUP($R275,装备规划说明!$X$27:$AI$34,X$1,FALSE)*VLOOKUP($G275,装备规划说明!$F$10:$O$21,4,FALSE)/装备规划说明!$AE$14)</f>
        <v>63</v>
      </c>
      <c r="Y275" t="str">
        <f t="shared" ref="Y275:Y294" si="55">"[["&amp;$U275&amp;","&amp;INT($V275)&amp;"]"&amp;"[["&amp;$W275&amp;","&amp;INT($X275)&amp;"]]"</f>
        <v>[[16,887][[20,63]]</v>
      </c>
      <c r="Z275">
        <f t="shared" si="52"/>
        <v>2</v>
      </c>
      <c r="AA275" t="str">
        <f t="shared" si="53"/>
        <v>[[16,147,591,100][20,10,42,100]]</v>
      </c>
      <c r="AB275" t="str">
        <f t="shared" si="47"/>
        <v>[[16,147,591,100][20,10,42,100]]</v>
      </c>
      <c r="AC275" t="str">
        <f t="shared" si="47"/>
        <v>[[16,147,591,100][20,10,42,100]]</v>
      </c>
      <c r="AD275" t="str">
        <f t="shared" si="47"/>
        <v>[[16,147,591,100][20,10,42,100]]</v>
      </c>
      <c r="AE275">
        <f t="shared" si="54"/>
        <v>1</v>
      </c>
    </row>
    <row r="276" spans="1:31" x14ac:dyDescent="0.15">
      <c r="A276" t="str">
        <f t="shared" si="48"/>
        <v>1102306</v>
      </c>
      <c r="B276">
        <v>1</v>
      </c>
      <c r="E276">
        <f t="shared" si="45"/>
        <v>3</v>
      </c>
      <c r="F276">
        <f t="shared" si="49"/>
        <v>90</v>
      </c>
      <c r="G276">
        <f t="shared" si="46"/>
        <v>6</v>
      </c>
      <c r="H276">
        <f>VLOOKUP(G276,装备规划说明!$F$7:$H$20,2,FALSE)</f>
        <v>90</v>
      </c>
      <c r="I276">
        <f>IF(G276&gt;2,IF(E276=VLOOKUP(G276,装备规划说明!$F$10:$P$20,11,FALSE),1,0)+IF(E276-1=VLOOKUP(G276,装备规划说明!$F$10:$P$20,11,FALSE),1,0),IF(E276=VLOOKUP(G276,装备规划说明!$F$10:$P$20,11,FALSE),1,0))</f>
        <v>1</v>
      </c>
      <c r="J276">
        <v>1</v>
      </c>
      <c r="K276">
        <v>0</v>
      </c>
      <c r="R276">
        <f t="shared" si="44"/>
        <v>2</v>
      </c>
      <c r="S276">
        <f t="shared" si="50"/>
        <v>2</v>
      </c>
      <c r="U276">
        <f>VLOOKUP($R276,装备规划说明!$X$27:$AI$34,U$1,FALSE)</f>
        <v>16</v>
      </c>
      <c r="V276">
        <f>INT(VLOOKUP($R276,装备规划说明!$X$27:$AI$34,V$1,FALSE)*VLOOKUP($G276,装备规划说明!$F$10:$O$21,4,FALSE)/装备规划说明!$AE$14)</f>
        <v>1267</v>
      </c>
      <c r="W276">
        <f>VLOOKUP($R276,装备规划说明!$X$27:$AI$34,W$1,FALSE)</f>
        <v>20</v>
      </c>
      <c r="X276">
        <f>INT(VLOOKUP($R276,装备规划说明!$X$27:$AI$34,X$1,FALSE)*VLOOKUP($G276,装备规划说明!$F$10:$O$21,4,FALSE)/装备规划说明!$AE$14)</f>
        <v>63</v>
      </c>
      <c r="Y276" t="str">
        <f t="shared" si="55"/>
        <v>[[16,1267][[20,63]]</v>
      </c>
      <c r="Z276">
        <f t="shared" si="52"/>
        <v>2</v>
      </c>
      <c r="AA276" t="str">
        <f t="shared" si="53"/>
        <v>[[16,211,844,100][20,10,42,100]]</v>
      </c>
      <c r="AB276" t="str">
        <f t="shared" si="47"/>
        <v>[[16,211,844,100][20,10,42,100]]</v>
      </c>
      <c r="AC276" t="str">
        <f t="shared" si="47"/>
        <v>[[16,211,844,100][20,10,42,100]]</v>
      </c>
      <c r="AD276" t="str">
        <f t="shared" si="47"/>
        <v>[[16,211,844,100][20,10,42,100]]</v>
      </c>
      <c r="AE276">
        <f t="shared" si="54"/>
        <v>1</v>
      </c>
    </row>
    <row r="277" spans="1:31" x14ac:dyDescent="0.15">
      <c r="A277" t="str">
        <f t="shared" si="48"/>
        <v>1103306</v>
      </c>
      <c r="B277">
        <v>1</v>
      </c>
      <c r="E277">
        <f t="shared" si="45"/>
        <v>3</v>
      </c>
      <c r="F277">
        <f t="shared" si="49"/>
        <v>90</v>
      </c>
      <c r="G277">
        <f t="shared" si="46"/>
        <v>6</v>
      </c>
      <c r="H277">
        <f>VLOOKUP(G277,装备规划说明!$F$7:$H$20,2,FALSE)</f>
        <v>90</v>
      </c>
      <c r="I277">
        <f>IF(G277&gt;2,IF(E277=VLOOKUP(G277,装备规划说明!$F$10:$P$20,11,FALSE),1,0)+IF(E277-1=VLOOKUP(G277,装备规划说明!$F$10:$P$20,11,FALSE),1,0),IF(E277=VLOOKUP(G277,装备规划说明!$F$10:$P$20,11,FALSE),1,0))</f>
        <v>1</v>
      </c>
      <c r="J277">
        <v>1</v>
      </c>
      <c r="K277">
        <v>0</v>
      </c>
      <c r="R277">
        <f t="shared" si="44"/>
        <v>3</v>
      </c>
      <c r="S277">
        <f t="shared" si="50"/>
        <v>3</v>
      </c>
      <c r="U277">
        <f>VLOOKUP($R277,装备规划说明!$X$27:$AI$34,U$1,FALSE)</f>
        <v>16</v>
      </c>
      <c r="V277">
        <f>INT(VLOOKUP($R277,装备规划说明!$X$27:$AI$34,V$1,FALSE)*VLOOKUP($G277,装备规划说明!$F$10:$O$21,4,FALSE)/装备规划说明!$AE$14)</f>
        <v>633</v>
      </c>
      <c r="W277">
        <f>VLOOKUP($R277,装备规划说明!$X$27:$AI$34,W$1,FALSE)</f>
        <v>21</v>
      </c>
      <c r="X277">
        <f>INT(VLOOKUP($R277,装备规划说明!$X$27:$AI$34,X$1,FALSE)*VLOOKUP($G277,装备规划说明!$F$10:$O$21,4,FALSE)/装备规划说明!$AE$14)</f>
        <v>63</v>
      </c>
      <c r="Y277" t="str">
        <f t="shared" si="55"/>
        <v>[[16,633][[21,63]]</v>
      </c>
      <c r="Z277">
        <f t="shared" si="52"/>
        <v>2</v>
      </c>
      <c r="AA277" t="str">
        <f t="shared" si="53"/>
        <v>[[16,105,422,100][21,10,42,100]]</v>
      </c>
      <c r="AB277" t="str">
        <f t="shared" si="47"/>
        <v>[[16,105,422,100][21,10,42,100]]</v>
      </c>
      <c r="AC277" t="str">
        <f t="shared" si="47"/>
        <v>[[16,105,422,100][21,10,42,100]]</v>
      </c>
      <c r="AD277" t="str">
        <f t="shared" si="47"/>
        <v>[[16,105,422,100][21,10,42,100]]</v>
      </c>
      <c r="AE277">
        <f t="shared" si="54"/>
        <v>1</v>
      </c>
    </row>
    <row r="278" spans="1:31" x14ac:dyDescent="0.15">
      <c r="A278" t="str">
        <f t="shared" si="48"/>
        <v>1104306</v>
      </c>
      <c r="B278">
        <v>1</v>
      </c>
      <c r="E278">
        <f t="shared" si="45"/>
        <v>3</v>
      </c>
      <c r="F278">
        <f t="shared" si="49"/>
        <v>90</v>
      </c>
      <c r="G278">
        <f t="shared" si="46"/>
        <v>6</v>
      </c>
      <c r="H278">
        <f>VLOOKUP(G278,装备规划说明!$F$7:$H$20,2,FALSE)</f>
        <v>90</v>
      </c>
      <c r="I278">
        <f>IF(G278&gt;2,IF(E278=VLOOKUP(G278,装备规划说明!$F$10:$P$20,11,FALSE),1,0)+IF(E278-1=VLOOKUP(G278,装备规划说明!$F$10:$P$20,11,FALSE),1,0),IF(E278=VLOOKUP(G278,装备规划说明!$F$10:$P$20,11,FALSE),1,0))</f>
        <v>1</v>
      </c>
      <c r="J278">
        <v>1</v>
      </c>
      <c r="K278">
        <v>0</v>
      </c>
      <c r="R278">
        <f t="shared" si="44"/>
        <v>4</v>
      </c>
      <c r="S278">
        <f t="shared" si="50"/>
        <v>4</v>
      </c>
      <c r="U278">
        <f>VLOOKUP($R278,装备规划说明!$X$27:$AI$34,U$1,FALSE)</f>
        <v>18</v>
      </c>
      <c r="V278">
        <f>INT(VLOOKUP($R278,装备规划说明!$X$27:$AI$34,V$1,FALSE)*VLOOKUP($G278,装备规划说明!$F$10:$O$21,4,FALSE)/装备规划说明!$AE$14)</f>
        <v>63</v>
      </c>
      <c r="W278">
        <f>VLOOKUP($R278,装备规划说明!$X$27:$AI$34,W$1,FALSE)</f>
        <v>22</v>
      </c>
      <c r="X278">
        <f>INT(VLOOKUP($R278,装备规划说明!$X$27:$AI$34,X$1,FALSE)*VLOOKUP($G278,装备规划说明!$F$10:$O$21,4,FALSE)/装备规划说明!$AE$14)</f>
        <v>31</v>
      </c>
      <c r="Y278" t="str">
        <f t="shared" si="55"/>
        <v>[[18,63][[22,31]]</v>
      </c>
      <c r="Z278">
        <f t="shared" si="52"/>
        <v>2</v>
      </c>
      <c r="AA278" t="str">
        <f t="shared" si="53"/>
        <v>[[18,10,42,100][22,5,20,100]]</v>
      </c>
      <c r="AB278" t="str">
        <f t="shared" si="47"/>
        <v>[[18,10,42,100][22,5,20,100]]</v>
      </c>
      <c r="AC278" t="str">
        <f t="shared" si="47"/>
        <v>[[18,10,42,100][22,5,20,100]]</v>
      </c>
      <c r="AD278" t="str">
        <f t="shared" si="47"/>
        <v>[[18,10,42,100][22,5,20,100]]</v>
      </c>
      <c r="AE278">
        <f t="shared" si="54"/>
        <v>1</v>
      </c>
    </row>
    <row r="279" spans="1:31" x14ac:dyDescent="0.15">
      <c r="A279" t="str">
        <f t="shared" si="48"/>
        <v>1105306</v>
      </c>
      <c r="B279">
        <v>1</v>
      </c>
      <c r="E279">
        <f t="shared" si="45"/>
        <v>3</v>
      </c>
      <c r="F279">
        <f t="shared" si="49"/>
        <v>90</v>
      </c>
      <c r="G279">
        <f t="shared" si="46"/>
        <v>6</v>
      </c>
      <c r="H279">
        <f>VLOOKUP(G279,装备规划说明!$F$7:$H$20,2,FALSE)</f>
        <v>90</v>
      </c>
      <c r="I279">
        <f>IF(G279&gt;2,IF(E279=VLOOKUP(G279,装备规划说明!$F$10:$P$20,11,FALSE),1,0)+IF(E279-1=VLOOKUP(G279,装备规划说明!$F$10:$P$20,11,FALSE),1,0),IF(E279=VLOOKUP(G279,装备规划说明!$F$10:$P$20,11,FALSE),1,0))</f>
        <v>1</v>
      </c>
      <c r="J279">
        <v>1</v>
      </c>
      <c r="K279">
        <v>0</v>
      </c>
      <c r="R279">
        <f t="shared" si="44"/>
        <v>5</v>
      </c>
      <c r="S279">
        <f t="shared" si="50"/>
        <v>5</v>
      </c>
      <c r="U279">
        <f>VLOOKUP($R279,装备规划说明!$X$27:$AI$34,U$1,FALSE)</f>
        <v>16</v>
      </c>
      <c r="V279">
        <f>INT(VLOOKUP($R279,装备规划说明!$X$27:$AI$34,V$1,FALSE)*VLOOKUP($G279,装备规划说明!$F$10:$O$21,4,FALSE)/装备规划说明!$AE$14)</f>
        <v>887</v>
      </c>
      <c r="W279">
        <f>VLOOKUP($R279,装备规划说明!$X$27:$AI$34,W$1,FALSE)</f>
        <v>17</v>
      </c>
      <c r="X279">
        <f>INT(VLOOKUP($R279,装备规划说明!$X$27:$AI$34,X$1,FALSE)*VLOOKUP($G279,装备规划说明!$F$10:$O$21,4,FALSE)/装备规划说明!$AE$14)</f>
        <v>633</v>
      </c>
      <c r="Y279" t="str">
        <f t="shared" si="55"/>
        <v>[[16,887][[17,633]]</v>
      </c>
      <c r="Z279">
        <f t="shared" si="52"/>
        <v>2</v>
      </c>
      <c r="AA279" t="str">
        <f t="shared" si="53"/>
        <v>[[16,147,591,100][17,105,422,100]]</v>
      </c>
      <c r="AB279" t="str">
        <f t="shared" si="47"/>
        <v>[[16,147,591,100][17,105,422,100]]</v>
      </c>
      <c r="AC279" t="str">
        <f t="shared" si="47"/>
        <v>[[16,147,591,100][17,105,422,100]]</v>
      </c>
      <c r="AD279" t="str">
        <f t="shared" si="47"/>
        <v>[[16,147,591,100][17,105,422,100]]</v>
      </c>
      <c r="AE279">
        <f t="shared" si="54"/>
        <v>1</v>
      </c>
    </row>
    <row r="280" spans="1:31" x14ac:dyDescent="0.15">
      <c r="A280" t="str">
        <f t="shared" si="48"/>
        <v>1106306</v>
      </c>
      <c r="B280">
        <v>1</v>
      </c>
      <c r="E280">
        <f t="shared" si="45"/>
        <v>3</v>
      </c>
      <c r="F280">
        <f t="shared" si="49"/>
        <v>90</v>
      </c>
      <c r="G280">
        <f t="shared" si="46"/>
        <v>6</v>
      </c>
      <c r="H280">
        <f>VLOOKUP(G280,装备规划说明!$F$7:$H$20,2,FALSE)</f>
        <v>90</v>
      </c>
      <c r="I280">
        <f>IF(G280&gt;2,IF(E280=VLOOKUP(G280,装备规划说明!$F$10:$P$20,11,FALSE),1,0)+IF(E280-1=VLOOKUP(G280,装备规划说明!$F$10:$P$20,11,FALSE),1,0),IF(E280=VLOOKUP(G280,装备规划说明!$F$10:$P$20,11,FALSE),1,0))</f>
        <v>1</v>
      </c>
      <c r="J280">
        <v>1</v>
      </c>
      <c r="K280">
        <v>0</v>
      </c>
      <c r="R280">
        <f t="shared" si="44"/>
        <v>6</v>
      </c>
      <c r="S280">
        <f t="shared" si="50"/>
        <v>6</v>
      </c>
      <c r="U280">
        <f>VLOOKUP($R280,装备规划说明!$X$27:$AI$34,U$1,FALSE)</f>
        <v>18</v>
      </c>
      <c r="V280">
        <f>INT(VLOOKUP($R280,装备规划说明!$X$27:$AI$34,V$1,FALSE)*VLOOKUP($G280,装备规划说明!$F$10:$O$21,4,FALSE)/装备规划说明!$AE$14)</f>
        <v>63</v>
      </c>
      <c r="W280">
        <f>VLOOKUP($R280,装备规划说明!$X$27:$AI$34,W$1,FALSE)</f>
        <v>17</v>
      </c>
      <c r="X280">
        <f>INT(VLOOKUP($R280,装备规划说明!$X$27:$AI$34,X$1,FALSE)*VLOOKUP($G280,装备规划说明!$F$10:$O$21,4,FALSE)/装备规划说明!$AE$14)</f>
        <v>25</v>
      </c>
      <c r="Y280" t="str">
        <f t="shared" si="55"/>
        <v>[[18,63][[17,25]]</v>
      </c>
      <c r="Z280">
        <f t="shared" si="52"/>
        <v>2</v>
      </c>
      <c r="AA280" t="str">
        <f t="shared" si="53"/>
        <v>[[18,10,42,100][17,4,16,100]]</v>
      </c>
      <c r="AB280" t="str">
        <f t="shared" si="47"/>
        <v>[[18,10,42,100][17,4,16,100]]</v>
      </c>
      <c r="AC280" t="str">
        <f t="shared" si="47"/>
        <v>[[18,10,42,100][17,4,16,100]]</v>
      </c>
      <c r="AD280" t="str">
        <f t="shared" si="47"/>
        <v>[[18,10,42,100][17,4,16,100]]</v>
      </c>
      <c r="AE280">
        <f t="shared" si="54"/>
        <v>1</v>
      </c>
    </row>
    <row r="281" spans="1:31" x14ac:dyDescent="0.15">
      <c r="A281" t="str">
        <f t="shared" si="48"/>
        <v>1107306</v>
      </c>
      <c r="B281">
        <v>1</v>
      </c>
      <c r="E281">
        <f t="shared" si="45"/>
        <v>3</v>
      </c>
      <c r="F281">
        <f t="shared" si="49"/>
        <v>90</v>
      </c>
      <c r="G281">
        <f t="shared" si="46"/>
        <v>6</v>
      </c>
      <c r="H281">
        <f>VLOOKUP(G281,装备规划说明!$F$7:$H$20,2,FALSE)</f>
        <v>90</v>
      </c>
      <c r="I281">
        <f>IF(G281&gt;2,IF(E281=VLOOKUP(G281,装备规划说明!$F$10:$P$20,11,FALSE),1,0)+IF(E281-1=VLOOKUP(G281,装备规划说明!$F$10:$P$20,11,FALSE),1,0),IF(E281=VLOOKUP(G281,装备规划说明!$F$10:$P$20,11,FALSE),1,0))</f>
        <v>1</v>
      </c>
      <c r="J281">
        <v>1</v>
      </c>
      <c r="K281">
        <v>0</v>
      </c>
      <c r="R281">
        <f t="shared" si="44"/>
        <v>7</v>
      </c>
      <c r="S281">
        <f t="shared" si="50"/>
        <v>7</v>
      </c>
      <c r="U281">
        <f>VLOOKUP($R281,装备规划说明!$X$27:$AI$34,U$1,FALSE)</f>
        <v>16</v>
      </c>
      <c r="V281">
        <f>INT(VLOOKUP($R281,装备规划说明!$X$27:$AI$34,V$1,FALSE)*VLOOKUP($G281,装备规划说明!$F$10:$O$21,4,FALSE)/装备规划说明!$AE$14)</f>
        <v>1267</v>
      </c>
      <c r="W281">
        <f>VLOOKUP($R281,装备规划说明!$X$27:$AI$34,W$1,FALSE)</f>
        <v>18</v>
      </c>
      <c r="X281">
        <f>INT(VLOOKUP($R281,装备规划说明!$X$27:$AI$34,X$1,FALSE)*VLOOKUP($G281,装备规划说明!$F$10:$O$21,4,FALSE)/装备规划说明!$AE$14)</f>
        <v>253</v>
      </c>
      <c r="Y281" t="str">
        <f t="shared" si="55"/>
        <v>[[16,1267][[18,253]]</v>
      </c>
      <c r="Z281">
        <f t="shared" si="52"/>
        <v>2</v>
      </c>
      <c r="AA281" t="str">
        <f t="shared" si="53"/>
        <v>[[16,211,844,100][18,42,168,100]]</v>
      </c>
      <c r="AB281" t="str">
        <f t="shared" si="47"/>
        <v>[[16,211,844,100][18,42,168,100]]</v>
      </c>
      <c r="AC281" t="str">
        <f t="shared" si="47"/>
        <v>[[16,211,844,100][18,42,168,100]]</v>
      </c>
      <c r="AD281" t="str">
        <f t="shared" si="47"/>
        <v>[[16,211,844,100][18,42,168,100]]</v>
      </c>
      <c r="AE281">
        <f t="shared" si="54"/>
        <v>1</v>
      </c>
    </row>
    <row r="282" spans="1:31" x14ac:dyDescent="0.15">
      <c r="A282" t="str">
        <f t="shared" si="48"/>
        <v>1107306</v>
      </c>
      <c r="B282">
        <v>1</v>
      </c>
      <c r="E282">
        <f t="shared" si="45"/>
        <v>3</v>
      </c>
      <c r="F282">
        <f t="shared" si="49"/>
        <v>90</v>
      </c>
      <c r="G282">
        <f t="shared" si="46"/>
        <v>6</v>
      </c>
      <c r="H282">
        <f>VLOOKUP(G282,装备规划说明!$F$7:$H$20,2,FALSE)</f>
        <v>90</v>
      </c>
      <c r="I282">
        <f>IF(G282&gt;2,IF(E282=VLOOKUP(G282,装备规划说明!$F$10:$P$20,11,FALSE),1,0)+IF(E282-1=VLOOKUP(G282,装备规划说明!$F$10:$P$20,11,FALSE),1,0),IF(E282=VLOOKUP(G282,装备规划说明!$F$10:$P$20,11,FALSE),1,0))</f>
        <v>1</v>
      </c>
      <c r="J282">
        <v>1</v>
      </c>
      <c r="K282">
        <v>0</v>
      </c>
      <c r="R282">
        <f t="shared" si="44"/>
        <v>7</v>
      </c>
      <c r="S282">
        <f t="shared" si="50"/>
        <v>7</v>
      </c>
      <c r="U282">
        <f>VLOOKUP($R282,装备规划说明!$X$27:$AI$34,U$1,FALSE)</f>
        <v>16</v>
      </c>
      <c r="V282">
        <f>INT(VLOOKUP($R282,装备规划说明!$X$27:$AI$34,V$1,FALSE)*VLOOKUP($G282,装备规划说明!$F$10:$O$21,4,FALSE)/装备规划说明!$AE$14)</f>
        <v>1267</v>
      </c>
      <c r="W282">
        <f>VLOOKUP($R282,装备规划说明!$X$27:$AI$34,W$1,FALSE)</f>
        <v>18</v>
      </c>
      <c r="X282">
        <f>INT(VLOOKUP($R282,装备规划说明!$X$27:$AI$34,X$1,FALSE)*VLOOKUP($G282,装备规划说明!$F$10:$O$21,4,FALSE)/装备规划说明!$AE$14)</f>
        <v>253</v>
      </c>
      <c r="Y282" t="str">
        <f t="shared" si="55"/>
        <v>[[16,1267][[18,253]]</v>
      </c>
      <c r="Z282">
        <f t="shared" si="52"/>
        <v>2</v>
      </c>
      <c r="AA282" t="str">
        <f t="shared" si="53"/>
        <v>[[16,211,844,100][18,42,168,100]]</v>
      </c>
      <c r="AB282" t="str">
        <f t="shared" si="47"/>
        <v>[[16,211,844,100][18,42,168,100]]</v>
      </c>
      <c r="AC282" t="str">
        <f t="shared" si="47"/>
        <v>[[16,211,844,100][18,42,168,100]]</v>
      </c>
      <c r="AD282" t="str">
        <f t="shared" si="47"/>
        <v>[[16,211,844,100][18,42,168,100]]</v>
      </c>
      <c r="AE282">
        <f t="shared" si="54"/>
        <v>1</v>
      </c>
    </row>
    <row r="283" spans="1:31" x14ac:dyDescent="0.15">
      <c r="A283" t="str">
        <f t="shared" si="48"/>
        <v>1107306</v>
      </c>
      <c r="B283">
        <v>1</v>
      </c>
      <c r="E283">
        <f t="shared" si="45"/>
        <v>3</v>
      </c>
      <c r="F283">
        <f t="shared" si="49"/>
        <v>90</v>
      </c>
      <c r="G283">
        <f t="shared" si="46"/>
        <v>6</v>
      </c>
      <c r="H283">
        <f>VLOOKUP(G283,装备规划说明!$F$7:$H$20,2,FALSE)</f>
        <v>90</v>
      </c>
      <c r="I283">
        <f>IF(G283&gt;2,IF(E283=VLOOKUP(G283,装备规划说明!$F$10:$P$20,11,FALSE),1,0)+IF(E283-1=VLOOKUP(G283,装备规划说明!$F$10:$P$20,11,FALSE),1,0),IF(E283=VLOOKUP(G283,装备规划说明!$F$10:$P$20,11,FALSE),1,0))</f>
        <v>1</v>
      </c>
      <c r="J283">
        <v>1</v>
      </c>
      <c r="K283">
        <v>0</v>
      </c>
      <c r="R283">
        <f t="shared" si="44"/>
        <v>7</v>
      </c>
      <c r="S283">
        <f t="shared" si="50"/>
        <v>7</v>
      </c>
      <c r="U283">
        <f>VLOOKUP($R283,装备规划说明!$X$27:$AI$34,U$1,FALSE)</f>
        <v>16</v>
      </c>
      <c r="V283">
        <f>INT(VLOOKUP($R283,装备规划说明!$X$27:$AI$34,V$1,FALSE)*VLOOKUP($G283,装备规划说明!$F$10:$O$21,4,FALSE)/装备规划说明!$AE$14)</f>
        <v>1267</v>
      </c>
      <c r="W283">
        <f>VLOOKUP($R283,装备规划说明!$X$27:$AI$34,W$1,FALSE)</f>
        <v>18</v>
      </c>
      <c r="X283">
        <f>INT(VLOOKUP($R283,装备规划说明!$X$27:$AI$34,X$1,FALSE)*VLOOKUP($G283,装备规划说明!$F$10:$O$21,4,FALSE)/装备规划说明!$AE$14)</f>
        <v>253</v>
      </c>
      <c r="Y283" t="str">
        <f t="shared" si="55"/>
        <v>[[16,1267][[18,253]]</v>
      </c>
      <c r="Z283">
        <f t="shared" si="52"/>
        <v>2</v>
      </c>
      <c r="AA283" t="str">
        <f t="shared" si="53"/>
        <v>[[16,211,844,100][18,42,168,100]]</v>
      </c>
      <c r="AB283" t="str">
        <f t="shared" si="47"/>
        <v>[[16,211,844,100][18,42,168,100]]</v>
      </c>
      <c r="AC283" t="str">
        <f t="shared" si="47"/>
        <v>[[16,211,844,100][18,42,168,100]]</v>
      </c>
      <c r="AD283" t="str">
        <f t="shared" si="47"/>
        <v>[[16,211,844,100][18,42,168,100]]</v>
      </c>
      <c r="AE283">
        <f t="shared" si="54"/>
        <v>1</v>
      </c>
    </row>
    <row r="284" spans="1:31" x14ac:dyDescent="0.15">
      <c r="A284" t="str">
        <f t="shared" si="48"/>
        <v>1107306</v>
      </c>
      <c r="B284">
        <v>1</v>
      </c>
      <c r="E284">
        <f t="shared" si="45"/>
        <v>3</v>
      </c>
      <c r="F284">
        <f t="shared" si="49"/>
        <v>90</v>
      </c>
      <c r="G284">
        <f t="shared" si="46"/>
        <v>6</v>
      </c>
      <c r="H284">
        <f>VLOOKUP(G284,装备规划说明!$F$7:$H$20,2,FALSE)</f>
        <v>90</v>
      </c>
      <c r="I284">
        <f>IF(G284&gt;2,IF(E284=VLOOKUP(G284,装备规划说明!$F$10:$P$20,11,FALSE),1,0)+IF(E284-1=VLOOKUP(G284,装备规划说明!$F$10:$P$20,11,FALSE),1,0),IF(E284=VLOOKUP(G284,装备规划说明!$F$10:$P$20,11,FALSE),1,0))</f>
        <v>1</v>
      </c>
      <c r="J284">
        <v>1</v>
      </c>
      <c r="K284">
        <v>0</v>
      </c>
      <c r="R284">
        <f t="shared" si="44"/>
        <v>7</v>
      </c>
      <c r="S284">
        <f t="shared" si="50"/>
        <v>7</v>
      </c>
      <c r="U284">
        <f>VLOOKUP($R284,装备规划说明!$X$27:$AI$34,U$1,FALSE)</f>
        <v>16</v>
      </c>
      <c r="V284">
        <f>INT(VLOOKUP($R284,装备规划说明!$X$27:$AI$34,V$1,FALSE)*VLOOKUP($G284,装备规划说明!$F$10:$O$21,4,FALSE)/装备规划说明!$AE$14)</f>
        <v>1267</v>
      </c>
      <c r="W284">
        <f>VLOOKUP($R284,装备规划说明!$X$27:$AI$34,W$1,FALSE)</f>
        <v>18</v>
      </c>
      <c r="X284">
        <f>INT(VLOOKUP($R284,装备规划说明!$X$27:$AI$34,X$1,FALSE)*VLOOKUP($G284,装备规划说明!$F$10:$O$21,4,FALSE)/装备规划说明!$AE$14)</f>
        <v>253</v>
      </c>
      <c r="Y284" t="str">
        <f t="shared" si="55"/>
        <v>[[16,1267][[18,253]]</v>
      </c>
      <c r="Z284">
        <f t="shared" si="52"/>
        <v>2</v>
      </c>
      <c r="AA284" t="str">
        <f t="shared" si="53"/>
        <v>[[16,211,844,100][18,42,168,100]]</v>
      </c>
      <c r="AB284" t="str">
        <f t="shared" si="47"/>
        <v>[[16,211,844,100][18,42,168,100]]</v>
      </c>
      <c r="AC284" t="str">
        <f t="shared" si="47"/>
        <v>[[16,211,844,100][18,42,168,100]]</v>
      </c>
      <c r="AD284" t="str">
        <f t="shared" si="47"/>
        <v>[[16,211,844,100][18,42,168,100]]</v>
      </c>
      <c r="AE284">
        <f t="shared" si="54"/>
        <v>1</v>
      </c>
    </row>
    <row r="285" spans="1:31" x14ac:dyDescent="0.15">
      <c r="A285" t="str">
        <f t="shared" si="48"/>
        <v>1101406</v>
      </c>
      <c r="B285">
        <v>1</v>
      </c>
      <c r="E285">
        <f t="shared" si="45"/>
        <v>4</v>
      </c>
      <c r="F285">
        <f t="shared" si="49"/>
        <v>90</v>
      </c>
      <c r="G285">
        <f t="shared" si="46"/>
        <v>6</v>
      </c>
      <c r="H285">
        <f>VLOOKUP(G285,装备规划说明!$F$7:$H$20,2,FALSE)</f>
        <v>90</v>
      </c>
      <c r="I285">
        <f>IF(G285&gt;2,IF(E285=VLOOKUP(G285,装备规划说明!$F$10:$P$20,11,FALSE),1,0)+IF(E285-1=VLOOKUP(G285,装备规划说明!$F$10:$P$20,11,FALSE),1,0),IF(E285=VLOOKUP(G285,装备规划说明!$F$10:$P$20,11,FALSE),1,0))</f>
        <v>1</v>
      </c>
      <c r="J285">
        <v>1</v>
      </c>
      <c r="K285">
        <v>0</v>
      </c>
      <c r="R285">
        <f t="shared" si="44"/>
        <v>1</v>
      </c>
      <c r="S285">
        <f t="shared" si="50"/>
        <v>1</v>
      </c>
      <c r="U285">
        <f>VLOOKUP($R285,装备规划说明!$X$27:$AI$34,U$1,FALSE)</f>
        <v>16</v>
      </c>
      <c r="V285">
        <f>INT(VLOOKUP($R285,装备规划说明!$X$27:$AI$34,V$1,FALSE)*VLOOKUP($G285,装备规划说明!$F$10:$O$21,4,FALSE)/装备规划说明!$AE$14)</f>
        <v>887</v>
      </c>
      <c r="W285">
        <f>VLOOKUP($R285,装备规划说明!$X$27:$AI$34,W$1,FALSE)</f>
        <v>20</v>
      </c>
      <c r="X285">
        <f>INT(VLOOKUP($R285,装备规划说明!$X$27:$AI$34,X$1,FALSE)*VLOOKUP($G285,装备规划说明!$F$10:$O$21,4,FALSE)/装备规划说明!$AE$14)</f>
        <v>63</v>
      </c>
      <c r="Y285" t="str">
        <f t="shared" si="55"/>
        <v>[[16,887][[20,63]]</v>
      </c>
      <c r="Z285">
        <f t="shared" si="52"/>
        <v>3</v>
      </c>
      <c r="AA285" t="str">
        <f t="shared" si="53"/>
        <v>[[16,147,591,100][20,10,42,100]]</v>
      </c>
      <c r="AB285" t="str">
        <f t="shared" si="47"/>
        <v>[[16,147,591,100][20,10,42,100]]</v>
      </c>
      <c r="AC285" t="str">
        <f t="shared" si="47"/>
        <v>[[16,147,591,100][20,10,42,100]]</v>
      </c>
      <c r="AD285" t="str">
        <f t="shared" si="47"/>
        <v>[[16,147,591,100][20,10,42,100]]</v>
      </c>
      <c r="AE285">
        <f t="shared" si="54"/>
        <v>2</v>
      </c>
    </row>
    <row r="286" spans="1:31" x14ac:dyDescent="0.15">
      <c r="A286" t="str">
        <f t="shared" si="48"/>
        <v>1102406</v>
      </c>
      <c r="B286">
        <v>1</v>
      </c>
      <c r="E286">
        <f t="shared" si="45"/>
        <v>4</v>
      </c>
      <c r="F286">
        <f t="shared" si="49"/>
        <v>90</v>
      </c>
      <c r="G286">
        <f t="shared" si="46"/>
        <v>6</v>
      </c>
      <c r="H286">
        <f>VLOOKUP(G286,装备规划说明!$F$7:$H$20,2,FALSE)</f>
        <v>90</v>
      </c>
      <c r="I286">
        <f>IF(G286&gt;2,IF(E286=VLOOKUP(G286,装备规划说明!$F$10:$P$20,11,FALSE),1,0)+IF(E286-1=VLOOKUP(G286,装备规划说明!$F$10:$P$20,11,FALSE),1,0),IF(E286=VLOOKUP(G286,装备规划说明!$F$10:$P$20,11,FALSE),1,0))</f>
        <v>1</v>
      </c>
      <c r="J286">
        <v>1</v>
      </c>
      <c r="K286">
        <v>0</v>
      </c>
      <c r="R286">
        <f t="shared" si="44"/>
        <v>2</v>
      </c>
      <c r="S286">
        <f t="shared" si="50"/>
        <v>2</v>
      </c>
      <c r="U286">
        <f>VLOOKUP($R286,装备规划说明!$X$27:$AI$34,U$1,FALSE)</f>
        <v>16</v>
      </c>
      <c r="V286">
        <f>INT(VLOOKUP($R286,装备规划说明!$X$27:$AI$34,V$1,FALSE)*VLOOKUP($G286,装备规划说明!$F$10:$O$21,4,FALSE)/装备规划说明!$AE$14)</f>
        <v>1267</v>
      </c>
      <c r="W286">
        <f>VLOOKUP($R286,装备规划说明!$X$27:$AI$34,W$1,FALSE)</f>
        <v>20</v>
      </c>
      <c r="X286">
        <f>INT(VLOOKUP($R286,装备规划说明!$X$27:$AI$34,X$1,FALSE)*VLOOKUP($G286,装备规划说明!$F$10:$O$21,4,FALSE)/装备规划说明!$AE$14)</f>
        <v>63</v>
      </c>
      <c r="Y286" t="str">
        <f t="shared" si="55"/>
        <v>[[16,1267][[20,63]]</v>
      </c>
      <c r="Z286">
        <f t="shared" si="52"/>
        <v>3</v>
      </c>
      <c r="AA286" t="str">
        <f t="shared" si="53"/>
        <v>[[16,211,844,100][20,10,42,100]]</v>
      </c>
      <c r="AB286" t="str">
        <f t="shared" si="47"/>
        <v>[[16,211,844,100][20,10,42,100]]</v>
      </c>
      <c r="AC286" t="str">
        <f t="shared" si="47"/>
        <v>[[16,211,844,100][20,10,42,100]]</v>
      </c>
      <c r="AD286" t="str">
        <f t="shared" si="47"/>
        <v>[[16,211,844,100][20,10,42,100]]</v>
      </c>
      <c r="AE286">
        <f t="shared" si="54"/>
        <v>2</v>
      </c>
    </row>
    <row r="287" spans="1:31" x14ac:dyDescent="0.15">
      <c r="A287" t="str">
        <f t="shared" si="48"/>
        <v>1103406</v>
      </c>
      <c r="B287">
        <v>1</v>
      </c>
      <c r="E287">
        <f t="shared" si="45"/>
        <v>4</v>
      </c>
      <c r="F287">
        <f t="shared" si="49"/>
        <v>90</v>
      </c>
      <c r="G287">
        <f t="shared" si="46"/>
        <v>6</v>
      </c>
      <c r="H287">
        <f>VLOOKUP(G287,装备规划说明!$F$7:$H$20,2,FALSE)</f>
        <v>90</v>
      </c>
      <c r="I287">
        <f>IF(G287&gt;2,IF(E287=VLOOKUP(G287,装备规划说明!$F$10:$P$20,11,FALSE),1,0)+IF(E287-1=VLOOKUP(G287,装备规划说明!$F$10:$P$20,11,FALSE),1,0),IF(E287=VLOOKUP(G287,装备规划说明!$F$10:$P$20,11,FALSE),1,0))</f>
        <v>1</v>
      </c>
      <c r="J287">
        <v>1</v>
      </c>
      <c r="K287">
        <v>0</v>
      </c>
      <c r="R287">
        <f t="shared" si="44"/>
        <v>3</v>
      </c>
      <c r="S287">
        <f t="shared" si="50"/>
        <v>3</v>
      </c>
      <c r="U287">
        <f>VLOOKUP($R287,装备规划说明!$X$27:$AI$34,U$1,FALSE)</f>
        <v>16</v>
      </c>
      <c r="V287">
        <f>INT(VLOOKUP($R287,装备规划说明!$X$27:$AI$34,V$1,FALSE)*VLOOKUP($G287,装备规划说明!$F$10:$O$21,4,FALSE)/装备规划说明!$AE$14)</f>
        <v>633</v>
      </c>
      <c r="W287">
        <f>VLOOKUP($R287,装备规划说明!$X$27:$AI$34,W$1,FALSE)</f>
        <v>21</v>
      </c>
      <c r="X287">
        <f>INT(VLOOKUP($R287,装备规划说明!$X$27:$AI$34,X$1,FALSE)*VLOOKUP($G287,装备规划说明!$F$10:$O$21,4,FALSE)/装备规划说明!$AE$14)</f>
        <v>63</v>
      </c>
      <c r="Y287" t="str">
        <f t="shared" si="55"/>
        <v>[[16,633][[21,63]]</v>
      </c>
      <c r="Z287">
        <f t="shared" si="52"/>
        <v>3</v>
      </c>
      <c r="AA287" t="str">
        <f t="shared" si="53"/>
        <v>[[16,105,422,100][21,10,42,100]]</v>
      </c>
      <c r="AB287" t="str">
        <f t="shared" si="47"/>
        <v>[[16,105,422,100][21,10,42,100]]</v>
      </c>
      <c r="AC287" t="str">
        <f t="shared" si="47"/>
        <v>[[16,105,422,100][21,10,42,100]]</v>
      </c>
      <c r="AD287" t="str">
        <f t="shared" si="47"/>
        <v>[[16,105,422,100][21,10,42,100]]</v>
      </c>
      <c r="AE287">
        <f t="shared" si="54"/>
        <v>2</v>
      </c>
    </row>
    <row r="288" spans="1:31" x14ac:dyDescent="0.15">
      <c r="A288" t="str">
        <f t="shared" si="48"/>
        <v>1104406</v>
      </c>
      <c r="B288">
        <v>1</v>
      </c>
      <c r="E288">
        <f t="shared" si="45"/>
        <v>4</v>
      </c>
      <c r="F288">
        <f t="shared" si="49"/>
        <v>90</v>
      </c>
      <c r="G288">
        <f t="shared" si="46"/>
        <v>6</v>
      </c>
      <c r="H288">
        <f>VLOOKUP(G288,装备规划说明!$F$7:$H$20,2,FALSE)</f>
        <v>90</v>
      </c>
      <c r="I288">
        <f>IF(G288&gt;2,IF(E288=VLOOKUP(G288,装备规划说明!$F$10:$P$20,11,FALSE),1,0)+IF(E288-1=VLOOKUP(G288,装备规划说明!$F$10:$P$20,11,FALSE),1,0),IF(E288=VLOOKUP(G288,装备规划说明!$F$10:$P$20,11,FALSE),1,0))</f>
        <v>1</v>
      </c>
      <c r="J288">
        <v>1</v>
      </c>
      <c r="K288">
        <v>0</v>
      </c>
      <c r="R288">
        <f t="shared" si="44"/>
        <v>4</v>
      </c>
      <c r="S288">
        <f t="shared" si="50"/>
        <v>4</v>
      </c>
      <c r="U288">
        <f>VLOOKUP($R288,装备规划说明!$X$27:$AI$34,U$1,FALSE)</f>
        <v>18</v>
      </c>
      <c r="V288">
        <f>INT(VLOOKUP($R288,装备规划说明!$X$27:$AI$34,V$1,FALSE)*VLOOKUP($G288,装备规划说明!$F$10:$O$21,4,FALSE)/装备规划说明!$AE$14)</f>
        <v>63</v>
      </c>
      <c r="W288">
        <f>VLOOKUP($R288,装备规划说明!$X$27:$AI$34,W$1,FALSE)</f>
        <v>22</v>
      </c>
      <c r="X288">
        <f>INT(VLOOKUP($R288,装备规划说明!$X$27:$AI$34,X$1,FALSE)*VLOOKUP($G288,装备规划说明!$F$10:$O$21,4,FALSE)/装备规划说明!$AE$14)</f>
        <v>31</v>
      </c>
      <c r="Y288" t="str">
        <f t="shared" si="55"/>
        <v>[[18,63][[22,31]]</v>
      </c>
      <c r="Z288">
        <f t="shared" si="52"/>
        <v>3</v>
      </c>
      <c r="AA288" t="str">
        <f t="shared" si="53"/>
        <v>[[18,10,42,100][22,5,20,100]]</v>
      </c>
      <c r="AB288" t="str">
        <f t="shared" si="47"/>
        <v>[[18,10,42,100][22,5,20,100]]</v>
      </c>
      <c r="AC288" t="str">
        <f t="shared" si="47"/>
        <v>[[18,10,42,100][22,5,20,100]]</v>
      </c>
      <c r="AD288" t="str">
        <f t="shared" si="47"/>
        <v>[[18,10,42,100][22,5,20,100]]</v>
      </c>
      <c r="AE288">
        <f t="shared" si="54"/>
        <v>2</v>
      </c>
    </row>
    <row r="289" spans="1:31" x14ac:dyDescent="0.15">
      <c r="A289" t="str">
        <f t="shared" si="48"/>
        <v>1105406</v>
      </c>
      <c r="B289">
        <v>1</v>
      </c>
      <c r="E289">
        <f t="shared" si="45"/>
        <v>4</v>
      </c>
      <c r="F289">
        <f t="shared" si="49"/>
        <v>90</v>
      </c>
      <c r="G289">
        <f t="shared" si="46"/>
        <v>6</v>
      </c>
      <c r="H289">
        <f>VLOOKUP(G289,装备规划说明!$F$7:$H$20,2,FALSE)</f>
        <v>90</v>
      </c>
      <c r="I289">
        <f>IF(G289&gt;2,IF(E289=VLOOKUP(G289,装备规划说明!$F$10:$P$20,11,FALSE),1,0)+IF(E289-1=VLOOKUP(G289,装备规划说明!$F$10:$P$20,11,FALSE),1,0),IF(E289=VLOOKUP(G289,装备规划说明!$F$10:$P$20,11,FALSE),1,0))</f>
        <v>1</v>
      </c>
      <c r="J289">
        <v>1</v>
      </c>
      <c r="K289">
        <v>0</v>
      </c>
      <c r="R289">
        <f t="shared" si="44"/>
        <v>5</v>
      </c>
      <c r="S289">
        <f t="shared" si="50"/>
        <v>5</v>
      </c>
      <c r="U289">
        <f>VLOOKUP($R289,装备规划说明!$X$27:$AI$34,U$1,FALSE)</f>
        <v>16</v>
      </c>
      <c r="V289">
        <f>INT(VLOOKUP($R289,装备规划说明!$X$27:$AI$34,V$1,FALSE)*VLOOKUP($G289,装备规划说明!$F$10:$O$21,4,FALSE)/装备规划说明!$AE$14)</f>
        <v>887</v>
      </c>
      <c r="W289">
        <f>VLOOKUP($R289,装备规划说明!$X$27:$AI$34,W$1,FALSE)</f>
        <v>17</v>
      </c>
      <c r="X289">
        <f>INT(VLOOKUP($R289,装备规划说明!$X$27:$AI$34,X$1,FALSE)*VLOOKUP($G289,装备规划说明!$F$10:$O$21,4,FALSE)/装备规划说明!$AE$14)</f>
        <v>633</v>
      </c>
      <c r="Y289" t="str">
        <f t="shared" si="55"/>
        <v>[[16,887][[17,633]]</v>
      </c>
      <c r="Z289">
        <f t="shared" si="52"/>
        <v>3</v>
      </c>
      <c r="AA289" t="str">
        <f t="shared" si="53"/>
        <v>[[16,147,591,100][17,105,422,100]]</v>
      </c>
      <c r="AB289" t="str">
        <f t="shared" si="47"/>
        <v>[[16,147,591,100][17,105,422,100]]</v>
      </c>
      <c r="AC289" t="str">
        <f t="shared" si="47"/>
        <v>[[16,147,591,100][17,105,422,100]]</v>
      </c>
      <c r="AD289" t="str">
        <f t="shared" si="47"/>
        <v>[[16,147,591,100][17,105,422,100]]</v>
      </c>
      <c r="AE289">
        <f t="shared" si="54"/>
        <v>2</v>
      </c>
    </row>
    <row r="290" spans="1:31" x14ac:dyDescent="0.15">
      <c r="A290" t="str">
        <f t="shared" si="48"/>
        <v>1106406</v>
      </c>
      <c r="B290">
        <v>1</v>
      </c>
      <c r="E290">
        <f t="shared" si="45"/>
        <v>4</v>
      </c>
      <c r="F290">
        <f t="shared" si="49"/>
        <v>90</v>
      </c>
      <c r="G290">
        <f t="shared" si="46"/>
        <v>6</v>
      </c>
      <c r="H290">
        <f>VLOOKUP(G290,装备规划说明!$F$7:$H$20,2,FALSE)</f>
        <v>90</v>
      </c>
      <c r="I290">
        <f>IF(G290&gt;2,IF(E290=VLOOKUP(G290,装备规划说明!$F$10:$P$20,11,FALSE),1,0)+IF(E290-1=VLOOKUP(G290,装备规划说明!$F$10:$P$20,11,FALSE),1,0),IF(E290=VLOOKUP(G290,装备规划说明!$F$10:$P$20,11,FALSE),1,0))</f>
        <v>1</v>
      </c>
      <c r="J290">
        <v>1</v>
      </c>
      <c r="K290">
        <v>0</v>
      </c>
      <c r="R290">
        <f t="shared" si="44"/>
        <v>6</v>
      </c>
      <c r="S290">
        <f t="shared" si="50"/>
        <v>6</v>
      </c>
      <c r="U290">
        <f>VLOOKUP($R290,装备规划说明!$X$27:$AI$34,U$1,FALSE)</f>
        <v>18</v>
      </c>
      <c r="V290">
        <f>INT(VLOOKUP($R290,装备规划说明!$X$27:$AI$34,V$1,FALSE)*VLOOKUP($G290,装备规划说明!$F$10:$O$21,4,FALSE)/装备规划说明!$AE$14)</f>
        <v>63</v>
      </c>
      <c r="W290">
        <f>VLOOKUP($R290,装备规划说明!$X$27:$AI$34,W$1,FALSE)</f>
        <v>17</v>
      </c>
      <c r="X290">
        <f>INT(VLOOKUP($R290,装备规划说明!$X$27:$AI$34,X$1,FALSE)*VLOOKUP($G290,装备规划说明!$F$10:$O$21,4,FALSE)/装备规划说明!$AE$14)</f>
        <v>25</v>
      </c>
      <c r="Y290" t="str">
        <f t="shared" si="55"/>
        <v>[[18,63][[17,25]]</v>
      </c>
      <c r="Z290">
        <f t="shared" si="52"/>
        <v>3</v>
      </c>
      <c r="AA290" t="str">
        <f t="shared" si="53"/>
        <v>[[18,10,42,100][17,4,16,100]]</v>
      </c>
      <c r="AB290" t="str">
        <f t="shared" si="47"/>
        <v>[[18,10,42,100][17,4,16,100]]</v>
      </c>
      <c r="AC290" t="str">
        <f t="shared" si="47"/>
        <v>[[18,10,42,100][17,4,16,100]]</v>
      </c>
      <c r="AD290" t="str">
        <f t="shared" si="47"/>
        <v>[[18,10,42,100][17,4,16,100]]</v>
      </c>
      <c r="AE290">
        <f t="shared" si="54"/>
        <v>2</v>
      </c>
    </row>
    <row r="291" spans="1:31" x14ac:dyDescent="0.15">
      <c r="A291" t="str">
        <f t="shared" si="48"/>
        <v>1107406</v>
      </c>
      <c r="B291">
        <v>1</v>
      </c>
      <c r="E291">
        <f t="shared" si="45"/>
        <v>4</v>
      </c>
      <c r="F291">
        <f t="shared" si="49"/>
        <v>90</v>
      </c>
      <c r="G291">
        <f t="shared" si="46"/>
        <v>6</v>
      </c>
      <c r="H291">
        <f>VLOOKUP(G291,装备规划说明!$F$7:$H$20,2,FALSE)</f>
        <v>90</v>
      </c>
      <c r="I291">
        <f>IF(G291&gt;2,IF(E291=VLOOKUP(G291,装备规划说明!$F$10:$P$20,11,FALSE),1,0)+IF(E291-1=VLOOKUP(G291,装备规划说明!$F$10:$P$20,11,FALSE),1,0),IF(E291=VLOOKUP(G291,装备规划说明!$F$10:$P$20,11,FALSE),1,0))</f>
        <v>1</v>
      </c>
      <c r="J291">
        <v>1</v>
      </c>
      <c r="K291">
        <v>0</v>
      </c>
      <c r="R291">
        <f t="shared" si="44"/>
        <v>7</v>
      </c>
      <c r="S291">
        <f t="shared" si="50"/>
        <v>7</v>
      </c>
      <c r="U291">
        <f>VLOOKUP($R291,装备规划说明!$X$27:$AI$34,U$1,FALSE)</f>
        <v>16</v>
      </c>
      <c r="V291">
        <f>INT(VLOOKUP($R291,装备规划说明!$X$27:$AI$34,V$1,FALSE)*VLOOKUP($G291,装备规划说明!$F$10:$O$21,4,FALSE)/装备规划说明!$AE$14)</f>
        <v>1267</v>
      </c>
      <c r="W291">
        <f>VLOOKUP($R291,装备规划说明!$X$27:$AI$34,W$1,FALSE)</f>
        <v>18</v>
      </c>
      <c r="X291">
        <f>INT(VLOOKUP($R291,装备规划说明!$X$27:$AI$34,X$1,FALSE)*VLOOKUP($G291,装备规划说明!$F$10:$O$21,4,FALSE)/装备规划说明!$AE$14)</f>
        <v>253</v>
      </c>
      <c r="Y291" t="str">
        <f t="shared" si="55"/>
        <v>[[16,1267][[18,253]]</v>
      </c>
      <c r="Z291">
        <f t="shared" si="52"/>
        <v>3</v>
      </c>
      <c r="AA291" t="str">
        <f t="shared" si="53"/>
        <v>[[16,211,844,100][18,42,168,100]]</v>
      </c>
      <c r="AB291" t="str">
        <f t="shared" si="47"/>
        <v>[[16,211,844,100][18,42,168,100]]</v>
      </c>
      <c r="AC291" t="str">
        <f t="shared" si="47"/>
        <v>[[16,211,844,100][18,42,168,100]]</v>
      </c>
      <c r="AD291" t="str">
        <f t="shared" si="47"/>
        <v>[[16,211,844,100][18,42,168,100]]</v>
      </c>
      <c r="AE291">
        <f t="shared" si="54"/>
        <v>2</v>
      </c>
    </row>
    <row r="292" spans="1:31" x14ac:dyDescent="0.15">
      <c r="A292" t="str">
        <f t="shared" si="48"/>
        <v>1107406</v>
      </c>
      <c r="B292">
        <v>1</v>
      </c>
      <c r="E292">
        <f t="shared" si="45"/>
        <v>4</v>
      </c>
      <c r="F292">
        <f t="shared" si="49"/>
        <v>90</v>
      </c>
      <c r="G292">
        <f t="shared" si="46"/>
        <v>6</v>
      </c>
      <c r="H292">
        <f>VLOOKUP(G292,装备规划说明!$F$7:$H$20,2,FALSE)</f>
        <v>90</v>
      </c>
      <c r="I292">
        <f>IF(G292&gt;2,IF(E292=VLOOKUP(G292,装备规划说明!$F$10:$P$20,11,FALSE),1,0)+IF(E292-1=VLOOKUP(G292,装备规划说明!$F$10:$P$20,11,FALSE),1,0),IF(E292=VLOOKUP(G292,装备规划说明!$F$10:$P$20,11,FALSE),1,0))</f>
        <v>1</v>
      </c>
      <c r="J292">
        <v>1</v>
      </c>
      <c r="K292">
        <v>0</v>
      </c>
      <c r="R292">
        <f t="shared" si="44"/>
        <v>7</v>
      </c>
      <c r="S292">
        <f t="shared" si="50"/>
        <v>7</v>
      </c>
      <c r="U292">
        <f>VLOOKUP($R292,装备规划说明!$X$27:$AI$34,U$1,FALSE)</f>
        <v>16</v>
      </c>
      <c r="V292">
        <f>INT(VLOOKUP($R292,装备规划说明!$X$27:$AI$34,V$1,FALSE)*VLOOKUP($G292,装备规划说明!$F$10:$O$21,4,FALSE)/装备规划说明!$AE$14)</f>
        <v>1267</v>
      </c>
      <c r="W292">
        <f>VLOOKUP($R292,装备规划说明!$X$27:$AI$34,W$1,FALSE)</f>
        <v>18</v>
      </c>
      <c r="X292">
        <f>INT(VLOOKUP($R292,装备规划说明!$X$27:$AI$34,X$1,FALSE)*VLOOKUP($G292,装备规划说明!$F$10:$O$21,4,FALSE)/装备规划说明!$AE$14)</f>
        <v>253</v>
      </c>
      <c r="Y292" t="str">
        <f t="shared" si="55"/>
        <v>[[16,1267][[18,253]]</v>
      </c>
      <c r="Z292">
        <f t="shared" si="52"/>
        <v>3</v>
      </c>
      <c r="AA292" t="str">
        <f t="shared" si="53"/>
        <v>[[16,211,844,100][18,42,168,100]]</v>
      </c>
      <c r="AB292" t="str">
        <f t="shared" si="47"/>
        <v>[[16,211,844,100][18,42,168,100]]</v>
      </c>
      <c r="AC292" t="str">
        <f t="shared" si="47"/>
        <v>[[16,211,844,100][18,42,168,100]]</v>
      </c>
      <c r="AD292" t="str">
        <f t="shared" si="47"/>
        <v>[[16,211,844,100][18,42,168,100]]</v>
      </c>
      <c r="AE292">
        <f t="shared" si="54"/>
        <v>2</v>
      </c>
    </row>
    <row r="293" spans="1:31" x14ac:dyDescent="0.15">
      <c r="A293" t="str">
        <f t="shared" si="48"/>
        <v>1107406</v>
      </c>
      <c r="B293">
        <v>1</v>
      </c>
      <c r="E293">
        <f t="shared" si="45"/>
        <v>4</v>
      </c>
      <c r="F293">
        <f t="shared" si="49"/>
        <v>90</v>
      </c>
      <c r="G293">
        <f t="shared" si="46"/>
        <v>6</v>
      </c>
      <c r="H293">
        <f>VLOOKUP(G293,装备规划说明!$F$7:$H$20,2,FALSE)</f>
        <v>90</v>
      </c>
      <c r="I293">
        <f>IF(G293&gt;2,IF(E293=VLOOKUP(G293,装备规划说明!$F$10:$P$20,11,FALSE),1,0)+IF(E293-1=VLOOKUP(G293,装备规划说明!$F$10:$P$20,11,FALSE),1,0),IF(E293=VLOOKUP(G293,装备规划说明!$F$10:$P$20,11,FALSE),1,0))</f>
        <v>1</v>
      </c>
      <c r="J293">
        <v>1</v>
      </c>
      <c r="K293">
        <v>0</v>
      </c>
      <c r="R293">
        <f t="shared" si="44"/>
        <v>7</v>
      </c>
      <c r="S293">
        <f t="shared" si="50"/>
        <v>7</v>
      </c>
      <c r="U293">
        <f>VLOOKUP($R293,装备规划说明!$X$27:$AI$34,U$1,FALSE)</f>
        <v>16</v>
      </c>
      <c r="V293">
        <f>INT(VLOOKUP($R293,装备规划说明!$X$27:$AI$34,V$1,FALSE)*VLOOKUP($G293,装备规划说明!$F$10:$O$21,4,FALSE)/装备规划说明!$AE$14)</f>
        <v>1267</v>
      </c>
      <c r="W293">
        <f>VLOOKUP($R293,装备规划说明!$X$27:$AI$34,W$1,FALSE)</f>
        <v>18</v>
      </c>
      <c r="X293">
        <f>INT(VLOOKUP($R293,装备规划说明!$X$27:$AI$34,X$1,FALSE)*VLOOKUP($G293,装备规划说明!$F$10:$O$21,4,FALSE)/装备规划说明!$AE$14)</f>
        <v>253</v>
      </c>
      <c r="Y293" t="str">
        <f t="shared" si="55"/>
        <v>[[16,1267][[18,253]]</v>
      </c>
      <c r="Z293">
        <f t="shared" si="52"/>
        <v>3</v>
      </c>
      <c r="AA293" t="str">
        <f t="shared" si="53"/>
        <v>[[16,211,844,100][18,42,168,100]]</v>
      </c>
      <c r="AB293" t="str">
        <f t="shared" si="47"/>
        <v>[[16,211,844,100][18,42,168,100]]</v>
      </c>
      <c r="AC293" t="str">
        <f t="shared" si="47"/>
        <v>[[16,211,844,100][18,42,168,100]]</v>
      </c>
      <c r="AD293" t="str">
        <f t="shared" si="47"/>
        <v>[[16,211,844,100][18,42,168,100]]</v>
      </c>
      <c r="AE293">
        <f t="shared" si="54"/>
        <v>2</v>
      </c>
    </row>
    <row r="294" spans="1:31" x14ac:dyDescent="0.15">
      <c r="A294" t="str">
        <f t="shared" si="48"/>
        <v>1107406</v>
      </c>
      <c r="B294">
        <v>1</v>
      </c>
      <c r="E294">
        <f t="shared" si="45"/>
        <v>4</v>
      </c>
      <c r="F294">
        <f t="shared" si="49"/>
        <v>90</v>
      </c>
      <c r="G294">
        <f t="shared" si="46"/>
        <v>6</v>
      </c>
      <c r="H294">
        <f>VLOOKUP(G294,装备规划说明!$F$7:$H$20,2,FALSE)</f>
        <v>90</v>
      </c>
      <c r="I294">
        <f>IF(G294&gt;2,IF(E294=VLOOKUP(G294,装备规划说明!$F$10:$P$20,11,FALSE),1,0)+IF(E294-1=VLOOKUP(G294,装备规划说明!$F$10:$P$20,11,FALSE),1,0),IF(E294=VLOOKUP(G294,装备规划说明!$F$10:$P$20,11,FALSE),1,0))</f>
        <v>1</v>
      </c>
      <c r="J294">
        <v>1</v>
      </c>
      <c r="K294">
        <v>0</v>
      </c>
      <c r="R294">
        <f t="shared" si="44"/>
        <v>7</v>
      </c>
      <c r="S294">
        <f t="shared" si="50"/>
        <v>7</v>
      </c>
      <c r="U294">
        <f>VLOOKUP($R294,装备规划说明!$X$27:$AI$34,U$1,FALSE)</f>
        <v>16</v>
      </c>
      <c r="V294">
        <f>INT(VLOOKUP($R294,装备规划说明!$X$27:$AI$34,V$1,FALSE)*VLOOKUP($G294,装备规划说明!$F$10:$O$21,4,FALSE)/装备规划说明!$AE$14)</f>
        <v>1267</v>
      </c>
      <c r="W294">
        <f>VLOOKUP($R294,装备规划说明!$X$27:$AI$34,W$1,FALSE)</f>
        <v>18</v>
      </c>
      <c r="X294">
        <f>INT(VLOOKUP($R294,装备规划说明!$X$27:$AI$34,X$1,FALSE)*VLOOKUP($G294,装备规划说明!$F$10:$O$21,4,FALSE)/装备规划说明!$AE$14)</f>
        <v>253</v>
      </c>
      <c r="Y294" t="str">
        <f t="shared" si="55"/>
        <v>[[16,1267][[18,253]]</v>
      </c>
      <c r="Z294">
        <f t="shared" si="52"/>
        <v>3</v>
      </c>
      <c r="AA294" t="str">
        <f t="shared" si="53"/>
        <v>[[16,211,844,100][18,42,168,100]]</v>
      </c>
      <c r="AB294" t="str">
        <f t="shared" si="47"/>
        <v>[[16,211,844,100][18,42,168,100]]</v>
      </c>
      <c r="AC294" t="str">
        <f t="shared" si="47"/>
        <v>[[16,211,844,100][18,42,168,100]]</v>
      </c>
      <c r="AD294" t="str">
        <f t="shared" si="47"/>
        <v>[[16,211,844,100][18,42,168,100]]</v>
      </c>
      <c r="AE294">
        <f t="shared" si="54"/>
        <v>2</v>
      </c>
    </row>
    <row r="295" spans="1:31" hidden="1" x14ac:dyDescent="0.15">
      <c r="A295" t="str">
        <f t="shared" si="48"/>
        <v>1101506</v>
      </c>
      <c r="B295">
        <v>1</v>
      </c>
      <c r="E295">
        <f t="shared" si="45"/>
        <v>5</v>
      </c>
      <c r="F295">
        <f t="shared" si="49"/>
        <v>90</v>
      </c>
      <c r="G295">
        <f t="shared" si="46"/>
        <v>6</v>
      </c>
      <c r="H295">
        <f>VLOOKUP(G295,装备规划说明!$F$7:$H$20,2,FALSE)</f>
        <v>90</v>
      </c>
      <c r="I295">
        <f>IF(G295&gt;2,IF(E295=VLOOKUP(G295,装备规划说明!$F$10:$P$20,11,FALSE),1,0)+IF(E295-1=VLOOKUP(G295,装备规划说明!$F$10:$P$20,11,FALSE),1,0),IF(E295=VLOOKUP(G295,装备规划说明!$F$10:$P$20,11,FALSE),1,0))</f>
        <v>0</v>
      </c>
      <c r="J295">
        <v>1</v>
      </c>
      <c r="K295">
        <v>0</v>
      </c>
      <c r="R295">
        <f t="shared" si="44"/>
        <v>1</v>
      </c>
      <c r="S295">
        <f t="shared" si="50"/>
        <v>1</v>
      </c>
      <c r="U295">
        <f>VLOOKUP($R295,装备规划说明!$X$27:$AI$34,U$1,FALSE)</f>
        <v>16</v>
      </c>
      <c r="V295">
        <f>INT(VLOOKUP($R295,装备规划说明!$X$27:$AI$34,V$1,FALSE)*VLOOKUP($G295,装备规划说明!$F$10:$O$21,4,FALSE)/装备规划说明!$AE$14)</f>
        <v>887</v>
      </c>
      <c r="W295">
        <f>VLOOKUP($R295,装备规划说明!$X$27:$AI$34,W$1,FALSE)</f>
        <v>20</v>
      </c>
      <c r="X295">
        <f>INT(VLOOKUP($R295,装备规划说明!$X$27:$AI$34,X$1,FALSE)*VLOOKUP($G295,装备规划说明!$F$10:$O$21,4,FALSE)/装备规划说明!$AE$14)</f>
        <v>63</v>
      </c>
      <c r="Y295" t="str">
        <f t="shared" si="51"/>
        <v>[[16,620,1108][[20,44,78]</v>
      </c>
      <c r="Z295">
        <f t="shared" si="52"/>
        <v>4</v>
      </c>
      <c r="AA295" t="str">
        <f t="shared" si="53"/>
        <v>[[16,147,591,100][20,10,42,100]]</v>
      </c>
      <c r="AB295" t="str">
        <f t="shared" si="47"/>
        <v>[[16,147,591,100][20,10,42,100]]</v>
      </c>
      <c r="AC295" t="str">
        <f t="shared" si="47"/>
        <v>[[16,147,591,100][20,10,42,100]]</v>
      </c>
      <c r="AD295" t="str">
        <f t="shared" si="47"/>
        <v>[[16,147,591,100][20,10,42,100]]</v>
      </c>
      <c r="AE295">
        <f t="shared" si="54"/>
        <v>2</v>
      </c>
    </row>
    <row r="296" spans="1:31" hidden="1" x14ac:dyDescent="0.15">
      <c r="A296" t="str">
        <f t="shared" si="48"/>
        <v>1102506</v>
      </c>
      <c r="B296">
        <v>1</v>
      </c>
      <c r="E296">
        <f t="shared" si="45"/>
        <v>5</v>
      </c>
      <c r="F296">
        <f t="shared" si="49"/>
        <v>90</v>
      </c>
      <c r="G296">
        <f t="shared" si="46"/>
        <v>6</v>
      </c>
      <c r="H296">
        <f>VLOOKUP(G296,装备规划说明!$F$7:$H$20,2,FALSE)</f>
        <v>90</v>
      </c>
      <c r="I296">
        <f>IF(G296&gt;2,IF(E296=VLOOKUP(G296,装备规划说明!$F$10:$P$20,11,FALSE),1,0)+IF(E296-1=VLOOKUP(G296,装备规划说明!$F$10:$P$20,11,FALSE),1,0),IF(E296=VLOOKUP(G296,装备规划说明!$F$10:$P$20,11,FALSE),1,0))</f>
        <v>0</v>
      </c>
      <c r="J296">
        <v>1</v>
      </c>
      <c r="K296">
        <v>0</v>
      </c>
      <c r="R296">
        <f t="shared" si="44"/>
        <v>2</v>
      </c>
      <c r="S296">
        <f t="shared" si="50"/>
        <v>2</v>
      </c>
      <c r="U296">
        <f>VLOOKUP($R296,装备规划说明!$X$27:$AI$34,U$1,FALSE)</f>
        <v>16</v>
      </c>
      <c r="V296">
        <f>INT(VLOOKUP($R296,装备规划说明!$X$27:$AI$34,V$1,FALSE)*VLOOKUP($G296,装备规划说明!$F$10:$O$21,4,FALSE)/装备规划说明!$AE$14)</f>
        <v>1267</v>
      </c>
      <c r="W296">
        <f>VLOOKUP($R296,装备规划说明!$X$27:$AI$34,W$1,FALSE)</f>
        <v>20</v>
      </c>
      <c r="X296">
        <f>INT(VLOOKUP($R296,装备规划说明!$X$27:$AI$34,X$1,FALSE)*VLOOKUP($G296,装备规划说明!$F$10:$O$21,4,FALSE)/装备规划说明!$AE$14)</f>
        <v>63</v>
      </c>
      <c r="Y296" t="str">
        <f t="shared" si="51"/>
        <v>[[16,886,1583][[20,44,78]</v>
      </c>
      <c r="Z296">
        <f t="shared" si="52"/>
        <v>4</v>
      </c>
      <c r="AA296" t="str">
        <f t="shared" si="53"/>
        <v>[[16,211,844,100][20,10,42,100]]</v>
      </c>
      <c r="AB296" t="str">
        <f t="shared" si="47"/>
        <v>[[16,211,844,100][20,10,42,100]]</v>
      </c>
      <c r="AC296" t="str">
        <f t="shared" si="47"/>
        <v>[[16,211,844,100][20,10,42,100]]</v>
      </c>
      <c r="AD296" t="str">
        <f t="shared" si="47"/>
        <v>[[16,211,844,100][20,10,42,100]]</v>
      </c>
      <c r="AE296">
        <f t="shared" si="54"/>
        <v>2</v>
      </c>
    </row>
    <row r="297" spans="1:31" hidden="1" x14ac:dyDescent="0.15">
      <c r="A297" t="str">
        <f t="shared" si="48"/>
        <v>1103506</v>
      </c>
      <c r="B297">
        <v>1</v>
      </c>
      <c r="E297">
        <f t="shared" si="45"/>
        <v>5</v>
      </c>
      <c r="F297">
        <f t="shared" si="49"/>
        <v>90</v>
      </c>
      <c r="G297">
        <f t="shared" si="46"/>
        <v>6</v>
      </c>
      <c r="H297">
        <f>VLOOKUP(G297,装备规划说明!$F$7:$H$20,2,FALSE)</f>
        <v>90</v>
      </c>
      <c r="I297">
        <f>IF(G297&gt;2,IF(E297=VLOOKUP(G297,装备规划说明!$F$10:$P$20,11,FALSE),1,0)+IF(E297-1=VLOOKUP(G297,装备规划说明!$F$10:$P$20,11,FALSE),1,0),IF(E297=VLOOKUP(G297,装备规划说明!$F$10:$P$20,11,FALSE),1,0))</f>
        <v>0</v>
      </c>
      <c r="J297">
        <v>1</v>
      </c>
      <c r="K297">
        <v>0</v>
      </c>
      <c r="R297">
        <f t="shared" si="44"/>
        <v>3</v>
      </c>
      <c r="S297">
        <f t="shared" si="50"/>
        <v>3</v>
      </c>
      <c r="U297">
        <f>VLOOKUP($R297,装备规划说明!$X$27:$AI$34,U$1,FALSE)</f>
        <v>16</v>
      </c>
      <c r="V297">
        <f>INT(VLOOKUP($R297,装备规划说明!$X$27:$AI$34,V$1,FALSE)*VLOOKUP($G297,装备规划说明!$F$10:$O$21,4,FALSE)/装备规划说明!$AE$14)</f>
        <v>633</v>
      </c>
      <c r="W297">
        <f>VLOOKUP($R297,装备规划说明!$X$27:$AI$34,W$1,FALSE)</f>
        <v>21</v>
      </c>
      <c r="X297">
        <f>INT(VLOOKUP($R297,装备规划说明!$X$27:$AI$34,X$1,FALSE)*VLOOKUP($G297,装备规划说明!$F$10:$O$21,4,FALSE)/装备规划说明!$AE$14)</f>
        <v>63</v>
      </c>
      <c r="Y297" t="str">
        <f t="shared" si="51"/>
        <v>[[16,443,791][[21,44,78]</v>
      </c>
      <c r="Z297">
        <f t="shared" si="52"/>
        <v>4</v>
      </c>
      <c r="AA297" t="str">
        <f t="shared" si="53"/>
        <v>[[16,105,422,100][21,10,42,100]]</v>
      </c>
      <c r="AB297" t="str">
        <f t="shared" si="47"/>
        <v>[[16,105,422,100][21,10,42,100]]</v>
      </c>
      <c r="AC297" t="str">
        <f t="shared" si="47"/>
        <v>[[16,105,422,100][21,10,42,100]]</v>
      </c>
      <c r="AD297" t="str">
        <f t="shared" si="47"/>
        <v>[[16,105,422,100][21,10,42,100]]</v>
      </c>
      <c r="AE297">
        <f t="shared" si="54"/>
        <v>2</v>
      </c>
    </row>
    <row r="298" spans="1:31" hidden="1" x14ac:dyDescent="0.15">
      <c r="A298" t="str">
        <f t="shared" si="48"/>
        <v>1104506</v>
      </c>
      <c r="B298">
        <v>1</v>
      </c>
      <c r="E298">
        <f t="shared" si="45"/>
        <v>5</v>
      </c>
      <c r="F298">
        <f t="shared" si="49"/>
        <v>90</v>
      </c>
      <c r="G298">
        <f t="shared" si="46"/>
        <v>6</v>
      </c>
      <c r="H298">
        <f>VLOOKUP(G298,装备规划说明!$F$7:$H$20,2,FALSE)</f>
        <v>90</v>
      </c>
      <c r="I298">
        <f>IF(G298&gt;2,IF(E298=VLOOKUP(G298,装备规划说明!$F$10:$P$20,11,FALSE),1,0)+IF(E298-1=VLOOKUP(G298,装备规划说明!$F$10:$P$20,11,FALSE),1,0),IF(E298=VLOOKUP(G298,装备规划说明!$F$10:$P$20,11,FALSE),1,0))</f>
        <v>0</v>
      </c>
      <c r="J298">
        <v>1</v>
      </c>
      <c r="K298">
        <v>0</v>
      </c>
      <c r="R298">
        <f t="shared" si="44"/>
        <v>4</v>
      </c>
      <c r="S298">
        <f t="shared" si="50"/>
        <v>4</v>
      </c>
      <c r="U298">
        <f>VLOOKUP($R298,装备规划说明!$X$27:$AI$34,U$1,FALSE)</f>
        <v>18</v>
      </c>
      <c r="V298">
        <f>INT(VLOOKUP($R298,装备规划说明!$X$27:$AI$34,V$1,FALSE)*VLOOKUP($G298,装备规划说明!$F$10:$O$21,4,FALSE)/装备规划说明!$AE$14)</f>
        <v>63</v>
      </c>
      <c r="W298">
        <f>VLOOKUP($R298,装备规划说明!$X$27:$AI$34,W$1,FALSE)</f>
        <v>22</v>
      </c>
      <c r="X298">
        <f>INT(VLOOKUP($R298,装备规划说明!$X$27:$AI$34,X$1,FALSE)*VLOOKUP($G298,装备规划说明!$F$10:$O$21,4,FALSE)/装备规划说明!$AE$14)</f>
        <v>31</v>
      </c>
      <c r="Y298" t="str">
        <f t="shared" si="51"/>
        <v>[[18,44,78][[22,21,38]</v>
      </c>
      <c r="Z298">
        <f t="shared" si="52"/>
        <v>4</v>
      </c>
      <c r="AA298" t="str">
        <f t="shared" si="53"/>
        <v>[[18,10,42,100][22,5,20,100]]</v>
      </c>
      <c r="AB298" t="str">
        <f t="shared" si="47"/>
        <v>[[18,10,42,100][22,5,20,100]]</v>
      </c>
      <c r="AC298" t="str">
        <f t="shared" si="47"/>
        <v>[[18,10,42,100][22,5,20,100]]</v>
      </c>
      <c r="AD298" t="str">
        <f t="shared" si="47"/>
        <v>[[18,10,42,100][22,5,20,100]]</v>
      </c>
      <c r="AE298">
        <f t="shared" si="54"/>
        <v>2</v>
      </c>
    </row>
    <row r="299" spans="1:31" hidden="1" x14ac:dyDescent="0.15">
      <c r="A299" t="str">
        <f t="shared" si="48"/>
        <v>1105506</v>
      </c>
      <c r="B299">
        <v>1</v>
      </c>
      <c r="E299">
        <f t="shared" si="45"/>
        <v>5</v>
      </c>
      <c r="F299">
        <f t="shared" si="49"/>
        <v>90</v>
      </c>
      <c r="G299">
        <f t="shared" si="46"/>
        <v>6</v>
      </c>
      <c r="H299">
        <f>VLOOKUP(G299,装备规划说明!$F$7:$H$20,2,FALSE)</f>
        <v>90</v>
      </c>
      <c r="I299">
        <f>IF(G299&gt;2,IF(E299=VLOOKUP(G299,装备规划说明!$F$10:$P$20,11,FALSE),1,0)+IF(E299-1=VLOOKUP(G299,装备规划说明!$F$10:$P$20,11,FALSE),1,0),IF(E299=VLOOKUP(G299,装备规划说明!$F$10:$P$20,11,FALSE),1,0))</f>
        <v>0</v>
      </c>
      <c r="J299">
        <v>1</v>
      </c>
      <c r="K299">
        <v>0</v>
      </c>
      <c r="R299">
        <f t="shared" si="44"/>
        <v>5</v>
      </c>
      <c r="S299">
        <f t="shared" si="50"/>
        <v>5</v>
      </c>
      <c r="U299">
        <f>VLOOKUP($R299,装备规划说明!$X$27:$AI$34,U$1,FALSE)</f>
        <v>16</v>
      </c>
      <c r="V299">
        <f>INT(VLOOKUP($R299,装备规划说明!$X$27:$AI$34,V$1,FALSE)*VLOOKUP($G299,装备规划说明!$F$10:$O$21,4,FALSE)/装备规划说明!$AE$14)</f>
        <v>887</v>
      </c>
      <c r="W299">
        <f>VLOOKUP($R299,装备规划说明!$X$27:$AI$34,W$1,FALSE)</f>
        <v>17</v>
      </c>
      <c r="X299">
        <f>INT(VLOOKUP($R299,装备规划说明!$X$27:$AI$34,X$1,FALSE)*VLOOKUP($G299,装备规划说明!$F$10:$O$21,4,FALSE)/装备规划说明!$AE$14)</f>
        <v>633</v>
      </c>
      <c r="Y299" t="str">
        <f t="shared" si="51"/>
        <v>[[16,620,1108][[17,443,791]</v>
      </c>
      <c r="Z299">
        <f t="shared" si="52"/>
        <v>4</v>
      </c>
      <c r="AA299" t="str">
        <f t="shared" si="53"/>
        <v>[[16,147,591,100][17,105,422,100]]</v>
      </c>
      <c r="AB299" t="str">
        <f t="shared" si="47"/>
        <v>[[16,147,591,100][17,105,422,100]]</v>
      </c>
      <c r="AC299" t="str">
        <f t="shared" si="47"/>
        <v>[[16,147,591,100][17,105,422,100]]</v>
      </c>
      <c r="AD299" t="str">
        <f t="shared" si="47"/>
        <v>[[16,147,591,100][17,105,422,100]]</v>
      </c>
      <c r="AE299">
        <f t="shared" si="54"/>
        <v>2</v>
      </c>
    </row>
    <row r="300" spans="1:31" hidden="1" x14ac:dyDescent="0.15">
      <c r="A300" t="str">
        <f t="shared" si="48"/>
        <v>1106506</v>
      </c>
      <c r="B300">
        <v>1</v>
      </c>
      <c r="E300">
        <f t="shared" si="45"/>
        <v>5</v>
      </c>
      <c r="F300">
        <f t="shared" si="49"/>
        <v>90</v>
      </c>
      <c r="G300">
        <f t="shared" si="46"/>
        <v>6</v>
      </c>
      <c r="H300">
        <f>VLOOKUP(G300,装备规划说明!$F$7:$H$20,2,FALSE)</f>
        <v>90</v>
      </c>
      <c r="I300">
        <f>IF(G300&gt;2,IF(E300=VLOOKUP(G300,装备规划说明!$F$10:$P$20,11,FALSE),1,0)+IF(E300-1=VLOOKUP(G300,装备规划说明!$F$10:$P$20,11,FALSE),1,0),IF(E300=VLOOKUP(G300,装备规划说明!$F$10:$P$20,11,FALSE),1,0))</f>
        <v>0</v>
      </c>
      <c r="J300">
        <v>1</v>
      </c>
      <c r="K300">
        <v>0</v>
      </c>
      <c r="R300">
        <f t="shared" si="44"/>
        <v>6</v>
      </c>
      <c r="S300">
        <f t="shared" si="50"/>
        <v>6</v>
      </c>
      <c r="U300">
        <f>VLOOKUP($R300,装备规划说明!$X$27:$AI$34,U$1,FALSE)</f>
        <v>18</v>
      </c>
      <c r="V300">
        <f>INT(VLOOKUP($R300,装备规划说明!$X$27:$AI$34,V$1,FALSE)*VLOOKUP($G300,装备规划说明!$F$10:$O$21,4,FALSE)/装备规划说明!$AE$14)</f>
        <v>63</v>
      </c>
      <c r="W300">
        <f>VLOOKUP($R300,装备规划说明!$X$27:$AI$34,W$1,FALSE)</f>
        <v>17</v>
      </c>
      <c r="X300">
        <f>INT(VLOOKUP($R300,装备规划说明!$X$27:$AI$34,X$1,FALSE)*VLOOKUP($G300,装备规划说明!$F$10:$O$21,4,FALSE)/装备规划说明!$AE$14)</f>
        <v>25</v>
      </c>
      <c r="Y300" t="str">
        <f t="shared" si="51"/>
        <v>[[18,44,78][[17,17,31]</v>
      </c>
      <c r="Z300">
        <f t="shared" si="52"/>
        <v>4</v>
      </c>
      <c r="AA300" t="str">
        <f t="shared" si="53"/>
        <v>[[18,10,42,100][17,4,16,100]]</v>
      </c>
      <c r="AB300" t="str">
        <f t="shared" si="47"/>
        <v>[[18,10,42,100][17,4,16,100]]</v>
      </c>
      <c r="AC300" t="str">
        <f t="shared" si="47"/>
        <v>[[18,10,42,100][17,4,16,100]]</v>
      </c>
      <c r="AD300" t="str">
        <f t="shared" si="47"/>
        <v>[[18,10,42,100][17,4,16,100]]</v>
      </c>
      <c r="AE300">
        <f t="shared" si="54"/>
        <v>2</v>
      </c>
    </row>
    <row r="301" spans="1:31" hidden="1" x14ac:dyDescent="0.15">
      <c r="A301" t="str">
        <f t="shared" si="48"/>
        <v>1107506</v>
      </c>
      <c r="B301">
        <v>1</v>
      </c>
      <c r="E301">
        <f t="shared" si="45"/>
        <v>5</v>
      </c>
      <c r="F301">
        <f t="shared" si="49"/>
        <v>90</v>
      </c>
      <c r="G301">
        <f t="shared" si="46"/>
        <v>6</v>
      </c>
      <c r="H301">
        <f>VLOOKUP(G301,装备规划说明!$F$7:$H$20,2,FALSE)</f>
        <v>90</v>
      </c>
      <c r="I301">
        <f>IF(G301&gt;2,IF(E301=VLOOKUP(G301,装备规划说明!$F$10:$P$20,11,FALSE),1,0)+IF(E301-1=VLOOKUP(G301,装备规划说明!$F$10:$P$20,11,FALSE),1,0),IF(E301=VLOOKUP(G301,装备规划说明!$F$10:$P$20,11,FALSE),1,0))</f>
        <v>0</v>
      </c>
      <c r="J301">
        <v>1</v>
      </c>
      <c r="K301">
        <v>0</v>
      </c>
      <c r="R301">
        <f t="shared" si="44"/>
        <v>7</v>
      </c>
      <c r="S301">
        <f t="shared" si="50"/>
        <v>7</v>
      </c>
      <c r="U301">
        <f>VLOOKUP($R301,装备规划说明!$X$27:$AI$34,U$1,FALSE)</f>
        <v>16</v>
      </c>
      <c r="V301">
        <f>INT(VLOOKUP($R301,装备规划说明!$X$27:$AI$34,V$1,FALSE)*VLOOKUP($G301,装备规划说明!$F$10:$O$21,4,FALSE)/装备规划说明!$AE$14)</f>
        <v>1267</v>
      </c>
      <c r="W301">
        <f>VLOOKUP($R301,装备规划说明!$X$27:$AI$34,W$1,FALSE)</f>
        <v>18</v>
      </c>
      <c r="X301">
        <f>INT(VLOOKUP($R301,装备规划说明!$X$27:$AI$34,X$1,FALSE)*VLOOKUP($G301,装备规划说明!$F$10:$O$21,4,FALSE)/装备规划说明!$AE$14)</f>
        <v>253</v>
      </c>
      <c r="Y301" t="str">
        <f t="shared" si="51"/>
        <v>[[16,886,1583][[18,177,316]</v>
      </c>
      <c r="Z301">
        <f t="shared" si="52"/>
        <v>4</v>
      </c>
      <c r="AA301" t="str">
        <f t="shared" si="53"/>
        <v>[[16,211,844,100][18,42,168,100]]</v>
      </c>
      <c r="AB301" t="str">
        <f t="shared" si="47"/>
        <v>[[16,211,844,100][18,42,168,100]]</v>
      </c>
      <c r="AC301" t="str">
        <f t="shared" si="47"/>
        <v>[[16,211,844,100][18,42,168,100]]</v>
      </c>
      <c r="AD301" t="str">
        <f t="shared" si="47"/>
        <v>[[16,211,844,100][18,42,168,100]]</v>
      </c>
      <c r="AE301">
        <f t="shared" si="54"/>
        <v>2</v>
      </c>
    </row>
    <row r="302" spans="1:31" hidden="1" x14ac:dyDescent="0.15">
      <c r="A302" t="str">
        <f t="shared" si="48"/>
        <v>1107506</v>
      </c>
      <c r="B302">
        <v>1</v>
      </c>
      <c r="E302">
        <f t="shared" si="45"/>
        <v>5</v>
      </c>
      <c r="F302">
        <f t="shared" si="49"/>
        <v>90</v>
      </c>
      <c r="G302">
        <f t="shared" si="46"/>
        <v>6</v>
      </c>
      <c r="H302">
        <f>VLOOKUP(G302,装备规划说明!$F$7:$H$20,2,FALSE)</f>
        <v>90</v>
      </c>
      <c r="I302">
        <f>IF(G302&gt;2,IF(E302=VLOOKUP(G302,装备规划说明!$F$10:$P$20,11,FALSE),1,0)+IF(E302-1=VLOOKUP(G302,装备规划说明!$F$10:$P$20,11,FALSE),1,0),IF(E302=VLOOKUP(G302,装备规划说明!$F$10:$P$20,11,FALSE),1,0))</f>
        <v>0</v>
      </c>
      <c r="J302">
        <v>1</v>
      </c>
      <c r="K302">
        <v>0</v>
      </c>
      <c r="R302">
        <f t="shared" ref="R302:R365" si="56">R292</f>
        <v>7</v>
      </c>
      <c r="S302">
        <f t="shared" si="50"/>
        <v>7</v>
      </c>
      <c r="U302">
        <f>VLOOKUP($R302,装备规划说明!$X$27:$AI$34,U$1,FALSE)</f>
        <v>16</v>
      </c>
      <c r="V302">
        <f>INT(VLOOKUP($R302,装备规划说明!$X$27:$AI$34,V$1,FALSE)*VLOOKUP($G302,装备规划说明!$F$10:$O$21,4,FALSE)/装备规划说明!$AE$14)</f>
        <v>1267</v>
      </c>
      <c r="W302">
        <f>VLOOKUP($R302,装备规划说明!$X$27:$AI$34,W$1,FALSE)</f>
        <v>18</v>
      </c>
      <c r="X302">
        <f>INT(VLOOKUP($R302,装备规划说明!$X$27:$AI$34,X$1,FALSE)*VLOOKUP($G302,装备规划说明!$F$10:$O$21,4,FALSE)/装备规划说明!$AE$14)</f>
        <v>253</v>
      </c>
      <c r="Y302" t="str">
        <f t="shared" si="51"/>
        <v>[[16,886,1583][[18,177,316]</v>
      </c>
      <c r="Z302">
        <f t="shared" si="52"/>
        <v>4</v>
      </c>
      <c r="AA302" t="str">
        <f t="shared" si="53"/>
        <v>[[16,211,844,100][18,42,168,100]]</v>
      </c>
      <c r="AB302" t="str">
        <f t="shared" si="47"/>
        <v>[[16,211,844,100][18,42,168,100]]</v>
      </c>
      <c r="AC302" t="str">
        <f t="shared" si="47"/>
        <v>[[16,211,844,100][18,42,168,100]]</v>
      </c>
      <c r="AD302" t="str">
        <f t="shared" si="47"/>
        <v>[[16,211,844,100][18,42,168,100]]</v>
      </c>
      <c r="AE302">
        <f t="shared" si="54"/>
        <v>2</v>
      </c>
    </row>
    <row r="303" spans="1:31" hidden="1" x14ac:dyDescent="0.15">
      <c r="A303" t="str">
        <f t="shared" si="48"/>
        <v>1107506</v>
      </c>
      <c r="B303">
        <v>1</v>
      </c>
      <c r="E303">
        <f t="shared" si="45"/>
        <v>5</v>
      </c>
      <c r="F303">
        <f t="shared" si="49"/>
        <v>90</v>
      </c>
      <c r="G303">
        <f t="shared" si="46"/>
        <v>6</v>
      </c>
      <c r="H303">
        <f>VLOOKUP(G303,装备规划说明!$F$7:$H$20,2,FALSE)</f>
        <v>90</v>
      </c>
      <c r="I303">
        <f>IF(G303&gt;2,IF(E303=VLOOKUP(G303,装备规划说明!$F$10:$P$20,11,FALSE),1,0)+IF(E303-1=VLOOKUP(G303,装备规划说明!$F$10:$P$20,11,FALSE),1,0),IF(E303=VLOOKUP(G303,装备规划说明!$F$10:$P$20,11,FALSE),1,0))</f>
        <v>0</v>
      </c>
      <c r="J303">
        <v>1</v>
      </c>
      <c r="K303">
        <v>0</v>
      </c>
      <c r="R303">
        <f t="shared" si="56"/>
        <v>7</v>
      </c>
      <c r="S303">
        <f t="shared" si="50"/>
        <v>7</v>
      </c>
      <c r="U303">
        <f>VLOOKUP($R303,装备规划说明!$X$27:$AI$34,U$1,FALSE)</f>
        <v>16</v>
      </c>
      <c r="V303">
        <f>INT(VLOOKUP($R303,装备规划说明!$X$27:$AI$34,V$1,FALSE)*VLOOKUP($G303,装备规划说明!$F$10:$O$21,4,FALSE)/装备规划说明!$AE$14)</f>
        <v>1267</v>
      </c>
      <c r="W303">
        <f>VLOOKUP($R303,装备规划说明!$X$27:$AI$34,W$1,FALSE)</f>
        <v>18</v>
      </c>
      <c r="X303">
        <f>INT(VLOOKUP($R303,装备规划说明!$X$27:$AI$34,X$1,FALSE)*VLOOKUP($G303,装备规划说明!$F$10:$O$21,4,FALSE)/装备规划说明!$AE$14)</f>
        <v>253</v>
      </c>
      <c r="Y303" t="str">
        <f t="shared" si="51"/>
        <v>[[16,886,1583][[18,177,316]</v>
      </c>
      <c r="Z303">
        <f t="shared" si="52"/>
        <v>4</v>
      </c>
      <c r="AA303" t="str">
        <f t="shared" si="53"/>
        <v>[[16,211,844,100][18,42,168,100]]</v>
      </c>
      <c r="AB303" t="str">
        <f t="shared" si="47"/>
        <v>[[16,211,844,100][18,42,168,100]]</v>
      </c>
      <c r="AC303" t="str">
        <f t="shared" si="47"/>
        <v>[[16,211,844,100][18,42,168,100]]</v>
      </c>
      <c r="AD303" t="str">
        <f t="shared" si="47"/>
        <v>[[16,211,844,100][18,42,168,100]]</v>
      </c>
      <c r="AE303">
        <f t="shared" si="54"/>
        <v>2</v>
      </c>
    </row>
    <row r="304" spans="1:31" hidden="1" x14ac:dyDescent="0.15">
      <c r="A304" t="str">
        <f t="shared" si="48"/>
        <v>1107506</v>
      </c>
      <c r="B304">
        <v>1</v>
      </c>
      <c r="E304">
        <f t="shared" si="45"/>
        <v>5</v>
      </c>
      <c r="F304">
        <f t="shared" si="49"/>
        <v>90</v>
      </c>
      <c r="G304">
        <f t="shared" si="46"/>
        <v>6</v>
      </c>
      <c r="H304">
        <f>VLOOKUP(G304,装备规划说明!$F$7:$H$20,2,FALSE)</f>
        <v>90</v>
      </c>
      <c r="I304">
        <f>IF(G304&gt;2,IF(E304=VLOOKUP(G304,装备规划说明!$F$10:$P$20,11,FALSE),1,0)+IF(E304-1=VLOOKUP(G304,装备规划说明!$F$10:$P$20,11,FALSE),1,0),IF(E304=VLOOKUP(G304,装备规划说明!$F$10:$P$20,11,FALSE),1,0))</f>
        <v>0</v>
      </c>
      <c r="J304">
        <v>1</v>
      </c>
      <c r="K304">
        <v>0</v>
      </c>
      <c r="R304">
        <f t="shared" si="56"/>
        <v>7</v>
      </c>
      <c r="S304">
        <f t="shared" si="50"/>
        <v>7</v>
      </c>
      <c r="U304">
        <f>VLOOKUP($R304,装备规划说明!$X$27:$AI$34,U$1,FALSE)</f>
        <v>16</v>
      </c>
      <c r="V304">
        <f>INT(VLOOKUP($R304,装备规划说明!$X$27:$AI$34,V$1,FALSE)*VLOOKUP($G304,装备规划说明!$F$10:$O$21,4,FALSE)/装备规划说明!$AE$14)</f>
        <v>1267</v>
      </c>
      <c r="W304">
        <f>VLOOKUP($R304,装备规划说明!$X$27:$AI$34,W$1,FALSE)</f>
        <v>18</v>
      </c>
      <c r="X304">
        <f>INT(VLOOKUP($R304,装备规划说明!$X$27:$AI$34,X$1,FALSE)*VLOOKUP($G304,装备规划说明!$F$10:$O$21,4,FALSE)/装备规划说明!$AE$14)</f>
        <v>253</v>
      </c>
      <c r="Y304" t="str">
        <f t="shared" si="51"/>
        <v>[[16,886,1583][[18,177,316]</v>
      </c>
      <c r="Z304">
        <f t="shared" si="52"/>
        <v>4</v>
      </c>
      <c r="AA304" t="str">
        <f t="shared" si="53"/>
        <v>[[16,211,844,100][18,42,168,100]]</v>
      </c>
      <c r="AB304" t="str">
        <f t="shared" si="47"/>
        <v>[[16,211,844,100][18,42,168,100]]</v>
      </c>
      <c r="AC304" t="str">
        <f t="shared" si="47"/>
        <v>[[16,211,844,100][18,42,168,100]]</v>
      </c>
      <c r="AD304" t="str">
        <f t="shared" si="47"/>
        <v>[[16,211,844,100][18,42,168,100]]</v>
      </c>
      <c r="AE304">
        <f t="shared" si="54"/>
        <v>2</v>
      </c>
    </row>
    <row r="305" spans="1:31" hidden="1" x14ac:dyDescent="0.15">
      <c r="A305" t="str">
        <f t="shared" si="48"/>
        <v>1101107</v>
      </c>
      <c r="B305">
        <v>1</v>
      </c>
      <c r="E305">
        <f t="shared" si="45"/>
        <v>1</v>
      </c>
      <c r="F305">
        <f t="shared" si="49"/>
        <v>100</v>
      </c>
      <c r="G305">
        <f t="shared" si="46"/>
        <v>7</v>
      </c>
      <c r="H305">
        <f>VLOOKUP(G305,装备规划说明!$F$7:$H$20,2,FALSE)</f>
        <v>100</v>
      </c>
      <c r="I305">
        <f>IF(G305&gt;2,IF(E305=VLOOKUP(G305,装备规划说明!$F$10:$P$20,11,FALSE),1,0)+IF(E305-1=VLOOKUP(G305,装备规划说明!$F$10:$P$20,11,FALSE),1,0),IF(E305=VLOOKUP(G305,装备规划说明!$F$10:$P$20,11,FALSE),1,0))</f>
        <v>0</v>
      </c>
      <c r="J305">
        <v>1</v>
      </c>
      <c r="K305">
        <v>0</v>
      </c>
      <c r="R305">
        <f t="shared" si="56"/>
        <v>1</v>
      </c>
      <c r="S305">
        <f t="shared" si="50"/>
        <v>1</v>
      </c>
      <c r="U305">
        <f>VLOOKUP($R305,装备规划说明!$X$27:$AI$34,U$1,FALSE)</f>
        <v>16</v>
      </c>
      <c r="V305">
        <f>INT(VLOOKUP($R305,装备规划说明!$X$27:$AI$34,V$1,FALSE)*VLOOKUP($G305,装备规划说明!$F$10:$O$21,4,FALSE)/装备规划说明!$AE$14)</f>
        <v>985</v>
      </c>
      <c r="W305">
        <f>VLOOKUP($R305,装备规划说明!$X$27:$AI$34,W$1,FALSE)</f>
        <v>20</v>
      </c>
      <c r="X305">
        <f>INT(VLOOKUP($R305,装备规划说明!$X$27:$AI$34,X$1,FALSE)*VLOOKUP($G305,装备规划说明!$F$10:$O$21,4,FALSE)/装备规划说明!$AE$14)</f>
        <v>70</v>
      </c>
      <c r="Y305" t="str">
        <f t="shared" si="51"/>
        <v>[[16,689,1231][[20,49,87]</v>
      </c>
      <c r="Z305">
        <f t="shared" si="52"/>
        <v>0</v>
      </c>
      <c r="AA305" t="str">
        <f t="shared" si="53"/>
        <v>[[16,164,656,100][20,11,46,100]]</v>
      </c>
      <c r="AB305" t="str">
        <f t="shared" si="47"/>
        <v>[[16,164,656,100][20,11,46,100]]</v>
      </c>
      <c r="AC305" t="str">
        <f t="shared" si="47"/>
        <v>[[16,164,656,100][20,11,46,100]]</v>
      </c>
      <c r="AD305" t="str">
        <f t="shared" si="47"/>
        <v>[[16,164,656,100][20,11,46,100]]</v>
      </c>
      <c r="AE305">
        <f t="shared" si="54"/>
        <v>1</v>
      </c>
    </row>
    <row r="306" spans="1:31" hidden="1" x14ac:dyDescent="0.15">
      <c r="A306" t="str">
        <f t="shared" si="48"/>
        <v>1102107</v>
      </c>
      <c r="B306">
        <v>1</v>
      </c>
      <c r="E306">
        <f t="shared" si="45"/>
        <v>1</v>
      </c>
      <c r="F306">
        <f t="shared" si="49"/>
        <v>100</v>
      </c>
      <c r="G306">
        <f t="shared" si="46"/>
        <v>7</v>
      </c>
      <c r="H306">
        <f>VLOOKUP(G306,装备规划说明!$F$7:$H$20,2,FALSE)</f>
        <v>100</v>
      </c>
      <c r="I306">
        <f>IF(G306&gt;2,IF(E306=VLOOKUP(G306,装备规划说明!$F$10:$P$20,11,FALSE),1,0)+IF(E306-1=VLOOKUP(G306,装备规划说明!$F$10:$P$20,11,FALSE),1,0),IF(E306=VLOOKUP(G306,装备规划说明!$F$10:$P$20,11,FALSE),1,0))</f>
        <v>0</v>
      </c>
      <c r="J306">
        <v>1</v>
      </c>
      <c r="K306">
        <v>0</v>
      </c>
      <c r="R306">
        <f t="shared" si="56"/>
        <v>2</v>
      </c>
      <c r="S306">
        <f t="shared" si="50"/>
        <v>2</v>
      </c>
      <c r="U306">
        <f>VLOOKUP($R306,装备规划说明!$X$27:$AI$34,U$1,FALSE)</f>
        <v>16</v>
      </c>
      <c r="V306">
        <f>INT(VLOOKUP($R306,装备规划说明!$X$27:$AI$34,V$1,FALSE)*VLOOKUP($G306,装备规划说明!$F$10:$O$21,4,FALSE)/装备规划说明!$AE$14)</f>
        <v>1408</v>
      </c>
      <c r="W306">
        <f>VLOOKUP($R306,装备规划说明!$X$27:$AI$34,W$1,FALSE)</f>
        <v>20</v>
      </c>
      <c r="X306">
        <f>INT(VLOOKUP($R306,装备规划说明!$X$27:$AI$34,X$1,FALSE)*VLOOKUP($G306,装备规划说明!$F$10:$O$21,4,FALSE)/装备规划说明!$AE$14)</f>
        <v>70</v>
      </c>
      <c r="Y306" t="str">
        <f t="shared" si="51"/>
        <v>[[16,985,1760][[20,49,87]</v>
      </c>
      <c r="Z306">
        <f t="shared" si="52"/>
        <v>0</v>
      </c>
      <c r="AA306" t="str">
        <f t="shared" si="53"/>
        <v>[[16,234,938,100][20,11,46,100]]</v>
      </c>
      <c r="AB306" t="str">
        <f t="shared" si="47"/>
        <v>[[16,234,938,100][20,11,46,100]]</v>
      </c>
      <c r="AC306" t="str">
        <f t="shared" si="47"/>
        <v>[[16,234,938,100][20,11,46,100]]</v>
      </c>
      <c r="AD306" t="str">
        <f t="shared" si="47"/>
        <v>[[16,234,938,100][20,11,46,100]]</v>
      </c>
      <c r="AE306">
        <f t="shared" si="54"/>
        <v>1</v>
      </c>
    </row>
    <row r="307" spans="1:31" hidden="1" x14ac:dyDescent="0.15">
      <c r="A307" t="str">
        <f t="shared" si="48"/>
        <v>1103107</v>
      </c>
      <c r="B307">
        <v>1</v>
      </c>
      <c r="E307">
        <f t="shared" si="45"/>
        <v>1</v>
      </c>
      <c r="F307">
        <f t="shared" si="49"/>
        <v>100</v>
      </c>
      <c r="G307">
        <f t="shared" si="46"/>
        <v>7</v>
      </c>
      <c r="H307">
        <f>VLOOKUP(G307,装备规划说明!$F$7:$H$20,2,FALSE)</f>
        <v>100</v>
      </c>
      <c r="I307">
        <f>IF(G307&gt;2,IF(E307=VLOOKUP(G307,装备规划说明!$F$10:$P$20,11,FALSE),1,0)+IF(E307-1=VLOOKUP(G307,装备规划说明!$F$10:$P$20,11,FALSE),1,0),IF(E307=VLOOKUP(G307,装备规划说明!$F$10:$P$20,11,FALSE),1,0))</f>
        <v>0</v>
      </c>
      <c r="J307">
        <v>1</v>
      </c>
      <c r="K307">
        <v>0</v>
      </c>
      <c r="R307">
        <f t="shared" si="56"/>
        <v>3</v>
      </c>
      <c r="S307">
        <f t="shared" si="50"/>
        <v>3</v>
      </c>
      <c r="U307">
        <f>VLOOKUP($R307,装备规划说明!$X$27:$AI$34,U$1,FALSE)</f>
        <v>16</v>
      </c>
      <c r="V307">
        <f>INT(VLOOKUP($R307,装备规划说明!$X$27:$AI$34,V$1,FALSE)*VLOOKUP($G307,装备规划说明!$F$10:$O$21,4,FALSE)/装备规划说明!$AE$14)</f>
        <v>704</v>
      </c>
      <c r="W307">
        <f>VLOOKUP($R307,装备规划说明!$X$27:$AI$34,W$1,FALSE)</f>
        <v>21</v>
      </c>
      <c r="X307">
        <f>INT(VLOOKUP($R307,装备规划说明!$X$27:$AI$34,X$1,FALSE)*VLOOKUP($G307,装备规划说明!$F$10:$O$21,4,FALSE)/装备规划说明!$AE$14)</f>
        <v>70</v>
      </c>
      <c r="Y307" t="str">
        <f t="shared" si="51"/>
        <v>[[16,492,880][[21,49,87]</v>
      </c>
      <c r="Z307">
        <f t="shared" si="52"/>
        <v>0</v>
      </c>
      <c r="AA307" t="str">
        <f t="shared" si="53"/>
        <v>[[16,117,469,100][21,11,46,100]]</v>
      </c>
      <c r="AB307" t="str">
        <f t="shared" si="47"/>
        <v>[[16,117,469,100][21,11,46,100]]</v>
      </c>
      <c r="AC307" t="str">
        <f t="shared" si="47"/>
        <v>[[16,117,469,100][21,11,46,100]]</v>
      </c>
      <c r="AD307" t="str">
        <f t="shared" si="47"/>
        <v>[[16,117,469,100][21,11,46,100]]</v>
      </c>
      <c r="AE307">
        <f t="shared" si="54"/>
        <v>1</v>
      </c>
    </row>
    <row r="308" spans="1:31" hidden="1" x14ac:dyDescent="0.15">
      <c r="A308" t="str">
        <f t="shared" si="48"/>
        <v>1104107</v>
      </c>
      <c r="B308">
        <v>1</v>
      </c>
      <c r="E308">
        <f t="shared" si="45"/>
        <v>1</v>
      </c>
      <c r="F308">
        <f t="shared" si="49"/>
        <v>100</v>
      </c>
      <c r="G308">
        <f t="shared" si="46"/>
        <v>7</v>
      </c>
      <c r="H308">
        <f>VLOOKUP(G308,装备规划说明!$F$7:$H$20,2,FALSE)</f>
        <v>100</v>
      </c>
      <c r="I308">
        <f>IF(G308&gt;2,IF(E308=VLOOKUP(G308,装备规划说明!$F$10:$P$20,11,FALSE),1,0)+IF(E308-1=VLOOKUP(G308,装备规划说明!$F$10:$P$20,11,FALSE),1,0),IF(E308=VLOOKUP(G308,装备规划说明!$F$10:$P$20,11,FALSE),1,0))</f>
        <v>0</v>
      </c>
      <c r="J308">
        <v>1</v>
      </c>
      <c r="K308">
        <v>0</v>
      </c>
      <c r="R308">
        <f t="shared" si="56"/>
        <v>4</v>
      </c>
      <c r="S308">
        <f t="shared" si="50"/>
        <v>4</v>
      </c>
      <c r="U308">
        <f>VLOOKUP($R308,装备规划说明!$X$27:$AI$34,U$1,FALSE)</f>
        <v>18</v>
      </c>
      <c r="V308">
        <f>INT(VLOOKUP($R308,装备规划说明!$X$27:$AI$34,V$1,FALSE)*VLOOKUP($G308,装备规划说明!$F$10:$O$21,4,FALSE)/装备规划说明!$AE$14)</f>
        <v>70</v>
      </c>
      <c r="W308">
        <f>VLOOKUP($R308,装备规划说明!$X$27:$AI$34,W$1,FALSE)</f>
        <v>22</v>
      </c>
      <c r="X308">
        <f>INT(VLOOKUP($R308,装备规划说明!$X$27:$AI$34,X$1,FALSE)*VLOOKUP($G308,装备规划说明!$F$10:$O$21,4,FALSE)/装备规划说明!$AE$14)</f>
        <v>35</v>
      </c>
      <c r="Y308" t="str">
        <f t="shared" si="51"/>
        <v>[[18,49,87][[22,24,43]</v>
      </c>
      <c r="Z308">
        <f t="shared" si="52"/>
        <v>0</v>
      </c>
      <c r="AA308" t="str">
        <f t="shared" si="53"/>
        <v>[[18,11,46,100][22,5,23,100]]</v>
      </c>
      <c r="AB308" t="str">
        <f t="shared" si="47"/>
        <v>[[18,11,46,100][22,5,23,100]]</v>
      </c>
      <c r="AC308" t="str">
        <f t="shared" si="47"/>
        <v>[[18,11,46,100][22,5,23,100]]</v>
      </c>
      <c r="AD308" t="str">
        <f t="shared" si="47"/>
        <v>[[18,11,46,100][22,5,23,100]]</v>
      </c>
      <c r="AE308">
        <f t="shared" si="54"/>
        <v>1</v>
      </c>
    </row>
    <row r="309" spans="1:31" hidden="1" x14ac:dyDescent="0.15">
      <c r="A309" t="str">
        <f t="shared" si="48"/>
        <v>1105107</v>
      </c>
      <c r="B309">
        <v>1</v>
      </c>
      <c r="E309">
        <f t="shared" si="45"/>
        <v>1</v>
      </c>
      <c r="F309">
        <f t="shared" si="49"/>
        <v>100</v>
      </c>
      <c r="G309">
        <f t="shared" si="46"/>
        <v>7</v>
      </c>
      <c r="H309">
        <f>VLOOKUP(G309,装备规划说明!$F$7:$H$20,2,FALSE)</f>
        <v>100</v>
      </c>
      <c r="I309">
        <f>IF(G309&gt;2,IF(E309=VLOOKUP(G309,装备规划说明!$F$10:$P$20,11,FALSE),1,0)+IF(E309-1=VLOOKUP(G309,装备规划说明!$F$10:$P$20,11,FALSE),1,0),IF(E309=VLOOKUP(G309,装备规划说明!$F$10:$P$20,11,FALSE),1,0))</f>
        <v>0</v>
      </c>
      <c r="J309">
        <v>1</v>
      </c>
      <c r="K309">
        <v>0</v>
      </c>
      <c r="R309">
        <f t="shared" si="56"/>
        <v>5</v>
      </c>
      <c r="S309">
        <f t="shared" si="50"/>
        <v>5</v>
      </c>
      <c r="U309">
        <f>VLOOKUP($R309,装备规划说明!$X$27:$AI$34,U$1,FALSE)</f>
        <v>16</v>
      </c>
      <c r="V309">
        <f>INT(VLOOKUP($R309,装备规划说明!$X$27:$AI$34,V$1,FALSE)*VLOOKUP($G309,装备规划说明!$F$10:$O$21,4,FALSE)/装备规划说明!$AE$14)</f>
        <v>985</v>
      </c>
      <c r="W309">
        <f>VLOOKUP($R309,装备规划说明!$X$27:$AI$34,W$1,FALSE)</f>
        <v>17</v>
      </c>
      <c r="X309">
        <f>INT(VLOOKUP($R309,装备规划说明!$X$27:$AI$34,X$1,FALSE)*VLOOKUP($G309,装备规划说明!$F$10:$O$21,4,FALSE)/装备规划说明!$AE$14)</f>
        <v>704</v>
      </c>
      <c r="Y309" t="str">
        <f t="shared" si="51"/>
        <v>[[16,689,1231][[17,492,880]</v>
      </c>
      <c r="Z309">
        <f t="shared" si="52"/>
        <v>0</v>
      </c>
      <c r="AA309" t="str">
        <f t="shared" si="53"/>
        <v>[[16,164,656,100][17,117,469,100]]</v>
      </c>
      <c r="AB309" t="str">
        <f t="shared" si="47"/>
        <v>[[16,164,656,100][17,117,469,100]]</v>
      </c>
      <c r="AC309" t="str">
        <f t="shared" si="47"/>
        <v>[[16,164,656,100][17,117,469,100]]</v>
      </c>
      <c r="AD309" t="str">
        <f t="shared" si="47"/>
        <v>[[16,164,656,100][17,117,469,100]]</v>
      </c>
      <c r="AE309">
        <f t="shared" si="54"/>
        <v>1</v>
      </c>
    </row>
    <row r="310" spans="1:31" hidden="1" x14ac:dyDescent="0.15">
      <c r="A310" t="str">
        <f t="shared" si="48"/>
        <v>1106107</v>
      </c>
      <c r="B310">
        <v>1</v>
      </c>
      <c r="E310">
        <f t="shared" si="45"/>
        <v>1</v>
      </c>
      <c r="F310">
        <f t="shared" si="49"/>
        <v>100</v>
      </c>
      <c r="G310">
        <f t="shared" si="46"/>
        <v>7</v>
      </c>
      <c r="H310">
        <f>VLOOKUP(G310,装备规划说明!$F$7:$H$20,2,FALSE)</f>
        <v>100</v>
      </c>
      <c r="I310">
        <f>IF(G310&gt;2,IF(E310=VLOOKUP(G310,装备规划说明!$F$10:$P$20,11,FALSE),1,0)+IF(E310-1=VLOOKUP(G310,装备规划说明!$F$10:$P$20,11,FALSE),1,0),IF(E310=VLOOKUP(G310,装备规划说明!$F$10:$P$20,11,FALSE),1,0))</f>
        <v>0</v>
      </c>
      <c r="J310">
        <v>1</v>
      </c>
      <c r="K310">
        <v>0</v>
      </c>
      <c r="R310">
        <f t="shared" si="56"/>
        <v>6</v>
      </c>
      <c r="S310">
        <f t="shared" si="50"/>
        <v>6</v>
      </c>
      <c r="U310">
        <f>VLOOKUP($R310,装备规划说明!$X$27:$AI$34,U$1,FALSE)</f>
        <v>18</v>
      </c>
      <c r="V310">
        <f>INT(VLOOKUP($R310,装备规划说明!$X$27:$AI$34,V$1,FALSE)*VLOOKUP($G310,装备规划说明!$F$10:$O$21,4,FALSE)/装备规划说明!$AE$14)</f>
        <v>70</v>
      </c>
      <c r="W310">
        <f>VLOOKUP($R310,装备规划说明!$X$27:$AI$34,W$1,FALSE)</f>
        <v>17</v>
      </c>
      <c r="X310">
        <f>INT(VLOOKUP($R310,装备规划说明!$X$27:$AI$34,X$1,FALSE)*VLOOKUP($G310,装备规划说明!$F$10:$O$21,4,FALSE)/装备规划说明!$AE$14)</f>
        <v>28</v>
      </c>
      <c r="Y310" t="str">
        <f t="shared" si="51"/>
        <v>[[18,49,87][[17,19,35]</v>
      </c>
      <c r="Z310">
        <f t="shared" si="52"/>
        <v>0</v>
      </c>
      <c r="AA310" t="str">
        <f t="shared" si="53"/>
        <v>[[18,11,46,100][17,4,18,100]]</v>
      </c>
      <c r="AB310" t="str">
        <f t="shared" si="47"/>
        <v>[[18,11,46,100][17,4,18,100]]</v>
      </c>
      <c r="AC310" t="str">
        <f t="shared" si="47"/>
        <v>[[18,11,46,100][17,4,18,100]]</v>
      </c>
      <c r="AD310" t="str">
        <f t="shared" si="47"/>
        <v>[[18,11,46,100][17,4,18,100]]</v>
      </c>
      <c r="AE310">
        <f t="shared" si="54"/>
        <v>1</v>
      </c>
    </row>
    <row r="311" spans="1:31" hidden="1" x14ac:dyDescent="0.15">
      <c r="A311" t="str">
        <f t="shared" si="48"/>
        <v>1107107</v>
      </c>
      <c r="B311">
        <v>1</v>
      </c>
      <c r="E311">
        <f t="shared" si="45"/>
        <v>1</v>
      </c>
      <c r="F311">
        <f t="shared" si="49"/>
        <v>100</v>
      </c>
      <c r="G311">
        <f t="shared" si="46"/>
        <v>7</v>
      </c>
      <c r="H311">
        <f>VLOOKUP(G311,装备规划说明!$F$7:$H$20,2,FALSE)</f>
        <v>100</v>
      </c>
      <c r="I311">
        <f>IF(G311&gt;2,IF(E311=VLOOKUP(G311,装备规划说明!$F$10:$P$20,11,FALSE),1,0)+IF(E311-1=VLOOKUP(G311,装备规划说明!$F$10:$P$20,11,FALSE),1,0),IF(E311=VLOOKUP(G311,装备规划说明!$F$10:$P$20,11,FALSE),1,0))</f>
        <v>0</v>
      </c>
      <c r="J311">
        <v>1</v>
      </c>
      <c r="K311">
        <v>0</v>
      </c>
      <c r="R311">
        <f t="shared" si="56"/>
        <v>7</v>
      </c>
      <c r="S311">
        <f t="shared" si="50"/>
        <v>7</v>
      </c>
      <c r="U311">
        <f>VLOOKUP($R311,装备规划说明!$X$27:$AI$34,U$1,FALSE)</f>
        <v>16</v>
      </c>
      <c r="V311">
        <f>INT(VLOOKUP($R311,装备规划说明!$X$27:$AI$34,V$1,FALSE)*VLOOKUP($G311,装备规划说明!$F$10:$O$21,4,FALSE)/装备规划说明!$AE$14)</f>
        <v>1408</v>
      </c>
      <c r="W311">
        <f>VLOOKUP($R311,装备规划说明!$X$27:$AI$34,W$1,FALSE)</f>
        <v>18</v>
      </c>
      <c r="X311">
        <f>INT(VLOOKUP($R311,装备规划说明!$X$27:$AI$34,X$1,FALSE)*VLOOKUP($G311,装备规划说明!$F$10:$O$21,4,FALSE)/装备规划说明!$AE$14)</f>
        <v>281</v>
      </c>
      <c r="Y311" t="str">
        <f t="shared" si="51"/>
        <v>[[16,985,1760][[18,196,351]</v>
      </c>
      <c r="Z311">
        <f t="shared" si="52"/>
        <v>0</v>
      </c>
      <c r="AA311" t="str">
        <f t="shared" si="53"/>
        <v>[[16,234,938,100][18,46,187,100]]</v>
      </c>
      <c r="AB311" t="str">
        <f t="shared" si="47"/>
        <v>[[16,234,938,100][18,46,187,100]]</v>
      </c>
      <c r="AC311" t="str">
        <f t="shared" si="47"/>
        <v>[[16,234,938,100][18,46,187,100]]</v>
      </c>
      <c r="AD311" t="str">
        <f t="shared" si="47"/>
        <v>[[16,234,938,100][18,46,187,100]]</v>
      </c>
      <c r="AE311">
        <f t="shared" si="54"/>
        <v>1</v>
      </c>
    </row>
    <row r="312" spans="1:31" hidden="1" x14ac:dyDescent="0.15">
      <c r="A312" t="str">
        <f t="shared" si="48"/>
        <v>1107107</v>
      </c>
      <c r="B312">
        <v>1</v>
      </c>
      <c r="E312">
        <f t="shared" ref="E312:E375" si="57">E262</f>
        <v>1</v>
      </c>
      <c r="F312">
        <f t="shared" si="49"/>
        <v>100</v>
      </c>
      <c r="G312">
        <f t="shared" ref="G312:G375" si="58">G262+1</f>
        <v>7</v>
      </c>
      <c r="H312">
        <f>VLOOKUP(G312,装备规划说明!$F$7:$H$20,2,FALSE)</f>
        <v>100</v>
      </c>
      <c r="I312">
        <f>IF(G312&gt;2,IF(E312=VLOOKUP(G312,装备规划说明!$F$10:$P$20,11,FALSE),1,0)+IF(E312-1=VLOOKUP(G312,装备规划说明!$F$10:$P$20,11,FALSE),1,0),IF(E312=VLOOKUP(G312,装备规划说明!$F$10:$P$20,11,FALSE),1,0))</f>
        <v>0</v>
      </c>
      <c r="J312">
        <v>1</v>
      </c>
      <c r="K312">
        <v>0</v>
      </c>
      <c r="R312">
        <f t="shared" si="56"/>
        <v>7</v>
      </c>
      <c r="S312">
        <f t="shared" si="50"/>
        <v>7</v>
      </c>
      <c r="U312">
        <f>VLOOKUP($R312,装备规划说明!$X$27:$AI$34,U$1,FALSE)</f>
        <v>16</v>
      </c>
      <c r="V312">
        <f>INT(VLOOKUP($R312,装备规划说明!$X$27:$AI$34,V$1,FALSE)*VLOOKUP($G312,装备规划说明!$F$10:$O$21,4,FALSE)/装备规划说明!$AE$14)</f>
        <v>1408</v>
      </c>
      <c r="W312">
        <f>VLOOKUP($R312,装备规划说明!$X$27:$AI$34,W$1,FALSE)</f>
        <v>18</v>
      </c>
      <c r="X312">
        <f>INT(VLOOKUP($R312,装备规划说明!$X$27:$AI$34,X$1,FALSE)*VLOOKUP($G312,装备规划说明!$F$10:$O$21,4,FALSE)/装备规划说明!$AE$14)</f>
        <v>281</v>
      </c>
      <c r="Y312" t="str">
        <f t="shared" si="51"/>
        <v>[[16,985,1760][[18,196,351]</v>
      </c>
      <c r="Z312">
        <f t="shared" si="52"/>
        <v>0</v>
      </c>
      <c r="AA312" t="str">
        <f t="shared" si="53"/>
        <v>[[16,234,938,100][18,46,187,100]]</v>
      </c>
      <c r="AB312" t="str">
        <f t="shared" si="47"/>
        <v>[[16,234,938,100][18,46,187,100]]</v>
      </c>
      <c r="AC312" t="str">
        <f t="shared" si="47"/>
        <v>[[16,234,938,100][18,46,187,100]]</v>
      </c>
      <c r="AD312" t="str">
        <f t="shared" si="47"/>
        <v>[[16,234,938,100][18,46,187,100]]</v>
      </c>
      <c r="AE312">
        <f t="shared" si="54"/>
        <v>1</v>
      </c>
    </row>
    <row r="313" spans="1:31" hidden="1" x14ac:dyDescent="0.15">
      <c r="A313" t="str">
        <f t="shared" si="48"/>
        <v>1107107</v>
      </c>
      <c r="B313">
        <v>1</v>
      </c>
      <c r="E313">
        <f t="shared" si="57"/>
        <v>1</v>
      </c>
      <c r="F313">
        <f t="shared" si="49"/>
        <v>100</v>
      </c>
      <c r="G313">
        <f t="shared" si="58"/>
        <v>7</v>
      </c>
      <c r="H313">
        <f>VLOOKUP(G313,装备规划说明!$F$7:$H$20,2,FALSE)</f>
        <v>100</v>
      </c>
      <c r="I313">
        <f>IF(G313&gt;2,IF(E313=VLOOKUP(G313,装备规划说明!$F$10:$P$20,11,FALSE),1,0)+IF(E313-1=VLOOKUP(G313,装备规划说明!$F$10:$P$20,11,FALSE),1,0),IF(E313=VLOOKUP(G313,装备规划说明!$F$10:$P$20,11,FALSE),1,0))</f>
        <v>0</v>
      </c>
      <c r="J313">
        <v>1</v>
      </c>
      <c r="K313">
        <v>0</v>
      </c>
      <c r="R313">
        <f t="shared" si="56"/>
        <v>7</v>
      </c>
      <c r="S313">
        <f t="shared" si="50"/>
        <v>7</v>
      </c>
      <c r="U313">
        <f>VLOOKUP($R313,装备规划说明!$X$27:$AI$34,U$1,FALSE)</f>
        <v>16</v>
      </c>
      <c r="V313">
        <f>INT(VLOOKUP($R313,装备规划说明!$X$27:$AI$34,V$1,FALSE)*VLOOKUP($G313,装备规划说明!$F$10:$O$21,4,FALSE)/装备规划说明!$AE$14)</f>
        <v>1408</v>
      </c>
      <c r="W313">
        <f>VLOOKUP($R313,装备规划说明!$X$27:$AI$34,W$1,FALSE)</f>
        <v>18</v>
      </c>
      <c r="X313">
        <f>INT(VLOOKUP($R313,装备规划说明!$X$27:$AI$34,X$1,FALSE)*VLOOKUP($G313,装备规划说明!$F$10:$O$21,4,FALSE)/装备规划说明!$AE$14)</f>
        <v>281</v>
      </c>
      <c r="Y313" t="str">
        <f t="shared" si="51"/>
        <v>[[16,985,1760][[18,196,351]</v>
      </c>
      <c r="Z313">
        <f t="shared" si="52"/>
        <v>0</v>
      </c>
      <c r="AA313" t="str">
        <f t="shared" si="53"/>
        <v>[[16,234,938,100][18,46,187,100]]</v>
      </c>
      <c r="AB313" t="str">
        <f t="shared" si="47"/>
        <v>[[16,234,938,100][18,46,187,100]]</v>
      </c>
      <c r="AC313" t="str">
        <f t="shared" si="47"/>
        <v>[[16,234,938,100][18,46,187,100]]</v>
      </c>
      <c r="AD313" t="str">
        <f t="shared" si="47"/>
        <v>[[16,234,938,100][18,46,187,100]]</v>
      </c>
      <c r="AE313">
        <f t="shared" si="54"/>
        <v>1</v>
      </c>
    </row>
    <row r="314" spans="1:31" hidden="1" x14ac:dyDescent="0.15">
      <c r="A314" t="str">
        <f t="shared" si="48"/>
        <v>1107107</v>
      </c>
      <c r="B314">
        <v>1</v>
      </c>
      <c r="E314">
        <f t="shared" si="57"/>
        <v>1</v>
      </c>
      <c r="F314">
        <f t="shared" si="49"/>
        <v>100</v>
      </c>
      <c r="G314">
        <f t="shared" si="58"/>
        <v>7</v>
      </c>
      <c r="H314">
        <f>VLOOKUP(G314,装备规划说明!$F$7:$H$20,2,FALSE)</f>
        <v>100</v>
      </c>
      <c r="I314">
        <f>IF(G314&gt;2,IF(E314=VLOOKUP(G314,装备规划说明!$F$10:$P$20,11,FALSE),1,0)+IF(E314-1=VLOOKUP(G314,装备规划说明!$F$10:$P$20,11,FALSE),1,0),IF(E314=VLOOKUP(G314,装备规划说明!$F$10:$P$20,11,FALSE),1,0))</f>
        <v>0</v>
      </c>
      <c r="J314">
        <v>1</v>
      </c>
      <c r="K314">
        <v>0</v>
      </c>
      <c r="R314">
        <f t="shared" si="56"/>
        <v>7</v>
      </c>
      <c r="S314">
        <f t="shared" si="50"/>
        <v>7</v>
      </c>
      <c r="U314">
        <f>VLOOKUP($R314,装备规划说明!$X$27:$AI$34,U$1,FALSE)</f>
        <v>16</v>
      </c>
      <c r="V314">
        <f>INT(VLOOKUP($R314,装备规划说明!$X$27:$AI$34,V$1,FALSE)*VLOOKUP($G314,装备规划说明!$F$10:$O$21,4,FALSE)/装备规划说明!$AE$14)</f>
        <v>1408</v>
      </c>
      <c r="W314">
        <f>VLOOKUP($R314,装备规划说明!$X$27:$AI$34,W$1,FALSE)</f>
        <v>18</v>
      </c>
      <c r="X314">
        <f>INT(VLOOKUP($R314,装备规划说明!$X$27:$AI$34,X$1,FALSE)*VLOOKUP($G314,装备规划说明!$F$10:$O$21,4,FALSE)/装备规划说明!$AE$14)</f>
        <v>281</v>
      </c>
      <c r="Y314" t="str">
        <f t="shared" si="51"/>
        <v>[[16,985,1760][[18,196,351]</v>
      </c>
      <c r="Z314">
        <f t="shared" si="52"/>
        <v>0</v>
      </c>
      <c r="AA314" t="str">
        <f t="shared" si="53"/>
        <v>[[16,234,938,100][18,46,187,100]]</v>
      </c>
      <c r="AB314" t="str">
        <f t="shared" si="47"/>
        <v>[[16,234,938,100][18,46,187,100]]</v>
      </c>
      <c r="AC314" t="str">
        <f t="shared" si="47"/>
        <v>[[16,234,938,100][18,46,187,100]]</v>
      </c>
      <c r="AD314" t="str">
        <f t="shared" si="47"/>
        <v>[[16,234,938,100][18,46,187,100]]</v>
      </c>
      <c r="AE314">
        <f t="shared" si="54"/>
        <v>1</v>
      </c>
    </row>
    <row r="315" spans="1:31" hidden="1" x14ac:dyDescent="0.15">
      <c r="A315" t="str">
        <f t="shared" si="48"/>
        <v>1101207</v>
      </c>
      <c r="B315">
        <v>1</v>
      </c>
      <c r="E315">
        <f t="shared" si="57"/>
        <v>2</v>
      </c>
      <c r="F315">
        <f t="shared" si="49"/>
        <v>100</v>
      </c>
      <c r="G315">
        <f t="shared" si="58"/>
        <v>7</v>
      </c>
      <c r="H315">
        <f>VLOOKUP(G315,装备规划说明!$F$7:$H$20,2,FALSE)</f>
        <v>100</v>
      </c>
      <c r="I315">
        <f>IF(G315&gt;2,IF(E315=VLOOKUP(G315,装备规划说明!$F$10:$P$20,11,FALSE),1,0)+IF(E315-1=VLOOKUP(G315,装备规划说明!$F$10:$P$20,11,FALSE),1,0),IF(E315=VLOOKUP(G315,装备规划说明!$F$10:$P$20,11,FALSE),1,0))</f>
        <v>0</v>
      </c>
      <c r="J315">
        <v>1</v>
      </c>
      <c r="K315">
        <v>0</v>
      </c>
      <c r="R315">
        <f t="shared" si="56"/>
        <v>1</v>
      </c>
      <c r="S315">
        <f t="shared" si="50"/>
        <v>1</v>
      </c>
      <c r="U315">
        <f>VLOOKUP($R315,装备规划说明!$X$27:$AI$34,U$1,FALSE)</f>
        <v>16</v>
      </c>
      <c r="V315">
        <f>INT(VLOOKUP($R315,装备规划说明!$X$27:$AI$34,V$1,FALSE)*VLOOKUP($G315,装备规划说明!$F$10:$O$21,4,FALSE)/装备规划说明!$AE$14)</f>
        <v>985</v>
      </c>
      <c r="W315">
        <f>VLOOKUP($R315,装备规划说明!$X$27:$AI$34,W$1,FALSE)</f>
        <v>20</v>
      </c>
      <c r="X315">
        <f>INT(VLOOKUP($R315,装备规划说明!$X$27:$AI$34,X$1,FALSE)*VLOOKUP($G315,装备规划说明!$F$10:$O$21,4,FALSE)/装备规划说明!$AE$14)</f>
        <v>70</v>
      </c>
      <c r="Y315" t="str">
        <f t="shared" si="51"/>
        <v>[[16,689,1231][[20,49,87]</v>
      </c>
      <c r="Z315">
        <f t="shared" si="52"/>
        <v>1</v>
      </c>
      <c r="AA315" t="str">
        <f t="shared" si="53"/>
        <v>[[16,164,656,100][20,11,46,100]]</v>
      </c>
      <c r="AB315" t="str">
        <f t="shared" si="47"/>
        <v>[[16,164,656,100][20,11,46,100]]</v>
      </c>
      <c r="AC315" t="str">
        <f t="shared" si="47"/>
        <v>[[16,164,656,100][20,11,46,100]]</v>
      </c>
      <c r="AD315" t="str">
        <f t="shared" si="47"/>
        <v>[[16,164,656,100][20,11,46,100]]</v>
      </c>
      <c r="AE315">
        <f t="shared" si="54"/>
        <v>1</v>
      </c>
    </row>
    <row r="316" spans="1:31" hidden="1" x14ac:dyDescent="0.15">
      <c r="A316" t="str">
        <f t="shared" si="48"/>
        <v>1102207</v>
      </c>
      <c r="B316">
        <v>1</v>
      </c>
      <c r="E316">
        <f t="shared" si="57"/>
        <v>2</v>
      </c>
      <c r="F316">
        <f t="shared" si="49"/>
        <v>100</v>
      </c>
      <c r="G316">
        <f t="shared" si="58"/>
        <v>7</v>
      </c>
      <c r="H316">
        <f>VLOOKUP(G316,装备规划说明!$F$7:$H$20,2,FALSE)</f>
        <v>100</v>
      </c>
      <c r="I316">
        <f>IF(G316&gt;2,IF(E316=VLOOKUP(G316,装备规划说明!$F$10:$P$20,11,FALSE),1,0)+IF(E316-1=VLOOKUP(G316,装备规划说明!$F$10:$P$20,11,FALSE),1,0),IF(E316=VLOOKUP(G316,装备规划说明!$F$10:$P$20,11,FALSE),1,0))</f>
        <v>0</v>
      </c>
      <c r="J316">
        <v>1</v>
      </c>
      <c r="K316">
        <v>0</v>
      </c>
      <c r="R316">
        <f t="shared" si="56"/>
        <v>2</v>
      </c>
      <c r="S316">
        <f t="shared" si="50"/>
        <v>2</v>
      </c>
      <c r="U316">
        <f>VLOOKUP($R316,装备规划说明!$X$27:$AI$34,U$1,FALSE)</f>
        <v>16</v>
      </c>
      <c r="V316">
        <f>INT(VLOOKUP($R316,装备规划说明!$X$27:$AI$34,V$1,FALSE)*VLOOKUP($G316,装备规划说明!$F$10:$O$21,4,FALSE)/装备规划说明!$AE$14)</f>
        <v>1408</v>
      </c>
      <c r="W316">
        <f>VLOOKUP($R316,装备规划说明!$X$27:$AI$34,W$1,FALSE)</f>
        <v>20</v>
      </c>
      <c r="X316">
        <f>INT(VLOOKUP($R316,装备规划说明!$X$27:$AI$34,X$1,FALSE)*VLOOKUP($G316,装备规划说明!$F$10:$O$21,4,FALSE)/装备规划说明!$AE$14)</f>
        <v>70</v>
      </c>
      <c r="Y316" t="str">
        <f t="shared" si="51"/>
        <v>[[16,985,1760][[20,49,87]</v>
      </c>
      <c r="Z316">
        <f t="shared" si="52"/>
        <v>1</v>
      </c>
      <c r="AA316" t="str">
        <f t="shared" si="53"/>
        <v>[[16,234,938,100][20,11,46,100]]</v>
      </c>
      <c r="AB316" t="str">
        <f t="shared" si="47"/>
        <v>[[16,234,938,100][20,11,46,100]]</v>
      </c>
      <c r="AC316" t="str">
        <f t="shared" si="47"/>
        <v>[[16,234,938,100][20,11,46,100]]</v>
      </c>
      <c r="AD316" t="str">
        <f t="shared" si="47"/>
        <v>[[16,234,938,100][20,11,46,100]]</v>
      </c>
      <c r="AE316">
        <f t="shared" si="54"/>
        <v>1</v>
      </c>
    </row>
    <row r="317" spans="1:31" hidden="1" x14ac:dyDescent="0.15">
      <c r="A317" t="str">
        <f t="shared" si="48"/>
        <v>1103207</v>
      </c>
      <c r="B317">
        <v>1</v>
      </c>
      <c r="E317">
        <f t="shared" si="57"/>
        <v>2</v>
      </c>
      <c r="F317">
        <f t="shared" si="49"/>
        <v>100</v>
      </c>
      <c r="G317">
        <f t="shared" si="58"/>
        <v>7</v>
      </c>
      <c r="H317">
        <f>VLOOKUP(G317,装备规划说明!$F$7:$H$20,2,FALSE)</f>
        <v>100</v>
      </c>
      <c r="I317">
        <f>IF(G317&gt;2,IF(E317=VLOOKUP(G317,装备规划说明!$F$10:$P$20,11,FALSE),1,0)+IF(E317-1=VLOOKUP(G317,装备规划说明!$F$10:$P$20,11,FALSE),1,0),IF(E317=VLOOKUP(G317,装备规划说明!$F$10:$P$20,11,FALSE),1,0))</f>
        <v>0</v>
      </c>
      <c r="J317">
        <v>1</v>
      </c>
      <c r="K317">
        <v>0</v>
      </c>
      <c r="R317">
        <f t="shared" si="56"/>
        <v>3</v>
      </c>
      <c r="S317">
        <f t="shared" si="50"/>
        <v>3</v>
      </c>
      <c r="U317">
        <f>VLOOKUP($R317,装备规划说明!$X$27:$AI$34,U$1,FALSE)</f>
        <v>16</v>
      </c>
      <c r="V317">
        <f>INT(VLOOKUP($R317,装备规划说明!$X$27:$AI$34,V$1,FALSE)*VLOOKUP($G317,装备规划说明!$F$10:$O$21,4,FALSE)/装备规划说明!$AE$14)</f>
        <v>704</v>
      </c>
      <c r="W317">
        <f>VLOOKUP($R317,装备规划说明!$X$27:$AI$34,W$1,FALSE)</f>
        <v>21</v>
      </c>
      <c r="X317">
        <f>INT(VLOOKUP($R317,装备规划说明!$X$27:$AI$34,X$1,FALSE)*VLOOKUP($G317,装备规划说明!$F$10:$O$21,4,FALSE)/装备规划说明!$AE$14)</f>
        <v>70</v>
      </c>
      <c r="Y317" t="str">
        <f t="shared" si="51"/>
        <v>[[16,492,880][[21,49,87]</v>
      </c>
      <c r="Z317">
        <f t="shared" si="52"/>
        <v>1</v>
      </c>
      <c r="AA317" t="str">
        <f t="shared" si="53"/>
        <v>[[16,117,469,100][21,11,46,100]]</v>
      </c>
      <c r="AB317" t="str">
        <f t="shared" si="47"/>
        <v>[[16,117,469,100][21,11,46,100]]</v>
      </c>
      <c r="AC317" t="str">
        <f t="shared" si="47"/>
        <v>[[16,117,469,100][21,11,46,100]]</v>
      </c>
      <c r="AD317" t="str">
        <f t="shared" si="47"/>
        <v>[[16,117,469,100][21,11,46,100]]</v>
      </c>
      <c r="AE317">
        <f t="shared" si="54"/>
        <v>1</v>
      </c>
    </row>
    <row r="318" spans="1:31" hidden="1" x14ac:dyDescent="0.15">
      <c r="A318" t="str">
        <f t="shared" si="48"/>
        <v>1104207</v>
      </c>
      <c r="B318">
        <v>1</v>
      </c>
      <c r="E318">
        <f t="shared" si="57"/>
        <v>2</v>
      </c>
      <c r="F318">
        <f t="shared" si="49"/>
        <v>100</v>
      </c>
      <c r="G318">
        <f t="shared" si="58"/>
        <v>7</v>
      </c>
      <c r="H318">
        <f>VLOOKUP(G318,装备规划说明!$F$7:$H$20,2,FALSE)</f>
        <v>100</v>
      </c>
      <c r="I318">
        <f>IF(G318&gt;2,IF(E318=VLOOKUP(G318,装备规划说明!$F$10:$P$20,11,FALSE),1,0)+IF(E318-1=VLOOKUP(G318,装备规划说明!$F$10:$P$20,11,FALSE),1,0),IF(E318=VLOOKUP(G318,装备规划说明!$F$10:$P$20,11,FALSE),1,0))</f>
        <v>0</v>
      </c>
      <c r="J318">
        <v>1</v>
      </c>
      <c r="K318">
        <v>0</v>
      </c>
      <c r="R318">
        <f t="shared" si="56"/>
        <v>4</v>
      </c>
      <c r="S318">
        <f t="shared" si="50"/>
        <v>4</v>
      </c>
      <c r="U318">
        <f>VLOOKUP($R318,装备规划说明!$X$27:$AI$34,U$1,FALSE)</f>
        <v>18</v>
      </c>
      <c r="V318">
        <f>INT(VLOOKUP($R318,装备规划说明!$X$27:$AI$34,V$1,FALSE)*VLOOKUP($G318,装备规划说明!$F$10:$O$21,4,FALSE)/装备规划说明!$AE$14)</f>
        <v>70</v>
      </c>
      <c r="W318">
        <f>VLOOKUP($R318,装备规划说明!$X$27:$AI$34,W$1,FALSE)</f>
        <v>22</v>
      </c>
      <c r="X318">
        <f>INT(VLOOKUP($R318,装备规划说明!$X$27:$AI$34,X$1,FALSE)*VLOOKUP($G318,装备规划说明!$F$10:$O$21,4,FALSE)/装备规划说明!$AE$14)</f>
        <v>35</v>
      </c>
      <c r="Y318" t="str">
        <f t="shared" si="51"/>
        <v>[[18,49,87][[22,24,43]</v>
      </c>
      <c r="Z318">
        <f t="shared" si="52"/>
        <v>1</v>
      </c>
      <c r="AA318" t="str">
        <f t="shared" si="53"/>
        <v>[[18,11,46,100][22,5,23,100]]</v>
      </c>
      <c r="AB318" t="str">
        <f t="shared" si="47"/>
        <v>[[18,11,46,100][22,5,23,100]]</v>
      </c>
      <c r="AC318" t="str">
        <f t="shared" si="47"/>
        <v>[[18,11,46,100][22,5,23,100]]</v>
      </c>
      <c r="AD318" t="str">
        <f t="shared" si="47"/>
        <v>[[18,11,46,100][22,5,23,100]]</v>
      </c>
      <c r="AE318">
        <f t="shared" si="54"/>
        <v>1</v>
      </c>
    </row>
    <row r="319" spans="1:31" hidden="1" x14ac:dyDescent="0.15">
      <c r="A319" t="str">
        <f t="shared" si="48"/>
        <v>1105207</v>
      </c>
      <c r="B319">
        <v>1</v>
      </c>
      <c r="E319">
        <f t="shared" si="57"/>
        <v>2</v>
      </c>
      <c r="F319">
        <f t="shared" si="49"/>
        <v>100</v>
      </c>
      <c r="G319">
        <f t="shared" si="58"/>
        <v>7</v>
      </c>
      <c r="H319">
        <f>VLOOKUP(G319,装备规划说明!$F$7:$H$20,2,FALSE)</f>
        <v>100</v>
      </c>
      <c r="I319">
        <f>IF(G319&gt;2,IF(E319=VLOOKUP(G319,装备规划说明!$F$10:$P$20,11,FALSE),1,0)+IF(E319-1=VLOOKUP(G319,装备规划说明!$F$10:$P$20,11,FALSE),1,0),IF(E319=VLOOKUP(G319,装备规划说明!$F$10:$P$20,11,FALSE),1,0))</f>
        <v>0</v>
      </c>
      <c r="J319">
        <v>1</v>
      </c>
      <c r="K319">
        <v>0</v>
      </c>
      <c r="R319">
        <f t="shared" si="56"/>
        <v>5</v>
      </c>
      <c r="S319">
        <f t="shared" si="50"/>
        <v>5</v>
      </c>
      <c r="U319">
        <f>VLOOKUP($R319,装备规划说明!$X$27:$AI$34,U$1,FALSE)</f>
        <v>16</v>
      </c>
      <c r="V319">
        <f>INT(VLOOKUP($R319,装备规划说明!$X$27:$AI$34,V$1,FALSE)*VLOOKUP($G319,装备规划说明!$F$10:$O$21,4,FALSE)/装备规划说明!$AE$14)</f>
        <v>985</v>
      </c>
      <c r="W319">
        <f>VLOOKUP($R319,装备规划说明!$X$27:$AI$34,W$1,FALSE)</f>
        <v>17</v>
      </c>
      <c r="X319">
        <f>INT(VLOOKUP($R319,装备规划说明!$X$27:$AI$34,X$1,FALSE)*VLOOKUP($G319,装备规划说明!$F$10:$O$21,4,FALSE)/装备规划说明!$AE$14)</f>
        <v>704</v>
      </c>
      <c r="Y319" t="str">
        <f t="shared" si="51"/>
        <v>[[16,689,1231][[17,492,880]</v>
      </c>
      <c r="Z319">
        <f t="shared" si="52"/>
        <v>1</v>
      </c>
      <c r="AA319" t="str">
        <f t="shared" si="53"/>
        <v>[[16,164,656,100][17,117,469,100]]</v>
      </c>
      <c r="AB319" t="str">
        <f t="shared" si="47"/>
        <v>[[16,164,656,100][17,117,469,100]]</v>
      </c>
      <c r="AC319" t="str">
        <f t="shared" si="47"/>
        <v>[[16,164,656,100][17,117,469,100]]</v>
      </c>
      <c r="AD319" t="str">
        <f t="shared" si="47"/>
        <v>[[16,164,656,100][17,117,469,100]]</v>
      </c>
      <c r="AE319">
        <f t="shared" si="54"/>
        <v>1</v>
      </c>
    </row>
    <row r="320" spans="1:31" hidden="1" x14ac:dyDescent="0.15">
      <c r="A320" t="str">
        <f t="shared" si="48"/>
        <v>1106207</v>
      </c>
      <c r="B320">
        <v>1</v>
      </c>
      <c r="E320">
        <f t="shared" si="57"/>
        <v>2</v>
      </c>
      <c r="F320">
        <f t="shared" si="49"/>
        <v>100</v>
      </c>
      <c r="G320">
        <f t="shared" si="58"/>
        <v>7</v>
      </c>
      <c r="H320">
        <f>VLOOKUP(G320,装备规划说明!$F$7:$H$20,2,FALSE)</f>
        <v>100</v>
      </c>
      <c r="I320">
        <f>IF(G320&gt;2,IF(E320=VLOOKUP(G320,装备规划说明!$F$10:$P$20,11,FALSE),1,0)+IF(E320-1=VLOOKUP(G320,装备规划说明!$F$10:$P$20,11,FALSE),1,0),IF(E320=VLOOKUP(G320,装备规划说明!$F$10:$P$20,11,FALSE),1,0))</f>
        <v>0</v>
      </c>
      <c r="J320">
        <v>1</v>
      </c>
      <c r="K320">
        <v>0</v>
      </c>
      <c r="R320">
        <f t="shared" si="56"/>
        <v>6</v>
      </c>
      <c r="S320">
        <f t="shared" si="50"/>
        <v>6</v>
      </c>
      <c r="U320">
        <f>VLOOKUP($R320,装备规划说明!$X$27:$AI$34,U$1,FALSE)</f>
        <v>18</v>
      </c>
      <c r="V320">
        <f>INT(VLOOKUP($R320,装备规划说明!$X$27:$AI$34,V$1,FALSE)*VLOOKUP($G320,装备规划说明!$F$10:$O$21,4,FALSE)/装备规划说明!$AE$14)</f>
        <v>70</v>
      </c>
      <c r="W320">
        <f>VLOOKUP($R320,装备规划说明!$X$27:$AI$34,W$1,FALSE)</f>
        <v>17</v>
      </c>
      <c r="X320">
        <f>INT(VLOOKUP($R320,装备规划说明!$X$27:$AI$34,X$1,FALSE)*VLOOKUP($G320,装备规划说明!$F$10:$O$21,4,FALSE)/装备规划说明!$AE$14)</f>
        <v>28</v>
      </c>
      <c r="Y320" t="str">
        <f t="shared" si="51"/>
        <v>[[18,49,87][[17,19,35]</v>
      </c>
      <c r="Z320">
        <f t="shared" si="52"/>
        <v>1</v>
      </c>
      <c r="AA320" t="str">
        <f t="shared" si="53"/>
        <v>[[18,11,46,100][17,4,18,100]]</v>
      </c>
      <c r="AB320" t="str">
        <f t="shared" si="47"/>
        <v>[[18,11,46,100][17,4,18,100]]</v>
      </c>
      <c r="AC320" t="str">
        <f t="shared" si="47"/>
        <v>[[18,11,46,100][17,4,18,100]]</v>
      </c>
      <c r="AD320" t="str">
        <f t="shared" si="47"/>
        <v>[[18,11,46,100][17,4,18,100]]</v>
      </c>
      <c r="AE320">
        <f t="shared" si="54"/>
        <v>1</v>
      </c>
    </row>
    <row r="321" spans="1:31" hidden="1" x14ac:dyDescent="0.15">
      <c r="A321" t="str">
        <f t="shared" si="48"/>
        <v>1107207</v>
      </c>
      <c r="B321">
        <v>1</v>
      </c>
      <c r="E321">
        <f t="shared" si="57"/>
        <v>2</v>
      </c>
      <c r="F321">
        <f t="shared" si="49"/>
        <v>100</v>
      </c>
      <c r="G321">
        <f t="shared" si="58"/>
        <v>7</v>
      </c>
      <c r="H321">
        <f>VLOOKUP(G321,装备规划说明!$F$7:$H$20,2,FALSE)</f>
        <v>100</v>
      </c>
      <c r="I321">
        <f>IF(G321&gt;2,IF(E321=VLOOKUP(G321,装备规划说明!$F$10:$P$20,11,FALSE),1,0)+IF(E321-1=VLOOKUP(G321,装备规划说明!$F$10:$P$20,11,FALSE),1,0),IF(E321=VLOOKUP(G321,装备规划说明!$F$10:$P$20,11,FALSE),1,0))</f>
        <v>0</v>
      </c>
      <c r="J321">
        <v>1</v>
      </c>
      <c r="K321">
        <v>0</v>
      </c>
      <c r="R321">
        <f t="shared" si="56"/>
        <v>7</v>
      </c>
      <c r="S321">
        <f t="shared" si="50"/>
        <v>7</v>
      </c>
      <c r="U321">
        <f>VLOOKUP($R321,装备规划说明!$X$27:$AI$34,U$1,FALSE)</f>
        <v>16</v>
      </c>
      <c r="V321">
        <f>INT(VLOOKUP($R321,装备规划说明!$X$27:$AI$34,V$1,FALSE)*VLOOKUP($G321,装备规划说明!$F$10:$O$21,4,FALSE)/装备规划说明!$AE$14)</f>
        <v>1408</v>
      </c>
      <c r="W321">
        <f>VLOOKUP($R321,装备规划说明!$X$27:$AI$34,W$1,FALSE)</f>
        <v>18</v>
      </c>
      <c r="X321">
        <f>INT(VLOOKUP($R321,装备规划说明!$X$27:$AI$34,X$1,FALSE)*VLOOKUP($G321,装备规划说明!$F$10:$O$21,4,FALSE)/装备规划说明!$AE$14)</f>
        <v>281</v>
      </c>
      <c r="Y321" t="str">
        <f t="shared" si="51"/>
        <v>[[16,985,1760][[18,196,351]</v>
      </c>
      <c r="Z321">
        <f t="shared" si="52"/>
        <v>1</v>
      </c>
      <c r="AA321" t="str">
        <f t="shared" si="53"/>
        <v>[[16,234,938,100][18,46,187,100]]</v>
      </c>
      <c r="AB321" t="str">
        <f t="shared" si="47"/>
        <v>[[16,234,938,100][18,46,187,100]]</v>
      </c>
      <c r="AC321" t="str">
        <f t="shared" si="47"/>
        <v>[[16,234,938,100][18,46,187,100]]</v>
      </c>
      <c r="AD321" t="str">
        <f t="shared" si="47"/>
        <v>[[16,234,938,100][18,46,187,100]]</v>
      </c>
      <c r="AE321">
        <f t="shared" si="54"/>
        <v>1</v>
      </c>
    </row>
    <row r="322" spans="1:31" hidden="1" x14ac:dyDescent="0.15">
      <c r="A322" t="str">
        <f t="shared" si="48"/>
        <v>1107207</v>
      </c>
      <c r="B322">
        <v>1</v>
      </c>
      <c r="E322">
        <f t="shared" si="57"/>
        <v>2</v>
      </c>
      <c r="F322">
        <f t="shared" si="49"/>
        <v>100</v>
      </c>
      <c r="G322">
        <f t="shared" si="58"/>
        <v>7</v>
      </c>
      <c r="H322">
        <f>VLOOKUP(G322,装备规划说明!$F$7:$H$20,2,FALSE)</f>
        <v>100</v>
      </c>
      <c r="I322">
        <f>IF(G322&gt;2,IF(E322=VLOOKUP(G322,装备规划说明!$F$10:$P$20,11,FALSE),1,0)+IF(E322-1=VLOOKUP(G322,装备规划说明!$F$10:$P$20,11,FALSE),1,0),IF(E322=VLOOKUP(G322,装备规划说明!$F$10:$P$20,11,FALSE),1,0))</f>
        <v>0</v>
      </c>
      <c r="J322">
        <v>1</v>
      </c>
      <c r="K322">
        <v>0</v>
      </c>
      <c r="R322">
        <f t="shared" si="56"/>
        <v>7</v>
      </c>
      <c r="S322">
        <f t="shared" si="50"/>
        <v>7</v>
      </c>
      <c r="U322">
        <f>VLOOKUP($R322,装备规划说明!$X$27:$AI$34,U$1,FALSE)</f>
        <v>16</v>
      </c>
      <c r="V322">
        <f>INT(VLOOKUP($R322,装备规划说明!$X$27:$AI$34,V$1,FALSE)*VLOOKUP($G322,装备规划说明!$F$10:$O$21,4,FALSE)/装备规划说明!$AE$14)</f>
        <v>1408</v>
      </c>
      <c r="W322">
        <f>VLOOKUP($R322,装备规划说明!$X$27:$AI$34,W$1,FALSE)</f>
        <v>18</v>
      </c>
      <c r="X322">
        <f>INT(VLOOKUP($R322,装备规划说明!$X$27:$AI$34,X$1,FALSE)*VLOOKUP($G322,装备规划说明!$F$10:$O$21,4,FALSE)/装备规划说明!$AE$14)</f>
        <v>281</v>
      </c>
      <c r="Y322" t="str">
        <f t="shared" si="51"/>
        <v>[[16,985,1760][[18,196,351]</v>
      </c>
      <c r="Z322">
        <f t="shared" si="52"/>
        <v>1</v>
      </c>
      <c r="AA322" t="str">
        <f t="shared" si="53"/>
        <v>[[16,234,938,100][18,46,187,100]]</v>
      </c>
      <c r="AB322" t="str">
        <f t="shared" si="47"/>
        <v>[[16,234,938,100][18,46,187,100]]</v>
      </c>
      <c r="AC322" t="str">
        <f t="shared" si="47"/>
        <v>[[16,234,938,100][18,46,187,100]]</v>
      </c>
      <c r="AD322" t="str">
        <f t="shared" si="47"/>
        <v>[[16,234,938,100][18,46,187,100]]</v>
      </c>
      <c r="AE322">
        <f t="shared" si="54"/>
        <v>1</v>
      </c>
    </row>
    <row r="323" spans="1:31" hidden="1" x14ac:dyDescent="0.15">
      <c r="A323" t="str">
        <f t="shared" si="48"/>
        <v>1107207</v>
      </c>
      <c r="B323">
        <v>1</v>
      </c>
      <c r="E323">
        <f t="shared" si="57"/>
        <v>2</v>
      </c>
      <c r="F323">
        <f t="shared" si="49"/>
        <v>100</v>
      </c>
      <c r="G323">
        <f t="shared" si="58"/>
        <v>7</v>
      </c>
      <c r="H323">
        <f>VLOOKUP(G323,装备规划说明!$F$7:$H$20,2,FALSE)</f>
        <v>100</v>
      </c>
      <c r="I323">
        <f>IF(G323&gt;2,IF(E323=VLOOKUP(G323,装备规划说明!$F$10:$P$20,11,FALSE),1,0)+IF(E323-1=VLOOKUP(G323,装备规划说明!$F$10:$P$20,11,FALSE),1,0),IF(E323=VLOOKUP(G323,装备规划说明!$F$10:$P$20,11,FALSE),1,0))</f>
        <v>0</v>
      </c>
      <c r="J323">
        <v>1</v>
      </c>
      <c r="K323">
        <v>0</v>
      </c>
      <c r="R323">
        <f t="shared" si="56"/>
        <v>7</v>
      </c>
      <c r="S323">
        <f t="shared" si="50"/>
        <v>7</v>
      </c>
      <c r="U323">
        <f>VLOOKUP($R323,装备规划说明!$X$27:$AI$34,U$1,FALSE)</f>
        <v>16</v>
      </c>
      <c r="V323">
        <f>INT(VLOOKUP($R323,装备规划说明!$X$27:$AI$34,V$1,FALSE)*VLOOKUP($G323,装备规划说明!$F$10:$O$21,4,FALSE)/装备规划说明!$AE$14)</f>
        <v>1408</v>
      </c>
      <c r="W323">
        <f>VLOOKUP($R323,装备规划说明!$X$27:$AI$34,W$1,FALSE)</f>
        <v>18</v>
      </c>
      <c r="X323">
        <f>INT(VLOOKUP($R323,装备规划说明!$X$27:$AI$34,X$1,FALSE)*VLOOKUP($G323,装备规划说明!$F$10:$O$21,4,FALSE)/装备规划说明!$AE$14)</f>
        <v>281</v>
      </c>
      <c r="Y323" t="str">
        <f t="shared" si="51"/>
        <v>[[16,985,1760][[18,196,351]</v>
      </c>
      <c r="Z323">
        <f t="shared" si="52"/>
        <v>1</v>
      </c>
      <c r="AA323" t="str">
        <f t="shared" si="53"/>
        <v>[[16,234,938,100][18,46,187,100]]</v>
      </c>
      <c r="AB323" t="str">
        <f t="shared" si="47"/>
        <v>[[16,234,938,100][18,46,187,100]]</v>
      </c>
      <c r="AC323" t="str">
        <f t="shared" si="47"/>
        <v>[[16,234,938,100][18,46,187,100]]</v>
      </c>
      <c r="AD323" t="str">
        <f t="shared" si="47"/>
        <v>[[16,234,938,100][18,46,187,100]]</v>
      </c>
      <c r="AE323">
        <f t="shared" si="54"/>
        <v>1</v>
      </c>
    </row>
    <row r="324" spans="1:31" hidden="1" x14ac:dyDescent="0.15">
      <c r="A324" t="str">
        <f t="shared" si="48"/>
        <v>1107207</v>
      </c>
      <c r="B324">
        <v>1</v>
      </c>
      <c r="E324">
        <f t="shared" si="57"/>
        <v>2</v>
      </c>
      <c r="F324">
        <f t="shared" si="49"/>
        <v>100</v>
      </c>
      <c r="G324">
        <f t="shared" si="58"/>
        <v>7</v>
      </c>
      <c r="H324">
        <f>VLOOKUP(G324,装备规划说明!$F$7:$H$20,2,FALSE)</f>
        <v>100</v>
      </c>
      <c r="I324">
        <f>IF(G324&gt;2,IF(E324=VLOOKUP(G324,装备规划说明!$F$10:$P$20,11,FALSE),1,0)+IF(E324-1=VLOOKUP(G324,装备规划说明!$F$10:$P$20,11,FALSE),1,0),IF(E324=VLOOKUP(G324,装备规划说明!$F$10:$P$20,11,FALSE),1,0))</f>
        <v>0</v>
      </c>
      <c r="J324">
        <v>1</v>
      </c>
      <c r="K324">
        <v>0</v>
      </c>
      <c r="R324">
        <f t="shared" si="56"/>
        <v>7</v>
      </c>
      <c r="S324">
        <f t="shared" si="50"/>
        <v>7</v>
      </c>
      <c r="U324">
        <f>VLOOKUP($R324,装备规划说明!$X$27:$AI$34,U$1,FALSE)</f>
        <v>16</v>
      </c>
      <c r="V324">
        <f>INT(VLOOKUP($R324,装备规划说明!$X$27:$AI$34,V$1,FALSE)*VLOOKUP($G324,装备规划说明!$F$10:$O$21,4,FALSE)/装备规划说明!$AE$14)</f>
        <v>1408</v>
      </c>
      <c r="W324">
        <f>VLOOKUP($R324,装备规划说明!$X$27:$AI$34,W$1,FALSE)</f>
        <v>18</v>
      </c>
      <c r="X324">
        <f>INT(VLOOKUP($R324,装备规划说明!$X$27:$AI$34,X$1,FALSE)*VLOOKUP($G324,装备规划说明!$F$10:$O$21,4,FALSE)/装备规划说明!$AE$14)</f>
        <v>281</v>
      </c>
      <c r="Y324" t="str">
        <f t="shared" si="51"/>
        <v>[[16,985,1760][[18,196,351]</v>
      </c>
      <c r="Z324">
        <f t="shared" si="52"/>
        <v>1</v>
      </c>
      <c r="AA324" t="str">
        <f t="shared" si="53"/>
        <v>[[16,234,938,100][18,46,187,100]]</v>
      </c>
      <c r="AB324" t="str">
        <f t="shared" si="47"/>
        <v>[[16,234,938,100][18,46,187,100]]</v>
      </c>
      <c r="AC324" t="str">
        <f t="shared" si="47"/>
        <v>[[16,234,938,100][18,46,187,100]]</v>
      </c>
      <c r="AD324" t="str">
        <f t="shared" si="47"/>
        <v>[[16,234,938,100][18,46,187,100]]</v>
      </c>
      <c r="AE324">
        <f t="shared" si="54"/>
        <v>1</v>
      </c>
    </row>
    <row r="325" spans="1:31" hidden="1" x14ac:dyDescent="0.15">
      <c r="A325" t="str">
        <f t="shared" si="48"/>
        <v>1101307</v>
      </c>
      <c r="B325">
        <v>1</v>
      </c>
      <c r="E325">
        <f t="shared" si="57"/>
        <v>3</v>
      </c>
      <c r="F325">
        <f t="shared" si="49"/>
        <v>100</v>
      </c>
      <c r="G325">
        <f t="shared" si="58"/>
        <v>7</v>
      </c>
      <c r="H325">
        <f>VLOOKUP(G325,装备规划说明!$F$7:$H$20,2,FALSE)</f>
        <v>100</v>
      </c>
      <c r="I325">
        <f>IF(G325&gt;2,IF(E325=VLOOKUP(G325,装备规划说明!$F$10:$P$20,11,FALSE),1,0)+IF(E325-1=VLOOKUP(G325,装备规划说明!$F$10:$P$20,11,FALSE),1,0),IF(E325=VLOOKUP(G325,装备规划说明!$F$10:$P$20,11,FALSE),1,0))</f>
        <v>0</v>
      </c>
      <c r="J325">
        <v>1</v>
      </c>
      <c r="K325">
        <v>0</v>
      </c>
      <c r="R325">
        <f t="shared" si="56"/>
        <v>1</v>
      </c>
      <c r="S325">
        <f t="shared" si="50"/>
        <v>1</v>
      </c>
      <c r="U325">
        <f>VLOOKUP($R325,装备规划说明!$X$27:$AI$34,U$1,FALSE)</f>
        <v>16</v>
      </c>
      <c r="V325">
        <f>INT(VLOOKUP($R325,装备规划说明!$X$27:$AI$34,V$1,FALSE)*VLOOKUP($G325,装备规划说明!$F$10:$O$21,4,FALSE)/装备规划说明!$AE$14)</f>
        <v>985</v>
      </c>
      <c r="W325">
        <f>VLOOKUP($R325,装备规划说明!$X$27:$AI$34,W$1,FALSE)</f>
        <v>20</v>
      </c>
      <c r="X325">
        <f>INT(VLOOKUP($R325,装备规划说明!$X$27:$AI$34,X$1,FALSE)*VLOOKUP($G325,装备规划说明!$F$10:$O$21,4,FALSE)/装备规划说明!$AE$14)</f>
        <v>70</v>
      </c>
      <c r="Y325" t="str">
        <f t="shared" si="51"/>
        <v>[[16,689,1231][[20,49,87]</v>
      </c>
      <c r="Z325">
        <f t="shared" si="52"/>
        <v>2</v>
      </c>
      <c r="AA325" t="str">
        <f t="shared" si="53"/>
        <v>[[16,164,656,100][20,11,46,100]]</v>
      </c>
      <c r="AB325" t="str">
        <f t="shared" si="53"/>
        <v>[[16,164,656,100][20,11,46,100]]</v>
      </c>
      <c r="AC325" t="str">
        <f t="shared" si="53"/>
        <v>[[16,164,656,100][20,11,46,100]]</v>
      </c>
      <c r="AD325" t="str">
        <f t="shared" si="53"/>
        <v>[[16,164,656,100][20,11,46,100]]</v>
      </c>
      <c r="AE325">
        <f t="shared" si="54"/>
        <v>2</v>
      </c>
    </row>
    <row r="326" spans="1:31" hidden="1" x14ac:dyDescent="0.15">
      <c r="A326" t="str">
        <f t="shared" ref="A326:A389" si="59">B326&amp;J326&amp;IF(R326&lt;10,"0"&amp;R326,R326)&amp;E326&amp;IF(G326&lt;10,"0"&amp;G326,G326)</f>
        <v>1102307</v>
      </c>
      <c r="B326">
        <v>1</v>
      </c>
      <c r="E326">
        <f t="shared" si="57"/>
        <v>3</v>
      </c>
      <c r="F326">
        <f t="shared" ref="F326:F354" si="60">H326</f>
        <v>100</v>
      </c>
      <c r="G326">
        <f t="shared" si="58"/>
        <v>7</v>
      </c>
      <c r="H326">
        <f>VLOOKUP(G326,装备规划说明!$F$7:$H$20,2,FALSE)</f>
        <v>100</v>
      </c>
      <c r="I326">
        <f>IF(G326&gt;2,IF(E326=VLOOKUP(G326,装备规划说明!$F$10:$P$20,11,FALSE),1,0)+IF(E326-1=VLOOKUP(G326,装备规划说明!$F$10:$P$20,11,FALSE),1,0),IF(E326=VLOOKUP(G326,装备规划说明!$F$10:$P$20,11,FALSE),1,0))</f>
        <v>0</v>
      </c>
      <c r="J326">
        <v>1</v>
      </c>
      <c r="K326">
        <v>0</v>
      </c>
      <c r="R326">
        <f t="shared" si="56"/>
        <v>2</v>
      </c>
      <c r="S326">
        <f t="shared" ref="S326:S389" si="61">R326</f>
        <v>2</v>
      </c>
      <c r="U326">
        <f>VLOOKUP($R326,装备规划说明!$X$27:$AI$34,U$1,FALSE)</f>
        <v>16</v>
      </c>
      <c r="V326">
        <f>INT(VLOOKUP($R326,装备规划说明!$X$27:$AI$34,V$1,FALSE)*VLOOKUP($G326,装备规划说明!$F$10:$O$21,4,FALSE)/装备规划说明!$AE$14)</f>
        <v>1408</v>
      </c>
      <c r="W326">
        <f>VLOOKUP($R326,装备规划说明!$X$27:$AI$34,W$1,FALSE)</f>
        <v>20</v>
      </c>
      <c r="X326">
        <f>INT(VLOOKUP($R326,装备规划说明!$X$27:$AI$34,X$1,FALSE)*VLOOKUP($G326,装备规划说明!$F$10:$O$21,4,FALSE)/装备规划说明!$AE$14)</f>
        <v>70</v>
      </c>
      <c r="Y326" t="str">
        <f t="shared" ref="Y326:Y384" si="62">"[["&amp;$U326&amp;","&amp;INT($V326*0.7)&amp;","&amp;INT($V326*1.25)&amp;"]"&amp;"[["&amp;$W326&amp;","&amp;INT($X326*0.7)&amp;","&amp;INT($X326*1.25)&amp;"]"</f>
        <v>[[16,985,1760][[20,49,87]</v>
      </c>
      <c r="Z326">
        <f t="shared" ref="Z326:Z389" si="63">E326-1</f>
        <v>2</v>
      </c>
      <c r="AA326" t="str">
        <f t="shared" ref="AA326:AD389" si="64">"[["&amp;$U326&amp;","&amp;INT($V326/6)&amp;","&amp;INT($V326/1.5)&amp;",100]"&amp;"["&amp;$W326&amp;","&amp;INT($X326/6)&amp;","&amp;INT($X326/1.5)&amp;",100]]"</f>
        <v>[[16,234,938,100][20,11,46,100]]</v>
      </c>
      <c r="AB326" t="str">
        <f t="shared" si="64"/>
        <v>[[16,234,938,100][20,11,46,100]]</v>
      </c>
      <c r="AC326" t="str">
        <f t="shared" si="64"/>
        <v>[[16,234,938,100][20,11,46,100]]</v>
      </c>
      <c r="AD326" t="str">
        <f t="shared" si="64"/>
        <v>[[16,234,938,100][20,11,46,100]]</v>
      </c>
      <c r="AE326">
        <f t="shared" ref="AE326:AE389" si="65">ROUNDDOWN((E326*3+G326)/8,0)</f>
        <v>2</v>
      </c>
    </row>
    <row r="327" spans="1:31" hidden="1" x14ac:dyDescent="0.15">
      <c r="A327" t="str">
        <f t="shared" si="59"/>
        <v>1103307</v>
      </c>
      <c r="B327">
        <v>1</v>
      </c>
      <c r="E327">
        <f t="shared" si="57"/>
        <v>3</v>
      </c>
      <c r="F327">
        <f t="shared" si="60"/>
        <v>100</v>
      </c>
      <c r="G327">
        <f t="shared" si="58"/>
        <v>7</v>
      </c>
      <c r="H327">
        <f>VLOOKUP(G327,装备规划说明!$F$7:$H$20,2,FALSE)</f>
        <v>100</v>
      </c>
      <c r="I327">
        <f>IF(G327&gt;2,IF(E327=VLOOKUP(G327,装备规划说明!$F$10:$P$20,11,FALSE),1,0)+IF(E327-1=VLOOKUP(G327,装备规划说明!$F$10:$P$20,11,FALSE),1,0),IF(E327=VLOOKUP(G327,装备规划说明!$F$10:$P$20,11,FALSE),1,0))</f>
        <v>0</v>
      </c>
      <c r="J327">
        <v>1</v>
      </c>
      <c r="K327">
        <v>0</v>
      </c>
      <c r="R327">
        <f t="shared" si="56"/>
        <v>3</v>
      </c>
      <c r="S327">
        <f t="shared" si="61"/>
        <v>3</v>
      </c>
      <c r="U327">
        <f>VLOOKUP($R327,装备规划说明!$X$27:$AI$34,U$1,FALSE)</f>
        <v>16</v>
      </c>
      <c r="V327">
        <f>INT(VLOOKUP($R327,装备规划说明!$X$27:$AI$34,V$1,FALSE)*VLOOKUP($G327,装备规划说明!$F$10:$O$21,4,FALSE)/装备规划说明!$AE$14)</f>
        <v>704</v>
      </c>
      <c r="W327">
        <f>VLOOKUP($R327,装备规划说明!$X$27:$AI$34,W$1,FALSE)</f>
        <v>21</v>
      </c>
      <c r="X327">
        <f>INT(VLOOKUP($R327,装备规划说明!$X$27:$AI$34,X$1,FALSE)*VLOOKUP($G327,装备规划说明!$F$10:$O$21,4,FALSE)/装备规划说明!$AE$14)</f>
        <v>70</v>
      </c>
      <c r="Y327" t="str">
        <f t="shared" si="62"/>
        <v>[[16,492,880][[21,49,87]</v>
      </c>
      <c r="Z327">
        <f t="shared" si="63"/>
        <v>2</v>
      </c>
      <c r="AA327" t="str">
        <f t="shared" si="64"/>
        <v>[[16,117,469,100][21,11,46,100]]</v>
      </c>
      <c r="AB327" t="str">
        <f t="shared" si="64"/>
        <v>[[16,117,469,100][21,11,46,100]]</v>
      </c>
      <c r="AC327" t="str">
        <f t="shared" si="64"/>
        <v>[[16,117,469,100][21,11,46,100]]</v>
      </c>
      <c r="AD327" t="str">
        <f t="shared" si="64"/>
        <v>[[16,117,469,100][21,11,46,100]]</v>
      </c>
      <c r="AE327">
        <f t="shared" si="65"/>
        <v>2</v>
      </c>
    </row>
    <row r="328" spans="1:31" hidden="1" x14ac:dyDescent="0.15">
      <c r="A328" t="str">
        <f t="shared" si="59"/>
        <v>1104307</v>
      </c>
      <c r="B328">
        <v>1</v>
      </c>
      <c r="E328">
        <f t="shared" si="57"/>
        <v>3</v>
      </c>
      <c r="F328">
        <f t="shared" si="60"/>
        <v>100</v>
      </c>
      <c r="G328">
        <f t="shared" si="58"/>
        <v>7</v>
      </c>
      <c r="H328">
        <f>VLOOKUP(G328,装备规划说明!$F$7:$H$20,2,FALSE)</f>
        <v>100</v>
      </c>
      <c r="I328">
        <f>IF(G328&gt;2,IF(E328=VLOOKUP(G328,装备规划说明!$F$10:$P$20,11,FALSE),1,0)+IF(E328-1=VLOOKUP(G328,装备规划说明!$F$10:$P$20,11,FALSE),1,0),IF(E328=VLOOKUP(G328,装备规划说明!$F$10:$P$20,11,FALSE),1,0))</f>
        <v>0</v>
      </c>
      <c r="J328">
        <v>1</v>
      </c>
      <c r="K328">
        <v>0</v>
      </c>
      <c r="R328">
        <f t="shared" si="56"/>
        <v>4</v>
      </c>
      <c r="S328">
        <f t="shared" si="61"/>
        <v>4</v>
      </c>
      <c r="U328">
        <f>VLOOKUP($R328,装备规划说明!$X$27:$AI$34,U$1,FALSE)</f>
        <v>18</v>
      </c>
      <c r="V328">
        <f>INT(VLOOKUP($R328,装备规划说明!$X$27:$AI$34,V$1,FALSE)*VLOOKUP($G328,装备规划说明!$F$10:$O$21,4,FALSE)/装备规划说明!$AE$14)</f>
        <v>70</v>
      </c>
      <c r="W328">
        <f>VLOOKUP($R328,装备规划说明!$X$27:$AI$34,W$1,FALSE)</f>
        <v>22</v>
      </c>
      <c r="X328">
        <f>INT(VLOOKUP($R328,装备规划说明!$X$27:$AI$34,X$1,FALSE)*VLOOKUP($G328,装备规划说明!$F$10:$O$21,4,FALSE)/装备规划说明!$AE$14)</f>
        <v>35</v>
      </c>
      <c r="Y328" t="str">
        <f t="shared" si="62"/>
        <v>[[18,49,87][[22,24,43]</v>
      </c>
      <c r="Z328">
        <f t="shared" si="63"/>
        <v>2</v>
      </c>
      <c r="AA328" t="str">
        <f t="shared" si="64"/>
        <v>[[18,11,46,100][22,5,23,100]]</v>
      </c>
      <c r="AB328" t="str">
        <f t="shared" si="64"/>
        <v>[[18,11,46,100][22,5,23,100]]</v>
      </c>
      <c r="AC328" t="str">
        <f t="shared" si="64"/>
        <v>[[18,11,46,100][22,5,23,100]]</v>
      </c>
      <c r="AD328" t="str">
        <f t="shared" si="64"/>
        <v>[[18,11,46,100][22,5,23,100]]</v>
      </c>
      <c r="AE328">
        <f t="shared" si="65"/>
        <v>2</v>
      </c>
    </row>
    <row r="329" spans="1:31" hidden="1" x14ac:dyDescent="0.15">
      <c r="A329" t="str">
        <f t="shared" si="59"/>
        <v>1105307</v>
      </c>
      <c r="B329">
        <v>1</v>
      </c>
      <c r="E329">
        <f t="shared" si="57"/>
        <v>3</v>
      </c>
      <c r="F329">
        <f t="shared" si="60"/>
        <v>100</v>
      </c>
      <c r="G329">
        <f t="shared" si="58"/>
        <v>7</v>
      </c>
      <c r="H329">
        <f>VLOOKUP(G329,装备规划说明!$F$7:$H$20,2,FALSE)</f>
        <v>100</v>
      </c>
      <c r="I329">
        <f>IF(G329&gt;2,IF(E329=VLOOKUP(G329,装备规划说明!$F$10:$P$20,11,FALSE),1,0)+IF(E329-1=VLOOKUP(G329,装备规划说明!$F$10:$P$20,11,FALSE),1,0),IF(E329=VLOOKUP(G329,装备规划说明!$F$10:$P$20,11,FALSE),1,0))</f>
        <v>0</v>
      </c>
      <c r="J329">
        <v>1</v>
      </c>
      <c r="K329">
        <v>0</v>
      </c>
      <c r="R329">
        <f t="shared" si="56"/>
        <v>5</v>
      </c>
      <c r="S329">
        <f t="shared" si="61"/>
        <v>5</v>
      </c>
      <c r="U329">
        <f>VLOOKUP($R329,装备规划说明!$X$27:$AI$34,U$1,FALSE)</f>
        <v>16</v>
      </c>
      <c r="V329">
        <f>INT(VLOOKUP($R329,装备规划说明!$X$27:$AI$34,V$1,FALSE)*VLOOKUP($G329,装备规划说明!$F$10:$O$21,4,FALSE)/装备规划说明!$AE$14)</f>
        <v>985</v>
      </c>
      <c r="W329">
        <f>VLOOKUP($R329,装备规划说明!$X$27:$AI$34,W$1,FALSE)</f>
        <v>17</v>
      </c>
      <c r="X329">
        <f>INT(VLOOKUP($R329,装备规划说明!$X$27:$AI$34,X$1,FALSE)*VLOOKUP($G329,装备规划说明!$F$10:$O$21,4,FALSE)/装备规划说明!$AE$14)</f>
        <v>704</v>
      </c>
      <c r="Y329" t="str">
        <f t="shared" si="62"/>
        <v>[[16,689,1231][[17,492,880]</v>
      </c>
      <c r="Z329">
        <f t="shared" si="63"/>
        <v>2</v>
      </c>
      <c r="AA329" t="str">
        <f t="shared" si="64"/>
        <v>[[16,164,656,100][17,117,469,100]]</v>
      </c>
      <c r="AB329" t="str">
        <f t="shared" si="64"/>
        <v>[[16,164,656,100][17,117,469,100]]</v>
      </c>
      <c r="AC329" t="str">
        <f t="shared" si="64"/>
        <v>[[16,164,656,100][17,117,469,100]]</v>
      </c>
      <c r="AD329" t="str">
        <f t="shared" si="64"/>
        <v>[[16,164,656,100][17,117,469,100]]</v>
      </c>
      <c r="AE329">
        <f t="shared" si="65"/>
        <v>2</v>
      </c>
    </row>
    <row r="330" spans="1:31" hidden="1" x14ac:dyDescent="0.15">
      <c r="A330" t="str">
        <f t="shared" si="59"/>
        <v>1106307</v>
      </c>
      <c r="B330">
        <v>1</v>
      </c>
      <c r="E330">
        <f t="shared" si="57"/>
        <v>3</v>
      </c>
      <c r="F330">
        <f t="shared" si="60"/>
        <v>100</v>
      </c>
      <c r="G330">
        <f t="shared" si="58"/>
        <v>7</v>
      </c>
      <c r="H330">
        <f>VLOOKUP(G330,装备规划说明!$F$7:$H$20,2,FALSE)</f>
        <v>100</v>
      </c>
      <c r="I330">
        <f>IF(G330&gt;2,IF(E330=VLOOKUP(G330,装备规划说明!$F$10:$P$20,11,FALSE),1,0)+IF(E330-1=VLOOKUP(G330,装备规划说明!$F$10:$P$20,11,FALSE),1,0),IF(E330=VLOOKUP(G330,装备规划说明!$F$10:$P$20,11,FALSE),1,0))</f>
        <v>0</v>
      </c>
      <c r="J330">
        <v>1</v>
      </c>
      <c r="K330">
        <v>0</v>
      </c>
      <c r="R330">
        <f t="shared" si="56"/>
        <v>6</v>
      </c>
      <c r="S330">
        <f t="shared" si="61"/>
        <v>6</v>
      </c>
      <c r="U330">
        <f>VLOOKUP($R330,装备规划说明!$X$27:$AI$34,U$1,FALSE)</f>
        <v>18</v>
      </c>
      <c r="V330">
        <f>INT(VLOOKUP($R330,装备规划说明!$X$27:$AI$34,V$1,FALSE)*VLOOKUP($G330,装备规划说明!$F$10:$O$21,4,FALSE)/装备规划说明!$AE$14)</f>
        <v>70</v>
      </c>
      <c r="W330">
        <f>VLOOKUP($R330,装备规划说明!$X$27:$AI$34,W$1,FALSE)</f>
        <v>17</v>
      </c>
      <c r="X330">
        <f>INT(VLOOKUP($R330,装备规划说明!$X$27:$AI$34,X$1,FALSE)*VLOOKUP($G330,装备规划说明!$F$10:$O$21,4,FALSE)/装备规划说明!$AE$14)</f>
        <v>28</v>
      </c>
      <c r="Y330" t="str">
        <f t="shared" si="62"/>
        <v>[[18,49,87][[17,19,35]</v>
      </c>
      <c r="Z330">
        <f t="shared" si="63"/>
        <v>2</v>
      </c>
      <c r="AA330" t="str">
        <f t="shared" si="64"/>
        <v>[[18,11,46,100][17,4,18,100]]</v>
      </c>
      <c r="AB330" t="str">
        <f t="shared" si="64"/>
        <v>[[18,11,46,100][17,4,18,100]]</v>
      </c>
      <c r="AC330" t="str">
        <f t="shared" si="64"/>
        <v>[[18,11,46,100][17,4,18,100]]</v>
      </c>
      <c r="AD330" t="str">
        <f t="shared" si="64"/>
        <v>[[18,11,46,100][17,4,18,100]]</v>
      </c>
      <c r="AE330">
        <f t="shared" si="65"/>
        <v>2</v>
      </c>
    </row>
    <row r="331" spans="1:31" hidden="1" x14ac:dyDescent="0.15">
      <c r="A331" t="str">
        <f t="shared" si="59"/>
        <v>1107307</v>
      </c>
      <c r="B331">
        <v>1</v>
      </c>
      <c r="E331">
        <f t="shared" si="57"/>
        <v>3</v>
      </c>
      <c r="F331">
        <f t="shared" si="60"/>
        <v>100</v>
      </c>
      <c r="G331">
        <f t="shared" si="58"/>
        <v>7</v>
      </c>
      <c r="H331">
        <f>VLOOKUP(G331,装备规划说明!$F$7:$H$20,2,FALSE)</f>
        <v>100</v>
      </c>
      <c r="I331">
        <f>IF(G331&gt;2,IF(E331=VLOOKUP(G331,装备规划说明!$F$10:$P$20,11,FALSE),1,0)+IF(E331-1=VLOOKUP(G331,装备规划说明!$F$10:$P$20,11,FALSE),1,0),IF(E331=VLOOKUP(G331,装备规划说明!$F$10:$P$20,11,FALSE),1,0))</f>
        <v>0</v>
      </c>
      <c r="J331">
        <v>1</v>
      </c>
      <c r="K331">
        <v>0</v>
      </c>
      <c r="R331">
        <f t="shared" si="56"/>
        <v>7</v>
      </c>
      <c r="S331">
        <f t="shared" si="61"/>
        <v>7</v>
      </c>
      <c r="U331">
        <f>VLOOKUP($R331,装备规划说明!$X$27:$AI$34,U$1,FALSE)</f>
        <v>16</v>
      </c>
      <c r="V331">
        <f>INT(VLOOKUP($R331,装备规划说明!$X$27:$AI$34,V$1,FALSE)*VLOOKUP($G331,装备规划说明!$F$10:$O$21,4,FALSE)/装备规划说明!$AE$14)</f>
        <v>1408</v>
      </c>
      <c r="W331">
        <f>VLOOKUP($R331,装备规划说明!$X$27:$AI$34,W$1,FALSE)</f>
        <v>18</v>
      </c>
      <c r="X331">
        <f>INT(VLOOKUP($R331,装备规划说明!$X$27:$AI$34,X$1,FALSE)*VLOOKUP($G331,装备规划说明!$F$10:$O$21,4,FALSE)/装备规划说明!$AE$14)</f>
        <v>281</v>
      </c>
      <c r="Y331" t="str">
        <f t="shared" si="62"/>
        <v>[[16,985,1760][[18,196,351]</v>
      </c>
      <c r="Z331">
        <f t="shared" si="63"/>
        <v>2</v>
      </c>
      <c r="AA331" t="str">
        <f t="shared" si="64"/>
        <v>[[16,234,938,100][18,46,187,100]]</v>
      </c>
      <c r="AB331" t="str">
        <f t="shared" si="64"/>
        <v>[[16,234,938,100][18,46,187,100]]</v>
      </c>
      <c r="AC331" t="str">
        <f t="shared" si="64"/>
        <v>[[16,234,938,100][18,46,187,100]]</v>
      </c>
      <c r="AD331" t="str">
        <f t="shared" si="64"/>
        <v>[[16,234,938,100][18,46,187,100]]</v>
      </c>
      <c r="AE331">
        <f t="shared" si="65"/>
        <v>2</v>
      </c>
    </row>
    <row r="332" spans="1:31" hidden="1" x14ac:dyDescent="0.15">
      <c r="A332" t="str">
        <f t="shared" si="59"/>
        <v>1107307</v>
      </c>
      <c r="B332">
        <v>1</v>
      </c>
      <c r="E332">
        <f t="shared" si="57"/>
        <v>3</v>
      </c>
      <c r="F332">
        <f t="shared" si="60"/>
        <v>100</v>
      </c>
      <c r="G332">
        <f t="shared" si="58"/>
        <v>7</v>
      </c>
      <c r="H332">
        <f>VLOOKUP(G332,装备规划说明!$F$7:$H$20,2,FALSE)</f>
        <v>100</v>
      </c>
      <c r="I332">
        <f>IF(G332&gt;2,IF(E332=VLOOKUP(G332,装备规划说明!$F$10:$P$20,11,FALSE),1,0)+IF(E332-1=VLOOKUP(G332,装备规划说明!$F$10:$P$20,11,FALSE),1,0),IF(E332=VLOOKUP(G332,装备规划说明!$F$10:$P$20,11,FALSE),1,0))</f>
        <v>0</v>
      </c>
      <c r="J332">
        <v>1</v>
      </c>
      <c r="K332">
        <v>0</v>
      </c>
      <c r="R332">
        <f t="shared" si="56"/>
        <v>7</v>
      </c>
      <c r="S332">
        <f t="shared" si="61"/>
        <v>7</v>
      </c>
      <c r="U332">
        <f>VLOOKUP($R332,装备规划说明!$X$27:$AI$34,U$1,FALSE)</f>
        <v>16</v>
      </c>
      <c r="V332">
        <f>INT(VLOOKUP($R332,装备规划说明!$X$27:$AI$34,V$1,FALSE)*VLOOKUP($G332,装备规划说明!$F$10:$O$21,4,FALSE)/装备规划说明!$AE$14)</f>
        <v>1408</v>
      </c>
      <c r="W332">
        <f>VLOOKUP($R332,装备规划说明!$X$27:$AI$34,W$1,FALSE)</f>
        <v>18</v>
      </c>
      <c r="X332">
        <f>INT(VLOOKUP($R332,装备规划说明!$X$27:$AI$34,X$1,FALSE)*VLOOKUP($G332,装备规划说明!$F$10:$O$21,4,FALSE)/装备规划说明!$AE$14)</f>
        <v>281</v>
      </c>
      <c r="Y332" t="str">
        <f t="shared" si="62"/>
        <v>[[16,985,1760][[18,196,351]</v>
      </c>
      <c r="Z332">
        <f t="shared" si="63"/>
        <v>2</v>
      </c>
      <c r="AA332" t="str">
        <f t="shared" si="64"/>
        <v>[[16,234,938,100][18,46,187,100]]</v>
      </c>
      <c r="AB332" t="str">
        <f t="shared" si="64"/>
        <v>[[16,234,938,100][18,46,187,100]]</v>
      </c>
      <c r="AC332" t="str">
        <f t="shared" si="64"/>
        <v>[[16,234,938,100][18,46,187,100]]</v>
      </c>
      <c r="AD332" t="str">
        <f t="shared" si="64"/>
        <v>[[16,234,938,100][18,46,187,100]]</v>
      </c>
      <c r="AE332">
        <f t="shared" si="65"/>
        <v>2</v>
      </c>
    </row>
    <row r="333" spans="1:31" hidden="1" x14ac:dyDescent="0.15">
      <c r="A333" t="str">
        <f t="shared" si="59"/>
        <v>1107307</v>
      </c>
      <c r="B333">
        <v>1</v>
      </c>
      <c r="E333">
        <f t="shared" si="57"/>
        <v>3</v>
      </c>
      <c r="F333">
        <f t="shared" si="60"/>
        <v>100</v>
      </c>
      <c r="G333">
        <f t="shared" si="58"/>
        <v>7</v>
      </c>
      <c r="H333">
        <f>VLOOKUP(G333,装备规划说明!$F$7:$H$20,2,FALSE)</f>
        <v>100</v>
      </c>
      <c r="I333">
        <f>IF(G333&gt;2,IF(E333=VLOOKUP(G333,装备规划说明!$F$10:$P$20,11,FALSE),1,0)+IF(E333-1=VLOOKUP(G333,装备规划说明!$F$10:$P$20,11,FALSE),1,0),IF(E333=VLOOKUP(G333,装备规划说明!$F$10:$P$20,11,FALSE),1,0))</f>
        <v>0</v>
      </c>
      <c r="J333">
        <v>1</v>
      </c>
      <c r="K333">
        <v>0</v>
      </c>
      <c r="R333">
        <f t="shared" si="56"/>
        <v>7</v>
      </c>
      <c r="S333">
        <f t="shared" si="61"/>
        <v>7</v>
      </c>
      <c r="U333">
        <f>VLOOKUP($R333,装备规划说明!$X$27:$AI$34,U$1,FALSE)</f>
        <v>16</v>
      </c>
      <c r="V333">
        <f>INT(VLOOKUP($R333,装备规划说明!$X$27:$AI$34,V$1,FALSE)*VLOOKUP($G333,装备规划说明!$F$10:$O$21,4,FALSE)/装备规划说明!$AE$14)</f>
        <v>1408</v>
      </c>
      <c r="W333">
        <f>VLOOKUP($R333,装备规划说明!$X$27:$AI$34,W$1,FALSE)</f>
        <v>18</v>
      </c>
      <c r="X333">
        <f>INT(VLOOKUP($R333,装备规划说明!$X$27:$AI$34,X$1,FALSE)*VLOOKUP($G333,装备规划说明!$F$10:$O$21,4,FALSE)/装备规划说明!$AE$14)</f>
        <v>281</v>
      </c>
      <c r="Y333" t="str">
        <f t="shared" si="62"/>
        <v>[[16,985,1760][[18,196,351]</v>
      </c>
      <c r="Z333">
        <f t="shared" si="63"/>
        <v>2</v>
      </c>
      <c r="AA333" t="str">
        <f t="shared" si="64"/>
        <v>[[16,234,938,100][18,46,187,100]]</v>
      </c>
      <c r="AB333" t="str">
        <f t="shared" si="64"/>
        <v>[[16,234,938,100][18,46,187,100]]</v>
      </c>
      <c r="AC333" t="str">
        <f t="shared" si="64"/>
        <v>[[16,234,938,100][18,46,187,100]]</v>
      </c>
      <c r="AD333" t="str">
        <f t="shared" si="64"/>
        <v>[[16,234,938,100][18,46,187,100]]</v>
      </c>
      <c r="AE333">
        <f t="shared" si="65"/>
        <v>2</v>
      </c>
    </row>
    <row r="334" spans="1:31" hidden="1" x14ac:dyDescent="0.15">
      <c r="A334" t="str">
        <f t="shared" si="59"/>
        <v>1107307</v>
      </c>
      <c r="B334">
        <v>1</v>
      </c>
      <c r="E334">
        <f t="shared" si="57"/>
        <v>3</v>
      </c>
      <c r="F334">
        <f t="shared" si="60"/>
        <v>100</v>
      </c>
      <c r="G334">
        <f t="shared" si="58"/>
        <v>7</v>
      </c>
      <c r="H334">
        <f>VLOOKUP(G334,装备规划说明!$F$7:$H$20,2,FALSE)</f>
        <v>100</v>
      </c>
      <c r="I334">
        <f>IF(G334&gt;2,IF(E334=VLOOKUP(G334,装备规划说明!$F$10:$P$20,11,FALSE),1,0)+IF(E334-1=VLOOKUP(G334,装备规划说明!$F$10:$P$20,11,FALSE),1,0),IF(E334=VLOOKUP(G334,装备规划说明!$F$10:$P$20,11,FALSE),1,0))</f>
        <v>0</v>
      </c>
      <c r="J334">
        <v>1</v>
      </c>
      <c r="K334">
        <v>0</v>
      </c>
      <c r="R334">
        <f t="shared" si="56"/>
        <v>7</v>
      </c>
      <c r="S334">
        <f t="shared" si="61"/>
        <v>7</v>
      </c>
      <c r="U334">
        <f>VLOOKUP($R334,装备规划说明!$X$27:$AI$34,U$1,FALSE)</f>
        <v>16</v>
      </c>
      <c r="V334">
        <f>INT(VLOOKUP($R334,装备规划说明!$X$27:$AI$34,V$1,FALSE)*VLOOKUP($G334,装备规划说明!$F$10:$O$21,4,FALSE)/装备规划说明!$AE$14)</f>
        <v>1408</v>
      </c>
      <c r="W334">
        <f>VLOOKUP($R334,装备规划说明!$X$27:$AI$34,W$1,FALSE)</f>
        <v>18</v>
      </c>
      <c r="X334">
        <f>INT(VLOOKUP($R334,装备规划说明!$X$27:$AI$34,X$1,FALSE)*VLOOKUP($G334,装备规划说明!$F$10:$O$21,4,FALSE)/装备规划说明!$AE$14)</f>
        <v>281</v>
      </c>
      <c r="Y334" t="str">
        <f t="shared" si="62"/>
        <v>[[16,985,1760][[18,196,351]</v>
      </c>
      <c r="Z334">
        <f t="shared" si="63"/>
        <v>2</v>
      </c>
      <c r="AA334" t="str">
        <f t="shared" si="64"/>
        <v>[[16,234,938,100][18,46,187,100]]</v>
      </c>
      <c r="AB334" t="str">
        <f t="shared" si="64"/>
        <v>[[16,234,938,100][18,46,187,100]]</v>
      </c>
      <c r="AC334" t="str">
        <f t="shared" si="64"/>
        <v>[[16,234,938,100][18,46,187,100]]</v>
      </c>
      <c r="AD334" t="str">
        <f t="shared" si="64"/>
        <v>[[16,234,938,100][18,46,187,100]]</v>
      </c>
      <c r="AE334">
        <f t="shared" si="65"/>
        <v>2</v>
      </c>
    </row>
    <row r="335" spans="1:31" x14ac:dyDescent="0.15">
      <c r="A335" t="str">
        <f t="shared" si="59"/>
        <v>1101407</v>
      </c>
      <c r="B335">
        <v>1</v>
      </c>
      <c r="E335">
        <f t="shared" si="57"/>
        <v>4</v>
      </c>
      <c r="F335">
        <f t="shared" si="60"/>
        <v>100</v>
      </c>
      <c r="G335">
        <f t="shared" si="58"/>
        <v>7</v>
      </c>
      <c r="H335">
        <f>VLOOKUP(G335,装备规划说明!$F$7:$H$20,2,FALSE)</f>
        <v>100</v>
      </c>
      <c r="I335">
        <f>IF(G335&gt;2,IF(E335=VLOOKUP(G335,装备规划说明!$F$10:$P$20,11,FALSE),1,0)+IF(E335-1=VLOOKUP(G335,装备规划说明!$F$10:$P$20,11,FALSE),1,0),IF(E335=VLOOKUP(G335,装备规划说明!$F$10:$P$20,11,FALSE),1,0))</f>
        <v>1</v>
      </c>
      <c r="J335">
        <v>1</v>
      </c>
      <c r="K335">
        <v>0</v>
      </c>
      <c r="R335">
        <f t="shared" si="56"/>
        <v>1</v>
      </c>
      <c r="S335">
        <f t="shared" si="61"/>
        <v>1</v>
      </c>
      <c r="U335">
        <f>VLOOKUP($R335,装备规划说明!$X$27:$AI$34,U$1,FALSE)</f>
        <v>16</v>
      </c>
      <c r="V335">
        <f>INT(VLOOKUP($R335,装备规划说明!$X$27:$AI$34,V$1,FALSE)*VLOOKUP($G335,装备规划说明!$F$10:$O$21,4,FALSE)/装备规划说明!$AE$14)</f>
        <v>985</v>
      </c>
      <c r="W335">
        <f>VLOOKUP($R335,装备规划说明!$X$27:$AI$34,W$1,FALSE)</f>
        <v>20</v>
      </c>
      <c r="X335">
        <f>INT(VLOOKUP($R335,装备规划说明!$X$27:$AI$34,X$1,FALSE)*VLOOKUP($G335,装备规划说明!$F$10:$O$21,4,FALSE)/装备规划说明!$AE$14)</f>
        <v>70</v>
      </c>
      <c r="Y335" t="str">
        <f t="shared" ref="Y335:Y354" si="66">"[["&amp;$U335&amp;","&amp;INT($V335)&amp;"]"&amp;"[["&amp;$W335&amp;","&amp;INT($X335)&amp;"]]"</f>
        <v>[[16,985][[20,70]]</v>
      </c>
      <c r="Z335">
        <f t="shared" si="63"/>
        <v>3</v>
      </c>
      <c r="AA335" t="str">
        <f t="shared" si="64"/>
        <v>[[16,164,656,100][20,11,46,100]]</v>
      </c>
      <c r="AB335" t="str">
        <f t="shared" si="64"/>
        <v>[[16,164,656,100][20,11,46,100]]</v>
      </c>
      <c r="AC335" t="str">
        <f t="shared" si="64"/>
        <v>[[16,164,656,100][20,11,46,100]]</v>
      </c>
      <c r="AD335" t="str">
        <f t="shared" si="64"/>
        <v>[[16,164,656,100][20,11,46,100]]</v>
      </c>
      <c r="AE335">
        <f t="shared" si="65"/>
        <v>2</v>
      </c>
    </row>
    <row r="336" spans="1:31" x14ac:dyDescent="0.15">
      <c r="A336" t="str">
        <f t="shared" si="59"/>
        <v>1102407</v>
      </c>
      <c r="B336">
        <v>1</v>
      </c>
      <c r="E336">
        <f t="shared" si="57"/>
        <v>4</v>
      </c>
      <c r="F336">
        <f t="shared" si="60"/>
        <v>100</v>
      </c>
      <c r="G336">
        <f t="shared" si="58"/>
        <v>7</v>
      </c>
      <c r="H336">
        <f>VLOOKUP(G336,装备规划说明!$F$7:$H$20,2,FALSE)</f>
        <v>100</v>
      </c>
      <c r="I336">
        <f>IF(G336&gt;2,IF(E336=VLOOKUP(G336,装备规划说明!$F$10:$P$20,11,FALSE),1,0)+IF(E336-1=VLOOKUP(G336,装备规划说明!$F$10:$P$20,11,FALSE),1,0),IF(E336=VLOOKUP(G336,装备规划说明!$F$10:$P$20,11,FALSE),1,0))</f>
        <v>1</v>
      </c>
      <c r="J336">
        <v>1</v>
      </c>
      <c r="K336">
        <v>0</v>
      </c>
      <c r="R336">
        <f t="shared" si="56"/>
        <v>2</v>
      </c>
      <c r="S336">
        <f t="shared" si="61"/>
        <v>2</v>
      </c>
      <c r="U336">
        <f>VLOOKUP($R336,装备规划说明!$X$27:$AI$34,U$1,FALSE)</f>
        <v>16</v>
      </c>
      <c r="V336">
        <f>INT(VLOOKUP($R336,装备规划说明!$X$27:$AI$34,V$1,FALSE)*VLOOKUP($G336,装备规划说明!$F$10:$O$21,4,FALSE)/装备规划说明!$AE$14)</f>
        <v>1408</v>
      </c>
      <c r="W336">
        <f>VLOOKUP($R336,装备规划说明!$X$27:$AI$34,W$1,FALSE)</f>
        <v>20</v>
      </c>
      <c r="X336">
        <f>INT(VLOOKUP($R336,装备规划说明!$X$27:$AI$34,X$1,FALSE)*VLOOKUP($G336,装备规划说明!$F$10:$O$21,4,FALSE)/装备规划说明!$AE$14)</f>
        <v>70</v>
      </c>
      <c r="Y336" t="str">
        <f t="shared" si="66"/>
        <v>[[16,1408][[20,70]]</v>
      </c>
      <c r="Z336">
        <f t="shared" si="63"/>
        <v>3</v>
      </c>
      <c r="AA336" t="str">
        <f t="shared" si="64"/>
        <v>[[16,234,938,100][20,11,46,100]]</v>
      </c>
      <c r="AB336" t="str">
        <f t="shared" si="64"/>
        <v>[[16,234,938,100][20,11,46,100]]</v>
      </c>
      <c r="AC336" t="str">
        <f t="shared" si="64"/>
        <v>[[16,234,938,100][20,11,46,100]]</v>
      </c>
      <c r="AD336" t="str">
        <f t="shared" si="64"/>
        <v>[[16,234,938,100][20,11,46,100]]</v>
      </c>
      <c r="AE336">
        <f t="shared" si="65"/>
        <v>2</v>
      </c>
    </row>
    <row r="337" spans="1:31" x14ac:dyDescent="0.15">
      <c r="A337" t="str">
        <f t="shared" si="59"/>
        <v>1103407</v>
      </c>
      <c r="B337">
        <v>1</v>
      </c>
      <c r="E337">
        <f t="shared" si="57"/>
        <v>4</v>
      </c>
      <c r="F337">
        <f t="shared" si="60"/>
        <v>100</v>
      </c>
      <c r="G337">
        <f t="shared" si="58"/>
        <v>7</v>
      </c>
      <c r="H337">
        <f>VLOOKUP(G337,装备规划说明!$F$7:$H$20,2,FALSE)</f>
        <v>100</v>
      </c>
      <c r="I337">
        <f>IF(G337&gt;2,IF(E337=VLOOKUP(G337,装备规划说明!$F$10:$P$20,11,FALSE),1,0)+IF(E337-1=VLOOKUP(G337,装备规划说明!$F$10:$P$20,11,FALSE),1,0),IF(E337=VLOOKUP(G337,装备规划说明!$F$10:$P$20,11,FALSE),1,0))</f>
        <v>1</v>
      </c>
      <c r="J337">
        <v>1</v>
      </c>
      <c r="K337">
        <v>0</v>
      </c>
      <c r="R337">
        <f t="shared" si="56"/>
        <v>3</v>
      </c>
      <c r="S337">
        <f t="shared" si="61"/>
        <v>3</v>
      </c>
      <c r="U337">
        <f>VLOOKUP($R337,装备规划说明!$X$27:$AI$34,U$1,FALSE)</f>
        <v>16</v>
      </c>
      <c r="V337">
        <f>INT(VLOOKUP($R337,装备规划说明!$X$27:$AI$34,V$1,FALSE)*VLOOKUP($G337,装备规划说明!$F$10:$O$21,4,FALSE)/装备规划说明!$AE$14)</f>
        <v>704</v>
      </c>
      <c r="W337">
        <f>VLOOKUP($R337,装备规划说明!$X$27:$AI$34,W$1,FALSE)</f>
        <v>21</v>
      </c>
      <c r="X337">
        <f>INT(VLOOKUP($R337,装备规划说明!$X$27:$AI$34,X$1,FALSE)*VLOOKUP($G337,装备规划说明!$F$10:$O$21,4,FALSE)/装备规划说明!$AE$14)</f>
        <v>70</v>
      </c>
      <c r="Y337" t="str">
        <f t="shared" si="66"/>
        <v>[[16,704][[21,70]]</v>
      </c>
      <c r="Z337">
        <f t="shared" si="63"/>
        <v>3</v>
      </c>
      <c r="AA337" t="str">
        <f t="shared" si="64"/>
        <v>[[16,117,469,100][21,11,46,100]]</v>
      </c>
      <c r="AB337" t="str">
        <f t="shared" si="64"/>
        <v>[[16,117,469,100][21,11,46,100]]</v>
      </c>
      <c r="AC337" t="str">
        <f t="shared" si="64"/>
        <v>[[16,117,469,100][21,11,46,100]]</v>
      </c>
      <c r="AD337" t="str">
        <f t="shared" si="64"/>
        <v>[[16,117,469,100][21,11,46,100]]</v>
      </c>
      <c r="AE337">
        <f t="shared" si="65"/>
        <v>2</v>
      </c>
    </row>
    <row r="338" spans="1:31" x14ac:dyDescent="0.15">
      <c r="A338" t="str">
        <f t="shared" si="59"/>
        <v>1104407</v>
      </c>
      <c r="B338">
        <v>1</v>
      </c>
      <c r="E338">
        <f t="shared" si="57"/>
        <v>4</v>
      </c>
      <c r="F338">
        <f t="shared" si="60"/>
        <v>100</v>
      </c>
      <c r="G338">
        <f t="shared" si="58"/>
        <v>7</v>
      </c>
      <c r="H338">
        <f>VLOOKUP(G338,装备规划说明!$F$7:$H$20,2,FALSE)</f>
        <v>100</v>
      </c>
      <c r="I338">
        <f>IF(G338&gt;2,IF(E338=VLOOKUP(G338,装备规划说明!$F$10:$P$20,11,FALSE),1,0)+IF(E338-1=VLOOKUP(G338,装备规划说明!$F$10:$P$20,11,FALSE),1,0),IF(E338=VLOOKUP(G338,装备规划说明!$F$10:$P$20,11,FALSE),1,0))</f>
        <v>1</v>
      </c>
      <c r="J338">
        <v>1</v>
      </c>
      <c r="K338">
        <v>0</v>
      </c>
      <c r="R338">
        <f t="shared" si="56"/>
        <v>4</v>
      </c>
      <c r="S338">
        <f t="shared" si="61"/>
        <v>4</v>
      </c>
      <c r="U338">
        <f>VLOOKUP($R338,装备规划说明!$X$27:$AI$34,U$1,FALSE)</f>
        <v>18</v>
      </c>
      <c r="V338">
        <f>INT(VLOOKUP($R338,装备规划说明!$X$27:$AI$34,V$1,FALSE)*VLOOKUP($G338,装备规划说明!$F$10:$O$21,4,FALSE)/装备规划说明!$AE$14)</f>
        <v>70</v>
      </c>
      <c r="W338">
        <f>VLOOKUP($R338,装备规划说明!$X$27:$AI$34,W$1,FALSE)</f>
        <v>22</v>
      </c>
      <c r="X338">
        <f>INT(VLOOKUP($R338,装备规划说明!$X$27:$AI$34,X$1,FALSE)*VLOOKUP($G338,装备规划说明!$F$10:$O$21,4,FALSE)/装备规划说明!$AE$14)</f>
        <v>35</v>
      </c>
      <c r="Y338" t="str">
        <f t="shared" si="66"/>
        <v>[[18,70][[22,35]]</v>
      </c>
      <c r="Z338">
        <f t="shared" si="63"/>
        <v>3</v>
      </c>
      <c r="AA338" t="str">
        <f t="shared" si="64"/>
        <v>[[18,11,46,100][22,5,23,100]]</v>
      </c>
      <c r="AB338" t="str">
        <f t="shared" si="64"/>
        <v>[[18,11,46,100][22,5,23,100]]</v>
      </c>
      <c r="AC338" t="str">
        <f t="shared" si="64"/>
        <v>[[18,11,46,100][22,5,23,100]]</v>
      </c>
      <c r="AD338" t="str">
        <f t="shared" si="64"/>
        <v>[[18,11,46,100][22,5,23,100]]</v>
      </c>
      <c r="AE338">
        <f t="shared" si="65"/>
        <v>2</v>
      </c>
    </row>
    <row r="339" spans="1:31" x14ac:dyDescent="0.15">
      <c r="A339" t="str">
        <f t="shared" si="59"/>
        <v>1105407</v>
      </c>
      <c r="B339">
        <v>1</v>
      </c>
      <c r="E339">
        <f t="shared" si="57"/>
        <v>4</v>
      </c>
      <c r="F339">
        <f t="shared" si="60"/>
        <v>100</v>
      </c>
      <c r="G339">
        <f t="shared" si="58"/>
        <v>7</v>
      </c>
      <c r="H339">
        <f>VLOOKUP(G339,装备规划说明!$F$7:$H$20,2,FALSE)</f>
        <v>100</v>
      </c>
      <c r="I339">
        <f>IF(G339&gt;2,IF(E339=VLOOKUP(G339,装备规划说明!$F$10:$P$20,11,FALSE),1,0)+IF(E339-1=VLOOKUP(G339,装备规划说明!$F$10:$P$20,11,FALSE),1,0),IF(E339=VLOOKUP(G339,装备规划说明!$F$10:$P$20,11,FALSE),1,0))</f>
        <v>1</v>
      </c>
      <c r="J339">
        <v>1</v>
      </c>
      <c r="K339">
        <v>0</v>
      </c>
      <c r="R339">
        <f t="shared" si="56"/>
        <v>5</v>
      </c>
      <c r="S339">
        <f t="shared" si="61"/>
        <v>5</v>
      </c>
      <c r="U339">
        <f>VLOOKUP($R339,装备规划说明!$X$27:$AI$34,U$1,FALSE)</f>
        <v>16</v>
      </c>
      <c r="V339">
        <f>INT(VLOOKUP($R339,装备规划说明!$X$27:$AI$34,V$1,FALSE)*VLOOKUP($G339,装备规划说明!$F$10:$O$21,4,FALSE)/装备规划说明!$AE$14)</f>
        <v>985</v>
      </c>
      <c r="W339">
        <f>VLOOKUP($R339,装备规划说明!$X$27:$AI$34,W$1,FALSE)</f>
        <v>17</v>
      </c>
      <c r="X339">
        <f>INT(VLOOKUP($R339,装备规划说明!$X$27:$AI$34,X$1,FALSE)*VLOOKUP($G339,装备规划说明!$F$10:$O$21,4,FALSE)/装备规划说明!$AE$14)</f>
        <v>704</v>
      </c>
      <c r="Y339" t="str">
        <f t="shared" si="66"/>
        <v>[[16,985][[17,704]]</v>
      </c>
      <c r="Z339">
        <f t="shared" si="63"/>
        <v>3</v>
      </c>
      <c r="AA339" t="str">
        <f t="shared" si="64"/>
        <v>[[16,164,656,100][17,117,469,100]]</v>
      </c>
      <c r="AB339" t="str">
        <f t="shared" si="64"/>
        <v>[[16,164,656,100][17,117,469,100]]</v>
      </c>
      <c r="AC339" t="str">
        <f t="shared" si="64"/>
        <v>[[16,164,656,100][17,117,469,100]]</v>
      </c>
      <c r="AD339" t="str">
        <f t="shared" si="64"/>
        <v>[[16,164,656,100][17,117,469,100]]</v>
      </c>
      <c r="AE339">
        <f t="shared" si="65"/>
        <v>2</v>
      </c>
    </row>
    <row r="340" spans="1:31" x14ac:dyDescent="0.15">
      <c r="A340" t="str">
        <f t="shared" si="59"/>
        <v>1106407</v>
      </c>
      <c r="B340">
        <v>1</v>
      </c>
      <c r="E340">
        <f t="shared" si="57"/>
        <v>4</v>
      </c>
      <c r="F340">
        <f t="shared" si="60"/>
        <v>100</v>
      </c>
      <c r="G340">
        <f t="shared" si="58"/>
        <v>7</v>
      </c>
      <c r="H340">
        <f>VLOOKUP(G340,装备规划说明!$F$7:$H$20,2,FALSE)</f>
        <v>100</v>
      </c>
      <c r="I340">
        <f>IF(G340&gt;2,IF(E340=VLOOKUP(G340,装备规划说明!$F$10:$P$20,11,FALSE),1,0)+IF(E340-1=VLOOKUP(G340,装备规划说明!$F$10:$P$20,11,FALSE),1,0),IF(E340=VLOOKUP(G340,装备规划说明!$F$10:$P$20,11,FALSE),1,0))</f>
        <v>1</v>
      </c>
      <c r="J340">
        <v>1</v>
      </c>
      <c r="K340">
        <v>0</v>
      </c>
      <c r="R340">
        <f t="shared" si="56"/>
        <v>6</v>
      </c>
      <c r="S340">
        <f t="shared" si="61"/>
        <v>6</v>
      </c>
      <c r="U340">
        <f>VLOOKUP($R340,装备规划说明!$X$27:$AI$34,U$1,FALSE)</f>
        <v>18</v>
      </c>
      <c r="V340">
        <f>INT(VLOOKUP($R340,装备规划说明!$X$27:$AI$34,V$1,FALSE)*VLOOKUP($G340,装备规划说明!$F$10:$O$21,4,FALSE)/装备规划说明!$AE$14)</f>
        <v>70</v>
      </c>
      <c r="W340">
        <f>VLOOKUP($R340,装备规划说明!$X$27:$AI$34,W$1,FALSE)</f>
        <v>17</v>
      </c>
      <c r="X340">
        <f>INT(VLOOKUP($R340,装备规划说明!$X$27:$AI$34,X$1,FALSE)*VLOOKUP($G340,装备规划说明!$F$10:$O$21,4,FALSE)/装备规划说明!$AE$14)</f>
        <v>28</v>
      </c>
      <c r="Y340" t="str">
        <f t="shared" si="66"/>
        <v>[[18,70][[17,28]]</v>
      </c>
      <c r="Z340">
        <f t="shared" si="63"/>
        <v>3</v>
      </c>
      <c r="AA340" t="str">
        <f t="shared" si="64"/>
        <v>[[18,11,46,100][17,4,18,100]]</v>
      </c>
      <c r="AB340" t="str">
        <f t="shared" si="64"/>
        <v>[[18,11,46,100][17,4,18,100]]</v>
      </c>
      <c r="AC340" t="str">
        <f t="shared" si="64"/>
        <v>[[18,11,46,100][17,4,18,100]]</v>
      </c>
      <c r="AD340" t="str">
        <f t="shared" si="64"/>
        <v>[[18,11,46,100][17,4,18,100]]</v>
      </c>
      <c r="AE340">
        <f t="shared" si="65"/>
        <v>2</v>
      </c>
    </row>
    <row r="341" spans="1:31" x14ac:dyDescent="0.15">
      <c r="A341" t="str">
        <f t="shared" si="59"/>
        <v>1107407</v>
      </c>
      <c r="B341">
        <v>1</v>
      </c>
      <c r="E341">
        <f t="shared" si="57"/>
        <v>4</v>
      </c>
      <c r="F341">
        <f t="shared" si="60"/>
        <v>100</v>
      </c>
      <c r="G341">
        <f t="shared" si="58"/>
        <v>7</v>
      </c>
      <c r="H341">
        <f>VLOOKUP(G341,装备规划说明!$F$7:$H$20,2,FALSE)</f>
        <v>100</v>
      </c>
      <c r="I341">
        <f>IF(G341&gt;2,IF(E341=VLOOKUP(G341,装备规划说明!$F$10:$P$20,11,FALSE),1,0)+IF(E341-1=VLOOKUP(G341,装备规划说明!$F$10:$P$20,11,FALSE),1,0),IF(E341=VLOOKUP(G341,装备规划说明!$F$10:$P$20,11,FALSE),1,0))</f>
        <v>1</v>
      </c>
      <c r="J341">
        <v>1</v>
      </c>
      <c r="K341">
        <v>0</v>
      </c>
      <c r="R341">
        <f t="shared" si="56"/>
        <v>7</v>
      </c>
      <c r="S341">
        <f t="shared" si="61"/>
        <v>7</v>
      </c>
      <c r="U341">
        <f>VLOOKUP($R341,装备规划说明!$X$27:$AI$34,U$1,FALSE)</f>
        <v>16</v>
      </c>
      <c r="V341">
        <f>INT(VLOOKUP($R341,装备规划说明!$X$27:$AI$34,V$1,FALSE)*VLOOKUP($G341,装备规划说明!$F$10:$O$21,4,FALSE)/装备规划说明!$AE$14)</f>
        <v>1408</v>
      </c>
      <c r="W341">
        <f>VLOOKUP($R341,装备规划说明!$X$27:$AI$34,W$1,FALSE)</f>
        <v>18</v>
      </c>
      <c r="X341">
        <f>INT(VLOOKUP($R341,装备规划说明!$X$27:$AI$34,X$1,FALSE)*VLOOKUP($G341,装备规划说明!$F$10:$O$21,4,FALSE)/装备规划说明!$AE$14)</f>
        <v>281</v>
      </c>
      <c r="Y341" t="str">
        <f t="shared" si="66"/>
        <v>[[16,1408][[18,281]]</v>
      </c>
      <c r="Z341">
        <f t="shared" si="63"/>
        <v>3</v>
      </c>
      <c r="AA341" t="str">
        <f t="shared" si="64"/>
        <v>[[16,234,938,100][18,46,187,100]]</v>
      </c>
      <c r="AB341" t="str">
        <f t="shared" si="64"/>
        <v>[[16,234,938,100][18,46,187,100]]</v>
      </c>
      <c r="AC341" t="str">
        <f t="shared" si="64"/>
        <v>[[16,234,938,100][18,46,187,100]]</v>
      </c>
      <c r="AD341" t="str">
        <f t="shared" si="64"/>
        <v>[[16,234,938,100][18,46,187,100]]</v>
      </c>
      <c r="AE341">
        <f t="shared" si="65"/>
        <v>2</v>
      </c>
    </row>
    <row r="342" spans="1:31" x14ac:dyDescent="0.15">
      <c r="A342" t="str">
        <f t="shared" si="59"/>
        <v>1107407</v>
      </c>
      <c r="B342">
        <v>1</v>
      </c>
      <c r="E342">
        <f t="shared" si="57"/>
        <v>4</v>
      </c>
      <c r="F342">
        <f t="shared" si="60"/>
        <v>100</v>
      </c>
      <c r="G342">
        <f t="shared" si="58"/>
        <v>7</v>
      </c>
      <c r="H342">
        <f>VLOOKUP(G342,装备规划说明!$F$7:$H$20,2,FALSE)</f>
        <v>100</v>
      </c>
      <c r="I342">
        <f>IF(G342&gt;2,IF(E342=VLOOKUP(G342,装备规划说明!$F$10:$P$20,11,FALSE),1,0)+IF(E342-1=VLOOKUP(G342,装备规划说明!$F$10:$P$20,11,FALSE),1,0),IF(E342=VLOOKUP(G342,装备规划说明!$F$10:$P$20,11,FALSE),1,0))</f>
        <v>1</v>
      </c>
      <c r="J342">
        <v>1</v>
      </c>
      <c r="K342">
        <v>0</v>
      </c>
      <c r="R342">
        <f t="shared" si="56"/>
        <v>7</v>
      </c>
      <c r="S342">
        <f t="shared" si="61"/>
        <v>7</v>
      </c>
      <c r="U342">
        <f>VLOOKUP($R342,装备规划说明!$X$27:$AI$34,U$1,FALSE)</f>
        <v>16</v>
      </c>
      <c r="V342">
        <f>INT(VLOOKUP($R342,装备规划说明!$X$27:$AI$34,V$1,FALSE)*VLOOKUP($G342,装备规划说明!$F$10:$O$21,4,FALSE)/装备规划说明!$AE$14)</f>
        <v>1408</v>
      </c>
      <c r="W342">
        <f>VLOOKUP($R342,装备规划说明!$X$27:$AI$34,W$1,FALSE)</f>
        <v>18</v>
      </c>
      <c r="X342">
        <f>INT(VLOOKUP($R342,装备规划说明!$X$27:$AI$34,X$1,FALSE)*VLOOKUP($G342,装备规划说明!$F$10:$O$21,4,FALSE)/装备规划说明!$AE$14)</f>
        <v>281</v>
      </c>
      <c r="Y342" t="str">
        <f t="shared" si="66"/>
        <v>[[16,1408][[18,281]]</v>
      </c>
      <c r="Z342">
        <f t="shared" si="63"/>
        <v>3</v>
      </c>
      <c r="AA342" t="str">
        <f t="shared" si="64"/>
        <v>[[16,234,938,100][18,46,187,100]]</v>
      </c>
      <c r="AB342" t="str">
        <f t="shared" si="64"/>
        <v>[[16,234,938,100][18,46,187,100]]</v>
      </c>
      <c r="AC342" t="str">
        <f t="shared" si="64"/>
        <v>[[16,234,938,100][18,46,187,100]]</v>
      </c>
      <c r="AD342" t="str">
        <f t="shared" si="64"/>
        <v>[[16,234,938,100][18,46,187,100]]</v>
      </c>
      <c r="AE342">
        <f t="shared" si="65"/>
        <v>2</v>
      </c>
    </row>
    <row r="343" spans="1:31" x14ac:dyDescent="0.15">
      <c r="A343" t="str">
        <f t="shared" si="59"/>
        <v>1107407</v>
      </c>
      <c r="B343">
        <v>1</v>
      </c>
      <c r="E343">
        <f t="shared" si="57"/>
        <v>4</v>
      </c>
      <c r="F343">
        <f t="shared" si="60"/>
        <v>100</v>
      </c>
      <c r="G343">
        <f t="shared" si="58"/>
        <v>7</v>
      </c>
      <c r="H343">
        <f>VLOOKUP(G343,装备规划说明!$F$7:$H$20,2,FALSE)</f>
        <v>100</v>
      </c>
      <c r="I343">
        <f>IF(G343&gt;2,IF(E343=VLOOKUP(G343,装备规划说明!$F$10:$P$20,11,FALSE),1,0)+IF(E343-1=VLOOKUP(G343,装备规划说明!$F$10:$P$20,11,FALSE),1,0),IF(E343=VLOOKUP(G343,装备规划说明!$F$10:$P$20,11,FALSE),1,0))</f>
        <v>1</v>
      </c>
      <c r="J343">
        <v>1</v>
      </c>
      <c r="K343">
        <v>0</v>
      </c>
      <c r="R343">
        <f t="shared" si="56"/>
        <v>7</v>
      </c>
      <c r="S343">
        <f t="shared" si="61"/>
        <v>7</v>
      </c>
      <c r="U343">
        <f>VLOOKUP($R343,装备规划说明!$X$27:$AI$34,U$1,FALSE)</f>
        <v>16</v>
      </c>
      <c r="V343">
        <f>INT(VLOOKUP($R343,装备规划说明!$X$27:$AI$34,V$1,FALSE)*VLOOKUP($G343,装备规划说明!$F$10:$O$21,4,FALSE)/装备规划说明!$AE$14)</f>
        <v>1408</v>
      </c>
      <c r="W343">
        <f>VLOOKUP($R343,装备规划说明!$X$27:$AI$34,W$1,FALSE)</f>
        <v>18</v>
      </c>
      <c r="X343">
        <f>INT(VLOOKUP($R343,装备规划说明!$X$27:$AI$34,X$1,FALSE)*VLOOKUP($G343,装备规划说明!$F$10:$O$21,4,FALSE)/装备规划说明!$AE$14)</f>
        <v>281</v>
      </c>
      <c r="Y343" t="str">
        <f t="shared" si="66"/>
        <v>[[16,1408][[18,281]]</v>
      </c>
      <c r="Z343">
        <f t="shared" si="63"/>
        <v>3</v>
      </c>
      <c r="AA343" t="str">
        <f t="shared" si="64"/>
        <v>[[16,234,938,100][18,46,187,100]]</v>
      </c>
      <c r="AB343" t="str">
        <f t="shared" si="64"/>
        <v>[[16,234,938,100][18,46,187,100]]</v>
      </c>
      <c r="AC343" t="str">
        <f t="shared" si="64"/>
        <v>[[16,234,938,100][18,46,187,100]]</v>
      </c>
      <c r="AD343" t="str">
        <f t="shared" si="64"/>
        <v>[[16,234,938,100][18,46,187,100]]</v>
      </c>
      <c r="AE343">
        <f t="shared" si="65"/>
        <v>2</v>
      </c>
    </row>
    <row r="344" spans="1:31" x14ac:dyDescent="0.15">
      <c r="A344" t="str">
        <f t="shared" si="59"/>
        <v>1107407</v>
      </c>
      <c r="B344">
        <v>1</v>
      </c>
      <c r="E344">
        <f t="shared" si="57"/>
        <v>4</v>
      </c>
      <c r="F344">
        <f t="shared" si="60"/>
        <v>100</v>
      </c>
      <c r="G344">
        <f t="shared" si="58"/>
        <v>7</v>
      </c>
      <c r="H344">
        <f>VLOOKUP(G344,装备规划说明!$F$7:$H$20,2,FALSE)</f>
        <v>100</v>
      </c>
      <c r="I344">
        <f>IF(G344&gt;2,IF(E344=VLOOKUP(G344,装备规划说明!$F$10:$P$20,11,FALSE),1,0)+IF(E344-1=VLOOKUP(G344,装备规划说明!$F$10:$P$20,11,FALSE),1,0),IF(E344=VLOOKUP(G344,装备规划说明!$F$10:$P$20,11,FALSE),1,0))</f>
        <v>1</v>
      </c>
      <c r="J344">
        <v>1</v>
      </c>
      <c r="K344">
        <v>0</v>
      </c>
      <c r="R344">
        <f t="shared" si="56"/>
        <v>7</v>
      </c>
      <c r="S344">
        <f t="shared" si="61"/>
        <v>7</v>
      </c>
      <c r="U344">
        <f>VLOOKUP($R344,装备规划说明!$X$27:$AI$34,U$1,FALSE)</f>
        <v>16</v>
      </c>
      <c r="V344">
        <f>INT(VLOOKUP($R344,装备规划说明!$X$27:$AI$34,V$1,FALSE)*VLOOKUP($G344,装备规划说明!$F$10:$O$21,4,FALSE)/装备规划说明!$AE$14)</f>
        <v>1408</v>
      </c>
      <c r="W344">
        <f>VLOOKUP($R344,装备规划说明!$X$27:$AI$34,W$1,FALSE)</f>
        <v>18</v>
      </c>
      <c r="X344">
        <f>INT(VLOOKUP($R344,装备规划说明!$X$27:$AI$34,X$1,FALSE)*VLOOKUP($G344,装备规划说明!$F$10:$O$21,4,FALSE)/装备规划说明!$AE$14)</f>
        <v>281</v>
      </c>
      <c r="Y344" t="str">
        <f t="shared" si="66"/>
        <v>[[16,1408][[18,281]]</v>
      </c>
      <c r="Z344">
        <f t="shared" si="63"/>
        <v>3</v>
      </c>
      <c r="AA344" t="str">
        <f t="shared" si="64"/>
        <v>[[16,234,938,100][18,46,187,100]]</v>
      </c>
      <c r="AB344" t="str">
        <f t="shared" si="64"/>
        <v>[[16,234,938,100][18,46,187,100]]</v>
      </c>
      <c r="AC344" t="str">
        <f t="shared" si="64"/>
        <v>[[16,234,938,100][18,46,187,100]]</v>
      </c>
      <c r="AD344" t="str">
        <f t="shared" si="64"/>
        <v>[[16,234,938,100][18,46,187,100]]</v>
      </c>
      <c r="AE344">
        <f t="shared" si="65"/>
        <v>2</v>
      </c>
    </row>
    <row r="345" spans="1:31" x14ac:dyDescent="0.15">
      <c r="A345" t="str">
        <f t="shared" si="59"/>
        <v>1101507</v>
      </c>
      <c r="B345">
        <v>1</v>
      </c>
      <c r="E345">
        <f t="shared" si="57"/>
        <v>5</v>
      </c>
      <c r="F345">
        <f t="shared" si="60"/>
        <v>100</v>
      </c>
      <c r="G345">
        <f t="shared" si="58"/>
        <v>7</v>
      </c>
      <c r="H345">
        <f>VLOOKUP(G345,装备规划说明!$F$7:$H$20,2,FALSE)</f>
        <v>100</v>
      </c>
      <c r="I345">
        <f>IF(G345&gt;2,IF(E345=VLOOKUP(G345,装备规划说明!$F$10:$P$20,11,FALSE),1,0)+IF(E345-1=VLOOKUP(G345,装备规划说明!$F$10:$P$20,11,FALSE),1,0),IF(E345=VLOOKUP(G345,装备规划说明!$F$10:$P$20,11,FALSE),1,0))</f>
        <v>1</v>
      </c>
      <c r="J345">
        <v>1</v>
      </c>
      <c r="K345">
        <v>0</v>
      </c>
      <c r="R345">
        <f t="shared" si="56"/>
        <v>1</v>
      </c>
      <c r="S345">
        <f t="shared" si="61"/>
        <v>1</v>
      </c>
      <c r="U345">
        <f>VLOOKUP($R345,装备规划说明!$X$27:$AI$34,U$1,FALSE)</f>
        <v>16</v>
      </c>
      <c r="V345">
        <f>INT(VLOOKUP($R345,装备规划说明!$X$27:$AI$34,V$1,FALSE)*VLOOKUP($G345,装备规划说明!$F$10:$O$21,4,FALSE)/装备规划说明!$AE$14)</f>
        <v>985</v>
      </c>
      <c r="W345">
        <f>VLOOKUP($R345,装备规划说明!$X$27:$AI$34,W$1,FALSE)</f>
        <v>20</v>
      </c>
      <c r="X345">
        <f>INT(VLOOKUP($R345,装备规划说明!$X$27:$AI$34,X$1,FALSE)*VLOOKUP($G345,装备规划说明!$F$10:$O$21,4,FALSE)/装备规划说明!$AE$14)</f>
        <v>70</v>
      </c>
      <c r="Y345" t="str">
        <f t="shared" si="66"/>
        <v>[[16,985][[20,70]]</v>
      </c>
      <c r="Z345">
        <f t="shared" si="63"/>
        <v>4</v>
      </c>
      <c r="AA345" t="str">
        <f t="shared" si="64"/>
        <v>[[16,164,656,100][20,11,46,100]]</v>
      </c>
      <c r="AB345" t="str">
        <f t="shared" si="64"/>
        <v>[[16,164,656,100][20,11,46,100]]</v>
      </c>
      <c r="AC345" t="str">
        <f t="shared" si="64"/>
        <v>[[16,164,656,100][20,11,46,100]]</v>
      </c>
      <c r="AD345" t="str">
        <f t="shared" si="64"/>
        <v>[[16,164,656,100][20,11,46,100]]</v>
      </c>
      <c r="AE345">
        <f t="shared" si="65"/>
        <v>2</v>
      </c>
    </row>
    <row r="346" spans="1:31" x14ac:dyDescent="0.15">
      <c r="A346" t="str">
        <f t="shared" si="59"/>
        <v>1102507</v>
      </c>
      <c r="B346">
        <v>1</v>
      </c>
      <c r="E346">
        <f t="shared" si="57"/>
        <v>5</v>
      </c>
      <c r="F346">
        <f t="shared" si="60"/>
        <v>100</v>
      </c>
      <c r="G346">
        <f t="shared" si="58"/>
        <v>7</v>
      </c>
      <c r="H346">
        <f>VLOOKUP(G346,装备规划说明!$F$7:$H$20,2,FALSE)</f>
        <v>100</v>
      </c>
      <c r="I346">
        <f>IF(G346&gt;2,IF(E346=VLOOKUP(G346,装备规划说明!$F$10:$P$20,11,FALSE),1,0)+IF(E346-1=VLOOKUP(G346,装备规划说明!$F$10:$P$20,11,FALSE),1,0),IF(E346=VLOOKUP(G346,装备规划说明!$F$10:$P$20,11,FALSE),1,0))</f>
        <v>1</v>
      </c>
      <c r="J346">
        <v>1</v>
      </c>
      <c r="K346">
        <v>0</v>
      </c>
      <c r="R346">
        <f t="shared" si="56"/>
        <v>2</v>
      </c>
      <c r="S346">
        <f t="shared" si="61"/>
        <v>2</v>
      </c>
      <c r="U346">
        <f>VLOOKUP($R346,装备规划说明!$X$27:$AI$34,U$1,FALSE)</f>
        <v>16</v>
      </c>
      <c r="V346">
        <f>INT(VLOOKUP($R346,装备规划说明!$X$27:$AI$34,V$1,FALSE)*VLOOKUP($G346,装备规划说明!$F$10:$O$21,4,FALSE)/装备规划说明!$AE$14)</f>
        <v>1408</v>
      </c>
      <c r="W346">
        <f>VLOOKUP($R346,装备规划说明!$X$27:$AI$34,W$1,FALSE)</f>
        <v>20</v>
      </c>
      <c r="X346">
        <f>INT(VLOOKUP($R346,装备规划说明!$X$27:$AI$34,X$1,FALSE)*VLOOKUP($G346,装备规划说明!$F$10:$O$21,4,FALSE)/装备规划说明!$AE$14)</f>
        <v>70</v>
      </c>
      <c r="Y346" t="str">
        <f t="shared" si="66"/>
        <v>[[16,1408][[20,70]]</v>
      </c>
      <c r="Z346">
        <f t="shared" si="63"/>
        <v>4</v>
      </c>
      <c r="AA346" t="str">
        <f t="shared" si="64"/>
        <v>[[16,234,938,100][20,11,46,100]]</v>
      </c>
      <c r="AB346" t="str">
        <f t="shared" si="64"/>
        <v>[[16,234,938,100][20,11,46,100]]</v>
      </c>
      <c r="AC346" t="str">
        <f t="shared" si="64"/>
        <v>[[16,234,938,100][20,11,46,100]]</v>
      </c>
      <c r="AD346" t="str">
        <f t="shared" si="64"/>
        <v>[[16,234,938,100][20,11,46,100]]</v>
      </c>
      <c r="AE346">
        <f t="shared" si="65"/>
        <v>2</v>
      </c>
    </row>
    <row r="347" spans="1:31" x14ac:dyDescent="0.15">
      <c r="A347" t="str">
        <f t="shared" si="59"/>
        <v>1103507</v>
      </c>
      <c r="B347">
        <v>1</v>
      </c>
      <c r="E347">
        <f t="shared" si="57"/>
        <v>5</v>
      </c>
      <c r="F347">
        <f t="shared" si="60"/>
        <v>100</v>
      </c>
      <c r="G347">
        <f t="shared" si="58"/>
        <v>7</v>
      </c>
      <c r="H347">
        <f>VLOOKUP(G347,装备规划说明!$F$7:$H$20,2,FALSE)</f>
        <v>100</v>
      </c>
      <c r="I347">
        <f>IF(G347&gt;2,IF(E347=VLOOKUP(G347,装备规划说明!$F$10:$P$20,11,FALSE),1,0)+IF(E347-1=VLOOKUP(G347,装备规划说明!$F$10:$P$20,11,FALSE),1,0),IF(E347=VLOOKUP(G347,装备规划说明!$F$10:$P$20,11,FALSE),1,0))</f>
        <v>1</v>
      </c>
      <c r="J347">
        <v>1</v>
      </c>
      <c r="K347">
        <v>0</v>
      </c>
      <c r="R347">
        <f t="shared" si="56"/>
        <v>3</v>
      </c>
      <c r="S347">
        <f t="shared" si="61"/>
        <v>3</v>
      </c>
      <c r="U347">
        <f>VLOOKUP($R347,装备规划说明!$X$27:$AI$34,U$1,FALSE)</f>
        <v>16</v>
      </c>
      <c r="V347">
        <f>INT(VLOOKUP($R347,装备规划说明!$X$27:$AI$34,V$1,FALSE)*VLOOKUP($G347,装备规划说明!$F$10:$O$21,4,FALSE)/装备规划说明!$AE$14)</f>
        <v>704</v>
      </c>
      <c r="W347">
        <f>VLOOKUP($R347,装备规划说明!$X$27:$AI$34,W$1,FALSE)</f>
        <v>21</v>
      </c>
      <c r="X347">
        <f>INT(VLOOKUP($R347,装备规划说明!$X$27:$AI$34,X$1,FALSE)*VLOOKUP($G347,装备规划说明!$F$10:$O$21,4,FALSE)/装备规划说明!$AE$14)</f>
        <v>70</v>
      </c>
      <c r="Y347" t="str">
        <f t="shared" si="66"/>
        <v>[[16,704][[21,70]]</v>
      </c>
      <c r="Z347">
        <f t="shared" si="63"/>
        <v>4</v>
      </c>
      <c r="AA347" t="str">
        <f t="shared" si="64"/>
        <v>[[16,117,469,100][21,11,46,100]]</v>
      </c>
      <c r="AB347" t="str">
        <f t="shared" si="64"/>
        <v>[[16,117,469,100][21,11,46,100]]</v>
      </c>
      <c r="AC347" t="str">
        <f t="shared" si="64"/>
        <v>[[16,117,469,100][21,11,46,100]]</v>
      </c>
      <c r="AD347" t="str">
        <f t="shared" si="64"/>
        <v>[[16,117,469,100][21,11,46,100]]</v>
      </c>
      <c r="AE347">
        <f t="shared" si="65"/>
        <v>2</v>
      </c>
    </row>
    <row r="348" spans="1:31" x14ac:dyDescent="0.15">
      <c r="A348" t="str">
        <f t="shared" si="59"/>
        <v>1104507</v>
      </c>
      <c r="B348">
        <v>1</v>
      </c>
      <c r="E348">
        <f t="shared" si="57"/>
        <v>5</v>
      </c>
      <c r="F348">
        <f t="shared" si="60"/>
        <v>100</v>
      </c>
      <c r="G348">
        <f t="shared" si="58"/>
        <v>7</v>
      </c>
      <c r="H348">
        <f>VLOOKUP(G348,装备规划说明!$F$7:$H$20,2,FALSE)</f>
        <v>100</v>
      </c>
      <c r="I348">
        <f>IF(G348&gt;2,IF(E348=VLOOKUP(G348,装备规划说明!$F$10:$P$20,11,FALSE),1,0)+IF(E348-1=VLOOKUP(G348,装备规划说明!$F$10:$P$20,11,FALSE),1,0),IF(E348=VLOOKUP(G348,装备规划说明!$F$10:$P$20,11,FALSE),1,0))</f>
        <v>1</v>
      </c>
      <c r="J348">
        <v>1</v>
      </c>
      <c r="K348">
        <v>0</v>
      </c>
      <c r="R348">
        <f t="shared" si="56"/>
        <v>4</v>
      </c>
      <c r="S348">
        <f t="shared" si="61"/>
        <v>4</v>
      </c>
      <c r="U348">
        <f>VLOOKUP($R348,装备规划说明!$X$27:$AI$34,U$1,FALSE)</f>
        <v>18</v>
      </c>
      <c r="V348">
        <f>INT(VLOOKUP($R348,装备规划说明!$X$27:$AI$34,V$1,FALSE)*VLOOKUP($G348,装备规划说明!$F$10:$O$21,4,FALSE)/装备规划说明!$AE$14)</f>
        <v>70</v>
      </c>
      <c r="W348">
        <f>VLOOKUP($R348,装备规划说明!$X$27:$AI$34,W$1,FALSE)</f>
        <v>22</v>
      </c>
      <c r="X348">
        <f>INT(VLOOKUP($R348,装备规划说明!$X$27:$AI$34,X$1,FALSE)*VLOOKUP($G348,装备规划说明!$F$10:$O$21,4,FALSE)/装备规划说明!$AE$14)</f>
        <v>35</v>
      </c>
      <c r="Y348" t="str">
        <f t="shared" si="66"/>
        <v>[[18,70][[22,35]]</v>
      </c>
      <c r="Z348">
        <f t="shared" si="63"/>
        <v>4</v>
      </c>
      <c r="AA348" t="str">
        <f t="shared" si="64"/>
        <v>[[18,11,46,100][22,5,23,100]]</v>
      </c>
      <c r="AB348" t="str">
        <f t="shared" si="64"/>
        <v>[[18,11,46,100][22,5,23,100]]</v>
      </c>
      <c r="AC348" t="str">
        <f t="shared" si="64"/>
        <v>[[18,11,46,100][22,5,23,100]]</v>
      </c>
      <c r="AD348" t="str">
        <f t="shared" si="64"/>
        <v>[[18,11,46,100][22,5,23,100]]</v>
      </c>
      <c r="AE348">
        <f t="shared" si="65"/>
        <v>2</v>
      </c>
    </row>
    <row r="349" spans="1:31" x14ac:dyDescent="0.15">
      <c r="A349" t="str">
        <f t="shared" si="59"/>
        <v>1105507</v>
      </c>
      <c r="B349">
        <v>1</v>
      </c>
      <c r="E349">
        <f t="shared" si="57"/>
        <v>5</v>
      </c>
      <c r="F349">
        <f t="shared" si="60"/>
        <v>100</v>
      </c>
      <c r="G349">
        <f t="shared" si="58"/>
        <v>7</v>
      </c>
      <c r="H349">
        <f>VLOOKUP(G349,装备规划说明!$F$7:$H$20,2,FALSE)</f>
        <v>100</v>
      </c>
      <c r="I349">
        <f>IF(G349&gt;2,IF(E349=VLOOKUP(G349,装备规划说明!$F$10:$P$20,11,FALSE),1,0)+IF(E349-1=VLOOKUP(G349,装备规划说明!$F$10:$P$20,11,FALSE),1,0),IF(E349=VLOOKUP(G349,装备规划说明!$F$10:$P$20,11,FALSE),1,0))</f>
        <v>1</v>
      </c>
      <c r="J349">
        <v>1</v>
      </c>
      <c r="K349">
        <v>0</v>
      </c>
      <c r="R349">
        <f t="shared" si="56"/>
        <v>5</v>
      </c>
      <c r="S349">
        <f t="shared" si="61"/>
        <v>5</v>
      </c>
      <c r="U349">
        <f>VLOOKUP($R349,装备规划说明!$X$27:$AI$34,U$1,FALSE)</f>
        <v>16</v>
      </c>
      <c r="V349">
        <f>INT(VLOOKUP($R349,装备规划说明!$X$27:$AI$34,V$1,FALSE)*VLOOKUP($G349,装备规划说明!$F$10:$O$21,4,FALSE)/装备规划说明!$AE$14)</f>
        <v>985</v>
      </c>
      <c r="W349">
        <f>VLOOKUP($R349,装备规划说明!$X$27:$AI$34,W$1,FALSE)</f>
        <v>17</v>
      </c>
      <c r="X349">
        <f>INT(VLOOKUP($R349,装备规划说明!$X$27:$AI$34,X$1,FALSE)*VLOOKUP($G349,装备规划说明!$F$10:$O$21,4,FALSE)/装备规划说明!$AE$14)</f>
        <v>704</v>
      </c>
      <c r="Y349" t="str">
        <f t="shared" si="66"/>
        <v>[[16,985][[17,704]]</v>
      </c>
      <c r="Z349">
        <f t="shared" si="63"/>
        <v>4</v>
      </c>
      <c r="AA349" t="str">
        <f t="shared" si="64"/>
        <v>[[16,164,656,100][17,117,469,100]]</v>
      </c>
      <c r="AB349" t="str">
        <f t="shared" si="64"/>
        <v>[[16,164,656,100][17,117,469,100]]</v>
      </c>
      <c r="AC349" t="str">
        <f t="shared" si="64"/>
        <v>[[16,164,656,100][17,117,469,100]]</v>
      </c>
      <c r="AD349" t="str">
        <f t="shared" si="64"/>
        <v>[[16,164,656,100][17,117,469,100]]</v>
      </c>
      <c r="AE349">
        <f t="shared" si="65"/>
        <v>2</v>
      </c>
    </row>
    <row r="350" spans="1:31" x14ac:dyDescent="0.15">
      <c r="A350" t="str">
        <f t="shared" si="59"/>
        <v>1106507</v>
      </c>
      <c r="B350">
        <v>1</v>
      </c>
      <c r="E350">
        <f t="shared" si="57"/>
        <v>5</v>
      </c>
      <c r="F350">
        <f t="shared" si="60"/>
        <v>100</v>
      </c>
      <c r="G350">
        <f t="shared" si="58"/>
        <v>7</v>
      </c>
      <c r="H350">
        <f>VLOOKUP(G350,装备规划说明!$F$7:$H$20,2,FALSE)</f>
        <v>100</v>
      </c>
      <c r="I350">
        <f>IF(G350&gt;2,IF(E350=VLOOKUP(G350,装备规划说明!$F$10:$P$20,11,FALSE),1,0)+IF(E350-1=VLOOKUP(G350,装备规划说明!$F$10:$P$20,11,FALSE),1,0),IF(E350=VLOOKUP(G350,装备规划说明!$F$10:$P$20,11,FALSE),1,0))</f>
        <v>1</v>
      </c>
      <c r="J350">
        <v>1</v>
      </c>
      <c r="K350">
        <v>0</v>
      </c>
      <c r="R350">
        <f t="shared" si="56"/>
        <v>6</v>
      </c>
      <c r="S350">
        <f t="shared" si="61"/>
        <v>6</v>
      </c>
      <c r="U350">
        <f>VLOOKUP($R350,装备规划说明!$X$27:$AI$34,U$1,FALSE)</f>
        <v>18</v>
      </c>
      <c r="V350">
        <f>INT(VLOOKUP($R350,装备规划说明!$X$27:$AI$34,V$1,FALSE)*VLOOKUP($G350,装备规划说明!$F$10:$O$21,4,FALSE)/装备规划说明!$AE$14)</f>
        <v>70</v>
      </c>
      <c r="W350">
        <f>VLOOKUP($R350,装备规划说明!$X$27:$AI$34,W$1,FALSE)</f>
        <v>17</v>
      </c>
      <c r="X350">
        <f>INT(VLOOKUP($R350,装备规划说明!$X$27:$AI$34,X$1,FALSE)*VLOOKUP($G350,装备规划说明!$F$10:$O$21,4,FALSE)/装备规划说明!$AE$14)</f>
        <v>28</v>
      </c>
      <c r="Y350" t="str">
        <f t="shared" si="66"/>
        <v>[[18,70][[17,28]]</v>
      </c>
      <c r="Z350">
        <f t="shared" si="63"/>
        <v>4</v>
      </c>
      <c r="AA350" t="str">
        <f t="shared" si="64"/>
        <v>[[18,11,46,100][17,4,18,100]]</v>
      </c>
      <c r="AB350" t="str">
        <f t="shared" si="64"/>
        <v>[[18,11,46,100][17,4,18,100]]</v>
      </c>
      <c r="AC350" t="str">
        <f t="shared" si="64"/>
        <v>[[18,11,46,100][17,4,18,100]]</v>
      </c>
      <c r="AD350" t="str">
        <f t="shared" si="64"/>
        <v>[[18,11,46,100][17,4,18,100]]</v>
      </c>
      <c r="AE350">
        <f t="shared" si="65"/>
        <v>2</v>
      </c>
    </row>
    <row r="351" spans="1:31" x14ac:dyDescent="0.15">
      <c r="A351" t="str">
        <f t="shared" si="59"/>
        <v>1107507</v>
      </c>
      <c r="B351">
        <v>1</v>
      </c>
      <c r="E351">
        <f t="shared" si="57"/>
        <v>5</v>
      </c>
      <c r="F351">
        <f t="shared" si="60"/>
        <v>100</v>
      </c>
      <c r="G351">
        <f t="shared" si="58"/>
        <v>7</v>
      </c>
      <c r="H351">
        <f>VLOOKUP(G351,装备规划说明!$F$7:$H$20,2,FALSE)</f>
        <v>100</v>
      </c>
      <c r="I351">
        <f>IF(G351&gt;2,IF(E351=VLOOKUP(G351,装备规划说明!$F$10:$P$20,11,FALSE),1,0)+IF(E351-1=VLOOKUP(G351,装备规划说明!$F$10:$P$20,11,FALSE),1,0),IF(E351=VLOOKUP(G351,装备规划说明!$F$10:$P$20,11,FALSE),1,0))</f>
        <v>1</v>
      </c>
      <c r="J351">
        <v>1</v>
      </c>
      <c r="K351">
        <v>0</v>
      </c>
      <c r="R351">
        <f t="shared" si="56"/>
        <v>7</v>
      </c>
      <c r="S351">
        <f t="shared" si="61"/>
        <v>7</v>
      </c>
      <c r="U351">
        <f>VLOOKUP($R351,装备规划说明!$X$27:$AI$34,U$1,FALSE)</f>
        <v>16</v>
      </c>
      <c r="V351">
        <f>INT(VLOOKUP($R351,装备规划说明!$X$27:$AI$34,V$1,FALSE)*VLOOKUP($G351,装备规划说明!$F$10:$O$21,4,FALSE)/装备规划说明!$AE$14)</f>
        <v>1408</v>
      </c>
      <c r="W351">
        <f>VLOOKUP($R351,装备规划说明!$X$27:$AI$34,W$1,FALSE)</f>
        <v>18</v>
      </c>
      <c r="X351">
        <f>INT(VLOOKUP($R351,装备规划说明!$X$27:$AI$34,X$1,FALSE)*VLOOKUP($G351,装备规划说明!$F$10:$O$21,4,FALSE)/装备规划说明!$AE$14)</f>
        <v>281</v>
      </c>
      <c r="Y351" t="str">
        <f t="shared" si="66"/>
        <v>[[16,1408][[18,281]]</v>
      </c>
      <c r="Z351">
        <f t="shared" si="63"/>
        <v>4</v>
      </c>
      <c r="AA351" t="str">
        <f t="shared" si="64"/>
        <v>[[16,234,938,100][18,46,187,100]]</v>
      </c>
      <c r="AB351" t="str">
        <f t="shared" si="64"/>
        <v>[[16,234,938,100][18,46,187,100]]</v>
      </c>
      <c r="AC351" t="str">
        <f t="shared" si="64"/>
        <v>[[16,234,938,100][18,46,187,100]]</v>
      </c>
      <c r="AD351" t="str">
        <f t="shared" si="64"/>
        <v>[[16,234,938,100][18,46,187,100]]</v>
      </c>
      <c r="AE351">
        <f t="shared" si="65"/>
        <v>2</v>
      </c>
    </row>
    <row r="352" spans="1:31" x14ac:dyDescent="0.15">
      <c r="A352" t="str">
        <f t="shared" si="59"/>
        <v>1107507</v>
      </c>
      <c r="B352">
        <v>1</v>
      </c>
      <c r="E352">
        <f t="shared" si="57"/>
        <v>5</v>
      </c>
      <c r="F352">
        <f t="shared" si="60"/>
        <v>100</v>
      </c>
      <c r="G352">
        <f t="shared" si="58"/>
        <v>7</v>
      </c>
      <c r="H352">
        <f>VLOOKUP(G352,装备规划说明!$F$7:$H$20,2,FALSE)</f>
        <v>100</v>
      </c>
      <c r="I352">
        <f>IF(G352&gt;2,IF(E352=VLOOKUP(G352,装备规划说明!$F$10:$P$20,11,FALSE),1,0)+IF(E352-1=VLOOKUP(G352,装备规划说明!$F$10:$P$20,11,FALSE),1,0),IF(E352=VLOOKUP(G352,装备规划说明!$F$10:$P$20,11,FALSE),1,0))</f>
        <v>1</v>
      </c>
      <c r="J352">
        <v>1</v>
      </c>
      <c r="K352">
        <v>0</v>
      </c>
      <c r="R352">
        <f t="shared" si="56"/>
        <v>7</v>
      </c>
      <c r="S352">
        <f t="shared" si="61"/>
        <v>7</v>
      </c>
      <c r="U352">
        <f>VLOOKUP($R352,装备规划说明!$X$27:$AI$34,U$1,FALSE)</f>
        <v>16</v>
      </c>
      <c r="V352">
        <f>INT(VLOOKUP($R352,装备规划说明!$X$27:$AI$34,V$1,FALSE)*VLOOKUP($G352,装备规划说明!$F$10:$O$21,4,FALSE)/装备规划说明!$AE$14)</f>
        <v>1408</v>
      </c>
      <c r="W352">
        <f>VLOOKUP($R352,装备规划说明!$X$27:$AI$34,W$1,FALSE)</f>
        <v>18</v>
      </c>
      <c r="X352">
        <f>INT(VLOOKUP($R352,装备规划说明!$X$27:$AI$34,X$1,FALSE)*VLOOKUP($G352,装备规划说明!$F$10:$O$21,4,FALSE)/装备规划说明!$AE$14)</f>
        <v>281</v>
      </c>
      <c r="Y352" t="str">
        <f t="shared" si="66"/>
        <v>[[16,1408][[18,281]]</v>
      </c>
      <c r="Z352">
        <f t="shared" si="63"/>
        <v>4</v>
      </c>
      <c r="AA352" t="str">
        <f t="shared" si="64"/>
        <v>[[16,234,938,100][18,46,187,100]]</v>
      </c>
      <c r="AB352" t="str">
        <f t="shared" si="64"/>
        <v>[[16,234,938,100][18,46,187,100]]</v>
      </c>
      <c r="AC352" t="str">
        <f t="shared" si="64"/>
        <v>[[16,234,938,100][18,46,187,100]]</v>
      </c>
      <c r="AD352" t="str">
        <f t="shared" si="64"/>
        <v>[[16,234,938,100][18,46,187,100]]</v>
      </c>
      <c r="AE352">
        <f t="shared" si="65"/>
        <v>2</v>
      </c>
    </row>
    <row r="353" spans="1:31" x14ac:dyDescent="0.15">
      <c r="A353" t="str">
        <f t="shared" si="59"/>
        <v>1107507</v>
      </c>
      <c r="B353">
        <v>1</v>
      </c>
      <c r="E353">
        <f t="shared" si="57"/>
        <v>5</v>
      </c>
      <c r="F353">
        <f t="shared" si="60"/>
        <v>100</v>
      </c>
      <c r="G353">
        <f t="shared" si="58"/>
        <v>7</v>
      </c>
      <c r="H353">
        <f>VLOOKUP(G353,装备规划说明!$F$7:$H$20,2,FALSE)</f>
        <v>100</v>
      </c>
      <c r="I353">
        <f>IF(G353&gt;2,IF(E353=VLOOKUP(G353,装备规划说明!$F$10:$P$20,11,FALSE),1,0)+IF(E353-1=VLOOKUP(G353,装备规划说明!$F$10:$P$20,11,FALSE),1,0),IF(E353=VLOOKUP(G353,装备规划说明!$F$10:$P$20,11,FALSE),1,0))</f>
        <v>1</v>
      </c>
      <c r="J353">
        <v>1</v>
      </c>
      <c r="K353">
        <v>0</v>
      </c>
      <c r="R353">
        <f t="shared" si="56"/>
        <v>7</v>
      </c>
      <c r="S353">
        <f t="shared" si="61"/>
        <v>7</v>
      </c>
      <c r="U353">
        <f>VLOOKUP($R353,装备规划说明!$X$27:$AI$34,U$1,FALSE)</f>
        <v>16</v>
      </c>
      <c r="V353">
        <f>INT(VLOOKUP($R353,装备规划说明!$X$27:$AI$34,V$1,FALSE)*VLOOKUP($G353,装备规划说明!$F$10:$O$21,4,FALSE)/装备规划说明!$AE$14)</f>
        <v>1408</v>
      </c>
      <c r="W353">
        <f>VLOOKUP($R353,装备规划说明!$X$27:$AI$34,W$1,FALSE)</f>
        <v>18</v>
      </c>
      <c r="X353">
        <f>INT(VLOOKUP($R353,装备规划说明!$X$27:$AI$34,X$1,FALSE)*VLOOKUP($G353,装备规划说明!$F$10:$O$21,4,FALSE)/装备规划说明!$AE$14)</f>
        <v>281</v>
      </c>
      <c r="Y353" t="str">
        <f t="shared" si="66"/>
        <v>[[16,1408][[18,281]]</v>
      </c>
      <c r="Z353">
        <f t="shared" si="63"/>
        <v>4</v>
      </c>
      <c r="AA353" t="str">
        <f t="shared" si="64"/>
        <v>[[16,234,938,100][18,46,187,100]]</v>
      </c>
      <c r="AB353" t="str">
        <f t="shared" si="64"/>
        <v>[[16,234,938,100][18,46,187,100]]</v>
      </c>
      <c r="AC353" t="str">
        <f t="shared" si="64"/>
        <v>[[16,234,938,100][18,46,187,100]]</v>
      </c>
      <c r="AD353" t="str">
        <f t="shared" si="64"/>
        <v>[[16,234,938,100][18,46,187,100]]</v>
      </c>
      <c r="AE353">
        <f t="shared" si="65"/>
        <v>2</v>
      </c>
    </row>
    <row r="354" spans="1:31" x14ac:dyDescent="0.15">
      <c r="A354" t="str">
        <f t="shared" si="59"/>
        <v>1107507</v>
      </c>
      <c r="B354">
        <v>1</v>
      </c>
      <c r="E354">
        <f t="shared" si="57"/>
        <v>5</v>
      </c>
      <c r="F354">
        <f t="shared" si="60"/>
        <v>100</v>
      </c>
      <c r="G354">
        <f t="shared" si="58"/>
        <v>7</v>
      </c>
      <c r="H354">
        <f>VLOOKUP(G354,装备规划说明!$F$7:$H$20,2,FALSE)</f>
        <v>100</v>
      </c>
      <c r="I354">
        <f>IF(G354&gt;2,IF(E354=VLOOKUP(G354,装备规划说明!$F$10:$P$20,11,FALSE),1,0)+IF(E354-1=VLOOKUP(G354,装备规划说明!$F$10:$P$20,11,FALSE),1,0),IF(E354=VLOOKUP(G354,装备规划说明!$F$10:$P$20,11,FALSE),1,0))</f>
        <v>1</v>
      </c>
      <c r="J354">
        <v>1</v>
      </c>
      <c r="K354">
        <v>0</v>
      </c>
      <c r="R354">
        <f t="shared" si="56"/>
        <v>7</v>
      </c>
      <c r="S354">
        <f t="shared" si="61"/>
        <v>7</v>
      </c>
      <c r="U354">
        <f>VLOOKUP($R354,装备规划说明!$X$27:$AI$34,U$1,FALSE)</f>
        <v>16</v>
      </c>
      <c r="V354">
        <f>INT(VLOOKUP($R354,装备规划说明!$X$27:$AI$34,V$1,FALSE)*VLOOKUP($G354,装备规划说明!$F$10:$O$21,4,FALSE)/装备规划说明!$AE$14)</f>
        <v>1408</v>
      </c>
      <c r="W354">
        <f>VLOOKUP($R354,装备规划说明!$X$27:$AI$34,W$1,FALSE)</f>
        <v>18</v>
      </c>
      <c r="X354">
        <f>INT(VLOOKUP($R354,装备规划说明!$X$27:$AI$34,X$1,FALSE)*VLOOKUP($G354,装备规划说明!$F$10:$O$21,4,FALSE)/装备规划说明!$AE$14)</f>
        <v>281</v>
      </c>
      <c r="Y354" t="str">
        <f t="shared" si="66"/>
        <v>[[16,1408][[18,281]]</v>
      </c>
      <c r="Z354">
        <f t="shared" si="63"/>
        <v>4</v>
      </c>
      <c r="AA354" t="str">
        <f t="shared" si="64"/>
        <v>[[16,234,938,100][18,46,187,100]]</v>
      </c>
      <c r="AB354" t="str">
        <f t="shared" si="64"/>
        <v>[[16,234,938,100][18,46,187,100]]</v>
      </c>
      <c r="AC354" t="str">
        <f t="shared" si="64"/>
        <v>[[16,234,938,100][18,46,187,100]]</v>
      </c>
      <c r="AD354" t="str">
        <f t="shared" si="64"/>
        <v>[[16,234,938,100][18,46,187,100]]</v>
      </c>
      <c r="AE354">
        <f t="shared" si="65"/>
        <v>2</v>
      </c>
    </row>
    <row r="355" spans="1:31" hidden="1" x14ac:dyDescent="0.15">
      <c r="A355" t="str">
        <f t="shared" si="59"/>
        <v>1101108</v>
      </c>
      <c r="B355">
        <v>1</v>
      </c>
      <c r="E355">
        <f t="shared" si="57"/>
        <v>1</v>
      </c>
      <c r="G355">
        <f t="shared" si="58"/>
        <v>8</v>
      </c>
      <c r="H355">
        <f>VLOOKUP(G355,装备规划说明!$F$7:$H$20,2,FALSE)</f>
        <v>110</v>
      </c>
      <c r="I355">
        <f>IF(G355&gt;2,IF(E355=VLOOKUP(G355,装备规划说明!$F$10:$P$20,11,FALSE),1,0)+IF(E355-1=VLOOKUP(G355,装备规划说明!$F$10:$P$20,11,FALSE),1,0),IF(E355=VLOOKUP(G355,装备规划说明!$F$10:$P$20,11,FALSE),1,0))</f>
        <v>0</v>
      </c>
      <c r="J355">
        <v>1</v>
      </c>
      <c r="K355">
        <v>0</v>
      </c>
      <c r="R355">
        <f t="shared" si="56"/>
        <v>1</v>
      </c>
      <c r="S355">
        <f t="shared" si="61"/>
        <v>1</v>
      </c>
      <c r="U355">
        <f>VLOOKUP($R355,装备规划说明!$X$27:$AI$34,U$1,FALSE)</f>
        <v>16</v>
      </c>
      <c r="V355">
        <f>INT(VLOOKUP($R355,装备规划说明!$X$27:$AI$34,V$1,FALSE)*VLOOKUP($G355,装备规划说明!$F$10:$O$21,4,FALSE)/装备规划说明!$AE$14)</f>
        <v>1084</v>
      </c>
      <c r="W355">
        <f>VLOOKUP($R355,装备规划说明!$X$27:$AI$34,W$1,FALSE)</f>
        <v>20</v>
      </c>
      <c r="X355">
        <f>INT(VLOOKUP($R355,装备规划说明!$X$27:$AI$34,X$1,FALSE)*VLOOKUP($G355,装备规划说明!$F$10:$O$21,4,FALSE)/装备规划说明!$AE$14)</f>
        <v>77</v>
      </c>
      <c r="Y355" t="str">
        <f t="shared" si="62"/>
        <v>[[16,758,1355][[20,53,96]</v>
      </c>
      <c r="Z355">
        <f t="shared" si="63"/>
        <v>0</v>
      </c>
      <c r="AA355" t="str">
        <f t="shared" si="64"/>
        <v>[[16,180,722,100][20,12,51,100]]</v>
      </c>
      <c r="AB355" t="str">
        <f t="shared" si="64"/>
        <v>[[16,180,722,100][20,12,51,100]]</v>
      </c>
      <c r="AC355" t="str">
        <f t="shared" si="64"/>
        <v>[[16,180,722,100][20,12,51,100]]</v>
      </c>
      <c r="AD355" t="str">
        <f t="shared" si="64"/>
        <v>[[16,180,722,100][20,12,51,100]]</v>
      </c>
      <c r="AE355">
        <f t="shared" si="65"/>
        <v>1</v>
      </c>
    </row>
    <row r="356" spans="1:31" hidden="1" x14ac:dyDescent="0.15">
      <c r="A356" t="str">
        <f t="shared" si="59"/>
        <v>1102108</v>
      </c>
      <c r="B356">
        <v>1</v>
      </c>
      <c r="E356">
        <f t="shared" si="57"/>
        <v>1</v>
      </c>
      <c r="G356">
        <f t="shared" si="58"/>
        <v>8</v>
      </c>
      <c r="H356">
        <f>VLOOKUP(G356,装备规划说明!$F$7:$H$20,2,FALSE)</f>
        <v>110</v>
      </c>
      <c r="I356">
        <f>IF(G356&gt;2,IF(E356=VLOOKUP(G356,装备规划说明!$F$10:$P$20,11,FALSE),1,0)+IF(E356-1=VLOOKUP(G356,装备规划说明!$F$10:$P$20,11,FALSE),1,0),IF(E356=VLOOKUP(G356,装备规划说明!$F$10:$P$20,11,FALSE),1,0))</f>
        <v>0</v>
      </c>
      <c r="J356">
        <v>1</v>
      </c>
      <c r="K356">
        <v>0</v>
      </c>
      <c r="R356">
        <f t="shared" si="56"/>
        <v>2</v>
      </c>
      <c r="S356">
        <f t="shared" si="61"/>
        <v>2</v>
      </c>
      <c r="U356">
        <f>VLOOKUP($R356,装备规划说明!$X$27:$AI$34,U$1,FALSE)</f>
        <v>16</v>
      </c>
      <c r="V356">
        <f>INT(VLOOKUP($R356,装备规划说明!$X$27:$AI$34,V$1,FALSE)*VLOOKUP($G356,装备规划说明!$F$10:$O$21,4,FALSE)/装备规划说明!$AE$14)</f>
        <v>1549</v>
      </c>
      <c r="W356">
        <f>VLOOKUP($R356,装备规划说明!$X$27:$AI$34,W$1,FALSE)</f>
        <v>20</v>
      </c>
      <c r="X356">
        <f>INT(VLOOKUP($R356,装备规划说明!$X$27:$AI$34,X$1,FALSE)*VLOOKUP($G356,装备规划说明!$F$10:$O$21,4,FALSE)/装备规划说明!$AE$14)</f>
        <v>77</v>
      </c>
      <c r="Y356" t="str">
        <f t="shared" si="62"/>
        <v>[[16,1084,1936][[20,53,96]</v>
      </c>
      <c r="Z356">
        <f t="shared" si="63"/>
        <v>0</v>
      </c>
      <c r="AA356" t="str">
        <f t="shared" si="64"/>
        <v>[[16,258,1032,100][20,12,51,100]]</v>
      </c>
      <c r="AB356" t="str">
        <f t="shared" si="64"/>
        <v>[[16,258,1032,100][20,12,51,100]]</v>
      </c>
      <c r="AC356" t="str">
        <f t="shared" si="64"/>
        <v>[[16,258,1032,100][20,12,51,100]]</v>
      </c>
      <c r="AD356" t="str">
        <f t="shared" si="64"/>
        <v>[[16,258,1032,100][20,12,51,100]]</v>
      </c>
      <c r="AE356">
        <f t="shared" si="65"/>
        <v>1</v>
      </c>
    </row>
    <row r="357" spans="1:31" hidden="1" x14ac:dyDescent="0.15">
      <c r="A357" t="str">
        <f t="shared" si="59"/>
        <v>1103108</v>
      </c>
      <c r="B357">
        <v>1</v>
      </c>
      <c r="E357">
        <f t="shared" si="57"/>
        <v>1</v>
      </c>
      <c r="G357">
        <f t="shared" si="58"/>
        <v>8</v>
      </c>
      <c r="H357">
        <f>VLOOKUP(G357,装备规划说明!$F$7:$H$20,2,FALSE)</f>
        <v>110</v>
      </c>
      <c r="I357">
        <f>IF(G357&gt;2,IF(E357=VLOOKUP(G357,装备规划说明!$F$10:$P$20,11,FALSE),1,0)+IF(E357-1=VLOOKUP(G357,装备规划说明!$F$10:$P$20,11,FALSE),1,0),IF(E357=VLOOKUP(G357,装备规划说明!$F$10:$P$20,11,FALSE),1,0))</f>
        <v>0</v>
      </c>
      <c r="J357">
        <v>1</v>
      </c>
      <c r="K357">
        <v>0</v>
      </c>
      <c r="R357">
        <f t="shared" si="56"/>
        <v>3</v>
      </c>
      <c r="S357">
        <f t="shared" si="61"/>
        <v>3</v>
      </c>
      <c r="U357">
        <f>VLOOKUP($R357,装备规划说明!$X$27:$AI$34,U$1,FALSE)</f>
        <v>16</v>
      </c>
      <c r="V357">
        <f>INT(VLOOKUP($R357,装备规划说明!$X$27:$AI$34,V$1,FALSE)*VLOOKUP($G357,装备规划说明!$F$10:$O$21,4,FALSE)/装备规划说明!$AE$14)</f>
        <v>774</v>
      </c>
      <c r="W357">
        <f>VLOOKUP($R357,装备规划说明!$X$27:$AI$34,W$1,FALSE)</f>
        <v>21</v>
      </c>
      <c r="X357">
        <f>INT(VLOOKUP($R357,装备规划说明!$X$27:$AI$34,X$1,FALSE)*VLOOKUP($G357,装备规划说明!$F$10:$O$21,4,FALSE)/装备规划说明!$AE$14)</f>
        <v>77</v>
      </c>
      <c r="Y357" t="str">
        <f t="shared" si="62"/>
        <v>[[16,541,967][[21,53,96]</v>
      </c>
      <c r="Z357">
        <f t="shared" si="63"/>
        <v>0</v>
      </c>
      <c r="AA357" t="str">
        <f t="shared" si="64"/>
        <v>[[16,129,516,100][21,12,51,100]]</v>
      </c>
      <c r="AB357" t="str">
        <f t="shared" si="64"/>
        <v>[[16,129,516,100][21,12,51,100]]</v>
      </c>
      <c r="AC357" t="str">
        <f t="shared" si="64"/>
        <v>[[16,129,516,100][21,12,51,100]]</v>
      </c>
      <c r="AD357" t="str">
        <f t="shared" si="64"/>
        <v>[[16,129,516,100][21,12,51,100]]</v>
      </c>
      <c r="AE357">
        <f t="shared" si="65"/>
        <v>1</v>
      </c>
    </row>
    <row r="358" spans="1:31" hidden="1" x14ac:dyDescent="0.15">
      <c r="A358" t="str">
        <f t="shared" si="59"/>
        <v>1104108</v>
      </c>
      <c r="B358">
        <v>1</v>
      </c>
      <c r="E358">
        <f t="shared" si="57"/>
        <v>1</v>
      </c>
      <c r="G358">
        <f t="shared" si="58"/>
        <v>8</v>
      </c>
      <c r="H358">
        <f>VLOOKUP(G358,装备规划说明!$F$7:$H$20,2,FALSE)</f>
        <v>110</v>
      </c>
      <c r="I358">
        <f>IF(G358&gt;2,IF(E358=VLOOKUP(G358,装备规划说明!$F$10:$P$20,11,FALSE),1,0)+IF(E358-1=VLOOKUP(G358,装备规划说明!$F$10:$P$20,11,FALSE),1,0),IF(E358=VLOOKUP(G358,装备规划说明!$F$10:$P$20,11,FALSE),1,0))</f>
        <v>0</v>
      </c>
      <c r="J358">
        <v>1</v>
      </c>
      <c r="K358">
        <v>0</v>
      </c>
      <c r="R358">
        <f t="shared" si="56"/>
        <v>4</v>
      </c>
      <c r="S358">
        <f t="shared" si="61"/>
        <v>4</v>
      </c>
      <c r="U358">
        <f>VLOOKUP($R358,装备规划说明!$X$27:$AI$34,U$1,FALSE)</f>
        <v>18</v>
      </c>
      <c r="V358">
        <f>INT(VLOOKUP($R358,装备规划说明!$X$27:$AI$34,V$1,FALSE)*VLOOKUP($G358,装备规划说明!$F$10:$O$21,4,FALSE)/装备规划说明!$AE$14)</f>
        <v>77</v>
      </c>
      <c r="W358">
        <f>VLOOKUP($R358,装备规划说明!$X$27:$AI$34,W$1,FALSE)</f>
        <v>22</v>
      </c>
      <c r="X358">
        <f>INT(VLOOKUP($R358,装备规划说明!$X$27:$AI$34,X$1,FALSE)*VLOOKUP($G358,装备规划说明!$F$10:$O$21,4,FALSE)/装备规划说明!$AE$14)</f>
        <v>38</v>
      </c>
      <c r="Y358" t="str">
        <f t="shared" si="62"/>
        <v>[[18,53,96][[22,26,47]</v>
      </c>
      <c r="Z358">
        <f t="shared" si="63"/>
        <v>0</v>
      </c>
      <c r="AA358" t="str">
        <f t="shared" si="64"/>
        <v>[[18,12,51,100][22,6,25,100]]</v>
      </c>
      <c r="AB358" t="str">
        <f t="shared" si="64"/>
        <v>[[18,12,51,100][22,6,25,100]]</v>
      </c>
      <c r="AC358" t="str">
        <f t="shared" si="64"/>
        <v>[[18,12,51,100][22,6,25,100]]</v>
      </c>
      <c r="AD358" t="str">
        <f t="shared" si="64"/>
        <v>[[18,12,51,100][22,6,25,100]]</v>
      </c>
      <c r="AE358">
        <f t="shared" si="65"/>
        <v>1</v>
      </c>
    </row>
    <row r="359" spans="1:31" hidden="1" x14ac:dyDescent="0.15">
      <c r="A359" t="str">
        <f t="shared" si="59"/>
        <v>1105108</v>
      </c>
      <c r="B359">
        <v>1</v>
      </c>
      <c r="E359">
        <f t="shared" si="57"/>
        <v>1</v>
      </c>
      <c r="G359">
        <f t="shared" si="58"/>
        <v>8</v>
      </c>
      <c r="H359">
        <f>VLOOKUP(G359,装备规划说明!$F$7:$H$20,2,FALSE)</f>
        <v>110</v>
      </c>
      <c r="I359">
        <f>IF(G359&gt;2,IF(E359=VLOOKUP(G359,装备规划说明!$F$10:$P$20,11,FALSE),1,0)+IF(E359-1=VLOOKUP(G359,装备规划说明!$F$10:$P$20,11,FALSE),1,0),IF(E359=VLOOKUP(G359,装备规划说明!$F$10:$P$20,11,FALSE),1,0))</f>
        <v>0</v>
      </c>
      <c r="J359">
        <v>1</v>
      </c>
      <c r="K359">
        <v>0</v>
      </c>
      <c r="R359">
        <f t="shared" si="56"/>
        <v>5</v>
      </c>
      <c r="S359">
        <f t="shared" si="61"/>
        <v>5</v>
      </c>
      <c r="U359">
        <f>VLOOKUP($R359,装备规划说明!$X$27:$AI$34,U$1,FALSE)</f>
        <v>16</v>
      </c>
      <c r="V359">
        <f>INT(VLOOKUP($R359,装备规划说明!$X$27:$AI$34,V$1,FALSE)*VLOOKUP($G359,装备规划说明!$F$10:$O$21,4,FALSE)/装备规划说明!$AE$14)</f>
        <v>1084</v>
      </c>
      <c r="W359">
        <f>VLOOKUP($R359,装备规划说明!$X$27:$AI$34,W$1,FALSE)</f>
        <v>17</v>
      </c>
      <c r="X359">
        <f>INT(VLOOKUP($R359,装备规划说明!$X$27:$AI$34,X$1,FALSE)*VLOOKUP($G359,装备规划说明!$F$10:$O$21,4,FALSE)/装备规划说明!$AE$14)</f>
        <v>774</v>
      </c>
      <c r="Y359" t="str">
        <f t="shared" si="62"/>
        <v>[[16,758,1355][[17,541,967]</v>
      </c>
      <c r="Z359">
        <f t="shared" si="63"/>
        <v>0</v>
      </c>
      <c r="AA359" t="str">
        <f t="shared" si="64"/>
        <v>[[16,180,722,100][17,129,516,100]]</v>
      </c>
      <c r="AB359" t="str">
        <f t="shared" si="64"/>
        <v>[[16,180,722,100][17,129,516,100]]</v>
      </c>
      <c r="AC359" t="str">
        <f t="shared" si="64"/>
        <v>[[16,180,722,100][17,129,516,100]]</v>
      </c>
      <c r="AD359" t="str">
        <f t="shared" si="64"/>
        <v>[[16,180,722,100][17,129,516,100]]</v>
      </c>
      <c r="AE359">
        <f t="shared" si="65"/>
        <v>1</v>
      </c>
    </row>
    <row r="360" spans="1:31" hidden="1" x14ac:dyDescent="0.15">
      <c r="A360" t="str">
        <f t="shared" si="59"/>
        <v>1106108</v>
      </c>
      <c r="B360">
        <v>1</v>
      </c>
      <c r="E360">
        <f t="shared" si="57"/>
        <v>1</v>
      </c>
      <c r="G360">
        <f t="shared" si="58"/>
        <v>8</v>
      </c>
      <c r="H360">
        <f>VLOOKUP(G360,装备规划说明!$F$7:$H$20,2,FALSE)</f>
        <v>110</v>
      </c>
      <c r="I360">
        <f>IF(G360&gt;2,IF(E360=VLOOKUP(G360,装备规划说明!$F$10:$P$20,11,FALSE),1,0)+IF(E360-1=VLOOKUP(G360,装备规划说明!$F$10:$P$20,11,FALSE),1,0),IF(E360=VLOOKUP(G360,装备规划说明!$F$10:$P$20,11,FALSE),1,0))</f>
        <v>0</v>
      </c>
      <c r="J360">
        <v>1</v>
      </c>
      <c r="K360">
        <v>0</v>
      </c>
      <c r="R360">
        <f t="shared" si="56"/>
        <v>6</v>
      </c>
      <c r="S360">
        <f t="shared" si="61"/>
        <v>6</v>
      </c>
      <c r="U360">
        <f>VLOOKUP($R360,装备规划说明!$X$27:$AI$34,U$1,FALSE)</f>
        <v>18</v>
      </c>
      <c r="V360">
        <f>INT(VLOOKUP($R360,装备规划说明!$X$27:$AI$34,V$1,FALSE)*VLOOKUP($G360,装备规划说明!$F$10:$O$21,4,FALSE)/装备规划说明!$AE$14)</f>
        <v>77</v>
      </c>
      <c r="W360">
        <f>VLOOKUP($R360,装备规划说明!$X$27:$AI$34,W$1,FALSE)</f>
        <v>17</v>
      </c>
      <c r="X360">
        <f>INT(VLOOKUP($R360,装备规划说明!$X$27:$AI$34,X$1,FALSE)*VLOOKUP($G360,装备规划说明!$F$10:$O$21,4,FALSE)/装备规划说明!$AE$14)</f>
        <v>30</v>
      </c>
      <c r="Y360" t="str">
        <f t="shared" si="62"/>
        <v>[[18,53,96][[17,21,37]</v>
      </c>
      <c r="Z360">
        <f t="shared" si="63"/>
        <v>0</v>
      </c>
      <c r="AA360" t="str">
        <f t="shared" si="64"/>
        <v>[[18,12,51,100][17,5,20,100]]</v>
      </c>
      <c r="AB360" t="str">
        <f t="shared" si="64"/>
        <v>[[18,12,51,100][17,5,20,100]]</v>
      </c>
      <c r="AC360" t="str">
        <f t="shared" si="64"/>
        <v>[[18,12,51,100][17,5,20,100]]</v>
      </c>
      <c r="AD360" t="str">
        <f t="shared" si="64"/>
        <v>[[18,12,51,100][17,5,20,100]]</v>
      </c>
      <c r="AE360">
        <f t="shared" si="65"/>
        <v>1</v>
      </c>
    </row>
    <row r="361" spans="1:31" hidden="1" x14ac:dyDescent="0.15">
      <c r="A361" t="str">
        <f t="shared" si="59"/>
        <v>1107108</v>
      </c>
      <c r="B361">
        <v>1</v>
      </c>
      <c r="E361">
        <f t="shared" si="57"/>
        <v>1</v>
      </c>
      <c r="G361">
        <f t="shared" si="58"/>
        <v>8</v>
      </c>
      <c r="H361">
        <f>VLOOKUP(G361,装备规划说明!$F$7:$H$20,2,FALSE)</f>
        <v>110</v>
      </c>
      <c r="I361">
        <f>IF(G361&gt;2,IF(E361=VLOOKUP(G361,装备规划说明!$F$10:$P$20,11,FALSE),1,0)+IF(E361-1=VLOOKUP(G361,装备规划说明!$F$10:$P$20,11,FALSE),1,0),IF(E361=VLOOKUP(G361,装备规划说明!$F$10:$P$20,11,FALSE),1,0))</f>
        <v>0</v>
      </c>
      <c r="J361">
        <v>1</v>
      </c>
      <c r="K361">
        <v>0</v>
      </c>
      <c r="R361">
        <f t="shared" si="56"/>
        <v>7</v>
      </c>
      <c r="S361">
        <f t="shared" si="61"/>
        <v>7</v>
      </c>
      <c r="U361">
        <f>VLOOKUP($R361,装备规划说明!$X$27:$AI$34,U$1,FALSE)</f>
        <v>16</v>
      </c>
      <c r="V361">
        <f>INT(VLOOKUP($R361,装备规划说明!$X$27:$AI$34,V$1,FALSE)*VLOOKUP($G361,装备规划说明!$F$10:$O$21,4,FALSE)/装备规划说明!$AE$14)</f>
        <v>1549</v>
      </c>
      <c r="W361">
        <f>VLOOKUP($R361,装备规划说明!$X$27:$AI$34,W$1,FALSE)</f>
        <v>18</v>
      </c>
      <c r="X361">
        <f>INT(VLOOKUP($R361,装备规划说明!$X$27:$AI$34,X$1,FALSE)*VLOOKUP($G361,装备规划说明!$F$10:$O$21,4,FALSE)/装备规划说明!$AE$14)</f>
        <v>309</v>
      </c>
      <c r="Y361" t="str">
        <f t="shared" si="62"/>
        <v>[[16,1084,1936][[18,216,386]</v>
      </c>
      <c r="Z361">
        <f t="shared" si="63"/>
        <v>0</v>
      </c>
      <c r="AA361" t="str">
        <f t="shared" si="64"/>
        <v>[[16,258,1032,100][18,51,206,100]]</v>
      </c>
      <c r="AB361" t="str">
        <f t="shared" si="64"/>
        <v>[[16,258,1032,100][18,51,206,100]]</v>
      </c>
      <c r="AC361" t="str">
        <f t="shared" si="64"/>
        <v>[[16,258,1032,100][18,51,206,100]]</v>
      </c>
      <c r="AD361" t="str">
        <f t="shared" si="64"/>
        <v>[[16,258,1032,100][18,51,206,100]]</v>
      </c>
      <c r="AE361">
        <f t="shared" si="65"/>
        <v>1</v>
      </c>
    </row>
    <row r="362" spans="1:31" hidden="1" x14ac:dyDescent="0.15">
      <c r="A362" t="str">
        <f t="shared" si="59"/>
        <v>1107108</v>
      </c>
      <c r="B362">
        <v>1</v>
      </c>
      <c r="E362">
        <f t="shared" si="57"/>
        <v>1</v>
      </c>
      <c r="G362">
        <f t="shared" si="58"/>
        <v>8</v>
      </c>
      <c r="H362">
        <f>VLOOKUP(G362,装备规划说明!$F$7:$H$20,2,FALSE)</f>
        <v>110</v>
      </c>
      <c r="I362">
        <f>IF(G362&gt;2,IF(E362=VLOOKUP(G362,装备规划说明!$F$10:$P$20,11,FALSE),1,0)+IF(E362-1=VLOOKUP(G362,装备规划说明!$F$10:$P$20,11,FALSE),1,0),IF(E362=VLOOKUP(G362,装备规划说明!$F$10:$P$20,11,FALSE),1,0))</f>
        <v>0</v>
      </c>
      <c r="J362">
        <v>1</v>
      </c>
      <c r="K362">
        <v>0</v>
      </c>
      <c r="R362">
        <f t="shared" si="56"/>
        <v>7</v>
      </c>
      <c r="S362">
        <f t="shared" si="61"/>
        <v>7</v>
      </c>
      <c r="U362">
        <f>VLOOKUP($R362,装备规划说明!$X$27:$AI$34,U$1,FALSE)</f>
        <v>16</v>
      </c>
      <c r="V362">
        <f>INT(VLOOKUP($R362,装备规划说明!$X$27:$AI$34,V$1,FALSE)*VLOOKUP($G362,装备规划说明!$F$10:$O$21,4,FALSE)/装备规划说明!$AE$14)</f>
        <v>1549</v>
      </c>
      <c r="W362">
        <f>VLOOKUP($R362,装备规划说明!$X$27:$AI$34,W$1,FALSE)</f>
        <v>18</v>
      </c>
      <c r="X362">
        <f>INT(VLOOKUP($R362,装备规划说明!$X$27:$AI$34,X$1,FALSE)*VLOOKUP($G362,装备规划说明!$F$10:$O$21,4,FALSE)/装备规划说明!$AE$14)</f>
        <v>309</v>
      </c>
      <c r="Y362" t="str">
        <f t="shared" si="62"/>
        <v>[[16,1084,1936][[18,216,386]</v>
      </c>
      <c r="Z362">
        <f t="shared" si="63"/>
        <v>0</v>
      </c>
      <c r="AA362" t="str">
        <f t="shared" si="64"/>
        <v>[[16,258,1032,100][18,51,206,100]]</v>
      </c>
      <c r="AB362" t="str">
        <f t="shared" si="64"/>
        <v>[[16,258,1032,100][18,51,206,100]]</v>
      </c>
      <c r="AC362" t="str">
        <f t="shared" si="64"/>
        <v>[[16,258,1032,100][18,51,206,100]]</v>
      </c>
      <c r="AD362" t="str">
        <f t="shared" si="64"/>
        <v>[[16,258,1032,100][18,51,206,100]]</v>
      </c>
      <c r="AE362">
        <f t="shared" si="65"/>
        <v>1</v>
      </c>
    </row>
    <row r="363" spans="1:31" hidden="1" x14ac:dyDescent="0.15">
      <c r="A363" t="str">
        <f t="shared" si="59"/>
        <v>1107108</v>
      </c>
      <c r="B363">
        <v>1</v>
      </c>
      <c r="E363">
        <f t="shared" si="57"/>
        <v>1</v>
      </c>
      <c r="G363">
        <f t="shared" si="58"/>
        <v>8</v>
      </c>
      <c r="H363">
        <f>VLOOKUP(G363,装备规划说明!$F$7:$H$20,2,FALSE)</f>
        <v>110</v>
      </c>
      <c r="I363">
        <f>IF(G363&gt;2,IF(E363=VLOOKUP(G363,装备规划说明!$F$10:$P$20,11,FALSE),1,0)+IF(E363-1=VLOOKUP(G363,装备规划说明!$F$10:$P$20,11,FALSE),1,0),IF(E363=VLOOKUP(G363,装备规划说明!$F$10:$P$20,11,FALSE),1,0))</f>
        <v>0</v>
      </c>
      <c r="J363">
        <v>1</v>
      </c>
      <c r="K363">
        <v>0</v>
      </c>
      <c r="R363">
        <f t="shared" si="56"/>
        <v>7</v>
      </c>
      <c r="S363">
        <f t="shared" si="61"/>
        <v>7</v>
      </c>
      <c r="U363">
        <f>VLOOKUP($R363,装备规划说明!$X$27:$AI$34,U$1,FALSE)</f>
        <v>16</v>
      </c>
      <c r="V363">
        <f>INT(VLOOKUP($R363,装备规划说明!$X$27:$AI$34,V$1,FALSE)*VLOOKUP($G363,装备规划说明!$F$10:$O$21,4,FALSE)/装备规划说明!$AE$14)</f>
        <v>1549</v>
      </c>
      <c r="W363">
        <f>VLOOKUP($R363,装备规划说明!$X$27:$AI$34,W$1,FALSE)</f>
        <v>18</v>
      </c>
      <c r="X363">
        <f>INT(VLOOKUP($R363,装备规划说明!$X$27:$AI$34,X$1,FALSE)*VLOOKUP($G363,装备规划说明!$F$10:$O$21,4,FALSE)/装备规划说明!$AE$14)</f>
        <v>309</v>
      </c>
      <c r="Y363" t="str">
        <f t="shared" si="62"/>
        <v>[[16,1084,1936][[18,216,386]</v>
      </c>
      <c r="Z363">
        <f t="shared" si="63"/>
        <v>0</v>
      </c>
      <c r="AA363" t="str">
        <f t="shared" si="64"/>
        <v>[[16,258,1032,100][18,51,206,100]]</v>
      </c>
      <c r="AB363" t="str">
        <f t="shared" si="64"/>
        <v>[[16,258,1032,100][18,51,206,100]]</v>
      </c>
      <c r="AC363" t="str">
        <f t="shared" si="64"/>
        <v>[[16,258,1032,100][18,51,206,100]]</v>
      </c>
      <c r="AD363" t="str">
        <f t="shared" si="64"/>
        <v>[[16,258,1032,100][18,51,206,100]]</v>
      </c>
      <c r="AE363">
        <f t="shared" si="65"/>
        <v>1</v>
      </c>
    </row>
    <row r="364" spans="1:31" hidden="1" x14ac:dyDescent="0.15">
      <c r="A364" t="str">
        <f t="shared" si="59"/>
        <v>1107108</v>
      </c>
      <c r="B364">
        <v>1</v>
      </c>
      <c r="E364">
        <f t="shared" si="57"/>
        <v>1</v>
      </c>
      <c r="G364">
        <f t="shared" si="58"/>
        <v>8</v>
      </c>
      <c r="H364">
        <f>VLOOKUP(G364,装备规划说明!$F$7:$H$20,2,FALSE)</f>
        <v>110</v>
      </c>
      <c r="I364">
        <f>IF(G364&gt;2,IF(E364=VLOOKUP(G364,装备规划说明!$F$10:$P$20,11,FALSE),1,0)+IF(E364-1=VLOOKUP(G364,装备规划说明!$F$10:$P$20,11,FALSE),1,0),IF(E364=VLOOKUP(G364,装备规划说明!$F$10:$P$20,11,FALSE),1,0))</f>
        <v>0</v>
      </c>
      <c r="J364">
        <v>1</v>
      </c>
      <c r="K364">
        <v>0</v>
      </c>
      <c r="R364">
        <f t="shared" si="56"/>
        <v>7</v>
      </c>
      <c r="S364">
        <f t="shared" si="61"/>
        <v>7</v>
      </c>
      <c r="U364">
        <f>VLOOKUP($R364,装备规划说明!$X$27:$AI$34,U$1,FALSE)</f>
        <v>16</v>
      </c>
      <c r="V364">
        <f>INT(VLOOKUP($R364,装备规划说明!$X$27:$AI$34,V$1,FALSE)*VLOOKUP($G364,装备规划说明!$F$10:$O$21,4,FALSE)/装备规划说明!$AE$14)</f>
        <v>1549</v>
      </c>
      <c r="W364">
        <f>VLOOKUP($R364,装备规划说明!$X$27:$AI$34,W$1,FALSE)</f>
        <v>18</v>
      </c>
      <c r="X364">
        <f>INT(VLOOKUP($R364,装备规划说明!$X$27:$AI$34,X$1,FALSE)*VLOOKUP($G364,装备规划说明!$F$10:$O$21,4,FALSE)/装备规划说明!$AE$14)</f>
        <v>309</v>
      </c>
      <c r="Y364" t="str">
        <f t="shared" si="62"/>
        <v>[[16,1084,1936][[18,216,386]</v>
      </c>
      <c r="Z364">
        <f t="shared" si="63"/>
        <v>0</v>
      </c>
      <c r="AA364" t="str">
        <f t="shared" si="64"/>
        <v>[[16,258,1032,100][18,51,206,100]]</v>
      </c>
      <c r="AB364" t="str">
        <f t="shared" si="64"/>
        <v>[[16,258,1032,100][18,51,206,100]]</v>
      </c>
      <c r="AC364" t="str">
        <f t="shared" si="64"/>
        <v>[[16,258,1032,100][18,51,206,100]]</v>
      </c>
      <c r="AD364" t="str">
        <f t="shared" si="64"/>
        <v>[[16,258,1032,100][18,51,206,100]]</v>
      </c>
      <c r="AE364">
        <f t="shared" si="65"/>
        <v>1</v>
      </c>
    </row>
    <row r="365" spans="1:31" hidden="1" x14ac:dyDescent="0.15">
      <c r="A365" t="str">
        <f t="shared" si="59"/>
        <v>1101208</v>
      </c>
      <c r="B365">
        <v>1</v>
      </c>
      <c r="E365">
        <f t="shared" si="57"/>
        <v>2</v>
      </c>
      <c r="G365">
        <f t="shared" si="58"/>
        <v>8</v>
      </c>
      <c r="H365">
        <f>VLOOKUP(G365,装备规划说明!$F$7:$H$20,2,FALSE)</f>
        <v>110</v>
      </c>
      <c r="I365">
        <f>IF(G365&gt;2,IF(E365=VLOOKUP(G365,装备规划说明!$F$10:$P$20,11,FALSE),1,0)+IF(E365-1=VLOOKUP(G365,装备规划说明!$F$10:$P$20,11,FALSE),1,0),IF(E365=VLOOKUP(G365,装备规划说明!$F$10:$P$20,11,FALSE),1,0))</f>
        <v>0</v>
      </c>
      <c r="J365">
        <v>1</v>
      </c>
      <c r="K365">
        <v>0</v>
      </c>
      <c r="R365">
        <f t="shared" si="56"/>
        <v>1</v>
      </c>
      <c r="S365">
        <f t="shared" si="61"/>
        <v>1</v>
      </c>
      <c r="U365">
        <f>VLOOKUP($R365,装备规划说明!$X$27:$AI$34,U$1,FALSE)</f>
        <v>16</v>
      </c>
      <c r="V365">
        <f>INT(VLOOKUP($R365,装备规划说明!$X$27:$AI$34,V$1,FALSE)*VLOOKUP($G365,装备规划说明!$F$10:$O$21,4,FALSE)/装备规划说明!$AE$14)</f>
        <v>1084</v>
      </c>
      <c r="W365">
        <f>VLOOKUP($R365,装备规划说明!$X$27:$AI$34,W$1,FALSE)</f>
        <v>20</v>
      </c>
      <c r="X365">
        <f>INT(VLOOKUP($R365,装备规划说明!$X$27:$AI$34,X$1,FALSE)*VLOOKUP($G365,装备规划说明!$F$10:$O$21,4,FALSE)/装备规划说明!$AE$14)</f>
        <v>77</v>
      </c>
      <c r="Y365" t="str">
        <f t="shared" si="62"/>
        <v>[[16,758,1355][[20,53,96]</v>
      </c>
      <c r="Z365">
        <f t="shared" si="63"/>
        <v>1</v>
      </c>
      <c r="AA365" t="str">
        <f t="shared" si="64"/>
        <v>[[16,180,722,100][20,12,51,100]]</v>
      </c>
      <c r="AB365" t="str">
        <f t="shared" si="64"/>
        <v>[[16,180,722,100][20,12,51,100]]</v>
      </c>
      <c r="AC365" t="str">
        <f t="shared" si="64"/>
        <v>[[16,180,722,100][20,12,51,100]]</v>
      </c>
      <c r="AD365" t="str">
        <f t="shared" si="64"/>
        <v>[[16,180,722,100][20,12,51,100]]</v>
      </c>
      <c r="AE365">
        <f t="shared" si="65"/>
        <v>1</v>
      </c>
    </row>
    <row r="366" spans="1:31" hidden="1" x14ac:dyDescent="0.15">
      <c r="A366" t="str">
        <f t="shared" si="59"/>
        <v>1102208</v>
      </c>
      <c r="B366">
        <v>1</v>
      </c>
      <c r="E366">
        <f t="shared" si="57"/>
        <v>2</v>
      </c>
      <c r="G366">
        <f t="shared" si="58"/>
        <v>8</v>
      </c>
      <c r="H366">
        <f>VLOOKUP(G366,装备规划说明!$F$7:$H$20,2,FALSE)</f>
        <v>110</v>
      </c>
      <c r="I366">
        <f>IF(G366&gt;2,IF(E366=VLOOKUP(G366,装备规划说明!$F$10:$P$20,11,FALSE),1,0)+IF(E366-1=VLOOKUP(G366,装备规划说明!$F$10:$P$20,11,FALSE),1,0),IF(E366=VLOOKUP(G366,装备规划说明!$F$10:$P$20,11,FALSE),1,0))</f>
        <v>0</v>
      </c>
      <c r="J366">
        <v>1</v>
      </c>
      <c r="K366">
        <v>0</v>
      </c>
      <c r="R366">
        <f t="shared" ref="R366:R429" si="67">R356</f>
        <v>2</v>
      </c>
      <c r="S366">
        <f t="shared" si="61"/>
        <v>2</v>
      </c>
      <c r="U366">
        <f>VLOOKUP($R366,装备规划说明!$X$27:$AI$34,U$1,FALSE)</f>
        <v>16</v>
      </c>
      <c r="V366">
        <f>INT(VLOOKUP($R366,装备规划说明!$X$27:$AI$34,V$1,FALSE)*VLOOKUP($G366,装备规划说明!$F$10:$O$21,4,FALSE)/装备规划说明!$AE$14)</f>
        <v>1549</v>
      </c>
      <c r="W366">
        <f>VLOOKUP($R366,装备规划说明!$X$27:$AI$34,W$1,FALSE)</f>
        <v>20</v>
      </c>
      <c r="X366">
        <f>INT(VLOOKUP($R366,装备规划说明!$X$27:$AI$34,X$1,FALSE)*VLOOKUP($G366,装备规划说明!$F$10:$O$21,4,FALSE)/装备规划说明!$AE$14)</f>
        <v>77</v>
      </c>
      <c r="Y366" t="str">
        <f t="shared" si="62"/>
        <v>[[16,1084,1936][[20,53,96]</v>
      </c>
      <c r="Z366">
        <f t="shared" si="63"/>
        <v>1</v>
      </c>
      <c r="AA366" t="str">
        <f t="shared" si="64"/>
        <v>[[16,258,1032,100][20,12,51,100]]</v>
      </c>
      <c r="AB366" t="str">
        <f t="shared" si="64"/>
        <v>[[16,258,1032,100][20,12,51,100]]</v>
      </c>
      <c r="AC366" t="str">
        <f t="shared" si="64"/>
        <v>[[16,258,1032,100][20,12,51,100]]</v>
      </c>
      <c r="AD366" t="str">
        <f t="shared" si="64"/>
        <v>[[16,258,1032,100][20,12,51,100]]</v>
      </c>
      <c r="AE366">
        <f t="shared" si="65"/>
        <v>1</v>
      </c>
    </row>
    <row r="367" spans="1:31" hidden="1" x14ac:dyDescent="0.15">
      <c r="A367" t="str">
        <f t="shared" si="59"/>
        <v>1103208</v>
      </c>
      <c r="B367">
        <v>1</v>
      </c>
      <c r="E367">
        <f t="shared" si="57"/>
        <v>2</v>
      </c>
      <c r="G367">
        <f t="shared" si="58"/>
        <v>8</v>
      </c>
      <c r="H367">
        <f>VLOOKUP(G367,装备规划说明!$F$7:$H$20,2,FALSE)</f>
        <v>110</v>
      </c>
      <c r="I367">
        <f>IF(G367&gt;2,IF(E367=VLOOKUP(G367,装备规划说明!$F$10:$P$20,11,FALSE),1,0)+IF(E367-1=VLOOKUP(G367,装备规划说明!$F$10:$P$20,11,FALSE),1,0),IF(E367=VLOOKUP(G367,装备规划说明!$F$10:$P$20,11,FALSE),1,0))</f>
        <v>0</v>
      </c>
      <c r="J367">
        <v>1</v>
      </c>
      <c r="K367">
        <v>0</v>
      </c>
      <c r="R367">
        <f t="shared" si="67"/>
        <v>3</v>
      </c>
      <c r="S367">
        <f t="shared" si="61"/>
        <v>3</v>
      </c>
      <c r="U367">
        <f>VLOOKUP($R367,装备规划说明!$X$27:$AI$34,U$1,FALSE)</f>
        <v>16</v>
      </c>
      <c r="V367">
        <f>INT(VLOOKUP($R367,装备规划说明!$X$27:$AI$34,V$1,FALSE)*VLOOKUP($G367,装备规划说明!$F$10:$O$21,4,FALSE)/装备规划说明!$AE$14)</f>
        <v>774</v>
      </c>
      <c r="W367">
        <f>VLOOKUP($R367,装备规划说明!$X$27:$AI$34,W$1,FALSE)</f>
        <v>21</v>
      </c>
      <c r="X367">
        <f>INT(VLOOKUP($R367,装备规划说明!$X$27:$AI$34,X$1,FALSE)*VLOOKUP($G367,装备规划说明!$F$10:$O$21,4,FALSE)/装备规划说明!$AE$14)</f>
        <v>77</v>
      </c>
      <c r="Y367" t="str">
        <f t="shared" si="62"/>
        <v>[[16,541,967][[21,53,96]</v>
      </c>
      <c r="Z367">
        <f t="shared" si="63"/>
        <v>1</v>
      </c>
      <c r="AA367" t="str">
        <f t="shared" si="64"/>
        <v>[[16,129,516,100][21,12,51,100]]</v>
      </c>
      <c r="AB367" t="str">
        <f t="shared" si="64"/>
        <v>[[16,129,516,100][21,12,51,100]]</v>
      </c>
      <c r="AC367" t="str">
        <f t="shared" si="64"/>
        <v>[[16,129,516,100][21,12,51,100]]</v>
      </c>
      <c r="AD367" t="str">
        <f t="shared" si="64"/>
        <v>[[16,129,516,100][21,12,51,100]]</v>
      </c>
      <c r="AE367">
        <f t="shared" si="65"/>
        <v>1</v>
      </c>
    </row>
    <row r="368" spans="1:31" hidden="1" x14ac:dyDescent="0.15">
      <c r="A368" t="str">
        <f t="shared" si="59"/>
        <v>1104208</v>
      </c>
      <c r="B368">
        <v>1</v>
      </c>
      <c r="E368">
        <f t="shared" si="57"/>
        <v>2</v>
      </c>
      <c r="G368">
        <f t="shared" si="58"/>
        <v>8</v>
      </c>
      <c r="H368">
        <f>VLOOKUP(G368,装备规划说明!$F$7:$H$20,2,FALSE)</f>
        <v>110</v>
      </c>
      <c r="I368">
        <f>IF(G368&gt;2,IF(E368=VLOOKUP(G368,装备规划说明!$F$10:$P$20,11,FALSE),1,0)+IF(E368-1=VLOOKUP(G368,装备规划说明!$F$10:$P$20,11,FALSE),1,0),IF(E368=VLOOKUP(G368,装备规划说明!$F$10:$P$20,11,FALSE),1,0))</f>
        <v>0</v>
      </c>
      <c r="J368">
        <v>1</v>
      </c>
      <c r="K368">
        <v>0</v>
      </c>
      <c r="R368">
        <f t="shared" si="67"/>
        <v>4</v>
      </c>
      <c r="S368">
        <f t="shared" si="61"/>
        <v>4</v>
      </c>
      <c r="U368">
        <f>VLOOKUP($R368,装备规划说明!$X$27:$AI$34,U$1,FALSE)</f>
        <v>18</v>
      </c>
      <c r="V368">
        <f>INT(VLOOKUP($R368,装备规划说明!$X$27:$AI$34,V$1,FALSE)*VLOOKUP($G368,装备规划说明!$F$10:$O$21,4,FALSE)/装备规划说明!$AE$14)</f>
        <v>77</v>
      </c>
      <c r="W368">
        <f>VLOOKUP($R368,装备规划说明!$X$27:$AI$34,W$1,FALSE)</f>
        <v>22</v>
      </c>
      <c r="X368">
        <f>INT(VLOOKUP($R368,装备规划说明!$X$27:$AI$34,X$1,FALSE)*VLOOKUP($G368,装备规划说明!$F$10:$O$21,4,FALSE)/装备规划说明!$AE$14)</f>
        <v>38</v>
      </c>
      <c r="Y368" t="str">
        <f t="shared" si="62"/>
        <v>[[18,53,96][[22,26,47]</v>
      </c>
      <c r="Z368">
        <f t="shared" si="63"/>
        <v>1</v>
      </c>
      <c r="AA368" t="str">
        <f t="shared" si="64"/>
        <v>[[18,12,51,100][22,6,25,100]]</v>
      </c>
      <c r="AB368" t="str">
        <f t="shared" si="64"/>
        <v>[[18,12,51,100][22,6,25,100]]</v>
      </c>
      <c r="AC368" t="str">
        <f t="shared" si="64"/>
        <v>[[18,12,51,100][22,6,25,100]]</v>
      </c>
      <c r="AD368" t="str">
        <f t="shared" si="64"/>
        <v>[[18,12,51,100][22,6,25,100]]</v>
      </c>
      <c r="AE368">
        <f t="shared" si="65"/>
        <v>1</v>
      </c>
    </row>
    <row r="369" spans="1:31" hidden="1" x14ac:dyDescent="0.15">
      <c r="A369" t="str">
        <f t="shared" si="59"/>
        <v>1105208</v>
      </c>
      <c r="B369">
        <v>1</v>
      </c>
      <c r="E369">
        <f t="shared" si="57"/>
        <v>2</v>
      </c>
      <c r="G369">
        <f t="shared" si="58"/>
        <v>8</v>
      </c>
      <c r="H369">
        <f>VLOOKUP(G369,装备规划说明!$F$7:$H$20,2,FALSE)</f>
        <v>110</v>
      </c>
      <c r="I369">
        <f>IF(G369&gt;2,IF(E369=VLOOKUP(G369,装备规划说明!$F$10:$P$20,11,FALSE),1,0)+IF(E369-1=VLOOKUP(G369,装备规划说明!$F$10:$P$20,11,FALSE),1,0),IF(E369=VLOOKUP(G369,装备规划说明!$F$10:$P$20,11,FALSE),1,0))</f>
        <v>0</v>
      </c>
      <c r="J369">
        <v>1</v>
      </c>
      <c r="K369">
        <v>0</v>
      </c>
      <c r="R369">
        <f t="shared" si="67"/>
        <v>5</v>
      </c>
      <c r="S369">
        <f t="shared" si="61"/>
        <v>5</v>
      </c>
      <c r="U369">
        <f>VLOOKUP($R369,装备规划说明!$X$27:$AI$34,U$1,FALSE)</f>
        <v>16</v>
      </c>
      <c r="V369">
        <f>INT(VLOOKUP($R369,装备规划说明!$X$27:$AI$34,V$1,FALSE)*VLOOKUP($G369,装备规划说明!$F$10:$O$21,4,FALSE)/装备规划说明!$AE$14)</f>
        <v>1084</v>
      </c>
      <c r="W369">
        <f>VLOOKUP($R369,装备规划说明!$X$27:$AI$34,W$1,FALSE)</f>
        <v>17</v>
      </c>
      <c r="X369">
        <f>INT(VLOOKUP($R369,装备规划说明!$X$27:$AI$34,X$1,FALSE)*VLOOKUP($G369,装备规划说明!$F$10:$O$21,4,FALSE)/装备规划说明!$AE$14)</f>
        <v>774</v>
      </c>
      <c r="Y369" t="str">
        <f t="shared" si="62"/>
        <v>[[16,758,1355][[17,541,967]</v>
      </c>
      <c r="Z369">
        <f t="shared" si="63"/>
        <v>1</v>
      </c>
      <c r="AA369" t="str">
        <f t="shared" si="64"/>
        <v>[[16,180,722,100][17,129,516,100]]</v>
      </c>
      <c r="AB369" t="str">
        <f t="shared" si="64"/>
        <v>[[16,180,722,100][17,129,516,100]]</v>
      </c>
      <c r="AC369" t="str">
        <f t="shared" si="64"/>
        <v>[[16,180,722,100][17,129,516,100]]</v>
      </c>
      <c r="AD369" t="str">
        <f t="shared" si="64"/>
        <v>[[16,180,722,100][17,129,516,100]]</v>
      </c>
      <c r="AE369">
        <f t="shared" si="65"/>
        <v>1</v>
      </c>
    </row>
    <row r="370" spans="1:31" hidden="1" x14ac:dyDescent="0.15">
      <c r="A370" t="str">
        <f t="shared" si="59"/>
        <v>1106208</v>
      </c>
      <c r="B370">
        <v>1</v>
      </c>
      <c r="E370">
        <f t="shared" si="57"/>
        <v>2</v>
      </c>
      <c r="G370">
        <f t="shared" si="58"/>
        <v>8</v>
      </c>
      <c r="H370">
        <f>VLOOKUP(G370,装备规划说明!$F$7:$H$20,2,FALSE)</f>
        <v>110</v>
      </c>
      <c r="I370">
        <f>IF(G370&gt;2,IF(E370=VLOOKUP(G370,装备规划说明!$F$10:$P$20,11,FALSE),1,0)+IF(E370-1=VLOOKUP(G370,装备规划说明!$F$10:$P$20,11,FALSE),1,0),IF(E370=VLOOKUP(G370,装备规划说明!$F$10:$P$20,11,FALSE),1,0))</f>
        <v>0</v>
      </c>
      <c r="J370">
        <v>1</v>
      </c>
      <c r="K370">
        <v>0</v>
      </c>
      <c r="R370">
        <f t="shared" si="67"/>
        <v>6</v>
      </c>
      <c r="S370">
        <f t="shared" si="61"/>
        <v>6</v>
      </c>
      <c r="U370">
        <f>VLOOKUP($R370,装备规划说明!$X$27:$AI$34,U$1,FALSE)</f>
        <v>18</v>
      </c>
      <c r="V370">
        <f>INT(VLOOKUP($R370,装备规划说明!$X$27:$AI$34,V$1,FALSE)*VLOOKUP($G370,装备规划说明!$F$10:$O$21,4,FALSE)/装备规划说明!$AE$14)</f>
        <v>77</v>
      </c>
      <c r="W370">
        <f>VLOOKUP($R370,装备规划说明!$X$27:$AI$34,W$1,FALSE)</f>
        <v>17</v>
      </c>
      <c r="X370">
        <f>INT(VLOOKUP($R370,装备规划说明!$X$27:$AI$34,X$1,FALSE)*VLOOKUP($G370,装备规划说明!$F$10:$O$21,4,FALSE)/装备规划说明!$AE$14)</f>
        <v>30</v>
      </c>
      <c r="Y370" t="str">
        <f t="shared" si="62"/>
        <v>[[18,53,96][[17,21,37]</v>
      </c>
      <c r="Z370">
        <f t="shared" si="63"/>
        <v>1</v>
      </c>
      <c r="AA370" t="str">
        <f t="shared" si="64"/>
        <v>[[18,12,51,100][17,5,20,100]]</v>
      </c>
      <c r="AB370" t="str">
        <f t="shared" si="64"/>
        <v>[[18,12,51,100][17,5,20,100]]</v>
      </c>
      <c r="AC370" t="str">
        <f t="shared" si="64"/>
        <v>[[18,12,51,100][17,5,20,100]]</v>
      </c>
      <c r="AD370" t="str">
        <f t="shared" si="64"/>
        <v>[[18,12,51,100][17,5,20,100]]</v>
      </c>
      <c r="AE370">
        <f t="shared" si="65"/>
        <v>1</v>
      </c>
    </row>
    <row r="371" spans="1:31" hidden="1" x14ac:dyDescent="0.15">
      <c r="A371" t="str">
        <f t="shared" si="59"/>
        <v>1107208</v>
      </c>
      <c r="B371">
        <v>1</v>
      </c>
      <c r="E371">
        <f t="shared" si="57"/>
        <v>2</v>
      </c>
      <c r="G371">
        <f t="shared" si="58"/>
        <v>8</v>
      </c>
      <c r="H371">
        <f>VLOOKUP(G371,装备规划说明!$F$7:$H$20,2,FALSE)</f>
        <v>110</v>
      </c>
      <c r="I371">
        <f>IF(G371&gt;2,IF(E371=VLOOKUP(G371,装备规划说明!$F$10:$P$20,11,FALSE),1,0)+IF(E371-1=VLOOKUP(G371,装备规划说明!$F$10:$P$20,11,FALSE),1,0),IF(E371=VLOOKUP(G371,装备规划说明!$F$10:$P$20,11,FALSE),1,0))</f>
        <v>0</v>
      </c>
      <c r="J371">
        <v>1</v>
      </c>
      <c r="K371">
        <v>0</v>
      </c>
      <c r="R371">
        <f t="shared" si="67"/>
        <v>7</v>
      </c>
      <c r="S371">
        <f t="shared" si="61"/>
        <v>7</v>
      </c>
      <c r="U371">
        <f>VLOOKUP($R371,装备规划说明!$X$27:$AI$34,U$1,FALSE)</f>
        <v>16</v>
      </c>
      <c r="V371">
        <f>INT(VLOOKUP($R371,装备规划说明!$X$27:$AI$34,V$1,FALSE)*VLOOKUP($G371,装备规划说明!$F$10:$O$21,4,FALSE)/装备规划说明!$AE$14)</f>
        <v>1549</v>
      </c>
      <c r="W371">
        <f>VLOOKUP($R371,装备规划说明!$X$27:$AI$34,W$1,FALSE)</f>
        <v>18</v>
      </c>
      <c r="X371">
        <f>INT(VLOOKUP($R371,装备规划说明!$X$27:$AI$34,X$1,FALSE)*VLOOKUP($G371,装备规划说明!$F$10:$O$21,4,FALSE)/装备规划说明!$AE$14)</f>
        <v>309</v>
      </c>
      <c r="Y371" t="str">
        <f t="shared" si="62"/>
        <v>[[16,1084,1936][[18,216,386]</v>
      </c>
      <c r="Z371">
        <f t="shared" si="63"/>
        <v>1</v>
      </c>
      <c r="AA371" t="str">
        <f t="shared" si="64"/>
        <v>[[16,258,1032,100][18,51,206,100]]</v>
      </c>
      <c r="AB371" t="str">
        <f t="shared" si="64"/>
        <v>[[16,258,1032,100][18,51,206,100]]</v>
      </c>
      <c r="AC371" t="str">
        <f t="shared" si="64"/>
        <v>[[16,258,1032,100][18,51,206,100]]</v>
      </c>
      <c r="AD371" t="str">
        <f t="shared" si="64"/>
        <v>[[16,258,1032,100][18,51,206,100]]</v>
      </c>
      <c r="AE371">
        <f t="shared" si="65"/>
        <v>1</v>
      </c>
    </row>
    <row r="372" spans="1:31" hidden="1" x14ac:dyDescent="0.15">
      <c r="A372" t="str">
        <f t="shared" si="59"/>
        <v>1107208</v>
      </c>
      <c r="B372">
        <v>1</v>
      </c>
      <c r="E372">
        <f t="shared" si="57"/>
        <v>2</v>
      </c>
      <c r="G372">
        <f t="shared" si="58"/>
        <v>8</v>
      </c>
      <c r="H372">
        <f>VLOOKUP(G372,装备规划说明!$F$7:$H$20,2,FALSE)</f>
        <v>110</v>
      </c>
      <c r="I372">
        <f>IF(G372&gt;2,IF(E372=VLOOKUP(G372,装备规划说明!$F$10:$P$20,11,FALSE),1,0)+IF(E372-1=VLOOKUP(G372,装备规划说明!$F$10:$P$20,11,FALSE),1,0),IF(E372=VLOOKUP(G372,装备规划说明!$F$10:$P$20,11,FALSE),1,0))</f>
        <v>0</v>
      </c>
      <c r="J372">
        <v>1</v>
      </c>
      <c r="K372">
        <v>0</v>
      </c>
      <c r="R372">
        <f t="shared" si="67"/>
        <v>7</v>
      </c>
      <c r="S372">
        <f t="shared" si="61"/>
        <v>7</v>
      </c>
      <c r="U372">
        <f>VLOOKUP($R372,装备规划说明!$X$27:$AI$34,U$1,FALSE)</f>
        <v>16</v>
      </c>
      <c r="V372">
        <f>INT(VLOOKUP($R372,装备规划说明!$X$27:$AI$34,V$1,FALSE)*VLOOKUP($G372,装备规划说明!$F$10:$O$21,4,FALSE)/装备规划说明!$AE$14)</f>
        <v>1549</v>
      </c>
      <c r="W372">
        <f>VLOOKUP($R372,装备规划说明!$X$27:$AI$34,W$1,FALSE)</f>
        <v>18</v>
      </c>
      <c r="X372">
        <f>INT(VLOOKUP($R372,装备规划说明!$X$27:$AI$34,X$1,FALSE)*VLOOKUP($G372,装备规划说明!$F$10:$O$21,4,FALSE)/装备规划说明!$AE$14)</f>
        <v>309</v>
      </c>
      <c r="Y372" t="str">
        <f t="shared" si="62"/>
        <v>[[16,1084,1936][[18,216,386]</v>
      </c>
      <c r="Z372">
        <f t="shared" si="63"/>
        <v>1</v>
      </c>
      <c r="AA372" t="str">
        <f t="shared" si="64"/>
        <v>[[16,258,1032,100][18,51,206,100]]</v>
      </c>
      <c r="AB372" t="str">
        <f t="shared" si="64"/>
        <v>[[16,258,1032,100][18,51,206,100]]</v>
      </c>
      <c r="AC372" t="str">
        <f t="shared" si="64"/>
        <v>[[16,258,1032,100][18,51,206,100]]</v>
      </c>
      <c r="AD372" t="str">
        <f t="shared" si="64"/>
        <v>[[16,258,1032,100][18,51,206,100]]</v>
      </c>
      <c r="AE372">
        <f t="shared" si="65"/>
        <v>1</v>
      </c>
    </row>
    <row r="373" spans="1:31" hidden="1" x14ac:dyDescent="0.15">
      <c r="A373" t="str">
        <f t="shared" si="59"/>
        <v>1107208</v>
      </c>
      <c r="B373">
        <v>1</v>
      </c>
      <c r="E373">
        <f t="shared" si="57"/>
        <v>2</v>
      </c>
      <c r="G373">
        <f t="shared" si="58"/>
        <v>8</v>
      </c>
      <c r="H373">
        <f>VLOOKUP(G373,装备规划说明!$F$7:$H$20,2,FALSE)</f>
        <v>110</v>
      </c>
      <c r="I373">
        <f>IF(G373&gt;2,IF(E373=VLOOKUP(G373,装备规划说明!$F$10:$P$20,11,FALSE),1,0)+IF(E373-1=VLOOKUP(G373,装备规划说明!$F$10:$P$20,11,FALSE),1,0),IF(E373=VLOOKUP(G373,装备规划说明!$F$10:$P$20,11,FALSE),1,0))</f>
        <v>0</v>
      </c>
      <c r="J373">
        <v>1</v>
      </c>
      <c r="K373">
        <v>0</v>
      </c>
      <c r="R373">
        <f t="shared" si="67"/>
        <v>7</v>
      </c>
      <c r="S373">
        <f t="shared" si="61"/>
        <v>7</v>
      </c>
      <c r="U373">
        <f>VLOOKUP($R373,装备规划说明!$X$27:$AI$34,U$1,FALSE)</f>
        <v>16</v>
      </c>
      <c r="V373">
        <f>INT(VLOOKUP($R373,装备规划说明!$X$27:$AI$34,V$1,FALSE)*VLOOKUP($G373,装备规划说明!$F$10:$O$21,4,FALSE)/装备规划说明!$AE$14)</f>
        <v>1549</v>
      </c>
      <c r="W373">
        <f>VLOOKUP($R373,装备规划说明!$X$27:$AI$34,W$1,FALSE)</f>
        <v>18</v>
      </c>
      <c r="X373">
        <f>INT(VLOOKUP($R373,装备规划说明!$X$27:$AI$34,X$1,FALSE)*VLOOKUP($G373,装备规划说明!$F$10:$O$21,4,FALSE)/装备规划说明!$AE$14)</f>
        <v>309</v>
      </c>
      <c r="Y373" t="str">
        <f t="shared" si="62"/>
        <v>[[16,1084,1936][[18,216,386]</v>
      </c>
      <c r="Z373">
        <f t="shared" si="63"/>
        <v>1</v>
      </c>
      <c r="AA373" t="str">
        <f t="shared" si="64"/>
        <v>[[16,258,1032,100][18,51,206,100]]</v>
      </c>
      <c r="AB373" t="str">
        <f t="shared" si="64"/>
        <v>[[16,258,1032,100][18,51,206,100]]</v>
      </c>
      <c r="AC373" t="str">
        <f t="shared" si="64"/>
        <v>[[16,258,1032,100][18,51,206,100]]</v>
      </c>
      <c r="AD373" t="str">
        <f t="shared" si="64"/>
        <v>[[16,258,1032,100][18,51,206,100]]</v>
      </c>
      <c r="AE373">
        <f t="shared" si="65"/>
        <v>1</v>
      </c>
    </row>
    <row r="374" spans="1:31" hidden="1" x14ac:dyDescent="0.15">
      <c r="A374" t="str">
        <f t="shared" si="59"/>
        <v>1107208</v>
      </c>
      <c r="B374">
        <v>1</v>
      </c>
      <c r="E374">
        <f t="shared" si="57"/>
        <v>2</v>
      </c>
      <c r="G374">
        <f t="shared" si="58"/>
        <v>8</v>
      </c>
      <c r="H374">
        <f>VLOOKUP(G374,装备规划说明!$F$7:$H$20,2,FALSE)</f>
        <v>110</v>
      </c>
      <c r="I374">
        <f>IF(G374&gt;2,IF(E374=VLOOKUP(G374,装备规划说明!$F$10:$P$20,11,FALSE),1,0)+IF(E374-1=VLOOKUP(G374,装备规划说明!$F$10:$P$20,11,FALSE),1,0),IF(E374=VLOOKUP(G374,装备规划说明!$F$10:$P$20,11,FALSE),1,0))</f>
        <v>0</v>
      </c>
      <c r="J374">
        <v>1</v>
      </c>
      <c r="K374">
        <v>0</v>
      </c>
      <c r="R374">
        <f t="shared" si="67"/>
        <v>7</v>
      </c>
      <c r="S374">
        <f t="shared" si="61"/>
        <v>7</v>
      </c>
      <c r="U374">
        <f>VLOOKUP($R374,装备规划说明!$X$27:$AI$34,U$1,FALSE)</f>
        <v>16</v>
      </c>
      <c r="V374">
        <f>INT(VLOOKUP($R374,装备规划说明!$X$27:$AI$34,V$1,FALSE)*VLOOKUP($G374,装备规划说明!$F$10:$O$21,4,FALSE)/装备规划说明!$AE$14)</f>
        <v>1549</v>
      </c>
      <c r="W374">
        <f>VLOOKUP($R374,装备规划说明!$X$27:$AI$34,W$1,FALSE)</f>
        <v>18</v>
      </c>
      <c r="X374">
        <f>INT(VLOOKUP($R374,装备规划说明!$X$27:$AI$34,X$1,FALSE)*VLOOKUP($G374,装备规划说明!$F$10:$O$21,4,FALSE)/装备规划说明!$AE$14)</f>
        <v>309</v>
      </c>
      <c r="Y374" t="str">
        <f t="shared" si="62"/>
        <v>[[16,1084,1936][[18,216,386]</v>
      </c>
      <c r="Z374">
        <f t="shared" si="63"/>
        <v>1</v>
      </c>
      <c r="AA374" t="str">
        <f t="shared" si="64"/>
        <v>[[16,258,1032,100][18,51,206,100]]</v>
      </c>
      <c r="AB374" t="str">
        <f t="shared" si="64"/>
        <v>[[16,258,1032,100][18,51,206,100]]</v>
      </c>
      <c r="AC374" t="str">
        <f t="shared" si="64"/>
        <v>[[16,258,1032,100][18,51,206,100]]</v>
      </c>
      <c r="AD374" t="str">
        <f t="shared" si="64"/>
        <v>[[16,258,1032,100][18,51,206,100]]</v>
      </c>
      <c r="AE374">
        <f t="shared" si="65"/>
        <v>1</v>
      </c>
    </row>
    <row r="375" spans="1:31" hidden="1" x14ac:dyDescent="0.15">
      <c r="A375" t="str">
        <f t="shared" si="59"/>
        <v>1101308</v>
      </c>
      <c r="B375">
        <v>1</v>
      </c>
      <c r="E375">
        <f t="shared" si="57"/>
        <v>3</v>
      </c>
      <c r="G375">
        <f t="shared" si="58"/>
        <v>8</v>
      </c>
      <c r="H375">
        <f>VLOOKUP(G375,装备规划说明!$F$7:$H$20,2,FALSE)</f>
        <v>110</v>
      </c>
      <c r="I375">
        <f>IF(G375&gt;2,IF(E375=VLOOKUP(G375,装备规划说明!$F$10:$P$20,11,FALSE),1,0)+IF(E375-1=VLOOKUP(G375,装备规划说明!$F$10:$P$20,11,FALSE),1,0),IF(E375=VLOOKUP(G375,装备规划说明!$F$10:$P$20,11,FALSE),1,0))</f>
        <v>0</v>
      </c>
      <c r="J375">
        <v>1</v>
      </c>
      <c r="K375">
        <v>0</v>
      </c>
      <c r="R375">
        <f t="shared" si="67"/>
        <v>1</v>
      </c>
      <c r="S375">
        <f t="shared" si="61"/>
        <v>1</v>
      </c>
      <c r="U375">
        <f>VLOOKUP($R375,装备规划说明!$X$27:$AI$34,U$1,FALSE)</f>
        <v>16</v>
      </c>
      <c r="V375">
        <f>INT(VLOOKUP($R375,装备规划说明!$X$27:$AI$34,V$1,FALSE)*VLOOKUP($G375,装备规划说明!$F$10:$O$21,4,FALSE)/装备规划说明!$AE$14)</f>
        <v>1084</v>
      </c>
      <c r="W375">
        <f>VLOOKUP($R375,装备规划说明!$X$27:$AI$34,W$1,FALSE)</f>
        <v>20</v>
      </c>
      <c r="X375">
        <f>INT(VLOOKUP($R375,装备规划说明!$X$27:$AI$34,X$1,FALSE)*VLOOKUP($G375,装备规划说明!$F$10:$O$21,4,FALSE)/装备规划说明!$AE$14)</f>
        <v>77</v>
      </c>
      <c r="Y375" t="str">
        <f t="shared" si="62"/>
        <v>[[16,758,1355][[20,53,96]</v>
      </c>
      <c r="Z375">
        <f t="shared" si="63"/>
        <v>2</v>
      </c>
      <c r="AA375" t="str">
        <f t="shared" si="64"/>
        <v>[[16,180,722,100][20,12,51,100]]</v>
      </c>
      <c r="AB375" t="str">
        <f t="shared" si="64"/>
        <v>[[16,180,722,100][20,12,51,100]]</v>
      </c>
      <c r="AC375" t="str">
        <f t="shared" si="64"/>
        <v>[[16,180,722,100][20,12,51,100]]</v>
      </c>
      <c r="AD375" t="str">
        <f t="shared" si="64"/>
        <v>[[16,180,722,100][20,12,51,100]]</v>
      </c>
      <c r="AE375">
        <f t="shared" si="65"/>
        <v>2</v>
      </c>
    </row>
    <row r="376" spans="1:31" hidden="1" x14ac:dyDescent="0.15">
      <c r="A376" t="str">
        <f t="shared" si="59"/>
        <v>1102308</v>
      </c>
      <c r="B376">
        <v>1</v>
      </c>
      <c r="E376">
        <f t="shared" ref="E376:E439" si="68">E326</f>
        <v>3</v>
      </c>
      <c r="G376">
        <f t="shared" ref="G376:G439" si="69">G326+1</f>
        <v>8</v>
      </c>
      <c r="H376">
        <f>VLOOKUP(G376,装备规划说明!$F$7:$H$20,2,FALSE)</f>
        <v>110</v>
      </c>
      <c r="I376">
        <f>IF(G376&gt;2,IF(E376=VLOOKUP(G376,装备规划说明!$F$10:$P$20,11,FALSE),1,0)+IF(E376-1=VLOOKUP(G376,装备规划说明!$F$10:$P$20,11,FALSE),1,0),IF(E376=VLOOKUP(G376,装备规划说明!$F$10:$P$20,11,FALSE),1,0))</f>
        <v>0</v>
      </c>
      <c r="J376">
        <v>1</v>
      </c>
      <c r="K376">
        <v>0</v>
      </c>
      <c r="R376">
        <f t="shared" si="67"/>
        <v>2</v>
      </c>
      <c r="S376">
        <f t="shared" si="61"/>
        <v>2</v>
      </c>
      <c r="U376">
        <f>VLOOKUP($R376,装备规划说明!$X$27:$AI$34,U$1,FALSE)</f>
        <v>16</v>
      </c>
      <c r="V376">
        <f>INT(VLOOKUP($R376,装备规划说明!$X$27:$AI$34,V$1,FALSE)*VLOOKUP($G376,装备规划说明!$F$10:$O$21,4,FALSE)/装备规划说明!$AE$14)</f>
        <v>1549</v>
      </c>
      <c r="W376">
        <f>VLOOKUP($R376,装备规划说明!$X$27:$AI$34,W$1,FALSE)</f>
        <v>20</v>
      </c>
      <c r="X376">
        <f>INT(VLOOKUP($R376,装备规划说明!$X$27:$AI$34,X$1,FALSE)*VLOOKUP($G376,装备规划说明!$F$10:$O$21,4,FALSE)/装备规划说明!$AE$14)</f>
        <v>77</v>
      </c>
      <c r="Y376" t="str">
        <f t="shared" si="62"/>
        <v>[[16,1084,1936][[20,53,96]</v>
      </c>
      <c r="Z376">
        <f t="shared" si="63"/>
        <v>2</v>
      </c>
      <c r="AA376" t="str">
        <f t="shared" si="64"/>
        <v>[[16,258,1032,100][20,12,51,100]]</v>
      </c>
      <c r="AB376" t="str">
        <f t="shared" si="64"/>
        <v>[[16,258,1032,100][20,12,51,100]]</v>
      </c>
      <c r="AC376" t="str">
        <f t="shared" si="64"/>
        <v>[[16,258,1032,100][20,12,51,100]]</v>
      </c>
      <c r="AD376" t="str">
        <f t="shared" si="64"/>
        <v>[[16,258,1032,100][20,12,51,100]]</v>
      </c>
      <c r="AE376">
        <f t="shared" si="65"/>
        <v>2</v>
      </c>
    </row>
    <row r="377" spans="1:31" hidden="1" x14ac:dyDescent="0.15">
      <c r="A377" t="str">
        <f t="shared" si="59"/>
        <v>1103308</v>
      </c>
      <c r="B377">
        <v>1</v>
      </c>
      <c r="E377">
        <f t="shared" si="68"/>
        <v>3</v>
      </c>
      <c r="G377">
        <f t="shared" si="69"/>
        <v>8</v>
      </c>
      <c r="H377">
        <f>VLOOKUP(G377,装备规划说明!$F$7:$H$20,2,FALSE)</f>
        <v>110</v>
      </c>
      <c r="I377">
        <f>IF(G377&gt;2,IF(E377=VLOOKUP(G377,装备规划说明!$F$10:$P$20,11,FALSE),1,0)+IF(E377-1=VLOOKUP(G377,装备规划说明!$F$10:$P$20,11,FALSE),1,0),IF(E377=VLOOKUP(G377,装备规划说明!$F$10:$P$20,11,FALSE),1,0))</f>
        <v>0</v>
      </c>
      <c r="J377">
        <v>1</v>
      </c>
      <c r="K377">
        <v>0</v>
      </c>
      <c r="R377">
        <f t="shared" si="67"/>
        <v>3</v>
      </c>
      <c r="S377">
        <f t="shared" si="61"/>
        <v>3</v>
      </c>
      <c r="U377">
        <f>VLOOKUP($R377,装备规划说明!$X$27:$AI$34,U$1,FALSE)</f>
        <v>16</v>
      </c>
      <c r="V377">
        <f>INT(VLOOKUP($R377,装备规划说明!$X$27:$AI$34,V$1,FALSE)*VLOOKUP($G377,装备规划说明!$F$10:$O$21,4,FALSE)/装备规划说明!$AE$14)</f>
        <v>774</v>
      </c>
      <c r="W377">
        <f>VLOOKUP($R377,装备规划说明!$X$27:$AI$34,W$1,FALSE)</f>
        <v>21</v>
      </c>
      <c r="X377">
        <f>INT(VLOOKUP($R377,装备规划说明!$X$27:$AI$34,X$1,FALSE)*VLOOKUP($G377,装备规划说明!$F$10:$O$21,4,FALSE)/装备规划说明!$AE$14)</f>
        <v>77</v>
      </c>
      <c r="Y377" t="str">
        <f t="shared" si="62"/>
        <v>[[16,541,967][[21,53,96]</v>
      </c>
      <c r="Z377">
        <f t="shared" si="63"/>
        <v>2</v>
      </c>
      <c r="AA377" t="str">
        <f t="shared" si="64"/>
        <v>[[16,129,516,100][21,12,51,100]]</v>
      </c>
      <c r="AB377" t="str">
        <f t="shared" si="64"/>
        <v>[[16,129,516,100][21,12,51,100]]</v>
      </c>
      <c r="AC377" t="str">
        <f t="shared" si="64"/>
        <v>[[16,129,516,100][21,12,51,100]]</v>
      </c>
      <c r="AD377" t="str">
        <f t="shared" si="64"/>
        <v>[[16,129,516,100][21,12,51,100]]</v>
      </c>
      <c r="AE377">
        <f t="shared" si="65"/>
        <v>2</v>
      </c>
    </row>
    <row r="378" spans="1:31" hidden="1" x14ac:dyDescent="0.15">
      <c r="A378" t="str">
        <f t="shared" si="59"/>
        <v>1104308</v>
      </c>
      <c r="B378">
        <v>1</v>
      </c>
      <c r="E378">
        <f t="shared" si="68"/>
        <v>3</v>
      </c>
      <c r="G378">
        <f t="shared" si="69"/>
        <v>8</v>
      </c>
      <c r="H378">
        <f>VLOOKUP(G378,装备规划说明!$F$7:$H$20,2,FALSE)</f>
        <v>110</v>
      </c>
      <c r="I378">
        <f>IF(G378&gt;2,IF(E378=VLOOKUP(G378,装备规划说明!$F$10:$P$20,11,FALSE),1,0)+IF(E378-1=VLOOKUP(G378,装备规划说明!$F$10:$P$20,11,FALSE),1,0),IF(E378=VLOOKUP(G378,装备规划说明!$F$10:$P$20,11,FALSE),1,0))</f>
        <v>0</v>
      </c>
      <c r="J378">
        <v>1</v>
      </c>
      <c r="K378">
        <v>0</v>
      </c>
      <c r="R378">
        <f t="shared" si="67"/>
        <v>4</v>
      </c>
      <c r="S378">
        <f t="shared" si="61"/>
        <v>4</v>
      </c>
      <c r="U378">
        <f>VLOOKUP($R378,装备规划说明!$X$27:$AI$34,U$1,FALSE)</f>
        <v>18</v>
      </c>
      <c r="V378">
        <f>INT(VLOOKUP($R378,装备规划说明!$X$27:$AI$34,V$1,FALSE)*VLOOKUP($G378,装备规划说明!$F$10:$O$21,4,FALSE)/装备规划说明!$AE$14)</f>
        <v>77</v>
      </c>
      <c r="W378">
        <f>VLOOKUP($R378,装备规划说明!$X$27:$AI$34,W$1,FALSE)</f>
        <v>22</v>
      </c>
      <c r="X378">
        <f>INT(VLOOKUP($R378,装备规划说明!$X$27:$AI$34,X$1,FALSE)*VLOOKUP($G378,装备规划说明!$F$10:$O$21,4,FALSE)/装备规划说明!$AE$14)</f>
        <v>38</v>
      </c>
      <c r="Y378" t="str">
        <f t="shared" si="62"/>
        <v>[[18,53,96][[22,26,47]</v>
      </c>
      <c r="Z378">
        <f t="shared" si="63"/>
        <v>2</v>
      </c>
      <c r="AA378" t="str">
        <f t="shared" si="64"/>
        <v>[[18,12,51,100][22,6,25,100]]</v>
      </c>
      <c r="AB378" t="str">
        <f t="shared" si="64"/>
        <v>[[18,12,51,100][22,6,25,100]]</v>
      </c>
      <c r="AC378" t="str">
        <f t="shared" si="64"/>
        <v>[[18,12,51,100][22,6,25,100]]</v>
      </c>
      <c r="AD378" t="str">
        <f t="shared" si="64"/>
        <v>[[18,12,51,100][22,6,25,100]]</v>
      </c>
      <c r="AE378">
        <f t="shared" si="65"/>
        <v>2</v>
      </c>
    </row>
    <row r="379" spans="1:31" hidden="1" x14ac:dyDescent="0.15">
      <c r="A379" t="str">
        <f t="shared" si="59"/>
        <v>1105308</v>
      </c>
      <c r="B379">
        <v>1</v>
      </c>
      <c r="E379">
        <f t="shared" si="68"/>
        <v>3</v>
      </c>
      <c r="G379">
        <f t="shared" si="69"/>
        <v>8</v>
      </c>
      <c r="H379">
        <f>VLOOKUP(G379,装备规划说明!$F$7:$H$20,2,FALSE)</f>
        <v>110</v>
      </c>
      <c r="I379">
        <f>IF(G379&gt;2,IF(E379=VLOOKUP(G379,装备规划说明!$F$10:$P$20,11,FALSE),1,0)+IF(E379-1=VLOOKUP(G379,装备规划说明!$F$10:$P$20,11,FALSE),1,0),IF(E379=VLOOKUP(G379,装备规划说明!$F$10:$P$20,11,FALSE),1,0))</f>
        <v>0</v>
      </c>
      <c r="J379">
        <v>1</v>
      </c>
      <c r="K379">
        <v>0</v>
      </c>
      <c r="R379">
        <f t="shared" si="67"/>
        <v>5</v>
      </c>
      <c r="S379">
        <f t="shared" si="61"/>
        <v>5</v>
      </c>
      <c r="U379">
        <f>VLOOKUP($R379,装备规划说明!$X$27:$AI$34,U$1,FALSE)</f>
        <v>16</v>
      </c>
      <c r="V379">
        <f>INT(VLOOKUP($R379,装备规划说明!$X$27:$AI$34,V$1,FALSE)*VLOOKUP($G379,装备规划说明!$F$10:$O$21,4,FALSE)/装备规划说明!$AE$14)</f>
        <v>1084</v>
      </c>
      <c r="W379">
        <f>VLOOKUP($R379,装备规划说明!$X$27:$AI$34,W$1,FALSE)</f>
        <v>17</v>
      </c>
      <c r="X379">
        <f>INT(VLOOKUP($R379,装备规划说明!$X$27:$AI$34,X$1,FALSE)*VLOOKUP($G379,装备规划说明!$F$10:$O$21,4,FALSE)/装备规划说明!$AE$14)</f>
        <v>774</v>
      </c>
      <c r="Y379" t="str">
        <f t="shared" si="62"/>
        <v>[[16,758,1355][[17,541,967]</v>
      </c>
      <c r="Z379">
        <f t="shared" si="63"/>
        <v>2</v>
      </c>
      <c r="AA379" t="str">
        <f t="shared" si="64"/>
        <v>[[16,180,722,100][17,129,516,100]]</v>
      </c>
      <c r="AB379" t="str">
        <f t="shared" si="64"/>
        <v>[[16,180,722,100][17,129,516,100]]</v>
      </c>
      <c r="AC379" t="str">
        <f t="shared" si="64"/>
        <v>[[16,180,722,100][17,129,516,100]]</v>
      </c>
      <c r="AD379" t="str">
        <f t="shared" si="64"/>
        <v>[[16,180,722,100][17,129,516,100]]</v>
      </c>
      <c r="AE379">
        <f t="shared" si="65"/>
        <v>2</v>
      </c>
    </row>
    <row r="380" spans="1:31" hidden="1" x14ac:dyDescent="0.15">
      <c r="A380" t="str">
        <f t="shared" si="59"/>
        <v>1106308</v>
      </c>
      <c r="B380">
        <v>1</v>
      </c>
      <c r="E380">
        <f t="shared" si="68"/>
        <v>3</v>
      </c>
      <c r="G380">
        <f t="shared" si="69"/>
        <v>8</v>
      </c>
      <c r="H380">
        <f>VLOOKUP(G380,装备规划说明!$F$7:$H$20,2,FALSE)</f>
        <v>110</v>
      </c>
      <c r="I380">
        <f>IF(G380&gt;2,IF(E380=VLOOKUP(G380,装备规划说明!$F$10:$P$20,11,FALSE),1,0)+IF(E380-1=VLOOKUP(G380,装备规划说明!$F$10:$P$20,11,FALSE),1,0),IF(E380=VLOOKUP(G380,装备规划说明!$F$10:$P$20,11,FALSE),1,0))</f>
        <v>0</v>
      </c>
      <c r="J380">
        <v>1</v>
      </c>
      <c r="K380">
        <v>0</v>
      </c>
      <c r="R380">
        <f t="shared" si="67"/>
        <v>6</v>
      </c>
      <c r="S380">
        <f t="shared" si="61"/>
        <v>6</v>
      </c>
      <c r="U380">
        <f>VLOOKUP($R380,装备规划说明!$X$27:$AI$34,U$1,FALSE)</f>
        <v>18</v>
      </c>
      <c r="V380">
        <f>INT(VLOOKUP($R380,装备规划说明!$X$27:$AI$34,V$1,FALSE)*VLOOKUP($G380,装备规划说明!$F$10:$O$21,4,FALSE)/装备规划说明!$AE$14)</f>
        <v>77</v>
      </c>
      <c r="W380">
        <f>VLOOKUP($R380,装备规划说明!$X$27:$AI$34,W$1,FALSE)</f>
        <v>17</v>
      </c>
      <c r="X380">
        <f>INT(VLOOKUP($R380,装备规划说明!$X$27:$AI$34,X$1,FALSE)*VLOOKUP($G380,装备规划说明!$F$10:$O$21,4,FALSE)/装备规划说明!$AE$14)</f>
        <v>30</v>
      </c>
      <c r="Y380" t="str">
        <f t="shared" si="62"/>
        <v>[[18,53,96][[17,21,37]</v>
      </c>
      <c r="Z380">
        <f t="shared" si="63"/>
        <v>2</v>
      </c>
      <c r="AA380" t="str">
        <f t="shared" si="64"/>
        <v>[[18,12,51,100][17,5,20,100]]</v>
      </c>
      <c r="AB380" t="str">
        <f t="shared" si="64"/>
        <v>[[18,12,51,100][17,5,20,100]]</v>
      </c>
      <c r="AC380" t="str">
        <f t="shared" si="64"/>
        <v>[[18,12,51,100][17,5,20,100]]</v>
      </c>
      <c r="AD380" t="str">
        <f t="shared" si="64"/>
        <v>[[18,12,51,100][17,5,20,100]]</v>
      </c>
      <c r="AE380">
        <f t="shared" si="65"/>
        <v>2</v>
      </c>
    </row>
    <row r="381" spans="1:31" hidden="1" x14ac:dyDescent="0.15">
      <c r="A381" t="str">
        <f t="shared" si="59"/>
        <v>1107308</v>
      </c>
      <c r="B381">
        <v>1</v>
      </c>
      <c r="E381">
        <f t="shared" si="68"/>
        <v>3</v>
      </c>
      <c r="G381">
        <f t="shared" si="69"/>
        <v>8</v>
      </c>
      <c r="H381">
        <f>VLOOKUP(G381,装备规划说明!$F$7:$H$20,2,FALSE)</f>
        <v>110</v>
      </c>
      <c r="I381">
        <f>IF(G381&gt;2,IF(E381=VLOOKUP(G381,装备规划说明!$F$10:$P$20,11,FALSE),1,0)+IF(E381-1=VLOOKUP(G381,装备规划说明!$F$10:$P$20,11,FALSE),1,0),IF(E381=VLOOKUP(G381,装备规划说明!$F$10:$P$20,11,FALSE),1,0))</f>
        <v>0</v>
      </c>
      <c r="J381">
        <v>1</v>
      </c>
      <c r="K381">
        <v>0</v>
      </c>
      <c r="R381">
        <f t="shared" si="67"/>
        <v>7</v>
      </c>
      <c r="S381">
        <f t="shared" si="61"/>
        <v>7</v>
      </c>
      <c r="U381">
        <f>VLOOKUP($R381,装备规划说明!$X$27:$AI$34,U$1,FALSE)</f>
        <v>16</v>
      </c>
      <c r="V381">
        <f>INT(VLOOKUP($R381,装备规划说明!$X$27:$AI$34,V$1,FALSE)*VLOOKUP($G381,装备规划说明!$F$10:$O$21,4,FALSE)/装备规划说明!$AE$14)</f>
        <v>1549</v>
      </c>
      <c r="W381">
        <f>VLOOKUP($R381,装备规划说明!$X$27:$AI$34,W$1,FALSE)</f>
        <v>18</v>
      </c>
      <c r="X381">
        <f>INT(VLOOKUP($R381,装备规划说明!$X$27:$AI$34,X$1,FALSE)*VLOOKUP($G381,装备规划说明!$F$10:$O$21,4,FALSE)/装备规划说明!$AE$14)</f>
        <v>309</v>
      </c>
      <c r="Y381" t="str">
        <f t="shared" si="62"/>
        <v>[[16,1084,1936][[18,216,386]</v>
      </c>
      <c r="Z381">
        <f t="shared" si="63"/>
        <v>2</v>
      </c>
      <c r="AA381" t="str">
        <f t="shared" si="64"/>
        <v>[[16,258,1032,100][18,51,206,100]]</v>
      </c>
      <c r="AB381" t="str">
        <f t="shared" si="64"/>
        <v>[[16,258,1032,100][18,51,206,100]]</v>
      </c>
      <c r="AC381" t="str">
        <f t="shared" si="64"/>
        <v>[[16,258,1032,100][18,51,206,100]]</v>
      </c>
      <c r="AD381" t="str">
        <f t="shared" si="64"/>
        <v>[[16,258,1032,100][18,51,206,100]]</v>
      </c>
      <c r="AE381">
        <f t="shared" si="65"/>
        <v>2</v>
      </c>
    </row>
    <row r="382" spans="1:31" hidden="1" x14ac:dyDescent="0.15">
      <c r="A382" t="str">
        <f t="shared" si="59"/>
        <v>1107308</v>
      </c>
      <c r="B382">
        <v>1</v>
      </c>
      <c r="E382">
        <f t="shared" si="68"/>
        <v>3</v>
      </c>
      <c r="G382">
        <f t="shared" si="69"/>
        <v>8</v>
      </c>
      <c r="H382">
        <f>VLOOKUP(G382,装备规划说明!$F$7:$H$20,2,FALSE)</f>
        <v>110</v>
      </c>
      <c r="I382">
        <f>IF(G382&gt;2,IF(E382=VLOOKUP(G382,装备规划说明!$F$10:$P$20,11,FALSE),1,0)+IF(E382-1=VLOOKUP(G382,装备规划说明!$F$10:$P$20,11,FALSE),1,0),IF(E382=VLOOKUP(G382,装备规划说明!$F$10:$P$20,11,FALSE),1,0))</f>
        <v>0</v>
      </c>
      <c r="J382">
        <v>1</v>
      </c>
      <c r="K382">
        <v>0</v>
      </c>
      <c r="R382">
        <f t="shared" si="67"/>
        <v>7</v>
      </c>
      <c r="S382">
        <f t="shared" si="61"/>
        <v>7</v>
      </c>
      <c r="U382">
        <f>VLOOKUP($R382,装备规划说明!$X$27:$AI$34,U$1,FALSE)</f>
        <v>16</v>
      </c>
      <c r="V382">
        <f>INT(VLOOKUP($R382,装备规划说明!$X$27:$AI$34,V$1,FALSE)*VLOOKUP($G382,装备规划说明!$F$10:$O$21,4,FALSE)/装备规划说明!$AE$14)</f>
        <v>1549</v>
      </c>
      <c r="W382">
        <f>VLOOKUP($R382,装备规划说明!$X$27:$AI$34,W$1,FALSE)</f>
        <v>18</v>
      </c>
      <c r="X382">
        <f>INT(VLOOKUP($R382,装备规划说明!$X$27:$AI$34,X$1,FALSE)*VLOOKUP($G382,装备规划说明!$F$10:$O$21,4,FALSE)/装备规划说明!$AE$14)</f>
        <v>309</v>
      </c>
      <c r="Y382" t="str">
        <f t="shared" si="62"/>
        <v>[[16,1084,1936][[18,216,386]</v>
      </c>
      <c r="Z382">
        <f t="shared" si="63"/>
        <v>2</v>
      </c>
      <c r="AA382" t="str">
        <f t="shared" si="64"/>
        <v>[[16,258,1032,100][18,51,206,100]]</v>
      </c>
      <c r="AB382" t="str">
        <f t="shared" si="64"/>
        <v>[[16,258,1032,100][18,51,206,100]]</v>
      </c>
      <c r="AC382" t="str">
        <f t="shared" si="64"/>
        <v>[[16,258,1032,100][18,51,206,100]]</v>
      </c>
      <c r="AD382" t="str">
        <f t="shared" si="64"/>
        <v>[[16,258,1032,100][18,51,206,100]]</v>
      </c>
      <c r="AE382">
        <f t="shared" si="65"/>
        <v>2</v>
      </c>
    </row>
    <row r="383" spans="1:31" hidden="1" x14ac:dyDescent="0.15">
      <c r="A383" t="str">
        <f t="shared" si="59"/>
        <v>1107308</v>
      </c>
      <c r="B383">
        <v>1</v>
      </c>
      <c r="E383">
        <f t="shared" si="68"/>
        <v>3</v>
      </c>
      <c r="G383">
        <f t="shared" si="69"/>
        <v>8</v>
      </c>
      <c r="H383">
        <f>VLOOKUP(G383,装备规划说明!$F$7:$H$20,2,FALSE)</f>
        <v>110</v>
      </c>
      <c r="I383">
        <f>IF(G383&gt;2,IF(E383=VLOOKUP(G383,装备规划说明!$F$10:$P$20,11,FALSE),1,0)+IF(E383-1=VLOOKUP(G383,装备规划说明!$F$10:$P$20,11,FALSE),1,0),IF(E383=VLOOKUP(G383,装备规划说明!$F$10:$P$20,11,FALSE),1,0))</f>
        <v>0</v>
      </c>
      <c r="J383">
        <v>1</v>
      </c>
      <c r="K383">
        <v>0</v>
      </c>
      <c r="R383">
        <f t="shared" si="67"/>
        <v>7</v>
      </c>
      <c r="S383">
        <f t="shared" si="61"/>
        <v>7</v>
      </c>
      <c r="U383">
        <f>VLOOKUP($R383,装备规划说明!$X$27:$AI$34,U$1,FALSE)</f>
        <v>16</v>
      </c>
      <c r="V383">
        <f>INT(VLOOKUP($R383,装备规划说明!$X$27:$AI$34,V$1,FALSE)*VLOOKUP($G383,装备规划说明!$F$10:$O$21,4,FALSE)/装备规划说明!$AE$14)</f>
        <v>1549</v>
      </c>
      <c r="W383">
        <f>VLOOKUP($R383,装备规划说明!$X$27:$AI$34,W$1,FALSE)</f>
        <v>18</v>
      </c>
      <c r="X383">
        <f>INT(VLOOKUP($R383,装备规划说明!$X$27:$AI$34,X$1,FALSE)*VLOOKUP($G383,装备规划说明!$F$10:$O$21,4,FALSE)/装备规划说明!$AE$14)</f>
        <v>309</v>
      </c>
      <c r="Y383" t="str">
        <f t="shared" si="62"/>
        <v>[[16,1084,1936][[18,216,386]</v>
      </c>
      <c r="Z383">
        <f t="shared" si="63"/>
        <v>2</v>
      </c>
      <c r="AA383" t="str">
        <f t="shared" si="64"/>
        <v>[[16,258,1032,100][18,51,206,100]]</v>
      </c>
      <c r="AB383" t="str">
        <f t="shared" si="64"/>
        <v>[[16,258,1032,100][18,51,206,100]]</v>
      </c>
      <c r="AC383" t="str">
        <f t="shared" si="64"/>
        <v>[[16,258,1032,100][18,51,206,100]]</v>
      </c>
      <c r="AD383" t="str">
        <f t="shared" si="64"/>
        <v>[[16,258,1032,100][18,51,206,100]]</v>
      </c>
      <c r="AE383">
        <f t="shared" si="65"/>
        <v>2</v>
      </c>
    </row>
    <row r="384" spans="1:31" hidden="1" x14ac:dyDescent="0.15">
      <c r="A384" t="str">
        <f t="shared" si="59"/>
        <v>1107308</v>
      </c>
      <c r="B384">
        <v>1</v>
      </c>
      <c r="E384">
        <f t="shared" si="68"/>
        <v>3</v>
      </c>
      <c r="G384">
        <f t="shared" si="69"/>
        <v>8</v>
      </c>
      <c r="H384">
        <f>VLOOKUP(G384,装备规划说明!$F$7:$H$20,2,FALSE)</f>
        <v>110</v>
      </c>
      <c r="I384">
        <f>IF(G384&gt;2,IF(E384=VLOOKUP(G384,装备规划说明!$F$10:$P$20,11,FALSE),1,0)+IF(E384-1=VLOOKUP(G384,装备规划说明!$F$10:$P$20,11,FALSE),1,0),IF(E384=VLOOKUP(G384,装备规划说明!$F$10:$P$20,11,FALSE),1,0))</f>
        <v>0</v>
      </c>
      <c r="J384">
        <v>1</v>
      </c>
      <c r="K384">
        <v>0</v>
      </c>
      <c r="R384">
        <f t="shared" si="67"/>
        <v>7</v>
      </c>
      <c r="S384">
        <f t="shared" si="61"/>
        <v>7</v>
      </c>
      <c r="U384">
        <f>VLOOKUP($R384,装备规划说明!$X$27:$AI$34,U$1,FALSE)</f>
        <v>16</v>
      </c>
      <c r="V384">
        <f>INT(VLOOKUP($R384,装备规划说明!$X$27:$AI$34,V$1,FALSE)*VLOOKUP($G384,装备规划说明!$F$10:$O$21,4,FALSE)/装备规划说明!$AE$14)</f>
        <v>1549</v>
      </c>
      <c r="W384">
        <f>VLOOKUP($R384,装备规划说明!$X$27:$AI$34,W$1,FALSE)</f>
        <v>18</v>
      </c>
      <c r="X384">
        <f>INT(VLOOKUP($R384,装备规划说明!$X$27:$AI$34,X$1,FALSE)*VLOOKUP($G384,装备规划说明!$F$10:$O$21,4,FALSE)/装备规划说明!$AE$14)</f>
        <v>309</v>
      </c>
      <c r="Y384" t="str">
        <f t="shared" si="62"/>
        <v>[[16,1084,1936][[18,216,386]</v>
      </c>
      <c r="Z384">
        <f t="shared" si="63"/>
        <v>2</v>
      </c>
      <c r="AA384" t="str">
        <f t="shared" si="64"/>
        <v>[[16,258,1032,100][18,51,206,100]]</v>
      </c>
      <c r="AB384" t="str">
        <f t="shared" si="64"/>
        <v>[[16,258,1032,100][18,51,206,100]]</v>
      </c>
      <c r="AC384" t="str">
        <f t="shared" si="64"/>
        <v>[[16,258,1032,100][18,51,206,100]]</v>
      </c>
      <c r="AD384" t="str">
        <f t="shared" si="64"/>
        <v>[[16,258,1032,100][18,51,206,100]]</v>
      </c>
      <c r="AE384">
        <f t="shared" si="65"/>
        <v>2</v>
      </c>
    </row>
    <row r="385" spans="1:31" x14ac:dyDescent="0.15">
      <c r="A385" t="str">
        <f t="shared" si="59"/>
        <v>1101408</v>
      </c>
      <c r="B385">
        <v>1</v>
      </c>
      <c r="E385">
        <f t="shared" si="68"/>
        <v>4</v>
      </c>
      <c r="G385">
        <f t="shared" si="69"/>
        <v>8</v>
      </c>
      <c r="H385">
        <f>VLOOKUP(G385,装备规划说明!$F$7:$H$20,2,FALSE)</f>
        <v>110</v>
      </c>
      <c r="I385">
        <f>IF(G385&gt;2,IF(E385=VLOOKUP(G385,装备规划说明!$F$10:$P$20,11,FALSE),1,0)+IF(E385-1=VLOOKUP(G385,装备规划说明!$F$10:$P$20,11,FALSE),1,0),IF(E385=VLOOKUP(G385,装备规划说明!$F$10:$P$20,11,FALSE),1,0))</f>
        <v>1</v>
      </c>
      <c r="J385">
        <v>1</v>
      </c>
      <c r="K385">
        <v>0</v>
      </c>
      <c r="R385">
        <f t="shared" si="67"/>
        <v>1</v>
      </c>
      <c r="S385">
        <f t="shared" si="61"/>
        <v>1</v>
      </c>
      <c r="U385">
        <f>VLOOKUP($R385,装备规划说明!$X$27:$AI$34,U$1,FALSE)</f>
        <v>16</v>
      </c>
      <c r="V385">
        <f>INT(VLOOKUP($R385,装备规划说明!$X$27:$AI$34,V$1,FALSE)*VLOOKUP($G385,装备规划说明!$F$10:$O$21,4,FALSE)/装备规划说明!$AE$14)</f>
        <v>1084</v>
      </c>
      <c r="W385">
        <f>VLOOKUP($R385,装备规划说明!$X$27:$AI$34,W$1,FALSE)</f>
        <v>20</v>
      </c>
      <c r="X385">
        <f>INT(VLOOKUP($R385,装备规划说明!$X$27:$AI$34,X$1,FALSE)*VLOOKUP($G385,装备规划说明!$F$10:$O$21,4,FALSE)/装备规划说明!$AE$14)</f>
        <v>77</v>
      </c>
      <c r="Y385" t="str">
        <f t="shared" ref="Y385:Y404" si="70">"[["&amp;$U385&amp;","&amp;INT($V385)&amp;"]"&amp;"[["&amp;$W385&amp;","&amp;INT($X385)&amp;"]]"</f>
        <v>[[16,1084][[20,77]]</v>
      </c>
      <c r="Z385">
        <f t="shared" si="63"/>
        <v>3</v>
      </c>
      <c r="AA385" t="str">
        <f t="shared" si="64"/>
        <v>[[16,180,722,100][20,12,51,100]]</v>
      </c>
      <c r="AB385" t="str">
        <f t="shared" si="64"/>
        <v>[[16,180,722,100][20,12,51,100]]</v>
      </c>
      <c r="AC385" t="str">
        <f t="shared" si="64"/>
        <v>[[16,180,722,100][20,12,51,100]]</v>
      </c>
      <c r="AD385" t="str">
        <f t="shared" si="64"/>
        <v>[[16,180,722,100][20,12,51,100]]</v>
      </c>
      <c r="AE385">
        <f t="shared" si="65"/>
        <v>2</v>
      </c>
    </row>
    <row r="386" spans="1:31" x14ac:dyDescent="0.15">
      <c r="A386" t="str">
        <f t="shared" si="59"/>
        <v>1102408</v>
      </c>
      <c r="B386">
        <v>1</v>
      </c>
      <c r="E386">
        <f t="shared" si="68"/>
        <v>4</v>
      </c>
      <c r="G386">
        <f t="shared" si="69"/>
        <v>8</v>
      </c>
      <c r="H386">
        <f>VLOOKUP(G386,装备规划说明!$F$7:$H$20,2,FALSE)</f>
        <v>110</v>
      </c>
      <c r="I386">
        <f>IF(G386&gt;2,IF(E386=VLOOKUP(G386,装备规划说明!$F$10:$P$20,11,FALSE),1,0)+IF(E386-1=VLOOKUP(G386,装备规划说明!$F$10:$P$20,11,FALSE),1,0),IF(E386=VLOOKUP(G386,装备规划说明!$F$10:$P$20,11,FALSE),1,0))</f>
        <v>1</v>
      </c>
      <c r="J386">
        <v>1</v>
      </c>
      <c r="K386">
        <v>0</v>
      </c>
      <c r="R386">
        <f t="shared" si="67"/>
        <v>2</v>
      </c>
      <c r="S386">
        <f t="shared" si="61"/>
        <v>2</v>
      </c>
      <c r="U386">
        <f>VLOOKUP($R386,装备规划说明!$X$27:$AI$34,U$1,FALSE)</f>
        <v>16</v>
      </c>
      <c r="V386">
        <f>INT(VLOOKUP($R386,装备规划说明!$X$27:$AI$34,V$1,FALSE)*VLOOKUP($G386,装备规划说明!$F$10:$O$21,4,FALSE)/装备规划说明!$AE$14)</f>
        <v>1549</v>
      </c>
      <c r="W386">
        <f>VLOOKUP($R386,装备规划说明!$X$27:$AI$34,W$1,FALSE)</f>
        <v>20</v>
      </c>
      <c r="X386">
        <f>INT(VLOOKUP($R386,装备规划说明!$X$27:$AI$34,X$1,FALSE)*VLOOKUP($G386,装备规划说明!$F$10:$O$21,4,FALSE)/装备规划说明!$AE$14)</f>
        <v>77</v>
      </c>
      <c r="Y386" t="str">
        <f t="shared" si="70"/>
        <v>[[16,1549][[20,77]]</v>
      </c>
      <c r="Z386">
        <f t="shared" si="63"/>
        <v>3</v>
      </c>
      <c r="AA386" t="str">
        <f t="shared" si="64"/>
        <v>[[16,258,1032,100][20,12,51,100]]</v>
      </c>
      <c r="AB386" t="str">
        <f t="shared" si="64"/>
        <v>[[16,258,1032,100][20,12,51,100]]</v>
      </c>
      <c r="AC386" t="str">
        <f t="shared" si="64"/>
        <v>[[16,258,1032,100][20,12,51,100]]</v>
      </c>
      <c r="AD386" t="str">
        <f t="shared" si="64"/>
        <v>[[16,258,1032,100][20,12,51,100]]</v>
      </c>
      <c r="AE386">
        <f t="shared" si="65"/>
        <v>2</v>
      </c>
    </row>
    <row r="387" spans="1:31" x14ac:dyDescent="0.15">
      <c r="A387" t="str">
        <f t="shared" si="59"/>
        <v>1103408</v>
      </c>
      <c r="B387">
        <v>1</v>
      </c>
      <c r="E387">
        <f t="shared" si="68"/>
        <v>4</v>
      </c>
      <c r="G387">
        <f t="shared" si="69"/>
        <v>8</v>
      </c>
      <c r="H387">
        <f>VLOOKUP(G387,装备规划说明!$F$7:$H$20,2,FALSE)</f>
        <v>110</v>
      </c>
      <c r="I387">
        <f>IF(G387&gt;2,IF(E387=VLOOKUP(G387,装备规划说明!$F$10:$P$20,11,FALSE),1,0)+IF(E387-1=VLOOKUP(G387,装备规划说明!$F$10:$P$20,11,FALSE),1,0),IF(E387=VLOOKUP(G387,装备规划说明!$F$10:$P$20,11,FALSE),1,0))</f>
        <v>1</v>
      </c>
      <c r="J387">
        <v>1</v>
      </c>
      <c r="K387">
        <v>0</v>
      </c>
      <c r="R387">
        <f t="shared" si="67"/>
        <v>3</v>
      </c>
      <c r="S387">
        <f t="shared" si="61"/>
        <v>3</v>
      </c>
      <c r="U387">
        <f>VLOOKUP($R387,装备规划说明!$X$27:$AI$34,U$1,FALSE)</f>
        <v>16</v>
      </c>
      <c r="V387">
        <f>INT(VLOOKUP($R387,装备规划说明!$X$27:$AI$34,V$1,FALSE)*VLOOKUP($G387,装备规划说明!$F$10:$O$21,4,FALSE)/装备规划说明!$AE$14)</f>
        <v>774</v>
      </c>
      <c r="W387">
        <f>VLOOKUP($R387,装备规划说明!$X$27:$AI$34,W$1,FALSE)</f>
        <v>21</v>
      </c>
      <c r="X387">
        <f>INT(VLOOKUP($R387,装备规划说明!$X$27:$AI$34,X$1,FALSE)*VLOOKUP($G387,装备规划说明!$F$10:$O$21,4,FALSE)/装备规划说明!$AE$14)</f>
        <v>77</v>
      </c>
      <c r="Y387" t="str">
        <f t="shared" si="70"/>
        <v>[[16,774][[21,77]]</v>
      </c>
      <c r="Z387">
        <f t="shared" si="63"/>
        <v>3</v>
      </c>
      <c r="AA387" t="str">
        <f t="shared" si="64"/>
        <v>[[16,129,516,100][21,12,51,100]]</v>
      </c>
      <c r="AB387" t="str">
        <f t="shared" si="64"/>
        <v>[[16,129,516,100][21,12,51,100]]</v>
      </c>
      <c r="AC387" t="str">
        <f t="shared" si="64"/>
        <v>[[16,129,516,100][21,12,51,100]]</v>
      </c>
      <c r="AD387" t="str">
        <f t="shared" si="64"/>
        <v>[[16,129,516,100][21,12,51,100]]</v>
      </c>
      <c r="AE387">
        <f t="shared" si="65"/>
        <v>2</v>
      </c>
    </row>
    <row r="388" spans="1:31" x14ac:dyDescent="0.15">
      <c r="A388" t="str">
        <f t="shared" si="59"/>
        <v>1104408</v>
      </c>
      <c r="B388">
        <v>1</v>
      </c>
      <c r="E388">
        <f t="shared" si="68"/>
        <v>4</v>
      </c>
      <c r="G388">
        <f t="shared" si="69"/>
        <v>8</v>
      </c>
      <c r="H388">
        <f>VLOOKUP(G388,装备规划说明!$F$7:$H$20,2,FALSE)</f>
        <v>110</v>
      </c>
      <c r="I388">
        <f>IF(G388&gt;2,IF(E388=VLOOKUP(G388,装备规划说明!$F$10:$P$20,11,FALSE),1,0)+IF(E388-1=VLOOKUP(G388,装备规划说明!$F$10:$P$20,11,FALSE),1,0),IF(E388=VLOOKUP(G388,装备规划说明!$F$10:$P$20,11,FALSE),1,0))</f>
        <v>1</v>
      </c>
      <c r="J388">
        <v>1</v>
      </c>
      <c r="K388">
        <v>0</v>
      </c>
      <c r="R388">
        <f t="shared" si="67"/>
        <v>4</v>
      </c>
      <c r="S388">
        <f t="shared" si="61"/>
        <v>4</v>
      </c>
      <c r="U388">
        <f>VLOOKUP($R388,装备规划说明!$X$27:$AI$34,U$1,FALSE)</f>
        <v>18</v>
      </c>
      <c r="V388">
        <f>INT(VLOOKUP($R388,装备规划说明!$X$27:$AI$34,V$1,FALSE)*VLOOKUP($G388,装备规划说明!$F$10:$O$21,4,FALSE)/装备规划说明!$AE$14)</f>
        <v>77</v>
      </c>
      <c r="W388">
        <f>VLOOKUP($R388,装备规划说明!$X$27:$AI$34,W$1,FALSE)</f>
        <v>22</v>
      </c>
      <c r="X388">
        <f>INT(VLOOKUP($R388,装备规划说明!$X$27:$AI$34,X$1,FALSE)*VLOOKUP($G388,装备规划说明!$F$10:$O$21,4,FALSE)/装备规划说明!$AE$14)</f>
        <v>38</v>
      </c>
      <c r="Y388" t="str">
        <f t="shared" si="70"/>
        <v>[[18,77][[22,38]]</v>
      </c>
      <c r="Z388">
        <f t="shared" si="63"/>
        <v>3</v>
      </c>
      <c r="AA388" t="str">
        <f t="shared" si="64"/>
        <v>[[18,12,51,100][22,6,25,100]]</v>
      </c>
      <c r="AB388" t="str">
        <f t="shared" si="64"/>
        <v>[[18,12,51,100][22,6,25,100]]</v>
      </c>
      <c r="AC388" t="str">
        <f t="shared" si="64"/>
        <v>[[18,12,51,100][22,6,25,100]]</v>
      </c>
      <c r="AD388" t="str">
        <f t="shared" si="64"/>
        <v>[[18,12,51,100][22,6,25,100]]</v>
      </c>
      <c r="AE388">
        <f t="shared" si="65"/>
        <v>2</v>
      </c>
    </row>
    <row r="389" spans="1:31" x14ac:dyDescent="0.15">
      <c r="A389" t="str">
        <f t="shared" si="59"/>
        <v>1105408</v>
      </c>
      <c r="B389">
        <v>1</v>
      </c>
      <c r="E389">
        <f t="shared" si="68"/>
        <v>4</v>
      </c>
      <c r="G389">
        <f t="shared" si="69"/>
        <v>8</v>
      </c>
      <c r="H389">
        <f>VLOOKUP(G389,装备规划说明!$F$7:$H$20,2,FALSE)</f>
        <v>110</v>
      </c>
      <c r="I389">
        <f>IF(G389&gt;2,IF(E389=VLOOKUP(G389,装备规划说明!$F$10:$P$20,11,FALSE),1,0)+IF(E389-1=VLOOKUP(G389,装备规划说明!$F$10:$P$20,11,FALSE),1,0),IF(E389=VLOOKUP(G389,装备规划说明!$F$10:$P$20,11,FALSE),1,0))</f>
        <v>1</v>
      </c>
      <c r="J389">
        <v>1</v>
      </c>
      <c r="K389">
        <v>0</v>
      </c>
      <c r="R389">
        <f t="shared" si="67"/>
        <v>5</v>
      </c>
      <c r="S389">
        <f t="shared" si="61"/>
        <v>5</v>
      </c>
      <c r="U389">
        <f>VLOOKUP($R389,装备规划说明!$X$27:$AI$34,U$1,FALSE)</f>
        <v>16</v>
      </c>
      <c r="V389">
        <f>INT(VLOOKUP($R389,装备规划说明!$X$27:$AI$34,V$1,FALSE)*VLOOKUP($G389,装备规划说明!$F$10:$O$21,4,FALSE)/装备规划说明!$AE$14)</f>
        <v>1084</v>
      </c>
      <c r="W389">
        <f>VLOOKUP($R389,装备规划说明!$X$27:$AI$34,W$1,FALSE)</f>
        <v>17</v>
      </c>
      <c r="X389">
        <f>INT(VLOOKUP($R389,装备规划说明!$X$27:$AI$34,X$1,FALSE)*VLOOKUP($G389,装备规划说明!$F$10:$O$21,4,FALSE)/装备规划说明!$AE$14)</f>
        <v>774</v>
      </c>
      <c r="Y389" t="str">
        <f t="shared" si="70"/>
        <v>[[16,1084][[17,774]]</v>
      </c>
      <c r="Z389">
        <f t="shared" si="63"/>
        <v>3</v>
      </c>
      <c r="AA389" t="str">
        <f t="shared" si="64"/>
        <v>[[16,180,722,100][17,129,516,100]]</v>
      </c>
      <c r="AB389" t="str">
        <f t="shared" si="64"/>
        <v>[[16,180,722,100][17,129,516,100]]</v>
      </c>
      <c r="AC389" t="str">
        <f t="shared" si="64"/>
        <v>[[16,180,722,100][17,129,516,100]]</v>
      </c>
      <c r="AD389" t="str">
        <f t="shared" ref="AB389:AD452" si="71">"[["&amp;$U389&amp;","&amp;INT($V389/6)&amp;","&amp;INT($V389/1.5)&amp;",100]"&amp;"["&amp;$W389&amp;","&amp;INT($X389/6)&amp;","&amp;INT($X389/1.5)&amp;",100]]"</f>
        <v>[[16,180,722,100][17,129,516,100]]</v>
      </c>
      <c r="AE389">
        <f t="shared" si="65"/>
        <v>2</v>
      </c>
    </row>
    <row r="390" spans="1:31" x14ac:dyDescent="0.15">
      <c r="A390" t="str">
        <f t="shared" ref="A390:A453" si="72">B390&amp;J390&amp;IF(R390&lt;10,"0"&amp;R390,R390)&amp;E390&amp;IF(G390&lt;10,"0"&amp;G390,G390)</f>
        <v>1106408</v>
      </c>
      <c r="B390">
        <v>1</v>
      </c>
      <c r="E390">
        <f t="shared" si="68"/>
        <v>4</v>
      </c>
      <c r="G390">
        <f t="shared" si="69"/>
        <v>8</v>
      </c>
      <c r="H390">
        <f>VLOOKUP(G390,装备规划说明!$F$7:$H$20,2,FALSE)</f>
        <v>110</v>
      </c>
      <c r="I390">
        <f>IF(G390&gt;2,IF(E390=VLOOKUP(G390,装备规划说明!$F$10:$P$20,11,FALSE),1,0)+IF(E390-1=VLOOKUP(G390,装备规划说明!$F$10:$P$20,11,FALSE),1,0),IF(E390=VLOOKUP(G390,装备规划说明!$F$10:$P$20,11,FALSE),1,0))</f>
        <v>1</v>
      </c>
      <c r="J390">
        <v>1</v>
      </c>
      <c r="K390">
        <v>0</v>
      </c>
      <c r="R390">
        <f t="shared" si="67"/>
        <v>6</v>
      </c>
      <c r="S390">
        <f t="shared" ref="S390:S453" si="73">R390</f>
        <v>6</v>
      </c>
      <c r="U390">
        <f>VLOOKUP($R390,装备规划说明!$X$27:$AI$34,U$1,FALSE)</f>
        <v>18</v>
      </c>
      <c r="V390">
        <f>INT(VLOOKUP($R390,装备规划说明!$X$27:$AI$34,V$1,FALSE)*VLOOKUP($G390,装备规划说明!$F$10:$O$21,4,FALSE)/装备规划说明!$AE$14)</f>
        <v>77</v>
      </c>
      <c r="W390">
        <f>VLOOKUP($R390,装备规划说明!$X$27:$AI$34,W$1,FALSE)</f>
        <v>17</v>
      </c>
      <c r="X390">
        <f>INT(VLOOKUP($R390,装备规划说明!$X$27:$AI$34,X$1,FALSE)*VLOOKUP($G390,装备规划说明!$F$10:$O$21,4,FALSE)/装备规划说明!$AE$14)</f>
        <v>30</v>
      </c>
      <c r="Y390" t="str">
        <f t="shared" si="70"/>
        <v>[[18,77][[17,30]]</v>
      </c>
      <c r="Z390">
        <f t="shared" ref="Z390:Z453" si="74">E390-1</f>
        <v>3</v>
      </c>
      <c r="AA390" t="str">
        <f t="shared" ref="AA390:AD453" si="75">"[["&amp;$U390&amp;","&amp;INT($V390/6)&amp;","&amp;INT($V390/1.5)&amp;",100]"&amp;"["&amp;$W390&amp;","&amp;INT($X390/6)&amp;","&amp;INT($X390/1.5)&amp;",100]]"</f>
        <v>[[18,12,51,100][17,5,20,100]]</v>
      </c>
      <c r="AB390" t="str">
        <f t="shared" si="71"/>
        <v>[[18,12,51,100][17,5,20,100]]</v>
      </c>
      <c r="AC390" t="str">
        <f t="shared" si="71"/>
        <v>[[18,12,51,100][17,5,20,100]]</v>
      </c>
      <c r="AD390" t="str">
        <f t="shared" si="71"/>
        <v>[[18,12,51,100][17,5,20,100]]</v>
      </c>
      <c r="AE390">
        <f t="shared" ref="AE390:AE453" si="76">ROUNDDOWN((E390*3+G390)/8,0)</f>
        <v>2</v>
      </c>
    </row>
    <row r="391" spans="1:31" x14ac:dyDescent="0.15">
      <c r="A391" t="str">
        <f t="shared" si="72"/>
        <v>1107408</v>
      </c>
      <c r="B391">
        <v>1</v>
      </c>
      <c r="E391">
        <f t="shared" si="68"/>
        <v>4</v>
      </c>
      <c r="G391">
        <f t="shared" si="69"/>
        <v>8</v>
      </c>
      <c r="H391">
        <f>VLOOKUP(G391,装备规划说明!$F$7:$H$20,2,FALSE)</f>
        <v>110</v>
      </c>
      <c r="I391">
        <f>IF(G391&gt;2,IF(E391=VLOOKUP(G391,装备规划说明!$F$10:$P$20,11,FALSE),1,0)+IF(E391-1=VLOOKUP(G391,装备规划说明!$F$10:$P$20,11,FALSE),1,0),IF(E391=VLOOKUP(G391,装备规划说明!$F$10:$P$20,11,FALSE),1,0))</f>
        <v>1</v>
      </c>
      <c r="J391">
        <v>1</v>
      </c>
      <c r="K391">
        <v>0</v>
      </c>
      <c r="R391">
        <f t="shared" si="67"/>
        <v>7</v>
      </c>
      <c r="S391">
        <f t="shared" si="73"/>
        <v>7</v>
      </c>
      <c r="U391">
        <f>VLOOKUP($R391,装备规划说明!$X$27:$AI$34,U$1,FALSE)</f>
        <v>16</v>
      </c>
      <c r="V391">
        <f>INT(VLOOKUP($R391,装备规划说明!$X$27:$AI$34,V$1,FALSE)*VLOOKUP($G391,装备规划说明!$F$10:$O$21,4,FALSE)/装备规划说明!$AE$14)</f>
        <v>1549</v>
      </c>
      <c r="W391">
        <f>VLOOKUP($R391,装备规划说明!$X$27:$AI$34,W$1,FALSE)</f>
        <v>18</v>
      </c>
      <c r="X391">
        <f>INT(VLOOKUP($R391,装备规划说明!$X$27:$AI$34,X$1,FALSE)*VLOOKUP($G391,装备规划说明!$F$10:$O$21,4,FALSE)/装备规划说明!$AE$14)</f>
        <v>309</v>
      </c>
      <c r="Y391" t="str">
        <f t="shared" si="70"/>
        <v>[[16,1549][[18,309]]</v>
      </c>
      <c r="Z391">
        <f t="shared" si="74"/>
        <v>3</v>
      </c>
      <c r="AA391" t="str">
        <f t="shared" si="75"/>
        <v>[[16,258,1032,100][18,51,206,100]]</v>
      </c>
      <c r="AB391" t="str">
        <f t="shared" si="71"/>
        <v>[[16,258,1032,100][18,51,206,100]]</v>
      </c>
      <c r="AC391" t="str">
        <f t="shared" si="71"/>
        <v>[[16,258,1032,100][18,51,206,100]]</v>
      </c>
      <c r="AD391" t="str">
        <f t="shared" si="71"/>
        <v>[[16,258,1032,100][18,51,206,100]]</v>
      </c>
      <c r="AE391">
        <f t="shared" si="76"/>
        <v>2</v>
      </c>
    </row>
    <row r="392" spans="1:31" x14ac:dyDescent="0.15">
      <c r="A392" t="str">
        <f t="shared" si="72"/>
        <v>1107408</v>
      </c>
      <c r="B392">
        <v>1</v>
      </c>
      <c r="E392">
        <f t="shared" si="68"/>
        <v>4</v>
      </c>
      <c r="G392">
        <f t="shared" si="69"/>
        <v>8</v>
      </c>
      <c r="H392">
        <f>VLOOKUP(G392,装备规划说明!$F$7:$H$20,2,FALSE)</f>
        <v>110</v>
      </c>
      <c r="I392">
        <f>IF(G392&gt;2,IF(E392=VLOOKUP(G392,装备规划说明!$F$10:$P$20,11,FALSE),1,0)+IF(E392-1=VLOOKUP(G392,装备规划说明!$F$10:$P$20,11,FALSE),1,0),IF(E392=VLOOKUP(G392,装备规划说明!$F$10:$P$20,11,FALSE),1,0))</f>
        <v>1</v>
      </c>
      <c r="J392">
        <v>1</v>
      </c>
      <c r="K392">
        <v>0</v>
      </c>
      <c r="R392">
        <f t="shared" si="67"/>
        <v>7</v>
      </c>
      <c r="S392">
        <f t="shared" si="73"/>
        <v>7</v>
      </c>
      <c r="U392">
        <f>VLOOKUP($R392,装备规划说明!$X$27:$AI$34,U$1,FALSE)</f>
        <v>16</v>
      </c>
      <c r="V392">
        <f>INT(VLOOKUP($R392,装备规划说明!$X$27:$AI$34,V$1,FALSE)*VLOOKUP($G392,装备规划说明!$F$10:$O$21,4,FALSE)/装备规划说明!$AE$14)</f>
        <v>1549</v>
      </c>
      <c r="W392">
        <f>VLOOKUP($R392,装备规划说明!$X$27:$AI$34,W$1,FALSE)</f>
        <v>18</v>
      </c>
      <c r="X392">
        <f>INT(VLOOKUP($R392,装备规划说明!$X$27:$AI$34,X$1,FALSE)*VLOOKUP($G392,装备规划说明!$F$10:$O$21,4,FALSE)/装备规划说明!$AE$14)</f>
        <v>309</v>
      </c>
      <c r="Y392" t="str">
        <f t="shared" si="70"/>
        <v>[[16,1549][[18,309]]</v>
      </c>
      <c r="Z392">
        <f t="shared" si="74"/>
        <v>3</v>
      </c>
      <c r="AA392" t="str">
        <f t="shared" si="75"/>
        <v>[[16,258,1032,100][18,51,206,100]]</v>
      </c>
      <c r="AB392" t="str">
        <f t="shared" si="71"/>
        <v>[[16,258,1032,100][18,51,206,100]]</v>
      </c>
      <c r="AC392" t="str">
        <f t="shared" si="71"/>
        <v>[[16,258,1032,100][18,51,206,100]]</v>
      </c>
      <c r="AD392" t="str">
        <f t="shared" si="71"/>
        <v>[[16,258,1032,100][18,51,206,100]]</v>
      </c>
      <c r="AE392">
        <f t="shared" si="76"/>
        <v>2</v>
      </c>
    </row>
    <row r="393" spans="1:31" x14ac:dyDescent="0.15">
      <c r="A393" t="str">
        <f t="shared" si="72"/>
        <v>1107408</v>
      </c>
      <c r="B393">
        <v>1</v>
      </c>
      <c r="E393">
        <f t="shared" si="68"/>
        <v>4</v>
      </c>
      <c r="G393">
        <f t="shared" si="69"/>
        <v>8</v>
      </c>
      <c r="H393">
        <f>VLOOKUP(G393,装备规划说明!$F$7:$H$20,2,FALSE)</f>
        <v>110</v>
      </c>
      <c r="I393">
        <f>IF(G393&gt;2,IF(E393=VLOOKUP(G393,装备规划说明!$F$10:$P$20,11,FALSE),1,0)+IF(E393-1=VLOOKUP(G393,装备规划说明!$F$10:$P$20,11,FALSE),1,0),IF(E393=VLOOKUP(G393,装备规划说明!$F$10:$P$20,11,FALSE),1,0))</f>
        <v>1</v>
      </c>
      <c r="J393">
        <v>1</v>
      </c>
      <c r="K393">
        <v>0</v>
      </c>
      <c r="R393">
        <f t="shared" si="67"/>
        <v>7</v>
      </c>
      <c r="S393">
        <f t="shared" si="73"/>
        <v>7</v>
      </c>
      <c r="U393">
        <f>VLOOKUP($R393,装备规划说明!$X$27:$AI$34,U$1,FALSE)</f>
        <v>16</v>
      </c>
      <c r="V393">
        <f>INT(VLOOKUP($R393,装备规划说明!$X$27:$AI$34,V$1,FALSE)*VLOOKUP($G393,装备规划说明!$F$10:$O$21,4,FALSE)/装备规划说明!$AE$14)</f>
        <v>1549</v>
      </c>
      <c r="W393">
        <f>VLOOKUP($R393,装备规划说明!$X$27:$AI$34,W$1,FALSE)</f>
        <v>18</v>
      </c>
      <c r="X393">
        <f>INT(VLOOKUP($R393,装备规划说明!$X$27:$AI$34,X$1,FALSE)*VLOOKUP($G393,装备规划说明!$F$10:$O$21,4,FALSE)/装备规划说明!$AE$14)</f>
        <v>309</v>
      </c>
      <c r="Y393" t="str">
        <f t="shared" si="70"/>
        <v>[[16,1549][[18,309]]</v>
      </c>
      <c r="Z393">
        <f t="shared" si="74"/>
        <v>3</v>
      </c>
      <c r="AA393" t="str">
        <f t="shared" si="75"/>
        <v>[[16,258,1032,100][18,51,206,100]]</v>
      </c>
      <c r="AB393" t="str">
        <f t="shared" si="71"/>
        <v>[[16,258,1032,100][18,51,206,100]]</v>
      </c>
      <c r="AC393" t="str">
        <f t="shared" si="71"/>
        <v>[[16,258,1032,100][18,51,206,100]]</v>
      </c>
      <c r="AD393" t="str">
        <f t="shared" si="71"/>
        <v>[[16,258,1032,100][18,51,206,100]]</v>
      </c>
      <c r="AE393">
        <f t="shared" si="76"/>
        <v>2</v>
      </c>
    </row>
    <row r="394" spans="1:31" x14ac:dyDescent="0.15">
      <c r="A394" t="str">
        <f t="shared" si="72"/>
        <v>1107408</v>
      </c>
      <c r="B394">
        <v>1</v>
      </c>
      <c r="E394">
        <f t="shared" si="68"/>
        <v>4</v>
      </c>
      <c r="G394">
        <f t="shared" si="69"/>
        <v>8</v>
      </c>
      <c r="H394">
        <f>VLOOKUP(G394,装备规划说明!$F$7:$H$20,2,FALSE)</f>
        <v>110</v>
      </c>
      <c r="I394">
        <f>IF(G394&gt;2,IF(E394=VLOOKUP(G394,装备规划说明!$F$10:$P$20,11,FALSE),1,0)+IF(E394-1=VLOOKUP(G394,装备规划说明!$F$10:$P$20,11,FALSE),1,0),IF(E394=VLOOKUP(G394,装备规划说明!$F$10:$P$20,11,FALSE),1,0))</f>
        <v>1</v>
      </c>
      <c r="J394">
        <v>1</v>
      </c>
      <c r="K394">
        <v>0</v>
      </c>
      <c r="R394">
        <f t="shared" si="67"/>
        <v>7</v>
      </c>
      <c r="S394">
        <f t="shared" si="73"/>
        <v>7</v>
      </c>
      <c r="U394">
        <f>VLOOKUP($R394,装备规划说明!$X$27:$AI$34,U$1,FALSE)</f>
        <v>16</v>
      </c>
      <c r="V394">
        <f>INT(VLOOKUP($R394,装备规划说明!$X$27:$AI$34,V$1,FALSE)*VLOOKUP($G394,装备规划说明!$F$10:$O$21,4,FALSE)/装备规划说明!$AE$14)</f>
        <v>1549</v>
      </c>
      <c r="W394">
        <f>VLOOKUP($R394,装备规划说明!$X$27:$AI$34,W$1,FALSE)</f>
        <v>18</v>
      </c>
      <c r="X394">
        <f>INT(VLOOKUP($R394,装备规划说明!$X$27:$AI$34,X$1,FALSE)*VLOOKUP($G394,装备规划说明!$F$10:$O$21,4,FALSE)/装备规划说明!$AE$14)</f>
        <v>309</v>
      </c>
      <c r="Y394" t="str">
        <f t="shared" si="70"/>
        <v>[[16,1549][[18,309]]</v>
      </c>
      <c r="Z394">
        <f t="shared" si="74"/>
        <v>3</v>
      </c>
      <c r="AA394" t="str">
        <f t="shared" si="75"/>
        <v>[[16,258,1032,100][18,51,206,100]]</v>
      </c>
      <c r="AB394" t="str">
        <f t="shared" si="71"/>
        <v>[[16,258,1032,100][18,51,206,100]]</v>
      </c>
      <c r="AC394" t="str">
        <f t="shared" si="71"/>
        <v>[[16,258,1032,100][18,51,206,100]]</v>
      </c>
      <c r="AD394" t="str">
        <f t="shared" si="71"/>
        <v>[[16,258,1032,100][18,51,206,100]]</v>
      </c>
      <c r="AE394">
        <f t="shared" si="76"/>
        <v>2</v>
      </c>
    </row>
    <row r="395" spans="1:31" x14ac:dyDescent="0.15">
      <c r="A395" t="str">
        <f t="shared" si="72"/>
        <v>1101508</v>
      </c>
      <c r="B395">
        <v>1</v>
      </c>
      <c r="E395">
        <f t="shared" si="68"/>
        <v>5</v>
      </c>
      <c r="G395">
        <f t="shared" si="69"/>
        <v>8</v>
      </c>
      <c r="H395">
        <f>VLOOKUP(G395,装备规划说明!$F$7:$H$20,2,FALSE)</f>
        <v>110</v>
      </c>
      <c r="I395">
        <f>IF(G395&gt;2,IF(E395=VLOOKUP(G395,装备规划说明!$F$10:$P$20,11,FALSE),1,0)+IF(E395-1=VLOOKUP(G395,装备规划说明!$F$10:$P$20,11,FALSE),1,0),IF(E395=VLOOKUP(G395,装备规划说明!$F$10:$P$20,11,FALSE),1,0))</f>
        <v>1</v>
      </c>
      <c r="J395">
        <v>1</v>
      </c>
      <c r="K395">
        <v>0</v>
      </c>
      <c r="R395">
        <f t="shared" si="67"/>
        <v>1</v>
      </c>
      <c r="S395">
        <f t="shared" si="73"/>
        <v>1</v>
      </c>
      <c r="U395">
        <f>VLOOKUP($R395,装备规划说明!$X$27:$AI$34,U$1,FALSE)</f>
        <v>16</v>
      </c>
      <c r="V395">
        <f>INT(VLOOKUP($R395,装备规划说明!$X$27:$AI$34,V$1,FALSE)*VLOOKUP($G395,装备规划说明!$F$10:$O$21,4,FALSE)/装备规划说明!$AE$14)</f>
        <v>1084</v>
      </c>
      <c r="W395">
        <f>VLOOKUP($R395,装备规划说明!$X$27:$AI$34,W$1,FALSE)</f>
        <v>20</v>
      </c>
      <c r="X395">
        <f>INT(VLOOKUP($R395,装备规划说明!$X$27:$AI$34,X$1,FALSE)*VLOOKUP($G395,装备规划说明!$F$10:$O$21,4,FALSE)/装备规划说明!$AE$14)</f>
        <v>77</v>
      </c>
      <c r="Y395" t="str">
        <f t="shared" si="70"/>
        <v>[[16,1084][[20,77]]</v>
      </c>
      <c r="Z395">
        <f t="shared" si="74"/>
        <v>4</v>
      </c>
      <c r="AA395" t="str">
        <f t="shared" si="75"/>
        <v>[[16,180,722,100][20,12,51,100]]</v>
      </c>
      <c r="AB395" t="str">
        <f t="shared" si="71"/>
        <v>[[16,180,722,100][20,12,51,100]]</v>
      </c>
      <c r="AC395" t="str">
        <f t="shared" si="71"/>
        <v>[[16,180,722,100][20,12,51,100]]</v>
      </c>
      <c r="AD395" t="str">
        <f t="shared" si="71"/>
        <v>[[16,180,722,100][20,12,51,100]]</v>
      </c>
      <c r="AE395">
        <f t="shared" si="76"/>
        <v>2</v>
      </c>
    </row>
    <row r="396" spans="1:31" x14ac:dyDescent="0.15">
      <c r="A396" t="str">
        <f t="shared" si="72"/>
        <v>1102508</v>
      </c>
      <c r="B396">
        <v>1</v>
      </c>
      <c r="E396">
        <f t="shared" si="68"/>
        <v>5</v>
      </c>
      <c r="G396">
        <f t="shared" si="69"/>
        <v>8</v>
      </c>
      <c r="H396">
        <f>VLOOKUP(G396,装备规划说明!$F$7:$H$20,2,FALSE)</f>
        <v>110</v>
      </c>
      <c r="I396">
        <f>IF(G396&gt;2,IF(E396=VLOOKUP(G396,装备规划说明!$F$10:$P$20,11,FALSE),1,0)+IF(E396-1=VLOOKUP(G396,装备规划说明!$F$10:$P$20,11,FALSE),1,0),IF(E396=VLOOKUP(G396,装备规划说明!$F$10:$P$20,11,FALSE),1,0))</f>
        <v>1</v>
      </c>
      <c r="J396">
        <v>1</v>
      </c>
      <c r="K396">
        <v>0</v>
      </c>
      <c r="R396">
        <f t="shared" si="67"/>
        <v>2</v>
      </c>
      <c r="S396">
        <f t="shared" si="73"/>
        <v>2</v>
      </c>
      <c r="U396">
        <f>VLOOKUP($R396,装备规划说明!$X$27:$AI$34,U$1,FALSE)</f>
        <v>16</v>
      </c>
      <c r="V396">
        <f>INT(VLOOKUP($R396,装备规划说明!$X$27:$AI$34,V$1,FALSE)*VLOOKUP($G396,装备规划说明!$F$10:$O$21,4,FALSE)/装备规划说明!$AE$14)</f>
        <v>1549</v>
      </c>
      <c r="W396">
        <f>VLOOKUP($R396,装备规划说明!$X$27:$AI$34,W$1,FALSE)</f>
        <v>20</v>
      </c>
      <c r="X396">
        <f>INT(VLOOKUP($R396,装备规划说明!$X$27:$AI$34,X$1,FALSE)*VLOOKUP($G396,装备规划说明!$F$10:$O$21,4,FALSE)/装备规划说明!$AE$14)</f>
        <v>77</v>
      </c>
      <c r="Y396" t="str">
        <f t="shared" si="70"/>
        <v>[[16,1549][[20,77]]</v>
      </c>
      <c r="Z396">
        <f t="shared" si="74"/>
        <v>4</v>
      </c>
      <c r="AA396" t="str">
        <f t="shared" si="75"/>
        <v>[[16,258,1032,100][20,12,51,100]]</v>
      </c>
      <c r="AB396" t="str">
        <f t="shared" si="71"/>
        <v>[[16,258,1032,100][20,12,51,100]]</v>
      </c>
      <c r="AC396" t="str">
        <f t="shared" si="71"/>
        <v>[[16,258,1032,100][20,12,51,100]]</v>
      </c>
      <c r="AD396" t="str">
        <f t="shared" si="71"/>
        <v>[[16,258,1032,100][20,12,51,100]]</v>
      </c>
      <c r="AE396">
        <f t="shared" si="76"/>
        <v>2</v>
      </c>
    </row>
    <row r="397" spans="1:31" x14ac:dyDescent="0.15">
      <c r="A397" t="str">
        <f t="shared" si="72"/>
        <v>1103508</v>
      </c>
      <c r="B397">
        <v>1</v>
      </c>
      <c r="E397">
        <f t="shared" si="68"/>
        <v>5</v>
      </c>
      <c r="G397">
        <f t="shared" si="69"/>
        <v>8</v>
      </c>
      <c r="H397">
        <f>VLOOKUP(G397,装备规划说明!$F$7:$H$20,2,FALSE)</f>
        <v>110</v>
      </c>
      <c r="I397">
        <f>IF(G397&gt;2,IF(E397=VLOOKUP(G397,装备规划说明!$F$10:$P$20,11,FALSE),1,0)+IF(E397-1=VLOOKUP(G397,装备规划说明!$F$10:$P$20,11,FALSE),1,0),IF(E397=VLOOKUP(G397,装备规划说明!$F$10:$P$20,11,FALSE),1,0))</f>
        <v>1</v>
      </c>
      <c r="J397">
        <v>1</v>
      </c>
      <c r="K397">
        <v>0</v>
      </c>
      <c r="R397">
        <f t="shared" si="67"/>
        <v>3</v>
      </c>
      <c r="S397">
        <f t="shared" si="73"/>
        <v>3</v>
      </c>
      <c r="U397">
        <f>VLOOKUP($R397,装备规划说明!$X$27:$AI$34,U$1,FALSE)</f>
        <v>16</v>
      </c>
      <c r="V397">
        <f>INT(VLOOKUP($R397,装备规划说明!$X$27:$AI$34,V$1,FALSE)*VLOOKUP($G397,装备规划说明!$F$10:$O$21,4,FALSE)/装备规划说明!$AE$14)</f>
        <v>774</v>
      </c>
      <c r="W397">
        <f>VLOOKUP($R397,装备规划说明!$X$27:$AI$34,W$1,FALSE)</f>
        <v>21</v>
      </c>
      <c r="X397">
        <f>INT(VLOOKUP($R397,装备规划说明!$X$27:$AI$34,X$1,FALSE)*VLOOKUP($G397,装备规划说明!$F$10:$O$21,4,FALSE)/装备规划说明!$AE$14)</f>
        <v>77</v>
      </c>
      <c r="Y397" t="str">
        <f t="shared" si="70"/>
        <v>[[16,774][[21,77]]</v>
      </c>
      <c r="Z397">
        <f t="shared" si="74"/>
        <v>4</v>
      </c>
      <c r="AA397" t="str">
        <f t="shared" si="75"/>
        <v>[[16,129,516,100][21,12,51,100]]</v>
      </c>
      <c r="AB397" t="str">
        <f t="shared" si="71"/>
        <v>[[16,129,516,100][21,12,51,100]]</v>
      </c>
      <c r="AC397" t="str">
        <f t="shared" si="71"/>
        <v>[[16,129,516,100][21,12,51,100]]</v>
      </c>
      <c r="AD397" t="str">
        <f t="shared" si="71"/>
        <v>[[16,129,516,100][21,12,51,100]]</v>
      </c>
      <c r="AE397">
        <f t="shared" si="76"/>
        <v>2</v>
      </c>
    </row>
    <row r="398" spans="1:31" x14ac:dyDescent="0.15">
      <c r="A398" t="str">
        <f t="shared" si="72"/>
        <v>1104508</v>
      </c>
      <c r="B398">
        <v>1</v>
      </c>
      <c r="E398">
        <f t="shared" si="68"/>
        <v>5</v>
      </c>
      <c r="G398">
        <f t="shared" si="69"/>
        <v>8</v>
      </c>
      <c r="H398">
        <f>VLOOKUP(G398,装备规划说明!$F$7:$H$20,2,FALSE)</f>
        <v>110</v>
      </c>
      <c r="I398">
        <f>IF(G398&gt;2,IF(E398=VLOOKUP(G398,装备规划说明!$F$10:$P$20,11,FALSE),1,0)+IF(E398-1=VLOOKUP(G398,装备规划说明!$F$10:$P$20,11,FALSE),1,0),IF(E398=VLOOKUP(G398,装备规划说明!$F$10:$P$20,11,FALSE),1,0))</f>
        <v>1</v>
      </c>
      <c r="J398">
        <v>1</v>
      </c>
      <c r="K398">
        <v>0</v>
      </c>
      <c r="R398">
        <f t="shared" si="67"/>
        <v>4</v>
      </c>
      <c r="S398">
        <f t="shared" si="73"/>
        <v>4</v>
      </c>
      <c r="U398">
        <f>VLOOKUP($R398,装备规划说明!$X$27:$AI$34,U$1,FALSE)</f>
        <v>18</v>
      </c>
      <c r="V398">
        <f>INT(VLOOKUP($R398,装备规划说明!$X$27:$AI$34,V$1,FALSE)*VLOOKUP($G398,装备规划说明!$F$10:$O$21,4,FALSE)/装备规划说明!$AE$14)</f>
        <v>77</v>
      </c>
      <c r="W398">
        <f>VLOOKUP($R398,装备规划说明!$X$27:$AI$34,W$1,FALSE)</f>
        <v>22</v>
      </c>
      <c r="X398">
        <f>INT(VLOOKUP($R398,装备规划说明!$X$27:$AI$34,X$1,FALSE)*VLOOKUP($G398,装备规划说明!$F$10:$O$21,4,FALSE)/装备规划说明!$AE$14)</f>
        <v>38</v>
      </c>
      <c r="Y398" t="str">
        <f t="shared" si="70"/>
        <v>[[18,77][[22,38]]</v>
      </c>
      <c r="Z398">
        <f t="shared" si="74"/>
        <v>4</v>
      </c>
      <c r="AA398" t="str">
        <f t="shared" si="75"/>
        <v>[[18,12,51,100][22,6,25,100]]</v>
      </c>
      <c r="AB398" t="str">
        <f t="shared" si="71"/>
        <v>[[18,12,51,100][22,6,25,100]]</v>
      </c>
      <c r="AC398" t="str">
        <f t="shared" si="71"/>
        <v>[[18,12,51,100][22,6,25,100]]</v>
      </c>
      <c r="AD398" t="str">
        <f t="shared" si="71"/>
        <v>[[18,12,51,100][22,6,25,100]]</v>
      </c>
      <c r="AE398">
        <f t="shared" si="76"/>
        <v>2</v>
      </c>
    </row>
    <row r="399" spans="1:31" x14ac:dyDescent="0.15">
      <c r="A399" t="str">
        <f t="shared" si="72"/>
        <v>1105508</v>
      </c>
      <c r="B399">
        <v>1</v>
      </c>
      <c r="E399">
        <f t="shared" si="68"/>
        <v>5</v>
      </c>
      <c r="G399">
        <f t="shared" si="69"/>
        <v>8</v>
      </c>
      <c r="H399">
        <f>VLOOKUP(G399,装备规划说明!$F$7:$H$20,2,FALSE)</f>
        <v>110</v>
      </c>
      <c r="I399">
        <f>IF(G399&gt;2,IF(E399=VLOOKUP(G399,装备规划说明!$F$10:$P$20,11,FALSE),1,0)+IF(E399-1=VLOOKUP(G399,装备规划说明!$F$10:$P$20,11,FALSE),1,0),IF(E399=VLOOKUP(G399,装备规划说明!$F$10:$P$20,11,FALSE),1,0))</f>
        <v>1</v>
      </c>
      <c r="J399">
        <v>1</v>
      </c>
      <c r="K399">
        <v>0</v>
      </c>
      <c r="R399">
        <f t="shared" si="67"/>
        <v>5</v>
      </c>
      <c r="S399">
        <f t="shared" si="73"/>
        <v>5</v>
      </c>
      <c r="U399">
        <f>VLOOKUP($R399,装备规划说明!$X$27:$AI$34,U$1,FALSE)</f>
        <v>16</v>
      </c>
      <c r="V399">
        <f>INT(VLOOKUP($R399,装备规划说明!$X$27:$AI$34,V$1,FALSE)*VLOOKUP($G399,装备规划说明!$F$10:$O$21,4,FALSE)/装备规划说明!$AE$14)</f>
        <v>1084</v>
      </c>
      <c r="W399">
        <f>VLOOKUP($R399,装备规划说明!$X$27:$AI$34,W$1,FALSE)</f>
        <v>17</v>
      </c>
      <c r="X399">
        <f>INT(VLOOKUP($R399,装备规划说明!$X$27:$AI$34,X$1,FALSE)*VLOOKUP($G399,装备规划说明!$F$10:$O$21,4,FALSE)/装备规划说明!$AE$14)</f>
        <v>774</v>
      </c>
      <c r="Y399" t="str">
        <f t="shared" si="70"/>
        <v>[[16,1084][[17,774]]</v>
      </c>
      <c r="Z399">
        <f t="shared" si="74"/>
        <v>4</v>
      </c>
      <c r="AA399" t="str">
        <f t="shared" si="75"/>
        <v>[[16,180,722,100][17,129,516,100]]</v>
      </c>
      <c r="AB399" t="str">
        <f t="shared" si="71"/>
        <v>[[16,180,722,100][17,129,516,100]]</v>
      </c>
      <c r="AC399" t="str">
        <f t="shared" si="71"/>
        <v>[[16,180,722,100][17,129,516,100]]</v>
      </c>
      <c r="AD399" t="str">
        <f t="shared" si="71"/>
        <v>[[16,180,722,100][17,129,516,100]]</v>
      </c>
      <c r="AE399">
        <f t="shared" si="76"/>
        <v>2</v>
      </c>
    </row>
    <row r="400" spans="1:31" x14ac:dyDescent="0.15">
      <c r="A400" t="str">
        <f t="shared" si="72"/>
        <v>1106508</v>
      </c>
      <c r="B400">
        <v>1</v>
      </c>
      <c r="E400">
        <f t="shared" si="68"/>
        <v>5</v>
      </c>
      <c r="G400">
        <f t="shared" si="69"/>
        <v>8</v>
      </c>
      <c r="H400">
        <f>VLOOKUP(G400,装备规划说明!$F$7:$H$20,2,FALSE)</f>
        <v>110</v>
      </c>
      <c r="I400">
        <f>IF(G400&gt;2,IF(E400=VLOOKUP(G400,装备规划说明!$F$10:$P$20,11,FALSE),1,0)+IF(E400-1=VLOOKUP(G400,装备规划说明!$F$10:$P$20,11,FALSE),1,0),IF(E400=VLOOKUP(G400,装备规划说明!$F$10:$P$20,11,FALSE),1,0))</f>
        <v>1</v>
      </c>
      <c r="J400">
        <v>1</v>
      </c>
      <c r="K400">
        <v>0</v>
      </c>
      <c r="R400">
        <f t="shared" si="67"/>
        <v>6</v>
      </c>
      <c r="S400">
        <f t="shared" si="73"/>
        <v>6</v>
      </c>
      <c r="U400">
        <f>VLOOKUP($R400,装备规划说明!$X$27:$AI$34,U$1,FALSE)</f>
        <v>18</v>
      </c>
      <c r="V400">
        <f>INT(VLOOKUP($R400,装备规划说明!$X$27:$AI$34,V$1,FALSE)*VLOOKUP($G400,装备规划说明!$F$10:$O$21,4,FALSE)/装备规划说明!$AE$14)</f>
        <v>77</v>
      </c>
      <c r="W400">
        <f>VLOOKUP($R400,装备规划说明!$X$27:$AI$34,W$1,FALSE)</f>
        <v>17</v>
      </c>
      <c r="X400">
        <f>INT(VLOOKUP($R400,装备规划说明!$X$27:$AI$34,X$1,FALSE)*VLOOKUP($G400,装备规划说明!$F$10:$O$21,4,FALSE)/装备规划说明!$AE$14)</f>
        <v>30</v>
      </c>
      <c r="Y400" t="str">
        <f t="shared" si="70"/>
        <v>[[18,77][[17,30]]</v>
      </c>
      <c r="Z400">
        <f t="shared" si="74"/>
        <v>4</v>
      </c>
      <c r="AA400" t="str">
        <f t="shared" si="75"/>
        <v>[[18,12,51,100][17,5,20,100]]</v>
      </c>
      <c r="AB400" t="str">
        <f t="shared" si="71"/>
        <v>[[18,12,51,100][17,5,20,100]]</v>
      </c>
      <c r="AC400" t="str">
        <f t="shared" si="71"/>
        <v>[[18,12,51,100][17,5,20,100]]</v>
      </c>
      <c r="AD400" t="str">
        <f t="shared" si="71"/>
        <v>[[18,12,51,100][17,5,20,100]]</v>
      </c>
      <c r="AE400">
        <f t="shared" si="76"/>
        <v>2</v>
      </c>
    </row>
    <row r="401" spans="1:31" x14ac:dyDescent="0.15">
      <c r="A401" t="str">
        <f t="shared" si="72"/>
        <v>1107508</v>
      </c>
      <c r="B401">
        <v>1</v>
      </c>
      <c r="E401">
        <f t="shared" si="68"/>
        <v>5</v>
      </c>
      <c r="G401">
        <f t="shared" si="69"/>
        <v>8</v>
      </c>
      <c r="H401">
        <f>VLOOKUP(G401,装备规划说明!$F$7:$H$20,2,FALSE)</f>
        <v>110</v>
      </c>
      <c r="I401">
        <f>IF(G401&gt;2,IF(E401=VLOOKUP(G401,装备规划说明!$F$10:$P$20,11,FALSE),1,0)+IF(E401-1=VLOOKUP(G401,装备规划说明!$F$10:$P$20,11,FALSE),1,0),IF(E401=VLOOKUP(G401,装备规划说明!$F$10:$P$20,11,FALSE),1,0))</f>
        <v>1</v>
      </c>
      <c r="J401">
        <v>1</v>
      </c>
      <c r="K401">
        <v>0</v>
      </c>
      <c r="R401">
        <f t="shared" si="67"/>
        <v>7</v>
      </c>
      <c r="S401">
        <f t="shared" si="73"/>
        <v>7</v>
      </c>
      <c r="U401">
        <f>VLOOKUP($R401,装备规划说明!$X$27:$AI$34,U$1,FALSE)</f>
        <v>16</v>
      </c>
      <c r="V401">
        <f>INT(VLOOKUP($R401,装备规划说明!$X$27:$AI$34,V$1,FALSE)*VLOOKUP($G401,装备规划说明!$F$10:$O$21,4,FALSE)/装备规划说明!$AE$14)</f>
        <v>1549</v>
      </c>
      <c r="W401">
        <f>VLOOKUP($R401,装备规划说明!$X$27:$AI$34,W$1,FALSE)</f>
        <v>18</v>
      </c>
      <c r="X401">
        <f>INT(VLOOKUP($R401,装备规划说明!$X$27:$AI$34,X$1,FALSE)*VLOOKUP($G401,装备规划说明!$F$10:$O$21,4,FALSE)/装备规划说明!$AE$14)</f>
        <v>309</v>
      </c>
      <c r="Y401" t="str">
        <f t="shared" si="70"/>
        <v>[[16,1549][[18,309]]</v>
      </c>
      <c r="Z401">
        <f t="shared" si="74"/>
        <v>4</v>
      </c>
      <c r="AA401" t="str">
        <f t="shared" si="75"/>
        <v>[[16,258,1032,100][18,51,206,100]]</v>
      </c>
      <c r="AB401" t="str">
        <f t="shared" si="71"/>
        <v>[[16,258,1032,100][18,51,206,100]]</v>
      </c>
      <c r="AC401" t="str">
        <f t="shared" si="71"/>
        <v>[[16,258,1032,100][18,51,206,100]]</v>
      </c>
      <c r="AD401" t="str">
        <f t="shared" si="71"/>
        <v>[[16,258,1032,100][18,51,206,100]]</v>
      </c>
      <c r="AE401">
        <f t="shared" si="76"/>
        <v>2</v>
      </c>
    </row>
    <row r="402" spans="1:31" x14ac:dyDescent="0.15">
      <c r="A402" t="str">
        <f t="shared" si="72"/>
        <v>1107508</v>
      </c>
      <c r="B402">
        <v>1</v>
      </c>
      <c r="E402">
        <f t="shared" si="68"/>
        <v>5</v>
      </c>
      <c r="G402">
        <f t="shared" si="69"/>
        <v>8</v>
      </c>
      <c r="H402">
        <f>VLOOKUP(G402,装备规划说明!$F$7:$H$20,2,FALSE)</f>
        <v>110</v>
      </c>
      <c r="I402">
        <f>IF(G402&gt;2,IF(E402=VLOOKUP(G402,装备规划说明!$F$10:$P$20,11,FALSE),1,0)+IF(E402-1=VLOOKUP(G402,装备规划说明!$F$10:$P$20,11,FALSE),1,0),IF(E402=VLOOKUP(G402,装备规划说明!$F$10:$P$20,11,FALSE),1,0))</f>
        <v>1</v>
      </c>
      <c r="J402">
        <v>1</v>
      </c>
      <c r="K402">
        <v>0</v>
      </c>
      <c r="R402">
        <f t="shared" si="67"/>
        <v>7</v>
      </c>
      <c r="S402">
        <f t="shared" si="73"/>
        <v>7</v>
      </c>
      <c r="U402">
        <f>VLOOKUP($R402,装备规划说明!$X$27:$AI$34,U$1,FALSE)</f>
        <v>16</v>
      </c>
      <c r="V402">
        <f>INT(VLOOKUP($R402,装备规划说明!$X$27:$AI$34,V$1,FALSE)*VLOOKUP($G402,装备规划说明!$F$10:$O$21,4,FALSE)/装备规划说明!$AE$14)</f>
        <v>1549</v>
      </c>
      <c r="W402">
        <f>VLOOKUP($R402,装备规划说明!$X$27:$AI$34,W$1,FALSE)</f>
        <v>18</v>
      </c>
      <c r="X402">
        <f>INT(VLOOKUP($R402,装备规划说明!$X$27:$AI$34,X$1,FALSE)*VLOOKUP($G402,装备规划说明!$F$10:$O$21,4,FALSE)/装备规划说明!$AE$14)</f>
        <v>309</v>
      </c>
      <c r="Y402" t="str">
        <f t="shared" si="70"/>
        <v>[[16,1549][[18,309]]</v>
      </c>
      <c r="Z402">
        <f t="shared" si="74"/>
        <v>4</v>
      </c>
      <c r="AA402" t="str">
        <f t="shared" si="75"/>
        <v>[[16,258,1032,100][18,51,206,100]]</v>
      </c>
      <c r="AB402" t="str">
        <f t="shared" si="71"/>
        <v>[[16,258,1032,100][18,51,206,100]]</v>
      </c>
      <c r="AC402" t="str">
        <f t="shared" si="71"/>
        <v>[[16,258,1032,100][18,51,206,100]]</v>
      </c>
      <c r="AD402" t="str">
        <f t="shared" si="71"/>
        <v>[[16,258,1032,100][18,51,206,100]]</v>
      </c>
      <c r="AE402">
        <f t="shared" si="76"/>
        <v>2</v>
      </c>
    </row>
    <row r="403" spans="1:31" x14ac:dyDescent="0.15">
      <c r="A403" t="str">
        <f t="shared" si="72"/>
        <v>1107508</v>
      </c>
      <c r="B403">
        <v>1</v>
      </c>
      <c r="E403">
        <f t="shared" si="68"/>
        <v>5</v>
      </c>
      <c r="G403">
        <f t="shared" si="69"/>
        <v>8</v>
      </c>
      <c r="H403">
        <f>VLOOKUP(G403,装备规划说明!$F$7:$H$20,2,FALSE)</f>
        <v>110</v>
      </c>
      <c r="I403">
        <f>IF(G403&gt;2,IF(E403=VLOOKUP(G403,装备规划说明!$F$10:$P$20,11,FALSE),1,0)+IF(E403-1=VLOOKUP(G403,装备规划说明!$F$10:$P$20,11,FALSE),1,0),IF(E403=VLOOKUP(G403,装备规划说明!$F$10:$P$20,11,FALSE),1,0))</f>
        <v>1</v>
      </c>
      <c r="J403">
        <v>1</v>
      </c>
      <c r="K403">
        <v>0</v>
      </c>
      <c r="R403">
        <f t="shared" si="67"/>
        <v>7</v>
      </c>
      <c r="S403">
        <f t="shared" si="73"/>
        <v>7</v>
      </c>
      <c r="U403">
        <f>VLOOKUP($R403,装备规划说明!$X$27:$AI$34,U$1,FALSE)</f>
        <v>16</v>
      </c>
      <c r="V403">
        <f>INT(VLOOKUP($R403,装备规划说明!$X$27:$AI$34,V$1,FALSE)*VLOOKUP($G403,装备规划说明!$F$10:$O$21,4,FALSE)/装备规划说明!$AE$14)</f>
        <v>1549</v>
      </c>
      <c r="W403">
        <f>VLOOKUP($R403,装备规划说明!$X$27:$AI$34,W$1,FALSE)</f>
        <v>18</v>
      </c>
      <c r="X403">
        <f>INT(VLOOKUP($R403,装备规划说明!$X$27:$AI$34,X$1,FALSE)*VLOOKUP($G403,装备规划说明!$F$10:$O$21,4,FALSE)/装备规划说明!$AE$14)</f>
        <v>309</v>
      </c>
      <c r="Y403" t="str">
        <f t="shared" si="70"/>
        <v>[[16,1549][[18,309]]</v>
      </c>
      <c r="Z403">
        <f t="shared" si="74"/>
        <v>4</v>
      </c>
      <c r="AA403" t="str">
        <f t="shared" si="75"/>
        <v>[[16,258,1032,100][18,51,206,100]]</v>
      </c>
      <c r="AB403" t="str">
        <f t="shared" si="71"/>
        <v>[[16,258,1032,100][18,51,206,100]]</v>
      </c>
      <c r="AC403" t="str">
        <f t="shared" si="71"/>
        <v>[[16,258,1032,100][18,51,206,100]]</v>
      </c>
      <c r="AD403" t="str">
        <f t="shared" si="71"/>
        <v>[[16,258,1032,100][18,51,206,100]]</v>
      </c>
      <c r="AE403">
        <f t="shared" si="76"/>
        <v>2</v>
      </c>
    </row>
    <row r="404" spans="1:31" x14ac:dyDescent="0.15">
      <c r="A404" t="str">
        <f t="shared" si="72"/>
        <v>1107508</v>
      </c>
      <c r="B404">
        <v>1</v>
      </c>
      <c r="E404">
        <f t="shared" si="68"/>
        <v>5</v>
      </c>
      <c r="G404">
        <f t="shared" si="69"/>
        <v>8</v>
      </c>
      <c r="H404">
        <f>VLOOKUP(G404,装备规划说明!$F$7:$H$20,2,FALSE)</f>
        <v>110</v>
      </c>
      <c r="I404">
        <f>IF(G404&gt;2,IF(E404=VLOOKUP(G404,装备规划说明!$F$10:$P$20,11,FALSE),1,0)+IF(E404-1=VLOOKUP(G404,装备规划说明!$F$10:$P$20,11,FALSE),1,0),IF(E404=VLOOKUP(G404,装备规划说明!$F$10:$P$20,11,FALSE),1,0))</f>
        <v>1</v>
      </c>
      <c r="J404">
        <v>1</v>
      </c>
      <c r="K404">
        <v>0</v>
      </c>
      <c r="R404">
        <f t="shared" si="67"/>
        <v>7</v>
      </c>
      <c r="S404">
        <f t="shared" si="73"/>
        <v>7</v>
      </c>
      <c r="U404">
        <f>VLOOKUP($R404,装备规划说明!$X$27:$AI$34,U$1,FALSE)</f>
        <v>16</v>
      </c>
      <c r="V404">
        <f>INT(VLOOKUP($R404,装备规划说明!$X$27:$AI$34,V$1,FALSE)*VLOOKUP($G404,装备规划说明!$F$10:$O$21,4,FALSE)/装备规划说明!$AE$14)</f>
        <v>1549</v>
      </c>
      <c r="W404">
        <f>VLOOKUP($R404,装备规划说明!$X$27:$AI$34,W$1,FALSE)</f>
        <v>18</v>
      </c>
      <c r="X404">
        <f>INT(VLOOKUP($R404,装备规划说明!$X$27:$AI$34,X$1,FALSE)*VLOOKUP($G404,装备规划说明!$F$10:$O$21,4,FALSE)/装备规划说明!$AE$14)</f>
        <v>309</v>
      </c>
      <c r="Y404" t="str">
        <f t="shared" si="70"/>
        <v>[[16,1549][[18,309]]</v>
      </c>
      <c r="Z404">
        <f t="shared" si="74"/>
        <v>4</v>
      </c>
      <c r="AA404" t="str">
        <f t="shared" si="75"/>
        <v>[[16,258,1032,100][18,51,206,100]]</v>
      </c>
      <c r="AB404" t="str">
        <f t="shared" si="71"/>
        <v>[[16,258,1032,100][18,51,206,100]]</v>
      </c>
      <c r="AC404" t="str">
        <f t="shared" si="71"/>
        <v>[[16,258,1032,100][18,51,206,100]]</v>
      </c>
      <c r="AD404" t="str">
        <f t="shared" si="71"/>
        <v>[[16,258,1032,100][18,51,206,100]]</v>
      </c>
      <c r="AE404">
        <f t="shared" si="76"/>
        <v>2</v>
      </c>
    </row>
    <row r="405" spans="1:31" hidden="1" x14ac:dyDescent="0.15">
      <c r="A405" t="str">
        <f t="shared" si="72"/>
        <v>1101109</v>
      </c>
      <c r="B405">
        <v>1</v>
      </c>
      <c r="E405">
        <f t="shared" si="68"/>
        <v>1</v>
      </c>
      <c r="G405">
        <f t="shared" si="69"/>
        <v>9</v>
      </c>
      <c r="H405">
        <f>VLOOKUP(G405,装备规划说明!$F$7:$H$20,2,FALSE)</f>
        <v>120</v>
      </c>
      <c r="I405">
        <f>IF(G405&gt;2,IF(E405=VLOOKUP(G405,装备规划说明!$F$10:$P$20,11,FALSE),1,0)+IF(E405-1=VLOOKUP(G405,装备规划说明!$F$10:$P$20,11,FALSE),1,0),IF(E405=VLOOKUP(G405,装备规划说明!$F$10:$P$20,11,FALSE),1,0))</f>
        <v>0</v>
      </c>
      <c r="J405">
        <v>1</v>
      </c>
      <c r="K405">
        <v>0</v>
      </c>
      <c r="R405">
        <f t="shared" si="67"/>
        <v>1</v>
      </c>
      <c r="S405">
        <f t="shared" si="73"/>
        <v>1</v>
      </c>
      <c r="U405">
        <f>VLOOKUP($R405,装备规划说明!$X$27:$AI$34,U$1,FALSE)</f>
        <v>16</v>
      </c>
      <c r="V405">
        <f>INT(VLOOKUP($R405,装备规划说明!$X$27:$AI$34,V$1,FALSE)*VLOOKUP($G405,装备规划说明!$F$10:$O$21,4,FALSE)/装备规划说明!$AE$14)</f>
        <v>1183</v>
      </c>
      <c r="W405">
        <f>VLOOKUP($R405,装备规划说明!$X$27:$AI$34,W$1,FALSE)</f>
        <v>20</v>
      </c>
      <c r="X405">
        <f>INT(VLOOKUP($R405,装备规划说明!$X$27:$AI$34,X$1,FALSE)*VLOOKUP($G405,装备规划说明!$F$10:$O$21,4,FALSE)/装备规划说明!$AE$14)</f>
        <v>84</v>
      </c>
      <c r="Y405" t="str">
        <f t="shared" ref="Y405:Y444" si="77">"[["&amp;$U405&amp;","&amp;INT($V405*0.7)&amp;","&amp;INT($V405*1.25)&amp;"]"&amp;"[["&amp;$W405&amp;","&amp;INT($X405*0.7)&amp;","&amp;INT($X405*1.25)&amp;"]"</f>
        <v>[[16,828,1478][[20,58,105]</v>
      </c>
      <c r="Z405">
        <f t="shared" si="74"/>
        <v>0</v>
      </c>
      <c r="AA405" t="str">
        <f t="shared" si="75"/>
        <v>[[16,197,788,100][20,14,56,100]]</v>
      </c>
      <c r="AB405" t="str">
        <f t="shared" si="71"/>
        <v>[[16,197,788,100][20,14,56,100]]</v>
      </c>
      <c r="AC405" t="str">
        <f t="shared" si="71"/>
        <v>[[16,197,788,100][20,14,56,100]]</v>
      </c>
      <c r="AD405" t="str">
        <f t="shared" si="71"/>
        <v>[[16,197,788,100][20,14,56,100]]</v>
      </c>
      <c r="AE405">
        <f t="shared" si="76"/>
        <v>1</v>
      </c>
    </row>
    <row r="406" spans="1:31" hidden="1" x14ac:dyDescent="0.15">
      <c r="A406" t="str">
        <f t="shared" si="72"/>
        <v>1102109</v>
      </c>
      <c r="B406">
        <v>1</v>
      </c>
      <c r="E406">
        <f t="shared" si="68"/>
        <v>1</v>
      </c>
      <c r="G406">
        <f t="shared" si="69"/>
        <v>9</v>
      </c>
      <c r="H406">
        <f>VLOOKUP(G406,装备规划说明!$F$7:$H$20,2,FALSE)</f>
        <v>120</v>
      </c>
      <c r="I406">
        <f>IF(G406&gt;2,IF(E406=VLOOKUP(G406,装备规划说明!$F$10:$P$20,11,FALSE),1,0)+IF(E406-1=VLOOKUP(G406,装备规划说明!$F$10:$P$20,11,FALSE),1,0),IF(E406=VLOOKUP(G406,装备规划说明!$F$10:$P$20,11,FALSE),1,0))</f>
        <v>0</v>
      </c>
      <c r="J406">
        <v>1</v>
      </c>
      <c r="K406">
        <v>0</v>
      </c>
      <c r="R406">
        <f t="shared" si="67"/>
        <v>2</v>
      </c>
      <c r="S406">
        <f t="shared" si="73"/>
        <v>2</v>
      </c>
      <c r="U406">
        <f>VLOOKUP($R406,装备规划说明!$X$27:$AI$34,U$1,FALSE)</f>
        <v>16</v>
      </c>
      <c r="V406">
        <f>INT(VLOOKUP($R406,装备规划说明!$X$27:$AI$34,V$1,FALSE)*VLOOKUP($G406,装备规划说明!$F$10:$O$21,4,FALSE)/装备规划说明!$AE$14)</f>
        <v>1690</v>
      </c>
      <c r="W406">
        <f>VLOOKUP($R406,装备规划说明!$X$27:$AI$34,W$1,FALSE)</f>
        <v>20</v>
      </c>
      <c r="X406">
        <f>INT(VLOOKUP($R406,装备规划说明!$X$27:$AI$34,X$1,FALSE)*VLOOKUP($G406,装备规划说明!$F$10:$O$21,4,FALSE)/装备规划说明!$AE$14)</f>
        <v>84</v>
      </c>
      <c r="Y406" t="str">
        <f t="shared" si="77"/>
        <v>[[16,1183,2112][[20,58,105]</v>
      </c>
      <c r="Z406">
        <f t="shared" si="74"/>
        <v>0</v>
      </c>
      <c r="AA406" t="str">
        <f t="shared" si="75"/>
        <v>[[16,281,1126,100][20,14,56,100]]</v>
      </c>
      <c r="AB406" t="str">
        <f t="shared" si="71"/>
        <v>[[16,281,1126,100][20,14,56,100]]</v>
      </c>
      <c r="AC406" t="str">
        <f t="shared" si="71"/>
        <v>[[16,281,1126,100][20,14,56,100]]</v>
      </c>
      <c r="AD406" t="str">
        <f t="shared" si="71"/>
        <v>[[16,281,1126,100][20,14,56,100]]</v>
      </c>
      <c r="AE406">
        <f t="shared" si="76"/>
        <v>1</v>
      </c>
    </row>
    <row r="407" spans="1:31" hidden="1" x14ac:dyDescent="0.15">
      <c r="A407" t="str">
        <f t="shared" si="72"/>
        <v>1103109</v>
      </c>
      <c r="B407">
        <v>1</v>
      </c>
      <c r="E407">
        <f t="shared" si="68"/>
        <v>1</v>
      </c>
      <c r="G407">
        <f t="shared" si="69"/>
        <v>9</v>
      </c>
      <c r="H407">
        <f>VLOOKUP(G407,装备规划说明!$F$7:$H$20,2,FALSE)</f>
        <v>120</v>
      </c>
      <c r="I407">
        <f>IF(G407&gt;2,IF(E407=VLOOKUP(G407,装备规划说明!$F$10:$P$20,11,FALSE),1,0)+IF(E407-1=VLOOKUP(G407,装备规划说明!$F$10:$P$20,11,FALSE),1,0),IF(E407=VLOOKUP(G407,装备规划说明!$F$10:$P$20,11,FALSE),1,0))</f>
        <v>0</v>
      </c>
      <c r="J407">
        <v>1</v>
      </c>
      <c r="K407">
        <v>0</v>
      </c>
      <c r="R407">
        <f t="shared" si="67"/>
        <v>3</v>
      </c>
      <c r="S407">
        <f t="shared" si="73"/>
        <v>3</v>
      </c>
      <c r="U407">
        <f>VLOOKUP($R407,装备规划说明!$X$27:$AI$34,U$1,FALSE)</f>
        <v>16</v>
      </c>
      <c r="V407">
        <f>INT(VLOOKUP($R407,装备规划说明!$X$27:$AI$34,V$1,FALSE)*VLOOKUP($G407,装备规划说明!$F$10:$O$21,4,FALSE)/装备规划说明!$AE$14)</f>
        <v>845</v>
      </c>
      <c r="W407">
        <f>VLOOKUP($R407,装备规划说明!$X$27:$AI$34,W$1,FALSE)</f>
        <v>21</v>
      </c>
      <c r="X407">
        <f>INT(VLOOKUP($R407,装备规划说明!$X$27:$AI$34,X$1,FALSE)*VLOOKUP($G407,装备规划说明!$F$10:$O$21,4,FALSE)/装备规划说明!$AE$14)</f>
        <v>84</v>
      </c>
      <c r="Y407" t="str">
        <f t="shared" si="77"/>
        <v>[[16,591,1056][[21,58,105]</v>
      </c>
      <c r="Z407">
        <f t="shared" si="74"/>
        <v>0</v>
      </c>
      <c r="AA407" t="str">
        <f t="shared" si="75"/>
        <v>[[16,140,563,100][21,14,56,100]]</v>
      </c>
      <c r="AB407" t="str">
        <f t="shared" si="71"/>
        <v>[[16,140,563,100][21,14,56,100]]</v>
      </c>
      <c r="AC407" t="str">
        <f t="shared" si="71"/>
        <v>[[16,140,563,100][21,14,56,100]]</v>
      </c>
      <c r="AD407" t="str">
        <f t="shared" si="71"/>
        <v>[[16,140,563,100][21,14,56,100]]</v>
      </c>
      <c r="AE407">
        <f t="shared" si="76"/>
        <v>1</v>
      </c>
    </row>
    <row r="408" spans="1:31" hidden="1" x14ac:dyDescent="0.15">
      <c r="A408" t="str">
        <f t="shared" si="72"/>
        <v>1104109</v>
      </c>
      <c r="B408">
        <v>1</v>
      </c>
      <c r="E408">
        <f t="shared" si="68"/>
        <v>1</v>
      </c>
      <c r="G408">
        <f t="shared" si="69"/>
        <v>9</v>
      </c>
      <c r="H408">
        <f>VLOOKUP(G408,装备规划说明!$F$7:$H$20,2,FALSE)</f>
        <v>120</v>
      </c>
      <c r="I408">
        <f>IF(G408&gt;2,IF(E408=VLOOKUP(G408,装备规划说明!$F$10:$P$20,11,FALSE),1,0)+IF(E408-1=VLOOKUP(G408,装备规划说明!$F$10:$P$20,11,FALSE),1,0),IF(E408=VLOOKUP(G408,装备规划说明!$F$10:$P$20,11,FALSE),1,0))</f>
        <v>0</v>
      </c>
      <c r="J408">
        <v>1</v>
      </c>
      <c r="K408">
        <v>0</v>
      </c>
      <c r="R408">
        <f t="shared" si="67"/>
        <v>4</v>
      </c>
      <c r="S408">
        <f t="shared" si="73"/>
        <v>4</v>
      </c>
      <c r="U408">
        <f>VLOOKUP($R408,装备规划说明!$X$27:$AI$34,U$1,FALSE)</f>
        <v>18</v>
      </c>
      <c r="V408">
        <f>INT(VLOOKUP($R408,装备规划说明!$X$27:$AI$34,V$1,FALSE)*VLOOKUP($G408,装备规划说明!$F$10:$O$21,4,FALSE)/装备规划说明!$AE$14)</f>
        <v>84</v>
      </c>
      <c r="W408">
        <f>VLOOKUP($R408,装备规划说明!$X$27:$AI$34,W$1,FALSE)</f>
        <v>22</v>
      </c>
      <c r="X408">
        <f>INT(VLOOKUP($R408,装备规划说明!$X$27:$AI$34,X$1,FALSE)*VLOOKUP($G408,装备规划说明!$F$10:$O$21,4,FALSE)/装备规划说明!$AE$14)</f>
        <v>42</v>
      </c>
      <c r="Y408" t="str">
        <f t="shared" si="77"/>
        <v>[[18,58,105][[22,29,52]</v>
      </c>
      <c r="Z408">
        <f t="shared" si="74"/>
        <v>0</v>
      </c>
      <c r="AA408" t="str">
        <f t="shared" si="75"/>
        <v>[[18,14,56,100][22,7,28,100]]</v>
      </c>
      <c r="AB408" t="str">
        <f t="shared" si="71"/>
        <v>[[18,14,56,100][22,7,28,100]]</v>
      </c>
      <c r="AC408" t="str">
        <f t="shared" si="71"/>
        <v>[[18,14,56,100][22,7,28,100]]</v>
      </c>
      <c r="AD408" t="str">
        <f t="shared" si="71"/>
        <v>[[18,14,56,100][22,7,28,100]]</v>
      </c>
      <c r="AE408">
        <f t="shared" si="76"/>
        <v>1</v>
      </c>
    </row>
    <row r="409" spans="1:31" hidden="1" x14ac:dyDescent="0.15">
      <c r="A409" t="str">
        <f t="shared" si="72"/>
        <v>1105109</v>
      </c>
      <c r="B409">
        <v>1</v>
      </c>
      <c r="E409">
        <f t="shared" si="68"/>
        <v>1</v>
      </c>
      <c r="G409">
        <f t="shared" si="69"/>
        <v>9</v>
      </c>
      <c r="H409">
        <f>VLOOKUP(G409,装备规划说明!$F$7:$H$20,2,FALSE)</f>
        <v>120</v>
      </c>
      <c r="I409">
        <f>IF(G409&gt;2,IF(E409=VLOOKUP(G409,装备规划说明!$F$10:$P$20,11,FALSE),1,0)+IF(E409-1=VLOOKUP(G409,装备规划说明!$F$10:$P$20,11,FALSE),1,0),IF(E409=VLOOKUP(G409,装备规划说明!$F$10:$P$20,11,FALSE),1,0))</f>
        <v>0</v>
      </c>
      <c r="J409">
        <v>1</v>
      </c>
      <c r="K409">
        <v>0</v>
      </c>
      <c r="R409">
        <f t="shared" si="67"/>
        <v>5</v>
      </c>
      <c r="S409">
        <f t="shared" si="73"/>
        <v>5</v>
      </c>
      <c r="U409">
        <f>VLOOKUP($R409,装备规划说明!$X$27:$AI$34,U$1,FALSE)</f>
        <v>16</v>
      </c>
      <c r="V409">
        <f>INT(VLOOKUP($R409,装备规划说明!$X$27:$AI$34,V$1,FALSE)*VLOOKUP($G409,装备规划说明!$F$10:$O$21,4,FALSE)/装备规划说明!$AE$14)</f>
        <v>1183</v>
      </c>
      <c r="W409">
        <f>VLOOKUP($R409,装备规划说明!$X$27:$AI$34,W$1,FALSE)</f>
        <v>17</v>
      </c>
      <c r="X409">
        <f>INT(VLOOKUP($R409,装备规划说明!$X$27:$AI$34,X$1,FALSE)*VLOOKUP($G409,装备规划说明!$F$10:$O$21,4,FALSE)/装备规划说明!$AE$14)</f>
        <v>845</v>
      </c>
      <c r="Y409" t="str">
        <f t="shared" si="77"/>
        <v>[[16,828,1478][[17,591,1056]</v>
      </c>
      <c r="Z409">
        <f t="shared" si="74"/>
        <v>0</v>
      </c>
      <c r="AA409" t="str">
        <f t="shared" si="75"/>
        <v>[[16,197,788,100][17,140,563,100]]</v>
      </c>
      <c r="AB409" t="str">
        <f t="shared" si="71"/>
        <v>[[16,197,788,100][17,140,563,100]]</v>
      </c>
      <c r="AC409" t="str">
        <f t="shared" si="71"/>
        <v>[[16,197,788,100][17,140,563,100]]</v>
      </c>
      <c r="AD409" t="str">
        <f t="shared" si="71"/>
        <v>[[16,197,788,100][17,140,563,100]]</v>
      </c>
      <c r="AE409">
        <f t="shared" si="76"/>
        <v>1</v>
      </c>
    </row>
    <row r="410" spans="1:31" hidden="1" x14ac:dyDescent="0.15">
      <c r="A410" t="str">
        <f t="shared" si="72"/>
        <v>1106109</v>
      </c>
      <c r="B410">
        <v>1</v>
      </c>
      <c r="E410">
        <f t="shared" si="68"/>
        <v>1</v>
      </c>
      <c r="G410">
        <f t="shared" si="69"/>
        <v>9</v>
      </c>
      <c r="H410">
        <f>VLOOKUP(G410,装备规划说明!$F$7:$H$20,2,FALSE)</f>
        <v>120</v>
      </c>
      <c r="I410">
        <f>IF(G410&gt;2,IF(E410=VLOOKUP(G410,装备规划说明!$F$10:$P$20,11,FALSE),1,0)+IF(E410-1=VLOOKUP(G410,装备规划说明!$F$10:$P$20,11,FALSE),1,0),IF(E410=VLOOKUP(G410,装备规划说明!$F$10:$P$20,11,FALSE),1,0))</f>
        <v>0</v>
      </c>
      <c r="J410">
        <v>1</v>
      </c>
      <c r="K410">
        <v>0</v>
      </c>
      <c r="R410">
        <f t="shared" si="67"/>
        <v>6</v>
      </c>
      <c r="S410">
        <f t="shared" si="73"/>
        <v>6</v>
      </c>
      <c r="U410">
        <f>VLOOKUP($R410,装备规划说明!$X$27:$AI$34,U$1,FALSE)</f>
        <v>18</v>
      </c>
      <c r="V410">
        <f>INT(VLOOKUP($R410,装备规划说明!$X$27:$AI$34,V$1,FALSE)*VLOOKUP($G410,装备规划说明!$F$10:$O$21,4,FALSE)/装备规划说明!$AE$14)</f>
        <v>84</v>
      </c>
      <c r="W410">
        <f>VLOOKUP($R410,装备规划说明!$X$27:$AI$34,W$1,FALSE)</f>
        <v>17</v>
      </c>
      <c r="X410">
        <f>INT(VLOOKUP($R410,装备规划说明!$X$27:$AI$34,X$1,FALSE)*VLOOKUP($G410,装备规划说明!$F$10:$O$21,4,FALSE)/装备规划说明!$AE$14)</f>
        <v>33</v>
      </c>
      <c r="Y410" t="str">
        <f t="shared" si="77"/>
        <v>[[18,58,105][[17,23,41]</v>
      </c>
      <c r="Z410">
        <f t="shared" si="74"/>
        <v>0</v>
      </c>
      <c r="AA410" t="str">
        <f t="shared" si="75"/>
        <v>[[18,14,56,100][17,5,22,100]]</v>
      </c>
      <c r="AB410" t="str">
        <f t="shared" si="71"/>
        <v>[[18,14,56,100][17,5,22,100]]</v>
      </c>
      <c r="AC410" t="str">
        <f t="shared" si="71"/>
        <v>[[18,14,56,100][17,5,22,100]]</v>
      </c>
      <c r="AD410" t="str">
        <f t="shared" si="71"/>
        <v>[[18,14,56,100][17,5,22,100]]</v>
      </c>
      <c r="AE410">
        <f t="shared" si="76"/>
        <v>1</v>
      </c>
    </row>
    <row r="411" spans="1:31" hidden="1" x14ac:dyDescent="0.15">
      <c r="A411" t="str">
        <f t="shared" si="72"/>
        <v>1107109</v>
      </c>
      <c r="B411">
        <v>1</v>
      </c>
      <c r="E411">
        <f t="shared" si="68"/>
        <v>1</v>
      </c>
      <c r="G411">
        <f t="shared" si="69"/>
        <v>9</v>
      </c>
      <c r="H411">
        <f>VLOOKUP(G411,装备规划说明!$F$7:$H$20,2,FALSE)</f>
        <v>120</v>
      </c>
      <c r="I411">
        <f>IF(G411&gt;2,IF(E411=VLOOKUP(G411,装备规划说明!$F$10:$P$20,11,FALSE),1,0)+IF(E411-1=VLOOKUP(G411,装备规划说明!$F$10:$P$20,11,FALSE),1,0),IF(E411=VLOOKUP(G411,装备规划说明!$F$10:$P$20,11,FALSE),1,0))</f>
        <v>0</v>
      </c>
      <c r="J411">
        <v>1</v>
      </c>
      <c r="K411">
        <v>0</v>
      </c>
      <c r="R411">
        <f t="shared" si="67"/>
        <v>7</v>
      </c>
      <c r="S411">
        <f t="shared" si="73"/>
        <v>7</v>
      </c>
      <c r="U411">
        <f>VLOOKUP($R411,装备规划说明!$X$27:$AI$34,U$1,FALSE)</f>
        <v>16</v>
      </c>
      <c r="V411">
        <f>INT(VLOOKUP($R411,装备规划说明!$X$27:$AI$34,V$1,FALSE)*VLOOKUP($G411,装备规划说明!$F$10:$O$21,4,FALSE)/装备规划说明!$AE$14)</f>
        <v>1690</v>
      </c>
      <c r="W411">
        <f>VLOOKUP($R411,装备规划说明!$X$27:$AI$34,W$1,FALSE)</f>
        <v>18</v>
      </c>
      <c r="X411">
        <f>INT(VLOOKUP($R411,装备规划说明!$X$27:$AI$34,X$1,FALSE)*VLOOKUP($G411,装备规划说明!$F$10:$O$21,4,FALSE)/装备规划说明!$AE$14)</f>
        <v>338</v>
      </c>
      <c r="Y411" t="str">
        <f t="shared" si="77"/>
        <v>[[16,1183,2112][[18,236,422]</v>
      </c>
      <c r="Z411">
        <f t="shared" si="74"/>
        <v>0</v>
      </c>
      <c r="AA411" t="str">
        <f t="shared" si="75"/>
        <v>[[16,281,1126,100][18,56,225,100]]</v>
      </c>
      <c r="AB411" t="str">
        <f t="shared" si="71"/>
        <v>[[16,281,1126,100][18,56,225,100]]</v>
      </c>
      <c r="AC411" t="str">
        <f t="shared" si="71"/>
        <v>[[16,281,1126,100][18,56,225,100]]</v>
      </c>
      <c r="AD411" t="str">
        <f t="shared" si="71"/>
        <v>[[16,281,1126,100][18,56,225,100]]</v>
      </c>
      <c r="AE411">
        <f t="shared" si="76"/>
        <v>1</v>
      </c>
    </row>
    <row r="412" spans="1:31" hidden="1" x14ac:dyDescent="0.15">
      <c r="A412" t="str">
        <f t="shared" si="72"/>
        <v>1107109</v>
      </c>
      <c r="B412">
        <v>1</v>
      </c>
      <c r="E412">
        <f t="shared" si="68"/>
        <v>1</v>
      </c>
      <c r="G412">
        <f t="shared" si="69"/>
        <v>9</v>
      </c>
      <c r="H412">
        <f>VLOOKUP(G412,装备规划说明!$F$7:$H$20,2,FALSE)</f>
        <v>120</v>
      </c>
      <c r="I412">
        <f>IF(G412&gt;2,IF(E412=VLOOKUP(G412,装备规划说明!$F$10:$P$20,11,FALSE),1,0)+IF(E412-1=VLOOKUP(G412,装备规划说明!$F$10:$P$20,11,FALSE),1,0),IF(E412=VLOOKUP(G412,装备规划说明!$F$10:$P$20,11,FALSE),1,0))</f>
        <v>0</v>
      </c>
      <c r="J412">
        <v>1</v>
      </c>
      <c r="K412">
        <v>0</v>
      </c>
      <c r="R412">
        <f t="shared" si="67"/>
        <v>7</v>
      </c>
      <c r="S412">
        <f t="shared" si="73"/>
        <v>7</v>
      </c>
      <c r="U412">
        <f>VLOOKUP($R412,装备规划说明!$X$27:$AI$34,U$1,FALSE)</f>
        <v>16</v>
      </c>
      <c r="V412">
        <f>INT(VLOOKUP($R412,装备规划说明!$X$27:$AI$34,V$1,FALSE)*VLOOKUP($G412,装备规划说明!$F$10:$O$21,4,FALSE)/装备规划说明!$AE$14)</f>
        <v>1690</v>
      </c>
      <c r="W412">
        <f>VLOOKUP($R412,装备规划说明!$X$27:$AI$34,W$1,FALSE)</f>
        <v>18</v>
      </c>
      <c r="X412">
        <f>INT(VLOOKUP($R412,装备规划说明!$X$27:$AI$34,X$1,FALSE)*VLOOKUP($G412,装备规划说明!$F$10:$O$21,4,FALSE)/装备规划说明!$AE$14)</f>
        <v>338</v>
      </c>
      <c r="Y412" t="str">
        <f t="shared" si="77"/>
        <v>[[16,1183,2112][[18,236,422]</v>
      </c>
      <c r="Z412">
        <f t="shared" si="74"/>
        <v>0</v>
      </c>
      <c r="AA412" t="str">
        <f t="shared" si="75"/>
        <v>[[16,281,1126,100][18,56,225,100]]</v>
      </c>
      <c r="AB412" t="str">
        <f t="shared" si="71"/>
        <v>[[16,281,1126,100][18,56,225,100]]</v>
      </c>
      <c r="AC412" t="str">
        <f t="shared" si="71"/>
        <v>[[16,281,1126,100][18,56,225,100]]</v>
      </c>
      <c r="AD412" t="str">
        <f t="shared" si="71"/>
        <v>[[16,281,1126,100][18,56,225,100]]</v>
      </c>
      <c r="AE412">
        <f t="shared" si="76"/>
        <v>1</v>
      </c>
    </row>
    <row r="413" spans="1:31" hidden="1" x14ac:dyDescent="0.15">
      <c r="A413" t="str">
        <f t="shared" si="72"/>
        <v>1107109</v>
      </c>
      <c r="B413">
        <v>1</v>
      </c>
      <c r="E413">
        <f t="shared" si="68"/>
        <v>1</v>
      </c>
      <c r="G413">
        <f t="shared" si="69"/>
        <v>9</v>
      </c>
      <c r="H413">
        <f>VLOOKUP(G413,装备规划说明!$F$7:$H$20,2,FALSE)</f>
        <v>120</v>
      </c>
      <c r="I413">
        <f>IF(G413&gt;2,IF(E413=VLOOKUP(G413,装备规划说明!$F$10:$P$20,11,FALSE),1,0)+IF(E413-1=VLOOKUP(G413,装备规划说明!$F$10:$P$20,11,FALSE),1,0),IF(E413=VLOOKUP(G413,装备规划说明!$F$10:$P$20,11,FALSE),1,0))</f>
        <v>0</v>
      </c>
      <c r="J413">
        <v>1</v>
      </c>
      <c r="K413">
        <v>0</v>
      </c>
      <c r="R413">
        <f t="shared" si="67"/>
        <v>7</v>
      </c>
      <c r="S413">
        <f t="shared" si="73"/>
        <v>7</v>
      </c>
      <c r="U413">
        <f>VLOOKUP($R413,装备规划说明!$X$27:$AI$34,U$1,FALSE)</f>
        <v>16</v>
      </c>
      <c r="V413">
        <f>INT(VLOOKUP($R413,装备规划说明!$X$27:$AI$34,V$1,FALSE)*VLOOKUP($G413,装备规划说明!$F$10:$O$21,4,FALSE)/装备规划说明!$AE$14)</f>
        <v>1690</v>
      </c>
      <c r="W413">
        <f>VLOOKUP($R413,装备规划说明!$X$27:$AI$34,W$1,FALSE)</f>
        <v>18</v>
      </c>
      <c r="X413">
        <f>INT(VLOOKUP($R413,装备规划说明!$X$27:$AI$34,X$1,FALSE)*VLOOKUP($G413,装备规划说明!$F$10:$O$21,4,FALSE)/装备规划说明!$AE$14)</f>
        <v>338</v>
      </c>
      <c r="Y413" t="str">
        <f t="shared" si="77"/>
        <v>[[16,1183,2112][[18,236,422]</v>
      </c>
      <c r="Z413">
        <f t="shared" si="74"/>
        <v>0</v>
      </c>
      <c r="AA413" t="str">
        <f t="shared" si="75"/>
        <v>[[16,281,1126,100][18,56,225,100]]</v>
      </c>
      <c r="AB413" t="str">
        <f t="shared" si="71"/>
        <v>[[16,281,1126,100][18,56,225,100]]</v>
      </c>
      <c r="AC413" t="str">
        <f t="shared" si="71"/>
        <v>[[16,281,1126,100][18,56,225,100]]</v>
      </c>
      <c r="AD413" t="str">
        <f t="shared" si="71"/>
        <v>[[16,281,1126,100][18,56,225,100]]</v>
      </c>
      <c r="AE413">
        <f t="shared" si="76"/>
        <v>1</v>
      </c>
    </row>
    <row r="414" spans="1:31" hidden="1" x14ac:dyDescent="0.15">
      <c r="A414" t="str">
        <f t="shared" si="72"/>
        <v>1107109</v>
      </c>
      <c r="B414">
        <v>1</v>
      </c>
      <c r="E414">
        <f t="shared" si="68"/>
        <v>1</v>
      </c>
      <c r="G414">
        <f t="shared" si="69"/>
        <v>9</v>
      </c>
      <c r="H414">
        <f>VLOOKUP(G414,装备规划说明!$F$7:$H$20,2,FALSE)</f>
        <v>120</v>
      </c>
      <c r="I414">
        <f>IF(G414&gt;2,IF(E414=VLOOKUP(G414,装备规划说明!$F$10:$P$20,11,FALSE),1,0)+IF(E414-1=VLOOKUP(G414,装备规划说明!$F$10:$P$20,11,FALSE),1,0),IF(E414=VLOOKUP(G414,装备规划说明!$F$10:$P$20,11,FALSE),1,0))</f>
        <v>0</v>
      </c>
      <c r="J414">
        <v>1</v>
      </c>
      <c r="K414">
        <v>0</v>
      </c>
      <c r="R414">
        <f t="shared" si="67"/>
        <v>7</v>
      </c>
      <c r="S414">
        <f t="shared" si="73"/>
        <v>7</v>
      </c>
      <c r="U414">
        <f>VLOOKUP($R414,装备规划说明!$X$27:$AI$34,U$1,FALSE)</f>
        <v>16</v>
      </c>
      <c r="V414">
        <f>INT(VLOOKUP($R414,装备规划说明!$X$27:$AI$34,V$1,FALSE)*VLOOKUP($G414,装备规划说明!$F$10:$O$21,4,FALSE)/装备规划说明!$AE$14)</f>
        <v>1690</v>
      </c>
      <c r="W414">
        <f>VLOOKUP($R414,装备规划说明!$X$27:$AI$34,W$1,FALSE)</f>
        <v>18</v>
      </c>
      <c r="X414">
        <f>INT(VLOOKUP($R414,装备规划说明!$X$27:$AI$34,X$1,FALSE)*VLOOKUP($G414,装备规划说明!$F$10:$O$21,4,FALSE)/装备规划说明!$AE$14)</f>
        <v>338</v>
      </c>
      <c r="Y414" t="str">
        <f t="shared" si="77"/>
        <v>[[16,1183,2112][[18,236,422]</v>
      </c>
      <c r="Z414">
        <f t="shared" si="74"/>
        <v>0</v>
      </c>
      <c r="AA414" t="str">
        <f t="shared" si="75"/>
        <v>[[16,281,1126,100][18,56,225,100]]</v>
      </c>
      <c r="AB414" t="str">
        <f t="shared" si="71"/>
        <v>[[16,281,1126,100][18,56,225,100]]</v>
      </c>
      <c r="AC414" t="str">
        <f t="shared" si="71"/>
        <v>[[16,281,1126,100][18,56,225,100]]</v>
      </c>
      <c r="AD414" t="str">
        <f t="shared" si="71"/>
        <v>[[16,281,1126,100][18,56,225,100]]</v>
      </c>
      <c r="AE414">
        <f t="shared" si="76"/>
        <v>1</v>
      </c>
    </row>
    <row r="415" spans="1:31" hidden="1" x14ac:dyDescent="0.15">
      <c r="A415" t="str">
        <f t="shared" si="72"/>
        <v>1101209</v>
      </c>
      <c r="B415">
        <v>1</v>
      </c>
      <c r="E415">
        <f t="shared" si="68"/>
        <v>2</v>
      </c>
      <c r="G415">
        <f t="shared" si="69"/>
        <v>9</v>
      </c>
      <c r="H415">
        <f>VLOOKUP(G415,装备规划说明!$F$7:$H$20,2,FALSE)</f>
        <v>120</v>
      </c>
      <c r="I415">
        <f>IF(G415&gt;2,IF(E415=VLOOKUP(G415,装备规划说明!$F$10:$P$20,11,FALSE),1,0)+IF(E415-1=VLOOKUP(G415,装备规划说明!$F$10:$P$20,11,FALSE),1,0),IF(E415=VLOOKUP(G415,装备规划说明!$F$10:$P$20,11,FALSE),1,0))</f>
        <v>0</v>
      </c>
      <c r="J415">
        <v>1</v>
      </c>
      <c r="K415">
        <v>0</v>
      </c>
      <c r="R415">
        <f t="shared" si="67"/>
        <v>1</v>
      </c>
      <c r="S415">
        <f t="shared" si="73"/>
        <v>1</v>
      </c>
      <c r="U415">
        <f>VLOOKUP($R415,装备规划说明!$X$27:$AI$34,U$1,FALSE)</f>
        <v>16</v>
      </c>
      <c r="V415">
        <f>INT(VLOOKUP($R415,装备规划说明!$X$27:$AI$34,V$1,FALSE)*VLOOKUP($G415,装备规划说明!$F$10:$O$21,4,FALSE)/装备规划说明!$AE$14)</f>
        <v>1183</v>
      </c>
      <c r="W415">
        <f>VLOOKUP($R415,装备规划说明!$X$27:$AI$34,W$1,FALSE)</f>
        <v>20</v>
      </c>
      <c r="X415">
        <f>INT(VLOOKUP($R415,装备规划说明!$X$27:$AI$34,X$1,FALSE)*VLOOKUP($G415,装备规划说明!$F$10:$O$21,4,FALSE)/装备规划说明!$AE$14)</f>
        <v>84</v>
      </c>
      <c r="Y415" t="str">
        <f t="shared" si="77"/>
        <v>[[16,828,1478][[20,58,105]</v>
      </c>
      <c r="Z415">
        <f t="shared" si="74"/>
        <v>1</v>
      </c>
      <c r="AA415" t="str">
        <f t="shared" si="75"/>
        <v>[[16,197,788,100][20,14,56,100]]</v>
      </c>
      <c r="AB415" t="str">
        <f t="shared" si="71"/>
        <v>[[16,197,788,100][20,14,56,100]]</v>
      </c>
      <c r="AC415" t="str">
        <f t="shared" si="71"/>
        <v>[[16,197,788,100][20,14,56,100]]</v>
      </c>
      <c r="AD415" t="str">
        <f t="shared" si="71"/>
        <v>[[16,197,788,100][20,14,56,100]]</v>
      </c>
      <c r="AE415">
        <f t="shared" si="76"/>
        <v>1</v>
      </c>
    </row>
    <row r="416" spans="1:31" hidden="1" x14ac:dyDescent="0.15">
      <c r="A416" t="str">
        <f t="shared" si="72"/>
        <v>1102209</v>
      </c>
      <c r="B416">
        <v>1</v>
      </c>
      <c r="E416">
        <f t="shared" si="68"/>
        <v>2</v>
      </c>
      <c r="G416">
        <f t="shared" si="69"/>
        <v>9</v>
      </c>
      <c r="H416">
        <f>VLOOKUP(G416,装备规划说明!$F$7:$H$20,2,FALSE)</f>
        <v>120</v>
      </c>
      <c r="I416">
        <f>IF(G416&gt;2,IF(E416=VLOOKUP(G416,装备规划说明!$F$10:$P$20,11,FALSE),1,0)+IF(E416-1=VLOOKUP(G416,装备规划说明!$F$10:$P$20,11,FALSE),1,0),IF(E416=VLOOKUP(G416,装备规划说明!$F$10:$P$20,11,FALSE),1,0))</f>
        <v>0</v>
      </c>
      <c r="J416">
        <v>1</v>
      </c>
      <c r="K416">
        <v>0</v>
      </c>
      <c r="R416">
        <f t="shared" si="67"/>
        <v>2</v>
      </c>
      <c r="S416">
        <f t="shared" si="73"/>
        <v>2</v>
      </c>
      <c r="U416">
        <f>VLOOKUP($R416,装备规划说明!$X$27:$AI$34,U$1,FALSE)</f>
        <v>16</v>
      </c>
      <c r="V416">
        <f>INT(VLOOKUP($R416,装备规划说明!$X$27:$AI$34,V$1,FALSE)*VLOOKUP($G416,装备规划说明!$F$10:$O$21,4,FALSE)/装备规划说明!$AE$14)</f>
        <v>1690</v>
      </c>
      <c r="W416">
        <f>VLOOKUP($R416,装备规划说明!$X$27:$AI$34,W$1,FALSE)</f>
        <v>20</v>
      </c>
      <c r="X416">
        <f>INT(VLOOKUP($R416,装备规划说明!$X$27:$AI$34,X$1,FALSE)*VLOOKUP($G416,装备规划说明!$F$10:$O$21,4,FALSE)/装备规划说明!$AE$14)</f>
        <v>84</v>
      </c>
      <c r="Y416" t="str">
        <f t="shared" si="77"/>
        <v>[[16,1183,2112][[20,58,105]</v>
      </c>
      <c r="Z416">
        <f t="shared" si="74"/>
        <v>1</v>
      </c>
      <c r="AA416" t="str">
        <f t="shared" si="75"/>
        <v>[[16,281,1126,100][20,14,56,100]]</v>
      </c>
      <c r="AB416" t="str">
        <f t="shared" si="71"/>
        <v>[[16,281,1126,100][20,14,56,100]]</v>
      </c>
      <c r="AC416" t="str">
        <f t="shared" si="71"/>
        <v>[[16,281,1126,100][20,14,56,100]]</v>
      </c>
      <c r="AD416" t="str">
        <f t="shared" si="71"/>
        <v>[[16,281,1126,100][20,14,56,100]]</v>
      </c>
      <c r="AE416">
        <f t="shared" si="76"/>
        <v>1</v>
      </c>
    </row>
    <row r="417" spans="1:31" hidden="1" x14ac:dyDescent="0.15">
      <c r="A417" t="str">
        <f t="shared" si="72"/>
        <v>1103209</v>
      </c>
      <c r="B417">
        <v>1</v>
      </c>
      <c r="E417">
        <f t="shared" si="68"/>
        <v>2</v>
      </c>
      <c r="G417">
        <f t="shared" si="69"/>
        <v>9</v>
      </c>
      <c r="H417">
        <f>VLOOKUP(G417,装备规划说明!$F$7:$H$20,2,FALSE)</f>
        <v>120</v>
      </c>
      <c r="I417">
        <f>IF(G417&gt;2,IF(E417=VLOOKUP(G417,装备规划说明!$F$10:$P$20,11,FALSE),1,0)+IF(E417-1=VLOOKUP(G417,装备规划说明!$F$10:$P$20,11,FALSE),1,0),IF(E417=VLOOKUP(G417,装备规划说明!$F$10:$P$20,11,FALSE),1,0))</f>
        <v>0</v>
      </c>
      <c r="J417">
        <v>1</v>
      </c>
      <c r="K417">
        <v>0</v>
      </c>
      <c r="R417">
        <f t="shared" si="67"/>
        <v>3</v>
      </c>
      <c r="S417">
        <f t="shared" si="73"/>
        <v>3</v>
      </c>
      <c r="U417">
        <f>VLOOKUP($R417,装备规划说明!$X$27:$AI$34,U$1,FALSE)</f>
        <v>16</v>
      </c>
      <c r="V417">
        <f>INT(VLOOKUP($R417,装备规划说明!$X$27:$AI$34,V$1,FALSE)*VLOOKUP($G417,装备规划说明!$F$10:$O$21,4,FALSE)/装备规划说明!$AE$14)</f>
        <v>845</v>
      </c>
      <c r="W417">
        <f>VLOOKUP($R417,装备规划说明!$X$27:$AI$34,W$1,FALSE)</f>
        <v>21</v>
      </c>
      <c r="X417">
        <f>INT(VLOOKUP($R417,装备规划说明!$X$27:$AI$34,X$1,FALSE)*VLOOKUP($G417,装备规划说明!$F$10:$O$21,4,FALSE)/装备规划说明!$AE$14)</f>
        <v>84</v>
      </c>
      <c r="Y417" t="str">
        <f t="shared" si="77"/>
        <v>[[16,591,1056][[21,58,105]</v>
      </c>
      <c r="Z417">
        <f t="shared" si="74"/>
        <v>1</v>
      </c>
      <c r="AA417" t="str">
        <f t="shared" si="75"/>
        <v>[[16,140,563,100][21,14,56,100]]</v>
      </c>
      <c r="AB417" t="str">
        <f t="shared" si="71"/>
        <v>[[16,140,563,100][21,14,56,100]]</v>
      </c>
      <c r="AC417" t="str">
        <f t="shared" si="71"/>
        <v>[[16,140,563,100][21,14,56,100]]</v>
      </c>
      <c r="AD417" t="str">
        <f t="shared" si="71"/>
        <v>[[16,140,563,100][21,14,56,100]]</v>
      </c>
      <c r="AE417">
        <f t="shared" si="76"/>
        <v>1</v>
      </c>
    </row>
    <row r="418" spans="1:31" hidden="1" x14ac:dyDescent="0.15">
      <c r="A418" t="str">
        <f t="shared" si="72"/>
        <v>1104209</v>
      </c>
      <c r="B418">
        <v>1</v>
      </c>
      <c r="E418">
        <f t="shared" si="68"/>
        <v>2</v>
      </c>
      <c r="G418">
        <f t="shared" si="69"/>
        <v>9</v>
      </c>
      <c r="H418">
        <f>VLOOKUP(G418,装备规划说明!$F$7:$H$20,2,FALSE)</f>
        <v>120</v>
      </c>
      <c r="I418">
        <f>IF(G418&gt;2,IF(E418=VLOOKUP(G418,装备规划说明!$F$10:$P$20,11,FALSE),1,0)+IF(E418-1=VLOOKUP(G418,装备规划说明!$F$10:$P$20,11,FALSE),1,0),IF(E418=VLOOKUP(G418,装备规划说明!$F$10:$P$20,11,FALSE),1,0))</f>
        <v>0</v>
      </c>
      <c r="J418">
        <v>1</v>
      </c>
      <c r="K418">
        <v>0</v>
      </c>
      <c r="R418">
        <f t="shared" si="67"/>
        <v>4</v>
      </c>
      <c r="S418">
        <f t="shared" si="73"/>
        <v>4</v>
      </c>
      <c r="U418">
        <f>VLOOKUP($R418,装备规划说明!$X$27:$AI$34,U$1,FALSE)</f>
        <v>18</v>
      </c>
      <c r="V418">
        <f>INT(VLOOKUP($R418,装备规划说明!$X$27:$AI$34,V$1,FALSE)*VLOOKUP($G418,装备规划说明!$F$10:$O$21,4,FALSE)/装备规划说明!$AE$14)</f>
        <v>84</v>
      </c>
      <c r="W418">
        <f>VLOOKUP($R418,装备规划说明!$X$27:$AI$34,W$1,FALSE)</f>
        <v>22</v>
      </c>
      <c r="X418">
        <f>INT(VLOOKUP($R418,装备规划说明!$X$27:$AI$34,X$1,FALSE)*VLOOKUP($G418,装备规划说明!$F$10:$O$21,4,FALSE)/装备规划说明!$AE$14)</f>
        <v>42</v>
      </c>
      <c r="Y418" t="str">
        <f t="shared" si="77"/>
        <v>[[18,58,105][[22,29,52]</v>
      </c>
      <c r="Z418">
        <f t="shared" si="74"/>
        <v>1</v>
      </c>
      <c r="AA418" t="str">
        <f t="shared" si="75"/>
        <v>[[18,14,56,100][22,7,28,100]]</v>
      </c>
      <c r="AB418" t="str">
        <f t="shared" si="71"/>
        <v>[[18,14,56,100][22,7,28,100]]</v>
      </c>
      <c r="AC418" t="str">
        <f t="shared" si="71"/>
        <v>[[18,14,56,100][22,7,28,100]]</v>
      </c>
      <c r="AD418" t="str">
        <f t="shared" si="71"/>
        <v>[[18,14,56,100][22,7,28,100]]</v>
      </c>
      <c r="AE418">
        <f t="shared" si="76"/>
        <v>1</v>
      </c>
    </row>
    <row r="419" spans="1:31" hidden="1" x14ac:dyDescent="0.15">
      <c r="A419" t="str">
        <f t="shared" si="72"/>
        <v>1105209</v>
      </c>
      <c r="B419">
        <v>1</v>
      </c>
      <c r="E419">
        <f t="shared" si="68"/>
        <v>2</v>
      </c>
      <c r="G419">
        <f t="shared" si="69"/>
        <v>9</v>
      </c>
      <c r="H419">
        <f>VLOOKUP(G419,装备规划说明!$F$7:$H$20,2,FALSE)</f>
        <v>120</v>
      </c>
      <c r="I419">
        <f>IF(G419&gt;2,IF(E419=VLOOKUP(G419,装备规划说明!$F$10:$P$20,11,FALSE),1,0)+IF(E419-1=VLOOKUP(G419,装备规划说明!$F$10:$P$20,11,FALSE),1,0),IF(E419=VLOOKUP(G419,装备规划说明!$F$10:$P$20,11,FALSE),1,0))</f>
        <v>0</v>
      </c>
      <c r="J419">
        <v>1</v>
      </c>
      <c r="K419">
        <v>0</v>
      </c>
      <c r="R419">
        <f t="shared" si="67"/>
        <v>5</v>
      </c>
      <c r="S419">
        <f t="shared" si="73"/>
        <v>5</v>
      </c>
      <c r="U419">
        <f>VLOOKUP($R419,装备规划说明!$X$27:$AI$34,U$1,FALSE)</f>
        <v>16</v>
      </c>
      <c r="V419">
        <f>INT(VLOOKUP($R419,装备规划说明!$X$27:$AI$34,V$1,FALSE)*VLOOKUP($G419,装备规划说明!$F$10:$O$21,4,FALSE)/装备规划说明!$AE$14)</f>
        <v>1183</v>
      </c>
      <c r="W419">
        <f>VLOOKUP($R419,装备规划说明!$X$27:$AI$34,W$1,FALSE)</f>
        <v>17</v>
      </c>
      <c r="X419">
        <f>INT(VLOOKUP($R419,装备规划说明!$X$27:$AI$34,X$1,FALSE)*VLOOKUP($G419,装备规划说明!$F$10:$O$21,4,FALSE)/装备规划说明!$AE$14)</f>
        <v>845</v>
      </c>
      <c r="Y419" t="str">
        <f t="shared" si="77"/>
        <v>[[16,828,1478][[17,591,1056]</v>
      </c>
      <c r="Z419">
        <f t="shared" si="74"/>
        <v>1</v>
      </c>
      <c r="AA419" t="str">
        <f t="shared" si="75"/>
        <v>[[16,197,788,100][17,140,563,100]]</v>
      </c>
      <c r="AB419" t="str">
        <f t="shared" si="71"/>
        <v>[[16,197,788,100][17,140,563,100]]</v>
      </c>
      <c r="AC419" t="str">
        <f t="shared" si="71"/>
        <v>[[16,197,788,100][17,140,563,100]]</v>
      </c>
      <c r="AD419" t="str">
        <f t="shared" si="71"/>
        <v>[[16,197,788,100][17,140,563,100]]</v>
      </c>
      <c r="AE419">
        <f t="shared" si="76"/>
        <v>1</v>
      </c>
    </row>
    <row r="420" spans="1:31" hidden="1" x14ac:dyDescent="0.15">
      <c r="A420" t="str">
        <f t="shared" si="72"/>
        <v>1106209</v>
      </c>
      <c r="B420">
        <v>1</v>
      </c>
      <c r="E420">
        <f t="shared" si="68"/>
        <v>2</v>
      </c>
      <c r="G420">
        <f t="shared" si="69"/>
        <v>9</v>
      </c>
      <c r="H420">
        <f>VLOOKUP(G420,装备规划说明!$F$7:$H$20,2,FALSE)</f>
        <v>120</v>
      </c>
      <c r="I420">
        <f>IF(G420&gt;2,IF(E420=VLOOKUP(G420,装备规划说明!$F$10:$P$20,11,FALSE),1,0)+IF(E420-1=VLOOKUP(G420,装备规划说明!$F$10:$P$20,11,FALSE),1,0),IF(E420=VLOOKUP(G420,装备规划说明!$F$10:$P$20,11,FALSE),1,0))</f>
        <v>0</v>
      </c>
      <c r="J420">
        <v>1</v>
      </c>
      <c r="K420">
        <v>0</v>
      </c>
      <c r="R420">
        <f t="shared" si="67"/>
        <v>6</v>
      </c>
      <c r="S420">
        <f t="shared" si="73"/>
        <v>6</v>
      </c>
      <c r="U420">
        <f>VLOOKUP($R420,装备规划说明!$X$27:$AI$34,U$1,FALSE)</f>
        <v>18</v>
      </c>
      <c r="V420">
        <f>INT(VLOOKUP($R420,装备规划说明!$X$27:$AI$34,V$1,FALSE)*VLOOKUP($G420,装备规划说明!$F$10:$O$21,4,FALSE)/装备规划说明!$AE$14)</f>
        <v>84</v>
      </c>
      <c r="W420">
        <f>VLOOKUP($R420,装备规划说明!$X$27:$AI$34,W$1,FALSE)</f>
        <v>17</v>
      </c>
      <c r="X420">
        <f>INT(VLOOKUP($R420,装备规划说明!$X$27:$AI$34,X$1,FALSE)*VLOOKUP($G420,装备规划说明!$F$10:$O$21,4,FALSE)/装备规划说明!$AE$14)</f>
        <v>33</v>
      </c>
      <c r="Y420" t="str">
        <f t="shared" si="77"/>
        <v>[[18,58,105][[17,23,41]</v>
      </c>
      <c r="Z420">
        <f t="shared" si="74"/>
        <v>1</v>
      </c>
      <c r="AA420" t="str">
        <f t="shared" si="75"/>
        <v>[[18,14,56,100][17,5,22,100]]</v>
      </c>
      <c r="AB420" t="str">
        <f t="shared" si="71"/>
        <v>[[18,14,56,100][17,5,22,100]]</v>
      </c>
      <c r="AC420" t="str">
        <f t="shared" si="71"/>
        <v>[[18,14,56,100][17,5,22,100]]</v>
      </c>
      <c r="AD420" t="str">
        <f t="shared" si="71"/>
        <v>[[18,14,56,100][17,5,22,100]]</v>
      </c>
      <c r="AE420">
        <f t="shared" si="76"/>
        <v>1</v>
      </c>
    </row>
    <row r="421" spans="1:31" hidden="1" x14ac:dyDescent="0.15">
      <c r="A421" t="str">
        <f t="shared" si="72"/>
        <v>1107209</v>
      </c>
      <c r="B421">
        <v>1</v>
      </c>
      <c r="E421">
        <f t="shared" si="68"/>
        <v>2</v>
      </c>
      <c r="G421">
        <f t="shared" si="69"/>
        <v>9</v>
      </c>
      <c r="H421">
        <f>VLOOKUP(G421,装备规划说明!$F$7:$H$20,2,FALSE)</f>
        <v>120</v>
      </c>
      <c r="I421">
        <f>IF(G421&gt;2,IF(E421=VLOOKUP(G421,装备规划说明!$F$10:$P$20,11,FALSE),1,0)+IF(E421-1=VLOOKUP(G421,装备规划说明!$F$10:$P$20,11,FALSE),1,0),IF(E421=VLOOKUP(G421,装备规划说明!$F$10:$P$20,11,FALSE),1,0))</f>
        <v>0</v>
      </c>
      <c r="J421">
        <v>1</v>
      </c>
      <c r="K421">
        <v>0</v>
      </c>
      <c r="R421">
        <f t="shared" si="67"/>
        <v>7</v>
      </c>
      <c r="S421">
        <f t="shared" si="73"/>
        <v>7</v>
      </c>
      <c r="U421">
        <f>VLOOKUP($R421,装备规划说明!$X$27:$AI$34,U$1,FALSE)</f>
        <v>16</v>
      </c>
      <c r="V421">
        <f>INT(VLOOKUP($R421,装备规划说明!$X$27:$AI$34,V$1,FALSE)*VLOOKUP($G421,装备规划说明!$F$10:$O$21,4,FALSE)/装备规划说明!$AE$14)</f>
        <v>1690</v>
      </c>
      <c r="W421">
        <f>VLOOKUP($R421,装备规划说明!$X$27:$AI$34,W$1,FALSE)</f>
        <v>18</v>
      </c>
      <c r="X421">
        <f>INT(VLOOKUP($R421,装备规划说明!$X$27:$AI$34,X$1,FALSE)*VLOOKUP($G421,装备规划说明!$F$10:$O$21,4,FALSE)/装备规划说明!$AE$14)</f>
        <v>338</v>
      </c>
      <c r="Y421" t="str">
        <f t="shared" si="77"/>
        <v>[[16,1183,2112][[18,236,422]</v>
      </c>
      <c r="Z421">
        <f t="shared" si="74"/>
        <v>1</v>
      </c>
      <c r="AA421" t="str">
        <f t="shared" si="75"/>
        <v>[[16,281,1126,100][18,56,225,100]]</v>
      </c>
      <c r="AB421" t="str">
        <f t="shared" si="71"/>
        <v>[[16,281,1126,100][18,56,225,100]]</v>
      </c>
      <c r="AC421" t="str">
        <f t="shared" si="71"/>
        <v>[[16,281,1126,100][18,56,225,100]]</v>
      </c>
      <c r="AD421" t="str">
        <f t="shared" si="71"/>
        <v>[[16,281,1126,100][18,56,225,100]]</v>
      </c>
      <c r="AE421">
        <f t="shared" si="76"/>
        <v>1</v>
      </c>
    </row>
    <row r="422" spans="1:31" hidden="1" x14ac:dyDescent="0.15">
      <c r="A422" t="str">
        <f t="shared" si="72"/>
        <v>1107209</v>
      </c>
      <c r="B422">
        <v>1</v>
      </c>
      <c r="E422">
        <f t="shared" si="68"/>
        <v>2</v>
      </c>
      <c r="G422">
        <f t="shared" si="69"/>
        <v>9</v>
      </c>
      <c r="H422">
        <f>VLOOKUP(G422,装备规划说明!$F$7:$H$20,2,FALSE)</f>
        <v>120</v>
      </c>
      <c r="I422">
        <f>IF(G422&gt;2,IF(E422=VLOOKUP(G422,装备规划说明!$F$10:$P$20,11,FALSE),1,0)+IF(E422-1=VLOOKUP(G422,装备规划说明!$F$10:$P$20,11,FALSE),1,0),IF(E422=VLOOKUP(G422,装备规划说明!$F$10:$P$20,11,FALSE),1,0))</f>
        <v>0</v>
      </c>
      <c r="J422">
        <v>1</v>
      </c>
      <c r="K422">
        <v>0</v>
      </c>
      <c r="R422">
        <f t="shared" si="67"/>
        <v>7</v>
      </c>
      <c r="S422">
        <f t="shared" si="73"/>
        <v>7</v>
      </c>
      <c r="U422">
        <f>VLOOKUP($R422,装备规划说明!$X$27:$AI$34,U$1,FALSE)</f>
        <v>16</v>
      </c>
      <c r="V422">
        <f>INT(VLOOKUP($R422,装备规划说明!$X$27:$AI$34,V$1,FALSE)*VLOOKUP($G422,装备规划说明!$F$10:$O$21,4,FALSE)/装备规划说明!$AE$14)</f>
        <v>1690</v>
      </c>
      <c r="W422">
        <f>VLOOKUP($R422,装备规划说明!$X$27:$AI$34,W$1,FALSE)</f>
        <v>18</v>
      </c>
      <c r="X422">
        <f>INT(VLOOKUP($R422,装备规划说明!$X$27:$AI$34,X$1,FALSE)*VLOOKUP($G422,装备规划说明!$F$10:$O$21,4,FALSE)/装备规划说明!$AE$14)</f>
        <v>338</v>
      </c>
      <c r="Y422" t="str">
        <f t="shared" si="77"/>
        <v>[[16,1183,2112][[18,236,422]</v>
      </c>
      <c r="Z422">
        <f t="shared" si="74"/>
        <v>1</v>
      </c>
      <c r="AA422" t="str">
        <f t="shared" si="75"/>
        <v>[[16,281,1126,100][18,56,225,100]]</v>
      </c>
      <c r="AB422" t="str">
        <f t="shared" si="71"/>
        <v>[[16,281,1126,100][18,56,225,100]]</v>
      </c>
      <c r="AC422" t="str">
        <f t="shared" si="71"/>
        <v>[[16,281,1126,100][18,56,225,100]]</v>
      </c>
      <c r="AD422" t="str">
        <f t="shared" si="71"/>
        <v>[[16,281,1126,100][18,56,225,100]]</v>
      </c>
      <c r="AE422">
        <f t="shared" si="76"/>
        <v>1</v>
      </c>
    </row>
    <row r="423" spans="1:31" hidden="1" x14ac:dyDescent="0.15">
      <c r="A423" t="str">
        <f t="shared" si="72"/>
        <v>1107209</v>
      </c>
      <c r="B423">
        <v>1</v>
      </c>
      <c r="E423">
        <f t="shared" si="68"/>
        <v>2</v>
      </c>
      <c r="G423">
        <f t="shared" si="69"/>
        <v>9</v>
      </c>
      <c r="H423">
        <f>VLOOKUP(G423,装备规划说明!$F$7:$H$20,2,FALSE)</f>
        <v>120</v>
      </c>
      <c r="I423">
        <f>IF(G423&gt;2,IF(E423=VLOOKUP(G423,装备规划说明!$F$10:$P$20,11,FALSE),1,0)+IF(E423-1=VLOOKUP(G423,装备规划说明!$F$10:$P$20,11,FALSE),1,0),IF(E423=VLOOKUP(G423,装备规划说明!$F$10:$P$20,11,FALSE),1,0))</f>
        <v>0</v>
      </c>
      <c r="J423">
        <v>1</v>
      </c>
      <c r="K423">
        <v>0</v>
      </c>
      <c r="R423">
        <f t="shared" si="67"/>
        <v>7</v>
      </c>
      <c r="S423">
        <f t="shared" si="73"/>
        <v>7</v>
      </c>
      <c r="U423">
        <f>VLOOKUP($R423,装备规划说明!$X$27:$AI$34,U$1,FALSE)</f>
        <v>16</v>
      </c>
      <c r="V423">
        <f>INT(VLOOKUP($R423,装备规划说明!$X$27:$AI$34,V$1,FALSE)*VLOOKUP($G423,装备规划说明!$F$10:$O$21,4,FALSE)/装备规划说明!$AE$14)</f>
        <v>1690</v>
      </c>
      <c r="W423">
        <f>VLOOKUP($R423,装备规划说明!$X$27:$AI$34,W$1,FALSE)</f>
        <v>18</v>
      </c>
      <c r="X423">
        <f>INT(VLOOKUP($R423,装备规划说明!$X$27:$AI$34,X$1,FALSE)*VLOOKUP($G423,装备规划说明!$F$10:$O$21,4,FALSE)/装备规划说明!$AE$14)</f>
        <v>338</v>
      </c>
      <c r="Y423" t="str">
        <f t="shared" si="77"/>
        <v>[[16,1183,2112][[18,236,422]</v>
      </c>
      <c r="Z423">
        <f t="shared" si="74"/>
        <v>1</v>
      </c>
      <c r="AA423" t="str">
        <f t="shared" si="75"/>
        <v>[[16,281,1126,100][18,56,225,100]]</v>
      </c>
      <c r="AB423" t="str">
        <f t="shared" si="71"/>
        <v>[[16,281,1126,100][18,56,225,100]]</v>
      </c>
      <c r="AC423" t="str">
        <f t="shared" si="71"/>
        <v>[[16,281,1126,100][18,56,225,100]]</v>
      </c>
      <c r="AD423" t="str">
        <f t="shared" si="71"/>
        <v>[[16,281,1126,100][18,56,225,100]]</v>
      </c>
      <c r="AE423">
        <f t="shared" si="76"/>
        <v>1</v>
      </c>
    </row>
    <row r="424" spans="1:31" hidden="1" x14ac:dyDescent="0.15">
      <c r="A424" t="str">
        <f t="shared" si="72"/>
        <v>1107209</v>
      </c>
      <c r="B424">
        <v>1</v>
      </c>
      <c r="E424">
        <f t="shared" si="68"/>
        <v>2</v>
      </c>
      <c r="G424">
        <f t="shared" si="69"/>
        <v>9</v>
      </c>
      <c r="H424">
        <f>VLOOKUP(G424,装备规划说明!$F$7:$H$20,2,FALSE)</f>
        <v>120</v>
      </c>
      <c r="I424">
        <f>IF(G424&gt;2,IF(E424=VLOOKUP(G424,装备规划说明!$F$10:$P$20,11,FALSE),1,0)+IF(E424-1=VLOOKUP(G424,装备规划说明!$F$10:$P$20,11,FALSE),1,0),IF(E424=VLOOKUP(G424,装备规划说明!$F$10:$P$20,11,FALSE),1,0))</f>
        <v>0</v>
      </c>
      <c r="J424">
        <v>1</v>
      </c>
      <c r="K424">
        <v>0</v>
      </c>
      <c r="R424">
        <f t="shared" si="67"/>
        <v>7</v>
      </c>
      <c r="S424">
        <f t="shared" si="73"/>
        <v>7</v>
      </c>
      <c r="U424">
        <f>VLOOKUP($R424,装备规划说明!$X$27:$AI$34,U$1,FALSE)</f>
        <v>16</v>
      </c>
      <c r="V424">
        <f>INT(VLOOKUP($R424,装备规划说明!$X$27:$AI$34,V$1,FALSE)*VLOOKUP($G424,装备规划说明!$F$10:$O$21,4,FALSE)/装备规划说明!$AE$14)</f>
        <v>1690</v>
      </c>
      <c r="W424">
        <f>VLOOKUP($R424,装备规划说明!$X$27:$AI$34,W$1,FALSE)</f>
        <v>18</v>
      </c>
      <c r="X424">
        <f>INT(VLOOKUP($R424,装备规划说明!$X$27:$AI$34,X$1,FALSE)*VLOOKUP($G424,装备规划说明!$F$10:$O$21,4,FALSE)/装备规划说明!$AE$14)</f>
        <v>338</v>
      </c>
      <c r="Y424" t="str">
        <f t="shared" si="77"/>
        <v>[[16,1183,2112][[18,236,422]</v>
      </c>
      <c r="Z424">
        <f t="shared" si="74"/>
        <v>1</v>
      </c>
      <c r="AA424" t="str">
        <f t="shared" si="75"/>
        <v>[[16,281,1126,100][18,56,225,100]]</v>
      </c>
      <c r="AB424" t="str">
        <f t="shared" si="71"/>
        <v>[[16,281,1126,100][18,56,225,100]]</v>
      </c>
      <c r="AC424" t="str">
        <f t="shared" si="71"/>
        <v>[[16,281,1126,100][18,56,225,100]]</v>
      </c>
      <c r="AD424" t="str">
        <f t="shared" si="71"/>
        <v>[[16,281,1126,100][18,56,225,100]]</v>
      </c>
      <c r="AE424">
        <f t="shared" si="76"/>
        <v>1</v>
      </c>
    </row>
    <row r="425" spans="1:31" hidden="1" x14ac:dyDescent="0.15">
      <c r="A425" t="str">
        <f t="shared" si="72"/>
        <v>1101309</v>
      </c>
      <c r="B425">
        <v>1</v>
      </c>
      <c r="E425">
        <f t="shared" si="68"/>
        <v>3</v>
      </c>
      <c r="G425">
        <f t="shared" si="69"/>
        <v>9</v>
      </c>
      <c r="H425">
        <f>VLOOKUP(G425,装备规划说明!$F$7:$H$20,2,FALSE)</f>
        <v>120</v>
      </c>
      <c r="I425">
        <f>IF(G425&gt;2,IF(E425=VLOOKUP(G425,装备规划说明!$F$10:$P$20,11,FALSE),1,0)+IF(E425-1=VLOOKUP(G425,装备规划说明!$F$10:$P$20,11,FALSE),1,0),IF(E425=VLOOKUP(G425,装备规划说明!$F$10:$P$20,11,FALSE),1,0))</f>
        <v>0</v>
      </c>
      <c r="J425">
        <v>1</v>
      </c>
      <c r="K425">
        <v>0</v>
      </c>
      <c r="R425">
        <f t="shared" si="67"/>
        <v>1</v>
      </c>
      <c r="S425">
        <f t="shared" si="73"/>
        <v>1</v>
      </c>
      <c r="U425">
        <f>VLOOKUP($R425,装备规划说明!$X$27:$AI$34,U$1,FALSE)</f>
        <v>16</v>
      </c>
      <c r="V425">
        <f>INT(VLOOKUP($R425,装备规划说明!$X$27:$AI$34,V$1,FALSE)*VLOOKUP($G425,装备规划说明!$F$10:$O$21,4,FALSE)/装备规划说明!$AE$14)</f>
        <v>1183</v>
      </c>
      <c r="W425">
        <f>VLOOKUP($R425,装备规划说明!$X$27:$AI$34,W$1,FALSE)</f>
        <v>20</v>
      </c>
      <c r="X425">
        <f>INT(VLOOKUP($R425,装备规划说明!$X$27:$AI$34,X$1,FALSE)*VLOOKUP($G425,装备规划说明!$F$10:$O$21,4,FALSE)/装备规划说明!$AE$14)</f>
        <v>84</v>
      </c>
      <c r="Y425" t="str">
        <f t="shared" si="77"/>
        <v>[[16,828,1478][[20,58,105]</v>
      </c>
      <c r="Z425">
        <f t="shared" si="74"/>
        <v>2</v>
      </c>
      <c r="AA425" t="str">
        <f t="shared" si="75"/>
        <v>[[16,197,788,100][20,14,56,100]]</v>
      </c>
      <c r="AB425" t="str">
        <f t="shared" si="71"/>
        <v>[[16,197,788,100][20,14,56,100]]</v>
      </c>
      <c r="AC425" t="str">
        <f t="shared" si="71"/>
        <v>[[16,197,788,100][20,14,56,100]]</v>
      </c>
      <c r="AD425" t="str">
        <f t="shared" si="71"/>
        <v>[[16,197,788,100][20,14,56,100]]</v>
      </c>
      <c r="AE425">
        <f t="shared" si="76"/>
        <v>2</v>
      </c>
    </row>
    <row r="426" spans="1:31" hidden="1" x14ac:dyDescent="0.15">
      <c r="A426" t="str">
        <f t="shared" si="72"/>
        <v>1102309</v>
      </c>
      <c r="B426">
        <v>1</v>
      </c>
      <c r="E426">
        <f t="shared" si="68"/>
        <v>3</v>
      </c>
      <c r="G426">
        <f t="shared" si="69"/>
        <v>9</v>
      </c>
      <c r="H426">
        <f>VLOOKUP(G426,装备规划说明!$F$7:$H$20,2,FALSE)</f>
        <v>120</v>
      </c>
      <c r="I426">
        <f>IF(G426&gt;2,IF(E426=VLOOKUP(G426,装备规划说明!$F$10:$P$20,11,FALSE),1,0)+IF(E426-1=VLOOKUP(G426,装备规划说明!$F$10:$P$20,11,FALSE),1,0),IF(E426=VLOOKUP(G426,装备规划说明!$F$10:$P$20,11,FALSE),1,0))</f>
        <v>0</v>
      </c>
      <c r="J426">
        <v>1</v>
      </c>
      <c r="K426">
        <v>0</v>
      </c>
      <c r="R426">
        <f t="shared" si="67"/>
        <v>2</v>
      </c>
      <c r="S426">
        <f t="shared" si="73"/>
        <v>2</v>
      </c>
      <c r="U426">
        <f>VLOOKUP($R426,装备规划说明!$X$27:$AI$34,U$1,FALSE)</f>
        <v>16</v>
      </c>
      <c r="V426">
        <f>INT(VLOOKUP($R426,装备规划说明!$X$27:$AI$34,V$1,FALSE)*VLOOKUP($G426,装备规划说明!$F$10:$O$21,4,FALSE)/装备规划说明!$AE$14)</f>
        <v>1690</v>
      </c>
      <c r="W426">
        <f>VLOOKUP($R426,装备规划说明!$X$27:$AI$34,W$1,FALSE)</f>
        <v>20</v>
      </c>
      <c r="X426">
        <f>INT(VLOOKUP($R426,装备规划说明!$X$27:$AI$34,X$1,FALSE)*VLOOKUP($G426,装备规划说明!$F$10:$O$21,4,FALSE)/装备规划说明!$AE$14)</f>
        <v>84</v>
      </c>
      <c r="Y426" t="str">
        <f t="shared" si="77"/>
        <v>[[16,1183,2112][[20,58,105]</v>
      </c>
      <c r="Z426">
        <f t="shared" si="74"/>
        <v>2</v>
      </c>
      <c r="AA426" t="str">
        <f t="shared" si="75"/>
        <v>[[16,281,1126,100][20,14,56,100]]</v>
      </c>
      <c r="AB426" t="str">
        <f t="shared" si="71"/>
        <v>[[16,281,1126,100][20,14,56,100]]</v>
      </c>
      <c r="AC426" t="str">
        <f t="shared" si="71"/>
        <v>[[16,281,1126,100][20,14,56,100]]</v>
      </c>
      <c r="AD426" t="str">
        <f t="shared" si="71"/>
        <v>[[16,281,1126,100][20,14,56,100]]</v>
      </c>
      <c r="AE426">
        <f t="shared" si="76"/>
        <v>2</v>
      </c>
    </row>
    <row r="427" spans="1:31" hidden="1" x14ac:dyDescent="0.15">
      <c r="A427" t="str">
        <f t="shared" si="72"/>
        <v>1103309</v>
      </c>
      <c r="B427">
        <v>1</v>
      </c>
      <c r="E427">
        <f t="shared" si="68"/>
        <v>3</v>
      </c>
      <c r="G427">
        <f t="shared" si="69"/>
        <v>9</v>
      </c>
      <c r="H427">
        <f>VLOOKUP(G427,装备规划说明!$F$7:$H$20,2,FALSE)</f>
        <v>120</v>
      </c>
      <c r="I427">
        <f>IF(G427&gt;2,IF(E427=VLOOKUP(G427,装备规划说明!$F$10:$P$20,11,FALSE),1,0)+IF(E427-1=VLOOKUP(G427,装备规划说明!$F$10:$P$20,11,FALSE),1,0),IF(E427=VLOOKUP(G427,装备规划说明!$F$10:$P$20,11,FALSE),1,0))</f>
        <v>0</v>
      </c>
      <c r="J427">
        <v>1</v>
      </c>
      <c r="K427">
        <v>0</v>
      </c>
      <c r="R427">
        <f t="shared" si="67"/>
        <v>3</v>
      </c>
      <c r="S427">
        <f t="shared" si="73"/>
        <v>3</v>
      </c>
      <c r="U427">
        <f>VLOOKUP($R427,装备规划说明!$X$27:$AI$34,U$1,FALSE)</f>
        <v>16</v>
      </c>
      <c r="V427">
        <f>INT(VLOOKUP($R427,装备规划说明!$X$27:$AI$34,V$1,FALSE)*VLOOKUP($G427,装备规划说明!$F$10:$O$21,4,FALSE)/装备规划说明!$AE$14)</f>
        <v>845</v>
      </c>
      <c r="W427">
        <f>VLOOKUP($R427,装备规划说明!$X$27:$AI$34,W$1,FALSE)</f>
        <v>21</v>
      </c>
      <c r="X427">
        <f>INT(VLOOKUP($R427,装备规划说明!$X$27:$AI$34,X$1,FALSE)*VLOOKUP($G427,装备规划说明!$F$10:$O$21,4,FALSE)/装备规划说明!$AE$14)</f>
        <v>84</v>
      </c>
      <c r="Y427" t="str">
        <f t="shared" si="77"/>
        <v>[[16,591,1056][[21,58,105]</v>
      </c>
      <c r="Z427">
        <f t="shared" si="74"/>
        <v>2</v>
      </c>
      <c r="AA427" t="str">
        <f t="shared" si="75"/>
        <v>[[16,140,563,100][21,14,56,100]]</v>
      </c>
      <c r="AB427" t="str">
        <f t="shared" si="71"/>
        <v>[[16,140,563,100][21,14,56,100]]</v>
      </c>
      <c r="AC427" t="str">
        <f t="shared" si="71"/>
        <v>[[16,140,563,100][21,14,56,100]]</v>
      </c>
      <c r="AD427" t="str">
        <f t="shared" si="71"/>
        <v>[[16,140,563,100][21,14,56,100]]</v>
      </c>
      <c r="AE427">
        <f t="shared" si="76"/>
        <v>2</v>
      </c>
    </row>
    <row r="428" spans="1:31" hidden="1" x14ac:dyDescent="0.15">
      <c r="A428" t="str">
        <f t="shared" si="72"/>
        <v>1104309</v>
      </c>
      <c r="B428">
        <v>1</v>
      </c>
      <c r="E428">
        <f t="shared" si="68"/>
        <v>3</v>
      </c>
      <c r="G428">
        <f t="shared" si="69"/>
        <v>9</v>
      </c>
      <c r="H428">
        <f>VLOOKUP(G428,装备规划说明!$F$7:$H$20,2,FALSE)</f>
        <v>120</v>
      </c>
      <c r="I428">
        <f>IF(G428&gt;2,IF(E428=VLOOKUP(G428,装备规划说明!$F$10:$P$20,11,FALSE),1,0)+IF(E428-1=VLOOKUP(G428,装备规划说明!$F$10:$P$20,11,FALSE),1,0),IF(E428=VLOOKUP(G428,装备规划说明!$F$10:$P$20,11,FALSE),1,0))</f>
        <v>0</v>
      </c>
      <c r="J428">
        <v>1</v>
      </c>
      <c r="K428">
        <v>0</v>
      </c>
      <c r="R428">
        <f t="shared" si="67"/>
        <v>4</v>
      </c>
      <c r="S428">
        <f t="shared" si="73"/>
        <v>4</v>
      </c>
      <c r="U428">
        <f>VLOOKUP($R428,装备规划说明!$X$27:$AI$34,U$1,FALSE)</f>
        <v>18</v>
      </c>
      <c r="V428">
        <f>INT(VLOOKUP($R428,装备规划说明!$X$27:$AI$34,V$1,FALSE)*VLOOKUP($G428,装备规划说明!$F$10:$O$21,4,FALSE)/装备规划说明!$AE$14)</f>
        <v>84</v>
      </c>
      <c r="W428">
        <f>VLOOKUP($R428,装备规划说明!$X$27:$AI$34,W$1,FALSE)</f>
        <v>22</v>
      </c>
      <c r="X428">
        <f>INT(VLOOKUP($R428,装备规划说明!$X$27:$AI$34,X$1,FALSE)*VLOOKUP($G428,装备规划说明!$F$10:$O$21,4,FALSE)/装备规划说明!$AE$14)</f>
        <v>42</v>
      </c>
      <c r="Y428" t="str">
        <f t="shared" si="77"/>
        <v>[[18,58,105][[22,29,52]</v>
      </c>
      <c r="Z428">
        <f t="shared" si="74"/>
        <v>2</v>
      </c>
      <c r="AA428" t="str">
        <f t="shared" si="75"/>
        <v>[[18,14,56,100][22,7,28,100]]</v>
      </c>
      <c r="AB428" t="str">
        <f t="shared" si="71"/>
        <v>[[18,14,56,100][22,7,28,100]]</v>
      </c>
      <c r="AC428" t="str">
        <f t="shared" si="71"/>
        <v>[[18,14,56,100][22,7,28,100]]</v>
      </c>
      <c r="AD428" t="str">
        <f t="shared" si="71"/>
        <v>[[18,14,56,100][22,7,28,100]]</v>
      </c>
      <c r="AE428">
        <f t="shared" si="76"/>
        <v>2</v>
      </c>
    </row>
    <row r="429" spans="1:31" hidden="1" x14ac:dyDescent="0.15">
      <c r="A429" t="str">
        <f t="shared" si="72"/>
        <v>1105309</v>
      </c>
      <c r="B429">
        <v>1</v>
      </c>
      <c r="E429">
        <f t="shared" si="68"/>
        <v>3</v>
      </c>
      <c r="G429">
        <f t="shared" si="69"/>
        <v>9</v>
      </c>
      <c r="H429">
        <f>VLOOKUP(G429,装备规划说明!$F$7:$H$20,2,FALSE)</f>
        <v>120</v>
      </c>
      <c r="I429">
        <f>IF(G429&gt;2,IF(E429=VLOOKUP(G429,装备规划说明!$F$10:$P$20,11,FALSE),1,0)+IF(E429-1=VLOOKUP(G429,装备规划说明!$F$10:$P$20,11,FALSE),1,0),IF(E429=VLOOKUP(G429,装备规划说明!$F$10:$P$20,11,FALSE),1,0))</f>
        <v>0</v>
      </c>
      <c r="J429">
        <v>1</v>
      </c>
      <c r="K429">
        <v>0</v>
      </c>
      <c r="R429">
        <f t="shared" si="67"/>
        <v>5</v>
      </c>
      <c r="S429">
        <f t="shared" si="73"/>
        <v>5</v>
      </c>
      <c r="U429">
        <f>VLOOKUP($R429,装备规划说明!$X$27:$AI$34,U$1,FALSE)</f>
        <v>16</v>
      </c>
      <c r="V429">
        <f>INT(VLOOKUP($R429,装备规划说明!$X$27:$AI$34,V$1,FALSE)*VLOOKUP($G429,装备规划说明!$F$10:$O$21,4,FALSE)/装备规划说明!$AE$14)</f>
        <v>1183</v>
      </c>
      <c r="W429">
        <f>VLOOKUP($R429,装备规划说明!$X$27:$AI$34,W$1,FALSE)</f>
        <v>17</v>
      </c>
      <c r="X429">
        <f>INT(VLOOKUP($R429,装备规划说明!$X$27:$AI$34,X$1,FALSE)*VLOOKUP($G429,装备规划说明!$F$10:$O$21,4,FALSE)/装备规划说明!$AE$14)</f>
        <v>845</v>
      </c>
      <c r="Y429" t="str">
        <f t="shared" si="77"/>
        <v>[[16,828,1478][[17,591,1056]</v>
      </c>
      <c r="Z429">
        <f t="shared" si="74"/>
        <v>2</v>
      </c>
      <c r="AA429" t="str">
        <f t="shared" si="75"/>
        <v>[[16,197,788,100][17,140,563,100]]</v>
      </c>
      <c r="AB429" t="str">
        <f t="shared" si="71"/>
        <v>[[16,197,788,100][17,140,563,100]]</v>
      </c>
      <c r="AC429" t="str">
        <f t="shared" si="71"/>
        <v>[[16,197,788,100][17,140,563,100]]</v>
      </c>
      <c r="AD429" t="str">
        <f t="shared" si="71"/>
        <v>[[16,197,788,100][17,140,563,100]]</v>
      </c>
      <c r="AE429">
        <f t="shared" si="76"/>
        <v>2</v>
      </c>
    </row>
    <row r="430" spans="1:31" hidden="1" x14ac:dyDescent="0.15">
      <c r="A430" t="str">
        <f t="shared" si="72"/>
        <v>1106309</v>
      </c>
      <c r="B430">
        <v>1</v>
      </c>
      <c r="E430">
        <f t="shared" si="68"/>
        <v>3</v>
      </c>
      <c r="G430">
        <f t="shared" si="69"/>
        <v>9</v>
      </c>
      <c r="H430">
        <f>VLOOKUP(G430,装备规划说明!$F$7:$H$20,2,FALSE)</f>
        <v>120</v>
      </c>
      <c r="I430">
        <f>IF(G430&gt;2,IF(E430=VLOOKUP(G430,装备规划说明!$F$10:$P$20,11,FALSE),1,0)+IF(E430-1=VLOOKUP(G430,装备规划说明!$F$10:$P$20,11,FALSE),1,0),IF(E430=VLOOKUP(G430,装备规划说明!$F$10:$P$20,11,FALSE),1,0))</f>
        <v>0</v>
      </c>
      <c r="J430">
        <v>1</v>
      </c>
      <c r="K430">
        <v>0</v>
      </c>
      <c r="R430">
        <f t="shared" ref="R430:R493" si="78">R420</f>
        <v>6</v>
      </c>
      <c r="S430">
        <f t="shared" si="73"/>
        <v>6</v>
      </c>
      <c r="U430">
        <f>VLOOKUP($R430,装备规划说明!$X$27:$AI$34,U$1,FALSE)</f>
        <v>18</v>
      </c>
      <c r="V430">
        <f>INT(VLOOKUP($R430,装备规划说明!$X$27:$AI$34,V$1,FALSE)*VLOOKUP($G430,装备规划说明!$F$10:$O$21,4,FALSE)/装备规划说明!$AE$14)</f>
        <v>84</v>
      </c>
      <c r="W430">
        <f>VLOOKUP($R430,装备规划说明!$X$27:$AI$34,W$1,FALSE)</f>
        <v>17</v>
      </c>
      <c r="X430">
        <f>INT(VLOOKUP($R430,装备规划说明!$X$27:$AI$34,X$1,FALSE)*VLOOKUP($G430,装备规划说明!$F$10:$O$21,4,FALSE)/装备规划说明!$AE$14)</f>
        <v>33</v>
      </c>
      <c r="Y430" t="str">
        <f t="shared" si="77"/>
        <v>[[18,58,105][[17,23,41]</v>
      </c>
      <c r="Z430">
        <f t="shared" si="74"/>
        <v>2</v>
      </c>
      <c r="AA430" t="str">
        <f t="shared" si="75"/>
        <v>[[18,14,56,100][17,5,22,100]]</v>
      </c>
      <c r="AB430" t="str">
        <f t="shared" si="71"/>
        <v>[[18,14,56,100][17,5,22,100]]</v>
      </c>
      <c r="AC430" t="str">
        <f t="shared" si="71"/>
        <v>[[18,14,56,100][17,5,22,100]]</v>
      </c>
      <c r="AD430" t="str">
        <f t="shared" si="71"/>
        <v>[[18,14,56,100][17,5,22,100]]</v>
      </c>
      <c r="AE430">
        <f t="shared" si="76"/>
        <v>2</v>
      </c>
    </row>
    <row r="431" spans="1:31" hidden="1" x14ac:dyDescent="0.15">
      <c r="A431" t="str">
        <f t="shared" si="72"/>
        <v>1107309</v>
      </c>
      <c r="B431">
        <v>1</v>
      </c>
      <c r="E431">
        <f t="shared" si="68"/>
        <v>3</v>
      </c>
      <c r="G431">
        <f t="shared" si="69"/>
        <v>9</v>
      </c>
      <c r="H431">
        <f>VLOOKUP(G431,装备规划说明!$F$7:$H$20,2,FALSE)</f>
        <v>120</v>
      </c>
      <c r="I431">
        <f>IF(G431&gt;2,IF(E431=VLOOKUP(G431,装备规划说明!$F$10:$P$20,11,FALSE),1,0)+IF(E431-1=VLOOKUP(G431,装备规划说明!$F$10:$P$20,11,FALSE),1,0),IF(E431=VLOOKUP(G431,装备规划说明!$F$10:$P$20,11,FALSE),1,0))</f>
        <v>0</v>
      </c>
      <c r="J431">
        <v>1</v>
      </c>
      <c r="K431">
        <v>0</v>
      </c>
      <c r="R431">
        <f t="shared" si="78"/>
        <v>7</v>
      </c>
      <c r="S431">
        <f t="shared" si="73"/>
        <v>7</v>
      </c>
      <c r="U431">
        <f>VLOOKUP($R431,装备规划说明!$X$27:$AI$34,U$1,FALSE)</f>
        <v>16</v>
      </c>
      <c r="V431">
        <f>INT(VLOOKUP($R431,装备规划说明!$X$27:$AI$34,V$1,FALSE)*VLOOKUP($G431,装备规划说明!$F$10:$O$21,4,FALSE)/装备规划说明!$AE$14)</f>
        <v>1690</v>
      </c>
      <c r="W431">
        <f>VLOOKUP($R431,装备规划说明!$X$27:$AI$34,W$1,FALSE)</f>
        <v>18</v>
      </c>
      <c r="X431">
        <f>INT(VLOOKUP($R431,装备规划说明!$X$27:$AI$34,X$1,FALSE)*VLOOKUP($G431,装备规划说明!$F$10:$O$21,4,FALSE)/装备规划说明!$AE$14)</f>
        <v>338</v>
      </c>
      <c r="Y431" t="str">
        <f t="shared" si="77"/>
        <v>[[16,1183,2112][[18,236,422]</v>
      </c>
      <c r="Z431">
        <f t="shared" si="74"/>
        <v>2</v>
      </c>
      <c r="AA431" t="str">
        <f t="shared" si="75"/>
        <v>[[16,281,1126,100][18,56,225,100]]</v>
      </c>
      <c r="AB431" t="str">
        <f t="shared" si="71"/>
        <v>[[16,281,1126,100][18,56,225,100]]</v>
      </c>
      <c r="AC431" t="str">
        <f t="shared" si="71"/>
        <v>[[16,281,1126,100][18,56,225,100]]</v>
      </c>
      <c r="AD431" t="str">
        <f t="shared" si="71"/>
        <v>[[16,281,1126,100][18,56,225,100]]</v>
      </c>
      <c r="AE431">
        <f t="shared" si="76"/>
        <v>2</v>
      </c>
    </row>
    <row r="432" spans="1:31" hidden="1" x14ac:dyDescent="0.15">
      <c r="A432" t="str">
        <f t="shared" si="72"/>
        <v>1107309</v>
      </c>
      <c r="B432">
        <v>1</v>
      </c>
      <c r="E432">
        <f t="shared" si="68"/>
        <v>3</v>
      </c>
      <c r="G432">
        <f t="shared" si="69"/>
        <v>9</v>
      </c>
      <c r="H432">
        <f>VLOOKUP(G432,装备规划说明!$F$7:$H$20,2,FALSE)</f>
        <v>120</v>
      </c>
      <c r="I432">
        <f>IF(G432&gt;2,IF(E432=VLOOKUP(G432,装备规划说明!$F$10:$P$20,11,FALSE),1,0)+IF(E432-1=VLOOKUP(G432,装备规划说明!$F$10:$P$20,11,FALSE),1,0),IF(E432=VLOOKUP(G432,装备规划说明!$F$10:$P$20,11,FALSE),1,0))</f>
        <v>0</v>
      </c>
      <c r="J432">
        <v>1</v>
      </c>
      <c r="K432">
        <v>0</v>
      </c>
      <c r="R432">
        <f t="shared" si="78"/>
        <v>7</v>
      </c>
      <c r="S432">
        <f t="shared" si="73"/>
        <v>7</v>
      </c>
      <c r="U432">
        <f>VLOOKUP($R432,装备规划说明!$X$27:$AI$34,U$1,FALSE)</f>
        <v>16</v>
      </c>
      <c r="V432">
        <f>INT(VLOOKUP($R432,装备规划说明!$X$27:$AI$34,V$1,FALSE)*VLOOKUP($G432,装备规划说明!$F$10:$O$21,4,FALSE)/装备规划说明!$AE$14)</f>
        <v>1690</v>
      </c>
      <c r="W432">
        <f>VLOOKUP($R432,装备规划说明!$X$27:$AI$34,W$1,FALSE)</f>
        <v>18</v>
      </c>
      <c r="X432">
        <f>INT(VLOOKUP($R432,装备规划说明!$X$27:$AI$34,X$1,FALSE)*VLOOKUP($G432,装备规划说明!$F$10:$O$21,4,FALSE)/装备规划说明!$AE$14)</f>
        <v>338</v>
      </c>
      <c r="Y432" t="str">
        <f t="shared" si="77"/>
        <v>[[16,1183,2112][[18,236,422]</v>
      </c>
      <c r="Z432">
        <f t="shared" si="74"/>
        <v>2</v>
      </c>
      <c r="AA432" t="str">
        <f t="shared" si="75"/>
        <v>[[16,281,1126,100][18,56,225,100]]</v>
      </c>
      <c r="AB432" t="str">
        <f t="shared" si="71"/>
        <v>[[16,281,1126,100][18,56,225,100]]</v>
      </c>
      <c r="AC432" t="str">
        <f t="shared" si="71"/>
        <v>[[16,281,1126,100][18,56,225,100]]</v>
      </c>
      <c r="AD432" t="str">
        <f t="shared" si="71"/>
        <v>[[16,281,1126,100][18,56,225,100]]</v>
      </c>
      <c r="AE432">
        <f t="shared" si="76"/>
        <v>2</v>
      </c>
    </row>
    <row r="433" spans="1:31" hidden="1" x14ac:dyDescent="0.15">
      <c r="A433" t="str">
        <f t="shared" si="72"/>
        <v>1107309</v>
      </c>
      <c r="B433">
        <v>1</v>
      </c>
      <c r="E433">
        <f t="shared" si="68"/>
        <v>3</v>
      </c>
      <c r="G433">
        <f t="shared" si="69"/>
        <v>9</v>
      </c>
      <c r="H433">
        <f>VLOOKUP(G433,装备规划说明!$F$7:$H$20,2,FALSE)</f>
        <v>120</v>
      </c>
      <c r="I433">
        <f>IF(G433&gt;2,IF(E433=VLOOKUP(G433,装备规划说明!$F$10:$P$20,11,FALSE),1,0)+IF(E433-1=VLOOKUP(G433,装备规划说明!$F$10:$P$20,11,FALSE),1,0),IF(E433=VLOOKUP(G433,装备规划说明!$F$10:$P$20,11,FALSE),1,0))</f>
        <v>0</v>
      </c>
      <c r="J433">
        <v>1</v>
      </c>
      <c r="K433">
        <v>0</v>
      </c>
      <c r="R433">
        <f t="shared" si="78"/>
        <v>7</v>
      </c>
      <c r="S433">
        <f t="shared" si="73"/>
        <v>7</v>
      </c>
      <c r="U433">
        <f>VLOOKUP($R433,装备规划说明!$X$27:$AI$34,U$1,FALSE)</f>
        <v>16</v>
      </c>
      <c r="V433">
        <f>INT(VLOOKUP($R433,装备规划说明!$X$27:$AI$34,V$1,FALSE)*VLOOKUP($G433,装备规划说明!$F$10:$O$21,4,FALSE)/装备规划说明!$AE$14)</f>
        <v>1690</v>
      </c>
      <c r="W433">
        <f>VLOOKUP($R433,装备规划说明!$X$27:$AI$34,W$1,FALSE)</f>
        <v>18</v>
      </c>
      <c r="X433">
        <f>INT(VLOOKUP($R433,装备规划说明!$X$27:$AI$34,X$1,FALSE)*VLOOKUP($G433,装备规划说明!$F$10:$O$21,4,FALSE)/装备规划说明!$AE$14)</f>
        <v>338</v>
      </c>
      <c r="Y433" t="str">
        <f t="shared" si="77"/>
        <v>[[16,1183,2112][[18,236,422]</v>
      </c>
      <c r="Z433">
        <f t="shared" si="74"/>
        <v>2</v>
      </c>
      <c r="AA433" t="str">
        <f t="shared" si="75"/>
        <v>[[16,281,1126,100][18,56,225,100]]</v>
      </c>
      <c r="AB433" t="str">
        <f t="shared" si="71"/>
        <v>[[16,281,1126,100][18,56,225,100]]</v>
      </c>
      <c r="AC433" t="str">
        <f t="shared" si="71"/>
        <v>[[16,281,1126,100][18,56,225,100]]</v>
      </c>
      <c r="AD433" t="str">
        <f t="shared" si="71"/>
        <v>[[16,281,1126,100][18,56,225,100]]</v>
      </c>
      <c r="AE433">
        <f t="shared" si="76"/>
        <v>2</v>
      </c>
    </row>
    <row r="434" spans="1:31" hidden="1" x14ac:dyDescent="0.15">
      <c r="A434" t="str">
        <f t="shared" si="72"/>
        <v>1107309</v>
      </c>
      <c r="B434">
        <v>1</v>
      </c>
      <c r="E434">
        <f t="shared" si="68"/>
        <v>3</v>
      </c>
      <c r="G434">
        <f t="shared" si="69"/>
        <v>9</v>
      </c>
      <c r="H434">
        <f>VLOOKUP(G434,装备规划说明!$F$7:$H$20,2,FALSE)</f>
        <v>120</v>
      </c>
      <c r="I434">
        <f>IF(G434&gt;2,IF(E434=VLOOKUP(G434,装备规划说明!$F$10:$P$20,11,FALSE),1,0)+IF(E434-1=VLOOKUP(G434,装备规划说明!$F$10:$P$20,11,FALSE),1,0),IF(E434=VLOOKUP(G434,装备规划说明!$F$10:$P$20,11,FALSE),1,0))</f>
        <v>0</v>
      </c>
      <c r="J434">
        <v>1</v>
      </c>
      <c r="K434">
        <v>0</v>
      </c>
      <c r="R434">
        <f t="shared" si="78"/>
        <v>7</v>
      </c>
      <c r="S434">
        <f t="shared" si="73"/>
        <v>7</v>
      </c>
      <c r="U434">
        <f>VLOOKUP($R434,装备规划说明!$X$27:$AI$34,U$1,FALSE)</f>
        <v>16</v>
      </c>
      <c r="V434">
        <f>INT(VLOOKUP($R434,装备规划说明!$X$27:$AI$34,V$1,FALSE)*VLOOKUP($G434,装备规划说明!$F$10:$O$21,4,FALSE)/装备规划说明!$AE$14)</f>
        <v>1690</v>
      </c>
      <c r="W434">
        <f>VLOOKUP($R434,装备规划说明!$X$27:$AI$34,W$1,FALSE)</f>
        <v>18</v>
      </c>
      <c r="X434">
        <f>INT(VLOOKUP($R434,装备规划说明!$X$27:$AI$34,X$1,FALSE)*VLOOKUP($G434,装备规划说明!$F$10:$O$21,4,FALSE)/装备规划说明!$AE$14)</f>
        <v>338</v>
      </c>
      <c r="Y434" t="str">
        <f t="shared" si="77"/>
        <v>[[16,1183,2112][[18,236,422]</v>
      </c>
      <c r="Z434">
        <f t="shared" si="74"/>
        <v>2</v>
      </c>
      <c r="AA434" t="str">
        <f t="shared" si="75"/>
        <v>[[16,281,1126,100][18,56,225,100]]</v>
      </c>
      <c r="AB434" t="str">
        <f t="shared" si="71"/>
        <v>[[16,281,1126,100][18,56,225,100]]</v>
      </c>
      <c r="AC434" t="str">
        <f t="shared" si="71"/>
        <v>[[16,281,1126,100][18,56,225,100]]</v>
      </c>
      <c r="AD434" t="str">
        <f t="shared" si="71"/>
        <v>[[16,281,1126,100][18,56,225,100]]</v>
      </c>
      <c r="AE434">
        <f t="shared" si="76"/>
        <v>2</v>
      </c>
    </row>
    <row r="435" spans="1:31" hidden="1" x14ac:dyDescent="0.15">
      <c r="A435" t="str">
        <f t="shared" si="72"/>
        <v>1101409</v>
      </c>
      <c r="B435">
        <v>1</v>
      </c>
      <c r="E435">
        <f t="shared" si="68"/>
        <v>4</v>
      </c>
      <c r="G435">
        <f t="shared" si="69"/>
        <v>9</v>
      </c>
      <c r="H435">
        <f>VLOOKUP(G435,装备规划说明!$F$7:$H$20,2,FALSE)</f>
        <v>120</v>
      </c>
      <c r="I435">
        <f>IF(G435&gt;2,IF(E435=VLOOKUP(G435,装备规划说明!$F$10:$P$20,11,FALSE),1,0)+IF(E435-1=VLOOKUP(G435,装备规划说明!$F$10:$P$20,11,FALSE),1,0),IF(E435=VLOOKUP(G435,装备规划说明!$F$10:$P$20,11,FALSE),1,0))</f>
        <v>0</v>
      </c>
      <c r="J435">
        <v>1</v>
      </c>
      <c r="K435">
        <v>0</v>
      </c>
      <c r="R435">
        <f t="shared" si="78"/>
        <v>1</v>
      </c>
      <c r="S435">
        <f t="shared" si="73"/>
        <v>1</v>
      </c>
      <c r="U435">
        <f>VLOOKUP($R435,装备规划说明!$X$27:$AI$34,U$1,FALSE)</f>
        <v>16</v>
      </c>
      <c r="V435">
        <f>INT(VLOOKUP($R435,装备规划说明!$X$27:$AI$34,V$1,FALSE)*VLOOKUP($G435,装备规划说明!$F$10:$O$21,4,FALSE)/装备规划说明!$AE$14)</f>
        <v>1183</v>
      </c>
      <c r="W435">
        <f>VLOOKUP($R435,装备规划说明!$X$27:$AI$34,W$1,FALSE)</f>
        <v>20</v>
      </c>
      <c r="X435">
        <f>INT(VLOOKUP($R435,装备规划说明!$X$27:$AI$34,X$1,FALSE)*VLOOKUP($G435,装备规划说明!$F$10:$O$21,4,FALSE)/装备规划说明!$AE$14)</f>
        <v>84</v>
      </c>
      <c r="Y435" t="str">
        <f t="shared" si="77"/>
        <v>[[16,828,1478][[20,58,105]</v>
      </c>
      <c r="Z435">
        <f t="shared" si="74"/>
        <v>3</v>
      </c>
      <c r="AA435" t="str">
        <f t="shared" si="75"/>
        <v>[[16,197,788,100][20,14,56,100]]</v>
      </c>
      <c r="AB435" t="str">
        <f t="shared" si="71"/>
        <v>[[16,197,788,100][20,14,56,100]]</v>
      </c>
      <c r="AC435" t="str">
        <f t="shared" si="71"/>
        <v>[[16,197,788,100][20,14,56,100]]</v>
      </c>
      <c r="AD435" t="str">
        <f t="shared" si="71"/>
        <v>[[16,197,788,100][20,14,56,100]]</v>
      </c>
      <c r="AE435">
        <f t="shared" si="76"/>
        <v>2</v>
      </c>
    </row>
    <row r="436" spans="1:31" hidden="1" x14ac:dyDescent="0.15">
      <c r="A436" t="str">
        <f t="shared" si="72"/>
        <v>1102409</v>
      </c>
      <c r="B436">
        <v>1</v>
      </c>
      <c r="E436">
        <f t="shared" si="68"/>
        <v>4</v>
      </c>
      <c r="G436">
        <f t="shared" si="69"/>
        <v>9</v>
      </c>
      <c r="H436">
        <f>VLOOKUP(G436,装备规划说明!$F$7:$H$20,2,FALSE)</f>
        <v>120</v>
      </c>
      <c r="I436">
        <f>IF(G436&gt;2,IF(E436=VLOOKUP(G436,装备规划说明!$F$10:$P$20,11,FALSE),1,0)+IF(E436-1=VLOOKUP(G436,装备规划说明!$F$10:$P$20,11,FALSE),1,0),IF(E436=VLOOKUP(G436,装备规划说明!$F$10:$P$20,11,FALSE),1,0))</f>
        <v>0</v>
      </c>
      <c r="J436">
        <v>1</v>
      </c>
      <c r="K436">
        <v>0</v>
      </c>
      <c r="R436">
        <f t="shared" si="78"/>
        <v>2</v>
      </c>
      <c r="S436">
        <f t="shared" si="73"/>
        <v>2</v>
      </c>
      <c r="U436">
        <f>VLOOKUP($R436,装备规划说明!$X$27:$AI$34,U$1,FALSE)</f>
        <v>16</v>
      </c>
      <c r="V436">
        <f>INT(VLOOKUP($R436,装备规划说明!$X$27:$AI$34,V$1,FALSE)*VLOOKUP($G436,装备规划说明!$F$10:$O$21,4,FALSE)/装备规划说明!$AE$14)</f>
        <v>1690</v>
      </c>
      <c r="W436">
        <f>VLOOKUP($R436,装备规划说明!$X$27:$AI$34,W$1,FALSE)</f>
        <v>20</v>
      </c>
      <c r="X436">
        <f>INT(VLOOKUP($R436,装备规划说明!$X$27:$AI$34,X$1,FALSE)*VLOOKUP($G436,装备规划说明!$F$10:$O$21,4,FALSE)/装备规划说明!$AE$14)</f>
        <v>84</v>
      </c>
      <c r="Y436" t="str">
        <f t="shared" si="77"/>
        <v>[[16,1183,2112][[20,58,105]</v>
      </c>
      <c r="Z436">
        <f t="shared" si="74"/>
        <v>3</v>
      </c>
      <c r="AA436" t="str">
        <f t="shared" si="75"/>
        <v>[[16,281,1126,100][20,14,56,100]]</v>
      </c>
      <c r="AB436" t="str">
        <f t="shared" si="71"/>
        <v>[[16,281,1126,100][20,14,56,100]]</v>
      </c>
      <c r="AC436" t="str">
        <f t="shared" si="71"/>
        <v>[[16,281,1126,100][20,14,56,100]]</v>
      </c>
      <c r="AD436" t="str">
        <f t="shared" si="71"/>
        <v>[[16,281,1126,100][20,14,56,100]]</v>
      </c>
      <c r="AE436">
        <f t="shared" si="76"/>
        <v>2</v>
      </c>
    </row>
    <row r="437" spans="1:31" hidden="1" x14ac:dyDescent="0.15">
      <c r="A437" t="str">
        <f t="shared" si="72"/>
        <v>1103409</v>
      </c>
      <c r="B437">
        <v>1</v>
      </c>
      <c r="E437">
        <f t="shared" si="68"/>
        <v>4</v>
      </c>
      <c r="G437">
        <f t="shared" si="69"/>
        <v>9</v>
      </c>
      <c r="H437">
        <f>VLOOKUP(G437,装备规划说明!$F$7:$H$20,2,FALSE)</f>
        <v>120</v>
      </c>
      <c r="I437">
        <f>IF(G437&gt;2,IF(E437=VLOOKUP(G437,装备规划说明!$F$10:$P$20,11,FALSE),1,0)+IF(E437-1=VLOOKUP(G437,装备规划说明!$F$10:$P$20,11,FALSE),1,0),IF(E437=VLOOKUP(G437,装备规划说明!$F$10:$P$20,11,FALSE),1,0))</f>
        <v>0</v>
      </c>
      <c r="J437">
        <v>1</v>
      </c>
      <c r="K437">
        <v>0</v>
      </c>
      <c r="R437">
        <f t="shared" si="78"/>
        <v>3</v>
      </c>
      <c r="S437">
        <f t="shared" si="73"/>
        <v>3</v>
      </c>
      <c r="U437">
        <f>VLOOKUP($R437,装备规划说明!$X$27:$AI$34,U$1,FALSE)</f>
        <v>16</v>
      </c>
      <c r="V437">
        <f>INT(VLOOKUP($R437,装备规划说明!$X$27:$AI$34,V$1,FALSE)*VLOOKUP($G437,装备规划说明!$F$10:$O$21,4,FALSE)/装备规划说明!$AE$14)</f>
        <v>845</v>
      </c>
      <c r="W437">
        <f>VLOOKUP($R437,装备规划说明!$X$27:$AI$34,W$1,FALSE)</f>
        <v>21</v>
      </c>
      <c r="X437">
        <f>INT(VLOOKUP($R437,装备规划说明!$X$27:$AI$34,X$1,FALSE)*VLOOKUP($G437,装备规划说明!$F$10:$O$21,4,FALSE)/装备规划说明!$AE$14)</f>
        <v>84</v>
      </c>
      <c r="Y437" t="str">
        <f t="shared" si="77"/>
        <v>[[16,591,1056][[21,58,105]</v>
      </c>
      <c r="Z437">
        <f t="shared" si="74"/>
        <v>3</v>
      </c>
      <c r="AA437" t="str">
        <f t="shared" si="75"/>
        <v>[[16,140,563,100][21,14,56,100]]</v>
      </c>
      <c r="AB437" t="str">
        <f t="shared" si="71"/>
        <v>[[16,140,563,100][21,14,56,100]]</v>
      </c>
      <c r="AC437" t="str">
        <f t="shared" si="71"/>
        <v>[[16,140,563,100][21,14,56,100]]</v>
      </c>
      <c r="AD437" t="str">
        <f t="shared" si="71"/>
        <v>[[16,140,563,100][21,14,56,100]]</v>
      </c>
      <c r="AE437">
        <f t="shared" si="76"/>
        <v>2</v>
      </c>
    </row>
    <row r="438" spans="1:31" hidden="1" x14ac:dyDescent="0.15">
      <c r="A438" t="str">
        <f t="shared" si="72"/>
        <v>1104409</v>
      </c>
      <c r="B438">
        <v>1</v>
      </c>
      <c r="E438">
        <f t="shared" si="68"/>
        <v>4</v>
      </c>
      <c r="G438">
        <f t="shared" si="69"/>
        <v>9</v>
      </c>
      <c r="H438">
        <f>VLOOKUP(G438,装备规划说明!$F$7:$H$20,2,FALSE)</f>
        <v>120</v>
      </c>
      <c r="I438">
        <f>IF(G438&gt;2,IF(E438=VLOOKUP(G438,装备规划说明!$F$10:$P$20,11,FALSE),1,0)+IF(E438-1=VLOOKUP(G438,装备规划说明!$F$10:$P$20,11,FALSE),1,0),IF(E438=VLOOKUP(G438,装备规划说明!$F$10:$P$20,11,FALSE),1,0))</f>
        <v>0</v>
      </c>
      <c r="J438">
        <v>1</v>
      </c>
      <c r="K438">
        <v>0</v>
      </c>
      <c r="R438">
        <f t="shared" si="78"/>
        <v>4</v>
      </c>
      <c r="S438">
        <f t="shared" si="73"/>
        <v>4</v>
      </c>
      <c r="U438">
        <f>VLOOKUP($R438,装备规划说明!$X$27:$AI$34,U$1,FALSE)</f>
        <v>18</v>
      </c>
      <c r="V438">
        <f>INT(VLOOKUP($R438,装备规划说明!$X$27:$AI$34,V$1,FALSE)*VLOOKUP($G438,装备规划说明!$F$10:$O$21,4,FALSE)/装备规划说明!$AE$14)</f>
        <v>84</v>
      </c>
      <c r="W438">
        <f>VLOOKUP($R438,装备规划说明!$X$27:$AI$34,W$1,FALSE)</f>
        <v>22</v>
      </c>
      <c r="X438">
        <f>INT(VLOOKUP($R438,装备规划说明!$X$27:$AI$34,X$1,FALSE)*VLOOKUP($G438,装备规划说明!$F$10:$O$21,4,FALSE)/装备规划说明!$AE$14)</f>
        <v>42</v>
      </c>
      <c r="Y438" t="str">
        <f t="shared" si="77"/>
        <v>[[18,58,105][[22,29,52]</v>
      </c>
      <c r="Z438">
        <f t="shared" si="74"/>
        <v>3</v>
      </c>
      <c r="AA438" t="str">
        <f t="shared" si="75"/>
        <v>[[18,14,56,100][22,7,28,100]]</v>
      </c>
      <c r="AB438" t="str">
        <f t="shared" si="71"/>
        <v>[[18,14,56,100][22,7,28,100]]</v>
      </c>
      <c r="AC438" t="str">
        <f t="shared" si="71"/>
        <v>[[18,14,56,100][22,7,28,100]]</v>
      </c>
      <c r="AD438" t="str">
        <f t="shared" si="71"/>
        <v>[[18,14,56,100][22,7,28,100]]</v>
      </c>
      <c r="AE438">
        <f t="shared" si="76"/>
        <v>2</v>
      </c>
    </row>
    <row r="439" spans="1:31" hidden="1" x14ac:dyDescent="0.15">
      <c r="A439" t="str">
        <f t="shared" si="72"/>
        <v>1105409</v>
      </c>
      <c r="B439">
        <v>1</v>
      </c>
      <c r="E439">
        <f t="shared" si="68"/>
        <v>4</v>
      </c>
      <c r="G439">
        <f t="shared" si="69"/>
        <v>9</v>
      </c>
      <c r="H439">
        <f>VLOOKUP(G439,装备规划说明!$F$7:$H$20,2,FALSE)</f>
        <v>120</v>
      </c>
      <c r="I439">
        <f>IF(G439&gt;2,IF(E439=VLOOKUP(G439,装备规划说明!$F$10:$P$20,11,FALSE),1,0)+IF(E439-1=VLOOKUP(G439,装备规划说明!$F$10:$P$20,11,FALSE),1,0),IF(E439=VLOOKUP(G439,装备规划说明!$F$10:$P$20,11,FALSE),1,0))</f>
        <v>0</v>
      </c>
      <c r="J439">
        <v>1</v>
      </c>
      <c r="K439">
        <v>0</v>
      </c>
      <c r="R439">
        <f t="shared" si="78"/>
        <v>5</v>
      </c>
      <c r="S439">
        <f t="shared" si="73"/>
        <v>5</v>
      </c>
      <c r="U439">
        <f>VLOOKUP($R439,装备规划说明!$X$27:$AI$34,U$1,FALSE)</f>
        <v>16</v>
      </c>
      <c r="V439">
        <f>INT(VLOOKUP($R439,装备规划说明!$X$27:$AI$34,V$1,FALSE)*VLOOKUP($G439,装备规划说明!$F$10:$O$21,4,FALSE)/装备规划说明!$AE$14)</f>
        <v>1183</v>
      </c>
      <c r="W439">
        <f>VLOOKUP($R439,装备规划说明!$X$27:$AI$34,W$1,FALSE)</f>
        <v>17</v>
      </c>
      <c r="X439">
        <f>INT(VLOOKUP($R439,装备规划说明!$X$27:$AI$34,X$1,FALSE)*VLOOKUP($G439,装备规划说明!$F$10:$O$21,4,FALSE)/装备规划说明!$AE$14)</f>
        <v>845</v>
      </c>
      <c r="Y439" t="str">
        <f t="shared" si="77"/>
        <v>[[16,828,1478][[17,591,1056]</v>
      </c>
      <c r="Z439">
        <f t="shared" si="74"/>
        <v>3</v>
      </c>
      <c r="AA439" t="str">
        <f t="shared" si="75"/>
        <v>[[16,197,788,100][17,140,563,100]]</v>
      </c>
      <c r="AB439" t="str">
        <f t="shared" si="71"/>
        <v>[[16,197,788,100][17,140,563,100]]</v>
      </c>
      <c r="AC439" t="str">
        <f t="shared" si="71"/>
        <v>[[16,197,788,100][17,140,563,100]]</v>
      </c>
      <c r="AD439" t="str">
        <f t="shared" si="71"/>
        <v>[[16,197,788,100][17,140,563,100]]</v>
      </c>
      <c r="AE439">
        <f t="shared" si="76"/>
        <v>2</v>
      </c>
    </row>
    <row r="440" spans="1:31" hidden="1" x14ac:dyDescent="0.15">
      <c r="A440" t="str">
        <f t="shared" si="72"/>
        <v>1106409</v>
      </c>
      <c r="B440">
        <v>1</v>
      </c>
      <c r="E440">
        <f t="shared" ref="E440:E503" si="79">E390</f>
        <v>4</v>
      </c>
      <c r="G440">
        <f t="shared" ref="G440:G503" si="80">G390+1</f>
        <v>9</v>
      </c>
      <c r="H440">
        <f>VLOOKUP(G440,装备规划说明!$F$7:$H$20,2,FALSE)</f>
        <v>120</v>
      </c>
      <c r="I440">
        <f>IF(G440&gt;2,IF(E440=VLOOKUP(G440,装备规划说明!$F$10:$P$20,11,FALSE),1,0)+IF(E440-1=VLOOKUP(G440,装备规划说明!$F$10:$P$20,11,FALSE),1,0),IF(E440=VLOOKUP(G440,装备规划说明!$F$10:$P$20,11,FALSE),1,0))</f>
        <v>0</v>
      </c>
      <c r="J440">
        <v>1</v>
      </c>
      <c r="K440">
        <v>0</v>
      </c>
      <c r="R440">
        <f t="shared" si="78"/>
        <v>6</v>
      </c>
      <c r="S440">
        <f t="shared" si="73"/>
        <v>6</v>
      </c>
      <c r="U440">
        <f>VLOOKUP($R440,装备规划说明!$X$27:$AI$34,U$1,FALSE)</f>
        <v>18</v>
      </c>
      <c r="V440">
        <f>INT(VLOOKUP($R440,装备规划说明!$X$27:$AI$34,V$1,FALSE)*VLOOKUP($G440,装备规划说明!$F$10:$O$21,4,FALSE)/装备规划说明!$AE$14)</f>
        <v>84</v>
      </c>
      <c r="W440">
        <f>VLOOKUP($R440,装备规划说明!$X$27:$AI$34,W$1,FALSE)</f>
        <v>17</v>
      </c>
      <c r="X440">
        <f>INT(VLOOKUP($R440,装备规划说明!$X$27:$AI$34,X$1,FALSE)*VLOOKUP($G440,装备规划说明!$F$10:$O$21,4,FALSE)/装备规划说明!$AE$14)</f>
        <v>33</v>
      </c>
      <c r="Y440" t="str">
        <f t="shared" si="77"/>
        <v>[[18,58,105][[17,23,41]</v>
      </c>
      <c r="Z440">
        <f t="shared" si="74"/>
        <v>3</v>
      </c>
      <c r="AA440" t="str">
        <f t="shared" si="75"/>
        <v>[[18,14,56,100][17,5,22,100]]</v>
      </c>
      <c r="AB440" t="str">
        <f t="shared" si="71"/>
        <v>[[18,14,56,100][17,5,22,100]]</v>
      </c>
      <c r="AC440" t="str">
        <f t="shared" si="71"/>
        <v>[[18,14,56,100][17,5,22,100]]</v>
      </c>
      <c r="AD440" t="str">
        <f t="shared" si="71"/>
        <v>[[18,14,56,100][17,5,22,100]]</v>
      </c>
      <c r="AE440">
        <f t="shared" si="76"/>
        <v>2</v>
      </c>
    </row>
    <row r="441" spans="1:31" hidden="1" x14ac:dyDescent="0.15">
      <c r="A441" t="str">
        <f t="shared" si="72"/>
        <v>1107409</v>
      </c>
      <c r="B441">
        <v>1</v>
      </c>
      <c r="E441">
        <f t="shared" si="79"/>
        <v>4</v>
      </c>
      <c r="G441">
        <f t="shared" si="80"/>
        <v>9</v>
      </c>
      <c r="H441">
        <f>VLOOKUP(G441,装备规划说明!$F$7:$H$20,2,FALSE)</f>
        <v>120</v>
      </c>
      <c r="I441">
        <f>IF(G441&gt;2,IF(E441=VLOOKUP(G441,装备规划说明!$F$10:$P$20,11,FALSE),1,0)+IF(E441-1=VLOOKUP(G441,装备规划说明!$F$10:$P$20,11,FALSE),1,0),IF(E441=VLOOKUP(G441,装备规划说明!$F$10:$P$20,11,FALSE),1,0))</f>
        <v>0</v>
      </c>
      <c r="J441">
        <v>1</v>
      </c>
      <c r="K441">
        <v>0</v>
      </c>
      <c r="R441">
        <f t="shared" si="78"/>
        <v>7</v>
      </c>
      <c r="S441">
        <f t="shared" si="73"/>
        <v>7</v>
      </c>
      <c r="U441">
        <f>VLOOKUP($R441,装备规划说明!$X$27:$AI$34,U$1,FALSE)</f>
        <v>16</v>
      </c>
      <c r="V441">
        <f>INT(VLOOKUP($R441,装备规划说明!$X$27:$AI$34,V$1,FALSE)*VLOOKUP($G441,装备规划说明!$F$10:$O$21,4,FALSE)/装备规划说明!$AE$14)</f>
        <v>1690</v>
      </c>
      <c r="W441">
        <f>VLOOKUP($R441,装备规划说明!$X$27:$AI$34,W$1,FALSE)</f>
        <v>18</v>
      </c>
      <c r="X441">
        <f>INT(VLOOKUP($R441,装备规划说明!$X$27:$AI$34,X$1,FALSE)*VLOOKUP($G441,装备规划说明!$F$10:$O$21,4,FALSE)/装备规划说明!$AE$14)</f>
        <v>338</v>
      </c>
      <c r="Y441" t="str">
        <f t="shared" si="77"/>
        <v>[[16,1183,2112][[18,236,422]</v>
      </c>
      <c r="Z441">
        <f t="shared" si="74"/>
        <v>3</v>
      </c>
      <c r="AA441" t="str">
        <f t="shared" si="75"/>
        <v>[[16,281,1126,100][18,56,225,100]]</v>
      </c>
      <c r="AB441" t="str">
        <f t="shared" si="71"/>
        <v>[[16,281,1126,100][18,56,225,100]]</v>
      </c>
      <c r="AC441" t="str">
        <f t="shared" si="71"/>
        <v>[[16,281,1126,100][18,56,225,100]]</v>
      </c>
      <c r="AD441" t="str">
        <f t="shared" si="71"/>
        <v>[[16,281,1126,100][18,56,225,100]]</v>
      </c>
      <c r="AE441">
        <f t="shared" si="76"/>
        <v>2</v>
      </c>
    </row>
    <row r="442" spans="1:31" hidden="1" x14ac:dyDescent="0.15">
      <c r="A442" t="str">
        <f t="shared" si="72"/>
        <v>1107409</v>
      </c>
      <c r="B442">
        <v>1</v>
      </c>
      <c r="E442">
        <f t="shared" si="79"/>
        <v>4</v>
      </c>
      <c r="G442">
        <f t="shared" si="80"/>
        <v>9</v>
      </c>
      <c r="H442">
        <f>VLOOKUP(G442,装备规划说明!$F$7:$H$20,2,FALSE)</f>
        <v>120</v>
      </c>
      <c r="I442">
        <f>IF(G442&gt;2,IF(E442=VLOOKUP(G442,装备规划说明!$F$10:$P$20,11,FALSE),1,0)+IF(E442-1=VLOOKUP(G442,装备规划说明!$F$10:$P$20,11,FALSE),1,0),IF(E442=VLOOKUP(G442,装备规划说明!$F$10:$P$20,11,FALSE),1,0))</f>
        <v>0</v>
      </c>
      <c r="J442">
        <v>1</v>
      </c>
      <c r="K442">
        <v>0</v>
      </c>
      <c r="R442">
        <f t="shared" si="78"/>
        <v>7</v>
      </c>
      <c r="S442">
        <f t="shared" si="73"/>
        <v>7</v>
      </c>
      <c r="U442">
        <f>VLOOKUP($R442,装备规划说明!$X$27:$AI$34,U$1,FALSE)</f>
        <v>16</v>
      </c>
      <c r="V442">
        <f>INT(VLOOKUP($R442,装备规划说明!$X$27:$AI$34,V$1,FALSE)*VLOOKUP($G442,装备规划说明!$F$10:$O$21,4,FALSE)/装备规划说明!$AE$14)</f>
        <v>1690</v>
      </c>
      <c r="W442">
        <f>VLOOKUP($R442,装备规划说明!$X$27:$AI$34,W$1,FALSE)</f>
        <v>18</v>
      </c>
      <c r="X442">
        <f>INT(VLOOKUP($R442,装备规划说明!$X$27:$AI$34,X$1,FALSE)*VLOOKUP($G442,装备规划说明!$F$10:$O$21,4,FALSE)/装备规划说明!$AE$14)</f>
        <v>338</v>
      </c>
      <c r="Y442" t="str">
        <f t="shared" si="77"/>
        <v>[[16,1183,2112][[18,236,422]</v>
      </c>
      <c r="Z442">
        <f t="shared" si="74"/>
        <v>3</v>
      </c>
      <c r="AA442" t="str">
        <f t="shared" si="75"/>
        <v>[[16,281,1126,100][18,56,225,100]]</v>
      </c>
      <c r="AB442" t="str">
        <f t="shared" si="71"/>
        <v>[[16,281,1126,100][18,56,225,100]]</v>
      </c>
      <c r="AC442" t="str">
        <f t="shared" si="71"/>
        <v>[[16,281,1126,100][18,56,225,100]]</v>
      </c>
      <c r="AD442" t="str">
        <f t="shared" si="71"/>
        <v>[[16,281,1126,100][18,56,225,100]]</v>
      </c>
      <c r="AE442">
        <f t="shared" si="76"/>
        <v>2</v>
      </c>
    </row>
    <row r="443" spans="1:31" hidden="1" x14ac:dyDescent="0.15">
      <c r="A443" t="str">
        <f t="shared" si="72"/>
        <v>1107409</v>
      </c>
      <c r="B443">
        <v>1</v>
      </c>
      <c r="E443">
        <f t="shared" si="79"/>
        <v>4</v>
      </c>
      <c r="G443">
        <f t="shared" si="80"/>
        <v>9</v>
      </c>
      <c r="H443">
        <f>VLOOKUP(G443,装备规划说明!$F$7:$H$20,2,FALSE)</f>
        <v>120</v>
      </c>
      <c r="I443">
        <f>IF(G443&gt;2,IF(E443=VLOOKUP(G443,装备规划说明!$F$10:$P$20,11,FALSE),1,0)+IF(E443-1=VLOOKUP(G443,装备规划说明!$F$10:$P$20,11,FALSE),1,0),IF(E443=VLOOKUP(G443,装备规划说明!$F$10:$P$20,11,FALSE),1,0))</f>
        <v>0</v>
      </c>
      <c r="J443">
        <v>1</v>
      </c>
      <c r="K443">
        <v>0</v>
      </c>
      <c r="R443">
        <f t="shared" si="78"/>
        <v>7</v>
      </c>
      <c r="S443">
        <f t="shared" si="73"/>
        <v>7</v>
      </c>
      <c r="U443">
        <f>VLOOKUP($R443,装备规划说明!$X$27:$AI$34,U$1,FALSE)</f>
        <v>16</v>
      </c>
      <c r="V443">
        <f>INT(VLOOKUP($R443,装备规划说明!$X$27:$AI$34,V$1,FALSE)*VLOOKUP($G443,装备规划说明!$F$10:$O$21,4,FALSE)/装备规划说明!$AE$14)</f>
        <v>1690</v>
      </c>
      <c r="W443">
        <f>VLOOKUP($R443,装备规划说明!$X$27:$AI$34,W$1,FALSE)</f>
        <v>18</v>
      </c>
      <c r="X443">
        <f>INT(VLOOKUP($R443,装备规划说明!$X$27:$AI$34,X$1,FALSE)*VLOOKUP($G443,装备规划说明!$F$10:$O$21,4,FALSE)/装备规划说明!$AE$14)</f>
        <v>338</v>
      </c>
      <c r="Y443" t="str">
        <f t="shared" si="77"/>
        <v>[[16,1183,2112][[18,236,422]</v>
      </c>
      <c r="Z443">
        <f t="shared" si="74"/>
        <v>3</v>
      </c>
      <c r="AA443" t="str">
        <f t="shared" si="75"/>
        <v>[[16,281,1126,100][18,56,225,100]]</v>
      </c>
      <c r="AB443" t="str">
        <f t="shared" si="71"/>
        <v>[[16,281,1126,100][18,56,225,100]]</v>
      </c>
      <c r="AC443" t="str">
        <f t="shared" si="71"/>
        <v>[[16,281,1126,100][18,56,225,100]]</v>
      </c>
      <c r="AD443" t="str">
        <f t="shared" si="71"/>
        <v>[[16,281,1126,100][18,56,225,100]]</v>
      </c>
      <c r="AE443">
        <f t="shared" si="76"/>
        <v>2</v>
      </c>
    </row>
    <row r="444" spans="1:31" hidden="1" x14ac:dyDescent="0.15">
      <c r="A444" t="str">
        <f t="shared" si="72"/>
        <v>1107409</v>
      </c>
      <c r="B444">
        <v>1</v>
      </c>
      <c r="E444">
        <f t="shared" si="79"/>
        <v>4</v>
      </c>
      <c r="G444">
        <f t="shared" si="80"/>
        <v>9</v>
      </c>
      <c r="H444">
        <f>VLOOKUP(G444,装备规划说明!$F$7:$H$20,2,FALSE)</f>
        <v>120</v>
      </c>
      <c r="I444">
        <f>IF(G444&gt;2,IF(E444=VLOOKUP(G444,装备规划说明!$F$10:$P$20,11,FALSE),1,0)+IF(E444-1=VLOOKUP(G444,装备规划说明!$F$10:$P$20,11,FALSE),1,0),IF(E444=VLOOKUP(G444,装备规划说明!$F$10:$P$20,11,FALSE),1,0))</f>
        <v>0</v>
      </c>
      <c r="J444">
        <v>1</v>
      </c>
      <c r="K444">
        <v>0</v>
      </c>
      <c r="R444">
        <f t="shared" si="78"/>
        <v>7</v>
      </c>
      <c r="S444">
        <f t="shared" si="73"/>
        <v>7</v>
      </c>
      <c r="U444">
        <f>VLOOKUP($R444,装备规划说明!$X$27:$AI$34,U$1,FALSE)</f>
        <v>16</v>
      </c>
      <c r="V444">
        <f>INT(VLOOKUP($R444,装备规划说明!$X$27:$AI$34,V$1,FALSE)*VLOOKUP($G444,装备规划说明!$F$10:$O$21,4,FALSE)/装备规划说明!$AE$14)</f>
        <v>1690</v>
      </c>
      <c r="W444">
        <f>VLOOKUP($R444,装备规划说明!$X$27:$AI$34,W$1,FALSE)</f>
        <v>18</v>
      </c>
      <c r="X444">
        <f>INT(VLOOKUP($R444,装备规划说明!$X$27:$AI$34,X$1,FALSE)*VLOOKUP($G444,装备规划说明!$F$10:$O$21,4,FALSE)/装备规划说明!$AE$14)</f>
        <v>338</v>
      </c>
      <c r="Y444" t="str">
        <f t="shared" si="77"/>
        <v>[[16,1183,2112][[18,236,422]</v>
      </c>
      <c r="Z444">
        <f t="shared" si="74"/>
        <v>3</v>
      </c>
      <c r="AA444" t="str">
        <f t="shared" si="75"/>
        <v>[[16,281,1126,100][18,56,225,100]]</v>
      </c>
      <c r="AB444" t="str">
        <f t="shared" si="71"/>
        <v>[[16,281,1126,100][18,56,225,100]]</v>
      </c>
      <c r="AC444" t="str">
        <f t="shared" si="71"/>
        <v>[[16,281,1126,100][18,56,225,100]]</v>
      </c>
      <c r="AD444" t="str">
        <f t="shared" si="71"/>
        <v>[[16,281,1126,100][18,56,225,100]]</v>
      </c>
      <c r="AE444">
        <f t="shared" si="76"/>
        <v>2</v>
      </c>
    </row>
    <row r="445" spans="1:31" x14ac:dyDescent="0.15">
      <c r="A445" t="str">
        <f t="shared" si="72"/>
        <v>1101509</v>
      </c>
      <c r="B445">
        <v>1</v>
      </c>
      <c r="E445">
        <f t="shared" si="79"/>
        <v>5</v>
      </c>
      <c r="G445">
        <f t="shared" si="80"/>
        <v>9</v>
      </c>
      <c r="H445">
        <f>VLOOKUP(G445,装备规划说明!$F$7:$H$20,2,FALSE)</f>
        <v>120</v>
      </c>
      <c r="I445">
        <f>IF(G445&gt;2,IF(E445=VLOOKUP(G445,装备规划说明!$F$10:$P$20,11,FALSE),1,0)+IF(E445-1=VLOOKUP(G445,装备规划说明!$F$10:$P$20,11,FALSE),1,0),IF(E445=VLOOKUP(G445,装备规划说明!$F$10:$P$20,11,FALSE),1,0))</f>
        <v>1</v>
      </c>
      <c r="J445">
        <v>1</v>
      </c>
      <c r="K445">
        <v>0</v>
      </c>
      <c r="R445">
        <f t="shared" si="78"/>
        <v>1</v>
      </c>
      <c r="S445">
        <f t="shared" si="73"/>
        <v>1</v>
      </c>
      <c r="U445">
        <f>VLOOKUP($R445,装备规划说明!$X$27:$AI$34,U$1,FALSE)</f>
        <v>16</v>
      </c>
      <c r="V445">
        <f>INT(VLOOKUP($R445,装备规划说明!$X$27:$AI$34,V$1,FALSE)*VLOOKUP($G445,装备规划说明!$F$10:$O$21,4,FALSE)/装备规划说明!$AE$14)</f>
        <v>1183</v>
      </c>
      <c r="W445">
        <f>VLOOKUP($R445,装备规划说明!$X$27:$AI$34,W$1,FALSE)</f>
        <v>20</v>
      </c>
      <c r="X445">
        <f>INT(VLOOKUP($R445,装备规划说明!$X$27:$AI$34,X$1,FALSE)*VLOOKUP($G445,装备规划说明!$F$10:$O$21,4,FALSE)/装备规划说明!$AE$14)</f>
        <v>84</v>
      </c>
      <c r="Y445" t="str">
        <f t="shared" ref="Y445:Y454" si="81">"[["&amp;$U445&amp;","&amp;INT($V445)&amp;"]"&amp;"[["&amp;$W445&amp;","&amp;INT($X445)&amp;"]]"</f>
        <v>[[16,1183][[20,84]]</v>
      </c>
      <c r="Z445">
        <f t="shared" si="74"/>
        <v>4</v>
      </c>
      <c r="AA445" t="str">
        <f t="shared" si="75"/>
        <v>[[16,197,788,100][20,14,56,100]]</v>
      </c>
      <c r="AB445" t="str">
        <f t="shared" si="71"/>
        <v>[[16,197,788,100][20,14,56,100]]</v>
      </c>
      <c r="AC445" t="str">
        <f t="shared" si="71"/>
        <v>[[16,197,788,100][20,14,56,100]]</v>
      </c>
      <c r="AD445" t="str">
        <f t="shared" si="71"/>
        <v>[[16,197,788,100][20,14,56,100]]</v>
      </c>
      <c r="AE445">
        <f t="shared" si="76"/>
        <v>3</v>
      </c>
    </row>
    <row r="446" spans="1:31" x14ac:dyDescent="0.15">
      <c r="A446" t="str">
        <f t="shared" si="72"/>
        <v>1102509</v>
      </c>
      <c r="B446">
        <v>1</v>
      </c>
      <c r="E446">
        <f t="shared" si="79"/>
        <v>5</v>
      </c>
      <c r="G446">
        <f t="shared" si="80"/>
        <v>9</v>
      </c>
      <c r="H446">
        <f>VLOOKUP(G446,装备规划说明!$F$7:$H$20,2,FALSE)</f>
        <v>120</v>
      </c>
      <c r="I446">
        <f>IF(G446&gt;2,IF(E446=VLOOKUP(G446,装备规划说明!$F$10:$P$20,11,FALSE),1,0)+IF(E446-1=VLOOKUP(G446,装备规划说明!$F$10:$P$20,11,FALSE),1,0),IF(E446=VLOOKUP(G446,装备规划说明!$F$10:$P$20,11,FALSE),1,0))</f>
        <v>1</v>
      </c>
      <c r="J446">
        <v>1</v>
      </c>
      <c r="K446">
        <v>0</v>
      </c>
      <c r="R446">
        <f t="shared" si="78"/>
        <v>2</v>
      </c>
      <c r="S446">
        <f t="shared" si="73"/>
        <v>2</v>
      </c>
      <c r="U446">
        <f>VLOOKUP($R446,装备规划说明!$X$27:$AI$34,U$1,FALSE)</f>
        <v>16</v>
      </c>
      <c r="V446">
        <f>INT(VLOOKUP($R446,装备规划说明!$X$27:$AI$34,V$1,FALSE)*VLOOKUP($G446,装备规划说明!$F$10:$O$21,4,FALSE)/装备规划说明!$AE$14)</f>
        <v>1690</v>
      </c>
      <c r="W446">
        <f>VLOOKUP($R446,装备规划说明!$X$27:$AI$34,W$1,FALSE)</f>
        <v>20</v>
      </c>
      <c r="X446">
        <f>INT(VLOOKUP($R446,装备规划说明!$X$27:$AI$34,X$1,FALSE)*VLOOKUP($G446,装备规划说明!$F$10:$O$21,4,FALSE)/装备规划说明!$AE$14)</f>
        <v>84</v>
      </c>
      <c r="Y446" t="str">
        <f t="shared" si="81"/>
        <v>[[16,1690][[20,84]]</v>
      </c>
      <c r="Z446">
        <f t="shared" si="74"/>
        <v>4</v>
      </c>
      <c r="AA446" t="str">
        <f t="shared" si="75"/>
        <v>[[16,281,1126,100][20,14,56,100]]</v>
      </c>
      <c r="AB446" t="str">
        <f t="shared" si="71"/>
        <v>[[16,281,1126,100][20,14,56,100]]</v>
      </c>
      <c r="AC446" t="str">
        <f t="shared" si="71"/>
        <v>[[16,281,1126,100][20,14,56,100]]</v>
      </c>
      <c r="AD446" t="str">
        <f t="shared" si="71"/>
        <v>[[16,281,1126,100][20,14,56,100]]</v>
      </c>
      <c r="AE446">
        <f t="shared" si="76"/>
        <v>3</v>
      </c>
    </row>
    <row r="447" spans="1:31" x14ac:dyDescent="0.15">
      <c r="A447" t="str">
        <f t="shared" si="72"/>
        <v>1103509</v>
      </c>
      <c r="B447">
        <v>1</v>
      </c>
      <c r="E447">
        <f t="shared" si="79"/>
        <v>5</v>
      </c>
      <c r="G447">
        <f t="shared" si="80"/>
        <v>9</v>
      </c>
      <c r="H447">
        <f>VLOOKUP(G447,装备规划说明!$F$7:$H$20,2,FALSE)</f>
        <v>120</v>
      </c>
      <c r="I447">
        <f>IF(G447&gt;2,IF(E447=VLOOKUP(G447,装备规划说明!$F$10:$P$20,11,FALSE),1,0)+IF(E447-1=VLOOKUP(G447,装备规划说明!$F$10:$P$20,11,FALSE),1,0),IF(E447=VLOOKUP(G447,装备规划说明!$F$10:$P$20,11,FALSE),1,0))</f>
        <v>1</v>
      </c>
      <c r="J447">
        <v>1</v>
      </c>
      <c r="K447">
        <v>0</v>
      </c>
      <c r="R447">
        <f t="shared" si="78"/>
        <v>3</v>
      </c>
      <c r="S447">
        <f t="shared" si="73"/>
        <v>3</v>
      </c>
      <c r="U447">
        <f>VLOOKUP($R447,装备规划说明!$X$27:$AI$34,U$1,FALSE)</f>
        <v>16</v>
      </c>
      <c r="V447">
        <f>INT(VLOOKUP($R447,装备规划说明!$X$27:$AI$34,V$1,FALSE)*VLOOKUP($G447,装备规划说明!$F$10:$O$21,4,FALSE)/装备规划说明!$AE$14)</f>
        <v>845</v>
      </c>
      <c r="W447">
        <f>VLOOKUP($R447,装备规划说明!$X$27:$AI$34,W$1,FALSE)</f>
        <v>21</v>
      </c>
      <c r="X447">
        <f>INT(VLOOKUP($R447,装备规划说明!$X$27:$AI$34,X$1,FALSE)*VLOOKUP($G447,装备规划说明!$F$10:$O$21,4,FALSE)/装备规划说明!$AE$14)</f>
        <v>84</v>
      </c>
      <c r="Y447" t="str">
        <f t="shared" si="81"/>
        <v>[[16,845][[21,84]]</v>
      </c>
      <c r="Z447">
        <f t="shared" si="74"/>
        <v>4</v>
      </c>
      <c r="AA447" t="str">
        <f t="shared" si="75"/>
        <v>[[16,140,563,100][21,14,56,100]]</v>
      </c>
      <c r="AB447" t="str">
        <f t="shared" si="71"/>
        <v>[[16,140,563,100][21,14,56,100]]</v>
      </c>
      <c r="AC447" t="str">
        <f t="shared" si="71"/>
        <v>[[16,140,563,100][21,14,56,100]]</v>
      </c>
      <c r="AD447" t="str">
        <f t="shared" si="71"/>
        <v>[[16,140,563,100][21,14,56,100]]</v>
      </c>
      <c r="AE447">
        <f t="shared" si="76"/>
        <v>3</v>
      </c>
    </row>
    <row r="448" spans="1:31" x14ac:dyDescent="0.15">
      <c r="A448" t="str">
        <f t="shared" si="72"/>
        <v>1104509</v>
      </c>
      <c r="B448">
        <v>1</v>
      </c>
      <c r="E448">
        <f t="shared" si="79"/>
        <v>5</v>
      </c>
      <c r="G448">
        <f t="shared" si="80"/>
        <v>9</v>
      </c>
      <c r="H448">
        <f>VLOOKUP(G448,装备规划说明!$F$7:$H$20,2,FALSE)</f>
        <v>120</v>
      </c>
      <c r="I448">
        <f>IF(G448&gt;2,IF(E448=VLOOKUP(G448,装备规划说明!$F$10:$P$20,11,FALSE),1,0)+IF(E448-1=VLOOKUP(G448,装备规划说明!$F$10:$P$20,11,FALSE),1,0),IF(E448=VLOOKUP(G448,装备规划说明!$F$10:$P$20,11,FALSE),1,0))</f>
        <v>1</v>
      </c>
      <c r="J448">
        <v>1</v>
      </c>
      <c r="K448">
        <v>0</v>
      </c>
      <c r="R448">
        <f t="shared" si="78"/>
        <v>4</v>
      </c>
      <c r="S448">
        <f t="shared" si="73"/>
        <v>4</v>
      </c>
      <c r="U448">
        <f>VLOOKUP($R448,装备规划说明!$X$27:$AI$34,U$1,FALSE)</f>
        <v>18</v>
      </c>
      <c r="V448">
        <f>INT(VLOOKUP($R448,装备规划说明!$X$27:$AI$34,V$1,FALSE)*VLOOKUP($G448,装备规划说明!$F$10:$O$21,4,FALSE)/装备规划说明!$AE$14)</f>
        <v>84</v>
      </c>
      <c r="W448">
        <f>VLOOKUP($R448,装备规划说明!$X$27:$AI$34,W$1,FALSE)</f>
        <v>22</v>
      </c>
      <c r="X448">
        <f>INT(VLOOKUP($R448,装备规划说明!$X$27:$AI$34,X$1,FALSE)*VLOOKUP($G448,装备规划说明!$F$10:$O$21,4,FALSE)/装备规划说明!$AE$14)</f>
        <v>42</v>
      </c>
      <c r="Y448" t="str">
        <f t="shared" si="81"/>
        <v>[[18,84][[22,42]]</v>
      </c>
      <c r="Z448">
        <f t="shared" si="74"/>
        <v>4</v>
      </c>
      <c r="AA448" t="str">
        <f t="shared" si="75"/>
        <v>[[18,14,56,100][22,7,28,100]]</v>
      </c>
      <c r="AB448" t="str">
        <f t="shared" si="71"/>
        <v>[[18,14,56,100][22,7,28,100]]</v>
      </c>
      <c r="AC448" t="str">
        <f t="shared" si="71"/>
        <v>[[18,14,56,100][22,7,28,100]]</v>
      </c>
      <c r="AD448" t="str">
        <f t="shared" si="71"/>
        <v>[[18,14,56,100][22,7,28,100]]</v>
      </c>
      <c r="AE448">
        <f t="shared" si="76"/>
        <v>3</v>
      </c>
    </row>
    <row r="449" spans="1:31" x14ac:dyDescent="0.15">
      <c r="A449" t="str">
        <f t="shared" si="72"/>
        <v>1105509</v>
      </c>
      <c r="B449">
        <v>1</v>
      </c>
      <c r="E449">
        <f t="shared" si="79"/>
        <v>5</v>
      </c>
      <c r="G449">
        <f t="shared" si="80"/>
        <v>9</v>
      </c>
      <c r="H449">
        <f>VLOOKUP(G449,装备规划说明!$F$7:$H$20,2,FALSE)</f>
        <v>120</v>
      </c>
      <c r="I449">
        <f>IF(G449&gt;2,IF(E449=VLOOKUP(G449,装备规划说明!$F$10:$P$20,11,FALSE),1,0)+IF(E449-1=VLOOKUP(G449,装备规划说明!$F$10:$P$20,11,FALSE),1,0),IF(E449=VLOOKUP(G449,装备规划说明!$F$10:$P$20,11,FALSE),1,0))</f>
        <v>1</v>
      </c>
      <c r="J449">
        <v>1</v>
      </c>
      <c r="K449">
        <v>0</v>
      </c>
      <c r="R449">
        <f t="shared" si="78"/>
        <v>5</v>
      </c>
      <c r="S449">
        <f t="shared" si="73"/>
        <v>5</v>
      </c>
      <c r="U449">
        <f>VLOOKUP($R449,装备规划说明!$X$27:$AI$34,U$1,FALSE)</f>
        <v>16</v>
      </c>
      <c r="V449">
        <f>INT(VLOOKUP($R449,装备规划说明!$X$27:$AI$34,V$1,FALSE)*VLOOKUP($G449,装备规划说明!$F$10:$O$21,4,FALSE)/装备规划说明!$AE$14)</f>
        <v>1183</v>
      </c>
      <c r="W449">
        <f>VLOOKUP($R449,装备规划说明!$X$27:$AI$34,W$1,FALSE)</f>
        <v>17</v>
      </c>
      <c r="X449">
        <f>INT(VLOOKUP($R449,装备规划说明!$X$27:$AI$34,X$1,FALSE)*VLOOKUP($G449,装备规划说明!$F$10:$O$21,4,FALSE)/装备规划说明!$AE$14)</f>
        <v>845</v>
      </c>
      <c r="Y449" t="str">
        <f t="shared" si="81"/>
        <v>[[16,1183][[17,845]]</v>
      </c>
      <c r="Z449">
        <f t="shared" si="74"/>
        <v>4</v>
      </c>
      <c r="AA449" t="str">
        <f t="shared" si="75"/>
        <v>[[16,197,788,100][17,140,563,100]]</v>
      </c>
      <c r="AB449" t="str">
        <f t="shared" si="71"/>
        <v>[[16,197,788,100][17,140,563,100]]</v>
      </c>
      <c r="AC449" t="str">
        <f t="shared" si="71"/>
        <v>[[16,197,788,100][17,140,563,100]]</v>
      </c>
      <c r="AD449" t="str">
        <f t="shared" si="71"/>
        <v>[[16,197,788,100][17,140,563,100]]</v>
      </c>
      <c r="AE449">
        <f t="shared" si="76"/>
        <v>3</v>
      </c>
    </row>
    <row r="450" spans="1:31" x14ac:dyDescent="0.15">
      <c r="A450" t="str">
        <f t="shared" si="72"/>
        <v>1106509</v>
      </c>
      <c r="B450">
        <v>1</v>
      </c>
      <c r="E450">
        <f t="shared" si="79"/>
        <v>5</v>
      </c>
      <c r="G450">
        <f t="shared" si="80"/>
        <v>9</v>
      </c>
      <c r="H450">
        <f>VLOOKUP(G450,装备规划说明!$F$7:$H$20,2,FALSE)</f>
        <v>120</v>
      </c>
      <c r="I450">
        <f>IF(G450&gt;2,IF(E450=VLOOKUP(G450,装备规划说明!$F$10:$P$20,11,FALSE),1,0)+IF(E450-1=VLOOKUP(G450,装备规划说明!$F$10:$P$20,11,FALSE),1,0),IF(E450=VLOOKUP(G450,装备规划说明!$F$10:$P$20,11,FALSE),1,0))</f>
        <v>1</v>
      </c>
      <c r="J450">
        <v>1</v>
      </c>
      <c r="K450">
        <v>0</v>
      </c>
      <c r="R450">
        <f t="shared" si="78"/>
        <v>6</v>
      </c>
      <c r="S450">
        <f t="shared" si="73"/>
        <v>6</v>
      </c>
      <c r="U450">
        <f>VLOOKUP($R450,装备规划说明!$X$27:$AI$34,U$1,FALSE)</f>
        <v>18</v>
      </c>
      <c r="V450">
        <f>INT(VLOOKUP($R450,装备规划说明!$X$27:$AI$34,V$1,FALSE)*VLOOKUP($G450,装备规划说明!$F$10:$O$21,4,FALSE)/装备规划说明!$AE$14)</f>
        <v>84</v>
      </c>
      <c r="W450">
        <f>VLOOKUP($R450,装备规划说明!$X$27:$AI$34,W$1,FALSE)</f>
        <v>17</v>
      </c>
      <c r="X450">
        <f>INT(VLOOKUP($R450,装备规划说明!$X$27:$AI$34,X$1,FALSE)*VLOOKUP($G450,装备规划说明!$F$10:$O$21,4,FALSE)/装备规划说明!$AE$14)</f>
        <v>33</v>
      </c>
      <c r="Y450" t="str">
        <f t="shared" si="81"/>
        <v>[[18,84][[17,33]]</v>
      </c>
      <c r="Z450">
        <f t="shared" si="74"/>
        <v>4</v>
      </c>
      <c r="AA450" t="str">
        <f t="shared" si="75"/>
        <v>[[18,14,56,100][17,5,22,100]]</v>
      </c>
      <c r="AB450" t="str">
        <f t="shared" si="71"/>
        <v>[[18,14,56,100][17,5,22,100]]</v>
      </c>
      <c r="AC450" t="str">
        <f t="shared" si="71"/>
        <v>[[18,14,56,100][17,5,22,100]]</v>
      </c>
      <c r="AD450" t="str">
        <f t="shared" si="71"/>
        <v>[[18,14,56,100][17,5,22,100]]</v>
      </c>
      <c r="AE450">
        <f t="shared" si="76"/>
        <v>3</v>
      </c>
    </row>
    <row r="451" spans="1:31" x14ac:dyDescent="0.15">
      <c r="A451" t="str">
        <f t="shared" si="72"/>
        <v>1107509</v>
      </c>
      <c r="B451">
        <v>1</v>
      </c>
      <c r="E451">
        <f t="shared" si="79"/>
        <v>5</v>
      </c>
      <c r="G451">
        <f t="shared" si="80"/>
        <v>9</v>
      </c>
      <c r="H451">
        <f>VLOOKUP(G451,装备规划说明!$F$7:$H$20,2,FALSE)</f>
        <v>120</v>
      </c>
      <c r="I451">
        <f>IF(G451&gt;2,IF(E451=VLOOKUP(G451,装备规划说明!$F$10:$P$20,11,FALSE),1,0)+IF(E451-1=VLOOKUP(G451,装备规划说明!$F$10:$P$20,11,FALSE),1,0),IF(E451=VLOOKUP(G451,装备规划说明!$F$10:$P$20,11,FALSE),1,0))</f>
        <v>1</v>
      </c>
      <c r="J451">
        <v>1</v>
      </c>
      <c r="K451">
        <v>0</v>
      </c>
      <c r="R451">
        <f t="shared" si="78"/>
        <v>7</v>
      </c>
      <c r="S451">
        <f t="shared" si="73"/>
        <v>7</v>
      </c>
      <c r="U451">
        <f>VLOOKUP($R451,装备规划说明!$X$27:$AI$34,U$1,FALSE)</f>
        <v>16</v>
      </c>
      <c r="V451">
        <f>INT(VLOOKUP($R451,装备规划说明!$X$27:$AI$34,V$1,FALSE)*VLOOKUP($G451,装备规划说明!$F$10:$O$21,4,FALSE)/装备规划说明!$AE$14)</f>
        <v>1690</v>
      </c>
      <c r="W451">
        <f>VLOOKUP($R451,装备规划说明!$X$27:$AI$34,W$1,FALSE)</f>
        <v>18</v>
      </c>
      <c r="X451">
        <f>INT(VLOOKUP($R451,装备规划说明!$X$27:$AI$34,X$1,FALSE)*VLOOKUP($G451,装备规划说明!$F$10:$O$21,4,FALSE)/装备规划说明!$AE$14)</f>
        <v>338</v>
      </c>
      <c r="Y451" t="str">
        <f t="shared" si="81"/>
        <v>[[16,1690][[18,338]]</v>
      </c>
      <c r="Z451">
        <f t="shared" si="74"/>
        <v>4</v>
      </c>
      <c r="AA451" t="str">
        <f t="shared" si="75"/>
        <v>[[16,281,1126,100][18,56,225,100]]</v>
      </c>
      <c r="AB451" t="str">
        <f t="shared" si="71"/>
        <v>[[16,281,1126,100][18,56,225,100]]</v>
      </c>
      <c r="AC451" t="str">
        <f t="shared" si="71"/>
        <v>[[16,281,1126,100][18,56,225,100]]</v>
      </c>
      <c r="AD451" t="str">
        <f t="shared" si="71"/>
        <v>[[16,281,1126,100][18,56,225,100]]</v>
      </c>
      <c r="AE451">
        <f t="shared" si="76"/>
        <v>3</v>
      </c>
    </row>
    <row r="452" spans="1:31" x14ac:dyDescent="0.15">
      <c r="A452" t="str">
        <f t="shared" si="72"/>
        <v>1107509</v>
      </c>
      <c r="B452">
        <v>1</v>
      </c>
      <c r="E452">
        <f t="shared" si="79"/>
        <v>5</v>
      </c>
      <c r="G452">
        <f t="shared" si="80"/>
        <v>9</v>
      </c>
      <c r="H452">
        <f>VLOOKUP(G452,装备规划说明!$F$7:$H$20,2,FALSE)</f>
        <v>120</v>
      </c>
      <c r="I452">
        <f>IF(G452&gt;2,IF(E452=VLOOKUP(G452,装备规划说明!$F$10:$P$20,11,FALSE),1,0)+IF(E452-1=VLOOKUP(G452,装备规划说明!$F$10:$P$20,11,FALSE),1,0),IF(E452=VLOOKUP(G452,装备规划说明!$F$10:$P$20,11,FALSE),1,0))</f>
        <v>1</v>
      </c>
      <c r="J452">
        <v>1</v>
      </c>
      <c r="K452">
        <v>0</v>
      </c>
      <c r="R452">
        <f t="shared" si="78"/>
        <v>7</v>
      </c>
      <c r="S452">
        <f t="shared" si="73"/>
        <v>7</v>
      </c>
      <c r="U452">
        <f>VLOOKUP($R452,装备规划说明!$X$27:$AI$34,U$1,FALSE)</f>
        <v>16</v>
      </c>
      <c r="V452">
        <f>INT(VLOOKUP($R452,装备规划说明!$X$27:$AI$34,V$1,FALSE)*VLOOKUP($G452,装备规划说明!$F$10:$O$21,4,FALSE)/装备规划说明!$AE$14)</f>
        <v>1690</v>
      </c>
      <c r="W452">
        <f>VLOOKUP($R452,装备规划说明!$X$27:$AI$34,W$1,FALSE)</f>
        <v>18</v>
      </c>
      <c r="X452">
        <f>INT(VLOOKUP($R452,装备规划说明!$X$27:$AI$34,X$1,FALSE)*VLOOKUP($G452,装备规划说明!$F$10:$O$21,4,FALSE)/装备规划说明!$AE$14)</f>
        <v>338</v>
      </c>
      <c r="Y452" t="str">
        <f t="shared" si="81"/>
        <v>[[16,1690][[18,338]]</v>
      </c>
      <c r="Z452">
        <f t="shared" si="74"/>
        <v>4</v>
      </c>
      <c r="AA452" t="str">
        <f t="shared" si="75"/>
        <v>[[16,281,1126,100][18,56,225,100]]</v>
      </c>
      <c r="AB452" t="str">
        <f t="shared" si="71"/>
        <v>[[16,281,1126,100][18,56,225,100]]</v>
      </c>
      <c r="AC452" t="str">
        <f t="shared" si="71"/>
        <v>[[16,281,1126,100][18,56,225,100]]</v>
      </c>
      <c r="AD452" t="str">
        <f t="shared" si="71"/>
        <v>[[16,281,1126,100][18,56,225,100]]</v>
      </c>
      <c r="AE452">
        <f t="shared" si="76"/>
        <v>3</v>
      </c>
    </row>
    <row r="453" spans="1:31" x14ac:dyDescent="0.15">
      <c r="A453" t="str">
        <f t="shared" si="72"/>
        <v>1107509</v>
      </c>
      <c r="B453">
        <v>1</v>
      </c>
      <c r="E453">
        <f t="shared" si="79"/>
        <v>5</v>
      </c>
      <c r="G453">
        <f t="shared" si="80"/>
        <v>9</v>
      </c>
      <c r="H453">
        <f>VLOOKUP(G453,装备规划说明!$F$7:$H$20,2,FALSE)</f>
        <v>120</v>
      </c>
      <c r="I453">
        <f>IF(G453&gt;2,IF(E453=VLOOKUP(G453,装备规划说明!$F$10:$P$20,11,FALSE),1,0)+IF(E453-1=VLOOKUP(G453,装备规划说明!$F$10:$P$20,11,FALSE),1,0),IF(E453=VLOOKUP(G453,装备规划说明!$F$10:$P$20,11,FALSE),1,0))</f>
        <v>1</v>
      </c>
      <c r="J453">
        <v>1</v>
      </c>
      <c r="K453">
        <v>0</v>
      </c>
      <c r="R453">
        <f t="shared" si="78"/>
        <v>7</v>
      </c>
      <c r="S453">
        <f t="shared" si="73"/>
        <v>7</v>
      </c>
      <c r="U453">
        <f>VLOOKUP($R453,装备规划说明!$X$27:$AI$34,U$1,FALSE)</f>
        <v>16</v>
      </c>
      <c r="V453">
        <f>INT(VLOOKUP($R453,装备规划说明!$X$27:$AI$34,V$1,FALSE)*VLOOKUP($G453,装备规划说明!$F$10:$O$21,4,FALSE)/装备规划说明!$AE$14)</f>
        <v>1690</v>
      </c>
      <c r="W453">
        <f>VLOOKUP($R453,装备规划说明!$X$27:$AI$34,W$1,FALSE)</f>
        <v>18</v>
      </c>
      <c r="X453">
        <f>INT(VLOOKUP($R453,装备规划说明!$X$27:$AI$34,X$1,FALSE)*VLOOKUP($G453,装备规划说明!$F$10:$O$21,4,FALSE)/装备规划说明!$AE$14)</f>
        <v>338</v>
      </c>
      <c r="Y453" t="str">
        <f t="shared" si="81"/>
        <v>[[16,1690][[18,338]]</v>
      </c>
      <c r="Z453">
        <f t="shared" si="74"/>
        <v>4</v>
      </c>
      <c r="AA453" t="str">
        <f t="shared" si="75"/>
        <v>[[16,281,1126,100][18,56,225,100]]</v>
      </c>
      <c r="AB453" t="str">
        <f t="shared" si="75"/>
        <v>[[16,281,1126,100][18,56,225,100]]</v>
      </c>
      <c r="AC453" t="str">
        <f t="shared" si="75"/>
        <v>[[16,281,1126,100][18,56,225,100]]</v>
      </c>
      <c r="AD453" t="str">
        <f t="shared" si="75"/>
        <v>[[16,281,1126,100][18,56,225,100]]</v>
      </c>
      <c r="AE453">
        <f t="shared" si="76"/>
        <v>3</v>
      </c>
    </row>
    <row r="454" spans="1:31" x14ac:dyDescent="0.15">
      <c r="A454" t="str">
        <f t="shared" ref="A454:A505" si="82">B454&amp;J454&amp;IF(R454&lt;10,"0"&amp;R454,R454)&amp;E454&amp;IF(G454&lt;10,"0"&amp;G454,G454)</f>
        <v>1107509</v>
      </c>
      <c r="B454">
        <v>1</v>
      </c>
      <c r="E454">
        <f t="shared" si="79"/>
        <v>5</v>
      </c>
      <c r="G454">
        <f t="shared" si="80"/>
        <v>9</v>
      </c>
      <c r="H454">
        <f>VLOOKUP(G454,装备规划说明!$F$7:$H$20,2,FALSE)</f>
        <v>120</v>
      </c>
      <c r="I454">
        <f>IF(G454&gt;2,IF(E454=VLOOKUP(G454,装备规划说明!$F$10:$P$20,11,FALSE),1,0)+IF(E454-1=VLOOKUP(G454,装备规划说明!$F$10:$P$20,11,FALSE),1,0),IF(E454=VLOOKUP(G454,装备规划说明!$F$10:$P$20,11,FALSE),1,0))</f>
        <v>1</v>
      </c>
      <c r="J454">
        <v>1</v>
      </c>
      <c r="K454">
        <v>0</v>
      </c>
      <c r="R454">
        <f t="shared" si="78"/>
        <v>7</v>
      </c>
      <c r="S454">
        <f t="shared" ref="S454:S504" si="83">R454</f>
        <v>7</v>
      </c>
      <c r="U454">
        <f>VLOOKUP($R454,装备规划说明!$X$27:$AI$34,U$1,FALSE)</f>
        <v>16</v>
      </c>
      <c r="V454">
        <f>INT(VLOOKUP($R454,装备规划说明!$X$27:$AI$34,V$1,FALSE)*VLOOKUP($G454,装备规划说明!$F$10:$O$21,4,FALSE)/装备规划说明!$AE$14)</f>
        <v>1690</v>
      </c>
      <c r="W454">
        <f>VLOOKUP($R454,装备规划说明!$X$27:$AI$34,W$1,FALSE)</f>
        <v>18</v>
      </c>
      <c r="X454">
        <f>INT(VLOOKUP($R454,装备规划说明!$X$27:$AI$34,X$1,FALSE)*VLOOKUP($G454,装备规划说明!$F$10:$O$21,4,FALSE)/装备规划说明!$AE$14)</f>
        <v>338</v>
      </c>
      <c r="Y454" t="str">
        <f t="shared" si="81"/>
        <v>[[16,1690][[18,338]]</v>
      </c>
      <c r="Z454">
        <f t="shared" ref="Z454:Z517" si="84">E454-1</f>
        <v>4</v>
      </c>
      <c r="AA454" t="str">
        <f t="shared" ref="AA454:AD517" si="85">"[["&amp;$U454&amp;","&amp;INT($V454/6)&amp;","&amp;INT($V454/1.5)&amp;",100]"&amp;"["&amp;$W454&amp;","&amp;INT($X454/6)&amp;","&amp;INT($X454/1.5)&amp;",100]]"</f>
        <v>[[16,281,1126,100][18,56,225,100]]</v>
      </c>
      <c r="AB454" t="str">
        <f t="shared" si="85"/>
        <v>[[16,281,1126,100][18,56,225,100]]</v>
      </c>
      <c r="AC454" t="str">
        <f t="shared" si="85"/>
        <v>[[16,281,1126,100][18,56,225,100]]</v>
      </c>
      <c r="AD454" t="str">
        <f t="shared" si="85"/>
        <v>[[16,281,1126,100][18,56,225,100]]</v>
      </c>
      <c r="AE454">
        <f t="shared" ref="AE454:AE517" si="86">ROUNDDOWN((E454*3+G454)/8,0)</f>
        <v>3</v>
      </c>
    </row>
    <row r="455" spans="1:31" hidden="1" x14ac:dyDescent="0.15">
      <c r="A455" t="str">
        <f t="shared" si="82"/>
        <v>1101110</v>
      </c>
      <c r="B455">
        <v>1</v>
      </c>
      <c r="E455">
        <f t="shared" si="79"/>
        <v>1</v>
      </c>
      <c r="G455">
        <f t="shared" si="80"/>
        <v>10</v>
      </c>
      <c r="H455">
        <f>VLOOKUP(G455,装备规划说明!$F$7:$H$20,2,FALSE)</f>
        <v>150</v>
      </c>
      <c r="I455">
        <f>IF(G455&gt;2,IF(E455=VLOOKUP(G455,装备规划说明!$F$10:$P$20,11,FALSE),1,0)+IF(E455-1=VLOOKUP(G455,装备规划说明!$F$10:$P$20,11,FALSE),1,0),IF(E455=VLOOKUP(G455,装备规划说明!$F$10:$P$20,11,FALSE),1,0))</f>
        <v>0</v>
      </c>
      <c r="J455">
        <v>1</v>
      </c>
      <c r="K455">
        <v>0</v>
      </c>
      <c r="R455">
        <f t="shared" si="78"/>
        <v>1</v>
      </c>
      <c r="S455">
        <f t="shared" si="83"/>
        <v>1</v>
      </c>
      <c r="U455">
        <f>VLOOKUP($R455,装备规划说明!$X$27:$AI$34,U$1,FALSE)</f>
        <v>16</v>
      </c>
      <c r="V455">
        <f>INT(VLOOKUP($R455,装备规划说明!$X$27:$AI$34,V$1,FALSE)*VLOOKUP($G455,装备规划说明!$F$10:$O$21,4,FALSE)/装备规划说明!$AE$14)</f>
        <v>1478</v>
      </c>
      <c r="W455">
        <f>VLOOKUP($R455,装备规划说明!$X$27:$AI$34,W$1,FALSE)</f>
        <v>20</v>
      </c>
      <c r="X455">
        <f>INT(VLOOKUP($R455,装备规划说明!$X$27:$AI$34,X$1,FALSE)*VLOOKUP($G455,装备规划说明!$F$10:$O$21,4,FALSE)/装备规划说明!$AE$14)</f>
        <v>105</v>
      </c>
      <c r="Y455" t="str">
        <f t="shared" ref="Y455:Y517" si="87">"[["&amp;$U455&amp;","&amp;INT($V455*0.7)&amp;","&amp;INT($V455*1.25)&amp;"]"&amp;"[["&amp;$W455&amp;","&amp;INT($X455*0.7)&amp;","&amp;INT($X455*1.25)&amp;"]"</f>
        <v>[[16,1034,1847][[20,73,131]</v>
      </c>
      <c r="Z455">
        <f t="shared" si="84"/>
        <v>0</v>
      </c>
      <c r="AA455" t="str">
        <f t="shared" si="85"/>
        <v>[[16,246,985,100][20,17,70,100]]</v>
      </c>
      <c r="AB455" t="str">
        <f t="shared" si="85"/>
        <v>[[16,246,985,100][20,17,70,100]]</v>
      </c>
      <c r="AC455" t="str">
        <f t="shared" si="85"/>
        <v>[[16,246,985,100][20,17,70,100]]</v>
      </c>
      <c r="AD455" t="str">
        <f t="shared" si="85"/>
        <v>[[16,246,985,100][20,17,70,100]]</v>
      </c>
      <c r="AE455">
        <f t="shared" si="86"/>
        <v>1</v>
      </c>
    </row>
    <row r="456" spans="1:31" hidden="1" x14ac:dyDescent="0.15">
      <c r="A456" t="str">
        <f t="shared" si="82"/>
        <v>1102110</v>
      </c>
      <c r="B456">
        <v>1</v>
      </c>
      <c r="E456">
        <f t="shared" si="79"/>
        <v>1</v>
      </c>
      <c r="G456">
        <f t="shared" si="80"/>
        <v>10</v>
      </c>
      <c r="H456">
        <f>VLOOKUP(G456,装备规划说明!$F$7:$H$20,2,FALSE)</f>
        <v>150</v>
      </c>
      <c r="I456">
        <f>IF(G456&gt;2,IF(E456=VLOOKUP(G456,装备规划说明!$F$10:$P$20,11,FALSE),1,0)+IF(E456-1=VLOOKUP(G456,装备规划说明!$F$10:$P$20,11,FALSE),1,0),IF(E456=VLOOKUP(G456,装备规划说明!$F$10:$P$20,11,FALSE),1,0))</f>
        <v>0</v>
      </c>
      <c r="J456">
        <v>1</v>
      </c>
      <c r="K456">
        <v>0</v>
      </c>
      <c r="R456">
        <f t="shared" si="78"/>
        <v>2</v>
      </c>
      <c r="S456">
        <f t="shared" si="83"/>
        <v>2</v>
      </c>
      <c r="U456">
        <f>VLOOKUP($R456,装备规划说明!$X$27:$AI$34,U$1,FALSE)</f>
        <v>16</v>
      </c>
      <c r="V456">
        <f>INT(VLOOKUP($R456,装备规划说明!$X$27:$AI$34,V$1,FALSE)*VLOOKUP($G456,装备规划说明!$F$10:$O$21,4,FALSE)/装备规划说明!$AE$14)</f>
        <v>2112</v>
      </c>
      <c r="W456">
        <f>VLOOKUP($R456,装备规划说明!$X$27:$AI$34,W$1,FALSE)</f>
        <v>20</v>
      </c>
      <c r="X456">
        <f>INT(VLOOKUP($R456,装备规划说明!$X$27:$AI$34,X$1,FALSE)*VLOOKUP($G456,装备规划说明!$F$10:$O$21,4,FALSE)/装备规划说明!$AE$14)</f>
        <v>105</v>
      </c>
      <c r="Y456" t="str">
        <f t="shared" si="87"/>
        <v>[[16,1478,2640][[20,73,131]</v>
      </c>
      <c r="Z456">
        <f t="shared" si="84"/>
        <v>0</v>
      </c>
      <c r="AA456" t="str">
        <f t="shared" si="85"/>
        <v>[[16,352,1408,100][20,17,70,100]]</v>
      </c>
      <c r="AB456" t="str">
        <f t="shared" si="85"/>
        <v>[[16,352,1408,100][20,17,70,100]]</v>
      </c>
      <c r="AC456" t="str">
        <f t="shared" si="85"/>
        <v>[[16,352,1408,100][20,17,70,100]]</v>
      </c>
      <c r="AD456" t="str">
        <f t="shared" si="85"/>
        <v>[[16,352,1408,100][20,17,70,100]]</v>
      </c>
      <c r="AE456">
        <f t="shared" si="86"/>
        <v>1</v>
      </c>
    </row>
    <row r="457" spans="1:31" hidden="1" x14ac:dyDescent="0.15">
      <c r="A457" t="str">
        <f t="shared" si="82"/>
        <v>1103110</v>
      </c>
      <c r="B457">
        <v>1</v>
      </c>
      <c r="E457">
        <f t="shared" si="79"/>
        <v>1</v>
      </c>
      <c r="G457">
        <f t="shared" si="80"/>
        <v>10</v>
      </c>
      <c r="H457">
        <f>VLOOKUP(G457,装备规划说明!$F$7:$H$20,2,FALSE)</f>
        <v>150</v>
      </c>
      <c r="I457">
        <f>IF(G457&gt;2,IF(E457=VLOOKUP(G457,装备规划说明!$F$10:$P$20,11,FALSE),1,0)+IF(E457-1=VLOOKUP(G457,装备规划说明!$F$10:$P$20,11,FALSE),1,0),IF(E457=VLOOKUP(G457,装备规划说明!$F$10:$P$20,11,FALSE),1,0))</f>
        <v>0</v>
      </c>
      <c r="J457">
        <v>1</v>
      </c>
      <c r="K457">
        <v>0</v>
      </c>
      <c r="R457">
        <f t="shared" si="78"/>
        <v>3</v>
      </c>
      <c r="S457">
        <f t="shared" si="83"/>
        <v>3</v>
      </c>
      <c r="U457">
        <f>VLOOKUP($R457,装备规划说明!$X$27:$AI$34,U$1,FALSE)</f>
        <v>16</v>
      </c>
      <c r="V457">
        <f>INT(VLOOKUP($R457,装备规划说明!$X$27:$AI$34,V$1,FALSE)*VLOOKUP($G457,装备规划说明!$F$10:$O$21,4,FALSE)/装备规划说明!$AE$14)</f>
        <v>1056</v>
      </c>
      <c r="W457">
        <f>VLOOKUP($R457,装备规划说明!$X$27:$AI$34,W$1,FALSE)</f>
        <v>21</v>
      </c>
      <c r="X457">
        <f>INT(VLOOKUP($R457,装备规划说明!$X$27:$AI$34,X$1,FALSE)*VLOOKUP($G457,装备规划说明!$F$10:$O$21,4,FALSE)/装备规划说明!$AE$14)</f>
        <v>105</v>
      </c>
      <c r="Y457" t="str">
        <f t="shared" si="87"/>
        <v>[[16,739,1320][[21,73,131]</v>
      </c>
      <c r="Z457">
        <f t="shared" si="84"/>
        <v>0</v>
      </c>
      <c r="AA457" t="str">
        <f t="shared" si="85"/>
        <v>[[16,176,704,100][21,17,70,100]]</v>
      </c>
      <c r="AB457" t="str">
        <f t="shared" si="85"/>
        <v>[[16,176,704,100][21,17,70,100]]</v>
      </c>
      <c r="AC457" t="str">
        <f t="shared" si="85"/>
        <v>[[16,176,704,100][21,17,70,100]]</v>
      </c>
      <c r="AD457" t="str">
        <f t="shared" si="85"/>
        <v>[[16,176,704,100][21,17,70,100]]</v>
      </c>
      <c r="AE457">
        <f t="shared" si="86"/>
        <v>1</v>
      </c>
    </row>
    <row r="458" spans="1:31" hidden="1" x14ac:dyDescent="0.15">
      <c r="A458" t="str">
        <f t="shared" si="82"/>
        <v>1104110</v>
      </c>
      <c r="B458">
        <v>1</v>
      </c>
      <c r="E458">
        <f t="shared" si="79"/>
        <v>1</v>
      </c>
      <c r="G458">
        <f t="shared" si="80"/>
        <v>10</v>
      </c>
      <c r="H458">
        <f>VLOOKUP(G458,装备规划说明!$F$7:$H$20,2,FALSE)</f>
        <v>150</v>
      </c>
      <c r="I458">
        <f>IF(G458&gt;2,IF(E458=VLOOKUP(G458,装备规划说明!$F$10:$P$20,11,FALSE),1,0)+IF(E458-1=VLOOKUP(G458,装备规划说明!$F$10:$P$20,11,FALSE),1,0),IF(E458=VLOOKUP(G458,装备规划说明!$F$10:$P$20,11,FALSE),1,0))</f>
        <v>0</v>
      </c>
      <c r="J458">
        <v>1</v>
      </c>
      <c r="K458">
        <v>0</v>
      </c>
      <c r="R458">
        <f t="shared" si="78"/>
        <v>4</v>
      </c>
      <c r="S458">
        <f t="shared" si="83"/>
        <v>4</v>
      </c>
      <c r="U458">
        <f>VLOOKUP($R458,装备规划说明!$X$27:$AI$34,U$1,FALSE)</f>
        <v>18</v>
      </c>
      <c r="V458">
        <f>INT(VLOOKUP($R458,装备规划说明!$X$27:$AI$34,V$1,FALSE)*VLOOKUP($G458,装备规划说明!$F$10:$O$21,4,FALSE)/装备规划说明!$AE$14)</f>
        <v>105</v>
      </c>
      <c r="W458">
        <f>VLOOKUP($R458,装备规划说明!$X$27:$AI$34,W$1,FALSE)</f>
        <v>22</v>
      </c>
      <c r="X458">
        <f>INT(VLOOKUP($R458,装备规划说明!$X$27:$AI$34,X$1,FALSE)*VLOOKUP($G458,装备规划说明!$F$10:$O$21,4,FALSE)/装备规划说明!$AE$14)</f>
        <v>52</v>
      </c>
      <c r="Y458" t="str">
        <f t="shared" si="87"/>
        <v>[[18,73,131][[22,36,65]</v>
      </c>
      <c r="Z458">
        <f t="shared" si="84"/>
        <v>0</v>
      </c>
      <c r="AA458" t="str">
        <f t="shared" si="85"/>
        <v>[[18,17,70,100][22,8,34,100]]</v>
      </c>
      <c r="AB458" t="str">
        <f t="shared" si="85"/>
        <v>[[18,17,70,100][22,8,34,100]]</v>
      </c>
      <c r="AC458" t="str">
        <f t="shared" si="85"/>
        <v>[[18,17,70,100][22,8,34,100]]</v>
      </c>
      <c r="AD458" t="str">
        <f t="shared" si="85"/>
        <v>[[18,17,70,100][22,8,34,100]]</v>
      </c>
      <c r="AE458">
        <f t="shared" si="86"/>
        <v>1</v>
      </c>
    </row>
    <row r="459" spans="1:31" hidden="1" x14ac:dyDescent="0.15">
      <c r="A459" t="str">
        <f t="shared" si="82"/>
        <v>1105110</v>
      </c>
      <c r="B459">
        <v>1</v>
      </c>
      <c r="E459">
        <f t="shared" si="79"/>
        <v>1</v>
      </c>
      <c r="G459">
        <f t="shared" si="80"/>
        <v>10</v>
      </c>
      <c r="H459">
        <f>VLOOKUP(G459,装备规划说明!$F$7:$H$20,2,FALSE)</f>
        <v>150</v>
      </c>
      <c r="I459">
        <f>IF(G459&gt;2,IF(E459=VLOOKUP(G459,装备规划说明!$F$10:$P$20,11,FALSE),1,0)+IF(E459-1=VLOOKUP(G459,装备规划说明!$F$10:$P$20,11,FALSE),1,0),IF(E459=VLOOKUP(G459,装备规划说明!$F$10:$P$20,11,FALSE),1,0))</f>
        <v>0</v>
      </c>
      <c r="J459">
        <v>1</v>
      </c>
      <c r="K459">
        <v>0</v>
      </c>
      <c r="R459">
        <f t="shared" si="78"/>
        <v>5</v>
      </c>
      <c r="S459">
        <f t="shared" si="83"/>
        <v>5</v>
      </c>
      <c r="U459">
        <f>VLOOKUP($R459,装备规划说明!$X$27:$AI$34,U$1,FALSE)</f>
        <v>16</v>
      </c>
      <c r="V459">
        <f>INT(VLOOKUP($R459,装备规划说明!$X$27:$AI$34,V$1,FALSE)*VLOOKUP($G459,装备规划说明!$F$10:$O$21,4,FALSE)/装备规划说明!$AE$14)</f>
        <v>1478</v>
      </c>
      <c r="W459">
        <f>VLOOKUP($R459,装备规划说明!$X$27:$AI$34,W$1,FALSE)</f>
        <v>17</v>
      </c>
      <c r="X459">
        <f>INT(VLOOKUP($R459,装备规划说明!$X$27:$AI$34,X$1,FALSE)*VLOOKUP($G459,装备规划说明!$F$10:$O$21,4,FALSE)/装备规划说明!$AE$14)</f>
        <v>1056</v>
      </c>
      <c r="Y459" t="str">
        <f t="shared" si="87"/>
        <v>[[16,1034,1847][[17,739,1320]</v>
      </c>
      <c r="Z459">
        <f t="shared" si="84"/>
        <v>0</v>
      </c>
      <c r="AA459" t="str">
        <f t="shared" si="85"/>
        <v>[[16,246,985,100][17,176,704,100]]</v>
      </c>
      <c r="AB459" t="str">
        <f t="shared" si="85"/>
        <v>[[16,246,985,100][17,176,704,100]]</v>
      </c>
      <c r="AC459" t="str">
        <f t="shared" si="85"/>
        <v>[[16,246,985,100][17,176,704,100]]</v>
      </c>
      <c r="AD459" t="str">
        <f t="shared" si="85"/>
        <v>[[16,246,985,100][17,176,704,100]]</v>
      </c>
      <c r="AE459">
        <f t="shared" si="86"/>
        <v>1</v>
      </c>
    </row>
    <row r="460" spans="1:31" hidden="1" x14ac:dyDescent="0.15">
      <c r="A460" t="str">
        <f t="shared" si="82"/>
        <v>1106110</v>
      </c>
      <c r="B460">
        <v>1</v>
      </c>
      <c r="E460">
        <f t="shared" si="79"/>
        <v>1</v>
      </c>
      <c r="G460">
        <f t="shared" si="80"/>
        <v>10</v>
      </c>
      <c r="H460">
        <f>VLOOKUP(G460,装备规划说明!$F$7:$H$20,2,FALSE)</f>
        <v>150</v>
      </c>
      <c r="I460">
        <f>IF(G460&gt;2,IF(E460=VLOOKUP(G460,装备规划说明!$F$10:$P$20,11,FALSE),1,0)+IF(E460-1=VLOOKUP(G460,装备规划说明!$F$10:$P$20,11,FALSE),1,0),IF(E460=VLOOKUP(G460,装备规划说明!$F$10:$P$20,11,FALSE),1,0))</f>
        <v>0</v>
      </c>
      <c r="J460">
        <v>1</v>
      </c>
      <c r="K460">
        <v>0</v>
      </c>
      <c r="R460">
        <f t="shared" si="78"/>
        <v>6</v>
      </c>
      <c r="S460">
        <f t="shared" si="83"/>
        <v>6</v>
      </c>
      <c r="U460">
        <f>VLOOKUP($R460,装备规划说明!$X$27:$AI$34,U$1,FALSE)</f>
        <v>18</v>
      </c>
      <c r="V460">
        <f>INT(VLOOKUP($R460,装备规划说明!$X$27:$AI$34,V$1,FALSE)*VLOOKUP($G460,装备规划说明!$F$10:$O$21,4,FALSE)/装备规划说明!$AE$14)</f>
        <v>105</v>
      </c>
      <c r="W460">
        <f>VLOOKUP($R460,装备规划说明!$X$27:$AI$34,W$1,FALSE)</f>
        <v>17</v>
      </c>
      <c r="X460">
        <f>INT(VLOOKUP($R460,装备规划说明!$X$27:$AI$34,X$1,FALSE)*VLOOKUP($G460,装备规划说明!$F$10:$O$21,4,FALSE)/装备规划说明!$AE$14)</f>
        <v>42</v>
      </c>
      <c r="Y460" t="str">
        <f t="shared" si="87"/>
        <v>[[18,73,131][[17,29,52]</v>
      </c>
      <c r="Z460">
        <f t="shared" si="84"/>
        <v>0</v>
      </c>
      <c r="AA460" t="str">
        <f t="shared" si="85"/>
        <v>[[18,17,70,100][17,7,28,100]]</v>
      </c>
      <c r="AB460" t="str">
        <f t="shared" si="85"/>
        <v>[[18,17,70,100][17,7,28,100]]</v>
      </c>
      <c r="AC460" t="str">
        <f t="shared" si="85"/>
        <v>[[18,17,70,100][17,7,28,100]]</v>
      </c>
      <c r="AD460" t="str">
        <f t="shared" si="85"/>
        <v>[[18,17,70,100][17,7,28,100]]</v>
      </c>
      <c r="AE460">
        <f t="shared" si="86"/>
        <v>1</v>
      </c>
    </row>
    <row r="461" spans="1:31" hidden="1" x14ac:dyDescent="0.15">
      <c r="A461" t="str">
        <f t="shared" si="82"/>
        <v>1107110</v>
      </c>
      <c r="B461">
        <v>1</v>
      </c>
      <c r="E461">
        <f t="shared" si="79"/>
        <v>1</v>
      </c>
      <c r="G461">
        <f t="shared" si="80"/>
        <v>10</v>
      </c>
      <c r="H461">
        <f>VLOOKUP(G461,装备规划说明!$F$7:$H$20,2,FALSE)</f>
        <v>150</v>
      </c>
      <c r="I461">
        <f>IF(G461&gt;2,IF(E461=VLOOKUP(G461,装备规划说明!$F$10:$P$20,11,FALSE),1,0)+IF(E461-1=VLOOKUP(G461,装备规划说明!$F$10:$P$20,11,FALSE),1,0),IF(E461=VLOOKUP(G461,装备规划说明!$F$10:$P$20,11,FALSE),1,0))</f>
        <v>0</v>
      </c>
      <c r="J461">
        <v>1</v>
      </c>
      <c r="K461">
        <v>0</v>
      </c>
      <c r="R461">
        <f t="shared" si="78"/>
        <v>7</v>
      </c>
      <c r="S461">
        <f t="shared" si="83"/>
        <v>7</v>
      </c>
      <c r="U461">
        <f>VLOOKUP($R461,装备规划说明!$X$27:$AI$34,U$1,FALSE)</f>
        <v>16</v>
      </c>
      <c r="V461">
        <f>INT(VLOOKUP($R461,装备规划说明!$X$27:$AI$34,V$1,FALSE)*VLOOKUP($G461,装备规划说明!$F$10:$O$21,4,FALSE)/装备规划说明!$AE$14)</f>
        <v>2112</v>
      </c>
      <c r="W461">
        <f>VLOOKUP($R461,装备规划说明!$X$27:$AI$34,W$1,FALSE)</f>
        <v>18</v>
      </c>
      <c r="X461">
        <f>INT(VLOOKUP($R461,装备规划说明!$X$27:$AI$34,X$1,FALSE)*VLOOKUP($G461,装备规划说明!$F$10:$O$21,4,FALSE)/装备规划说明!$AE$14)</f>
        <v>422</v>
      </c>
      <c r="Y461" t="str">
        <f t="shared" si="87"/>
        <v>[[16,1478,2640][[18,295,527]</v>
      </c>
      <c r="Z461">
        <f t="shared" si="84"/>
        <v>0</v>
      </c>
      <c r="AA461" t="str">
        <f t="shared" si="85"/>
        <v>[[16,352,1408,100][18,70,281,100]]</v>
      </c>
      <c r="AB461" t="str">
        <f t="shared" si="85"/>
        <v>[[16,352,1408,100][18,70,281,100]]</v>
      </c>
      <c r="AC461" t="str">
        <f t="shared" si="85"/>
        <v>[[16,352,1408,100][18,70,281,100]]</v>
      </c>
      <c r="AD461" t="str">
        <f t="shared" si="85"/>
        <v>[[16,352,1408,100][18,70,281,100]]</v>
      </c>
      <c r="AE461">
        <f t="shared" si="86"/>
        <v>1</v>
      </c>
    </row>
    <row r="462" spans="1:31" hidden="1" x14ac:dyDescent="0.15">
      <c r="A462" t="str">
        <f t="shared" si="82"/>
        <v>1107110</v>
      </c>
      <c r="B462">
        <v>1</v>
      </c>
      <c r="E462">
        <f t="shared" si="79"/>
        <v>1</v>
      </c>
      <c r="G462">
        <f t="shared" si="80"/>
        <v>10</v>
      </c>
      <c r="H462">
        <f>VLOOKUP(G462,装备规划说明!$F$7:$H$20,2,FALSE)</f>
        <v>150</v>
      </c>
      <c r="I462">
        <f>IF(G462&gt;2,IF(E462=VLOOKUP(G462,装备规划说明!$F$10:$P$20,11,FALSE),1,0)+IF(E462-1=VLOOKUP(G462,装备规划说明!$F$10:$P$20,11,FALSE),1,0),IF(E462=VLOOKUP(G462,装备规划说明!$F$10:$P$20,11,FALSE),1,0))</f>
        <v>0</v>
      </c>
      <c r="J462">
        <v>1</v>
      </c>
      <c r="K462">
        <v>0</v>
      </c>
      <c r="R462">
        <f t="shared" si="78"/>
        <v>7</v>
      </c>
      <c r="S462">
        <f t="shared" si="83"/>
        <v>7</v>
      </c>
      <c r="U462">
        <f>VLOOKUP($R462,装备规划说明!$X$27:$AI$34,U$1,FALSE)</f>
        <v>16</v>
      </c>
      <c r="V462">
        <f>INT(VLOOKUP($R462,装备规划说明!$X$27:$AI$34,V$1,FALSE)*VLOOKUP($G462,装备规划说明!$F$10:$O$21,4,FALSE)/装备规划说明!$AE$14)</f>
        <v>2112</v>
      </c>
      <c r="W462">
        <f>VLOOKUP($R462,装备规划说明!$X$27:$AI$34,W$1,FALSE)</f>
        <v>18</v>
      </c>
      <c r="X462">
        <f>INT(VLOOKUP($R462,装备规划说明!$X$27:$AI$34,X$1,FALSE)*VLOOKUP($G462,装备规划说明!$F$10:$O$21,4,FALSE)/装备规划说明!$AE$14)</f>
        <v>422</v>
      </c>
      <c r="Y462" t="str">
        <f t="shared" si="87"/>
        <v>[[16,1478,2640][[18,295,527]</v>
      </c>
      <c r="Z462">
        <f t="shared" si="84"/>
        <v>0</v>
      </c>
      <c r="AA462" t="str">
        <f t="shared" si="85"/>
        <v>[[16,352,1408,100][18,70,281,100]]</v>
      </c>
      <c r="AB462" t="str">
        <f t="shared" si="85"/>
        <v>[[16,352,1408,100][18,70,281,100]]</v>
      </c>
      <c r="AC462" t="str">
        <f t="shared" si="85"/>
        <v>[[16,352,1408,100][18,70,281,100]]</v>
      </c>
      <c r="AD462" t="str">
        <f t="shared" si="85"/>
        <v>[[16,352,1408,100][18,70,281,100]]</v>
      </c>
      <c r="AE462">
        <f t="shared" si="86"/>
        <v>1</v>
      </c>
    </row>
    <row r="463" spans="1:31" hidden="1" x14ac:dyDescent="0.15">
      <c r="A463" t="str">
        <f t="shared" si="82"/>
        <v>1107110</v>
      </c>
      <c r="B463">
        <v>1</v>
      </c>
      <c r="E463">
        <f t="shared" si="79"/>
        <v>1</v>
      </c>
      <c r="G463">
        <f t="shared" si="80"/>
        <v>10</v>
      </c>
      <c r="H463">
        <f>VLOOKUP(G463,装备规划说明!$F$7:$H$20,2,FALSE)</f>
        <v>150</v>
      </c>
      <c r="I463">
        <f>IF(G463&gt;2,IF(E463=VLOOKUP(G463,装备规划说明!$F$10:$P$20,11,FALSE),1,0)+IF(E463-1=VLOOKUP(G463,装备规划说明!$F$10:$P$20,11,FALSE),1,0),IF(E463=VLOOKUP(G463,装备规划说明!$F$10:$P$20,11,FALSE),1,0))</f>
        <v>0</v>
      </c>
      <c r="J463">
        <v>1</v>
      </c>
      <c r="K463">
        <v>0</v>
      </c>
      <c r="R463">
        <f t="shared" si="78"/>
        <v>7</v>
      </c>
      <c r="S463">
        <f t="shared" si="83"/>
        <v>7</v>
      </c>
      <c r="U463">
        <f>VLOOKUP($R463,装备规划说明!$X$27:$AI$34,U$1,FALSE)</f>
        <v>16</v>
      </c>
      <c r="V463">
        <f>INT(VLOOKUP($R463,装备规划说明!$X$27:$AI$34,V$1,FALSE)*VLOOKUP($G463,装备规划说明!$F$10:$O$21,4,FALSE)/装备规划说明!$AE$14)</f>
        <v>2112</v>
      </c>
      <c r="W463">
        <f>VLOOKUP($R463,装备规划说明!$X$27:$AI$34,W$1,FALSE)</f>
        <v>18</v>
      </c>
      <c r="X463">
        <f>INT(VLOOKUP($R463,装备规划说明!$X$27:$AI$34,X$1,FALSE)*VLOOKUP($G463,装备规划说明!$F$10:$O$21,4,FALSE)/装备规划说明!$AE$14)</f>
        <v>422</v>
      </c>
      <c r="Y463" t="str">
        <f t="shared" si="87"/>
        <v>[[16,1478,2640][[18,295,527]</v>
      </c>
      <c r="Z463">
        <f t="shared" si="84"/>
        <v>0</v>
      </c>
      <c r="AA463" t="str">
        <f t="shared" si="85"/>
        <v>[[16,352,1408,100][18,70,281,100]]</v>
      </c>
      <c r="AB463" t="str">
        <f t="shared" si="85"/>
        <v>[[16,352,1408,100][18,70,281,100]]</v>
      </c>
      <c r="AC463" t="str">
        <f t="shared" si="85"/>
        <v>[[16,352,1408,100][18,70,281,100]]</v>
      </c>
      <c r="AD463" t="str">
        <f t="shared" si="85"/>
        <v>[[16,352,1408,100][18,70,281,100]]</v>
      </c>
      <c r="AE463">
        <f t="shared" si="86"/>
        <v>1</v>
      </c>
    </row>
    <row r="464" spans="1:31" hidden="1" x14ac:dyDescent="0.15">
      <c r="A464" t="str">
        <f t="shared" si="82"/>
        <v>1107110</v>
      </c>
      <c r="B464">
        <v>1</v>
      </c>
      <c r="E464">
        <f t="shared" si="79"/>
        <v>1</v>
      </c>
      <c r="G464">
        <f t="shared" si="80"/>
        <v>10</v>
      </c>
      <c r="H464">
        <f>VLOOKUP(G464,装备规划说明!$F$7:$H$20,2,FALSE)</f>
        <v>150</v>
      </c>
      <c r="I464">
        <f>IF(G464&gt;2,IF(E464=VLOOKUP(G464,装备规划说明!$F$10:$P$20,11,FALSE),1,0)+IF(E464-1=VLOOKUP(G464,装备规划说明!$F$10:$P$20,11,FALSE),1,0),IF(E464=VLOOKUP(G464,装备规划说明!$F$10:$P$20,11,FALSE),1,0))</f>
        <v>0</v>
      </c>
      <c r="J464">
        <v>1</v>
      </c>
      <c r="K464">
        <v>0</v>
      </c>
      <c r="R464">
        <f t="shared" si="78"/>
        <v>7</v>
      </c>
      <c r="S464">
        <f t="shared" si="83"/>
        <v>7</v>
      </c>
      <c r="U464">
        <f>VLOOKUP($R464,装备规划说明!$X$27:$AI$34,U$1,FALSE)</f>
        <v>16</v>
      </c>
      <c r="V464">
        <f>INT(VLOOKUP($R464,装备规划说明!$X$27:$AI$34,V$1,FALSE)*VLOOKUP($G464,装备规划说明!$F$10:$O$21,4,FALSE)/装备规划说明!$AE$14)</f>
        <v>2112</v>
      </c>
      <c r="W464">
        <f>VLOOKUP($R464,装备规划说明!$X$27:$AI$34,W$1,FALSE)</f>
        <v>18</v>
      </c>
      <c r="X464">
        <f>INT(VLOOKUP($R464,装备规划说明!$X$27:$AI$34,X$1,FALSE)*VLOOKUP($G464,装备规划说明!$F$10:$O$21,4,FALSE)/装备规划说明!$AE$14)</f>
        <v>422</v>
      </c>
      <c r="Y464" t="str">
        <f t="shared" si="87"/>
        <v>[[16,1478,2640][[18,295,527]</v>
      </c>
      <c r="Z464">
        <f t="shared" si="84"/>
        <v>0</v>
      </c>
      <c r="AA464" t="str">
        <f t="shared" si="85"/>
        <v>[[16,352,1408,100][18,70,281,100]]</v>
      </c>
      <c r="AB464" t="str">
        <f t="shared" si="85"/>
        <v>[[16,352,1408,100][18,70,281,100]]</v>
      </c>
      <c r="AC464" t="str">
        <f t="shared" si="85"/>
        <v>[[16,352,1408,100][18,70,281,100]]</v>
      </c>
      <c r="AD464" t="str">
        <f t="shared" si="85"/>
        <v>[[16,352,1408,100][18,70,281,100]]</v>
      </c>
      <c r="AE464">
        <f t="shared" si="86"/>
        <v>1</v>
      </c>
    </row>
    <row r="465" spans="1:31" hidden="1" x14ac:dyDescent="0.15">
      <c r="A465" t="str">
        <f t="shared" si="82"/>
        <v>1101210</v>
      </c>
      <c r="B465">
        <v>1</v>
      </c>
      <c r="E465">
        <f t="shared" si="79"/>
        <v>2</v>
      </c>
      <c r="G465">
        <f t="shared" si="80"/>
        <v>10</v>
      </c>
      <c r="H465">
        <f>VLOOKUP(G465,装备规划说明!$F$7:$H$20,2,FALSE)</f>
        <v>150</v>
      </c>
      <c r="I465">
        <f>IF(G465&gt;2,IF(E465=VLOOKUP(G465,装备规划说明!$F$10:$P$20,11,FALSE),1,0)+IF(E465-1=VLOOKUP(G465,装备规划说明!$F$10:$P$20,11,FALSE),1,0),IF(E465=VLOOKUP(G465,装备规划说明!$F$10:$P$20,11,FALSE),1,0))</f>
        <v>0</v>
      </c>
      <c r="J465">
        <v>1</v>
      </c>
      <c r="K465">
        <v>0</v>
      </c>
      <c r="R465">
        <f t="shared" si="78"/>
        <v>1</v>
      </c>
      <c r="S465">
        <f t="shared" si="83"/>
        <v>1</v>
      </c>
      <c r="U465">
        <f>VLOOKUP($R465,装备规划说明!$X$27:$AI$34,U$1,FALSE)</f>
        <v>16</v>
      </c>
      <c r="V465">
        <f>INT(VLOOKUP($R465,装备规划说明!$X$27:$AI$34,V$1,FALSE)*VLOOKUP($G465,装备规划说明!$F$10:$O$21,4,FALSE)/装备规划说明!$AE$14)</f>
        <v>1478</v>
      </c>
      <c r="W465">
        <f>VLOOKUP($R465,装备规划说明!$X$27:$AI$34,W$1,FALSE)</f>
        <v>20</v>
      </c>
      <c r="X465">
        <f>INT(VLOOKUP($R465,装备规划说明!$X$27:$AI$34,X$1,FALSE)*VLOOKUP($G465,装备规划说明!$F$10:$O$21,4,FALSE)/装备规划说明!$AE$14)</f>
        <v>105</v>
      </c>
      <c r="Y465" t="str">
        <f t="shared" si="87"/>
        <v>[[16,1034,1847][[20,73,131]</v>
      </c>
      <c r="Z465">
        <f t="shared" si="84"/>
        <v>1</v>
      </c>
      <c r="AA465" t="str">
        <f t="shared" si="85"/>
        <v>[[16,246,985,100][20,17,70,100]]</v>
      </c>
      <c r="AB465" t="str">
        <f t="shared" si="85"/>
        <v>[[16,246,985,100][20,17,70,100]]</v>
      </c>
      <c r="AC465" t="str">
        <f t="shared" si="85"/>
        <v>[[16,246,985,100][20,17,70,100]]</v>
      </c>
      <c r="AD465" t="str">
        <f t="shared" si="85"/>
        <v>[[16,246,985,100][20,17,70,100]]</v>
      </c>
      <c r="AE465">
        <f t="shared" si="86"/>
        <v>2</v>
      </c>
    </row>
    <row r="466" spans="1:31" hidden="1" x14ac:dyDescent="0.15">
      <c r="A466" t="str">
        <f t="shared" si="82"/>
        <v>1102210</v>
      </c>
      <c r="B466">
        <v>1</v>
      </c>
      <c r="E466">
        <f t="shared" si="79"/>
        <v>2</v>
      </c>
      <c r="G466">
        <f t="shared" si="80"/>
        <v>10</v>
      </c>
      <c r="H466">
        <f>VLOOKUP(G466,装备规划说明!$F$7:$H$20,2,FALSE)</f>
        <v>150</v>
      </c>
      <c r="I466">
        <f>IF(G466&gt;2,IF(E466=VLOOKUP(G466,装备规划说明!$F$10:$P$20,11,FALSE),1,0)+IF(E466-1=VLOOKUP(G466,装备规划说明!$F$10:$P$20,11,FALSE),1,0),IF(E466=VLOOKUP(G466,装备规划说明!$F$10:$P$20,11,FALSE),1,0))</f>
        <v>0</v>
      </c>
      <c r="J466">
        <v>1</v>
      </c>
      <c r="K466">
        <v>0</v>
      </c>
      <c r="R466">
        <f t="shared" si="78"/>
        <v>2</v>
      </c>
      <c r="S466">
        <f t="shared" si="83"/>
        <v>2</v>
      </c>
      <c r="U466">
        <f>VLOOKUP($R466,装备规划说明!$X$27:$AI$34,U$1,FALSE)</f>
        <v>16</v>
      </c>
      <c r="V466">
        <f>INT(VLOOKUP($R466,装备规划说明!$X$27:$AI$34,V$1,FALSE)*VLOOKUP($G466,装备规划说明!$F$10:$O$21,4,FALSE)/装备规划说明!$AE$14)</f>
        <v>2112</v>
      </c>
      <c r="W466">
        <f>VLOOKUP($R466,装备规划说明!$X$27:$AI$34,W$1,FALSE)</f>
        <v>20</v>
      </c>
      <c r="X466">
        <f>INT(VLOOKUP($R466,装备规划说明!$X$27:$AI$34,X$1,FALSE)*VLOOKUP($G466,装备规划说明!$F$10:$O$21,4,FALSE)/装备规划说明!$AE$14)</f>
        <v>105</v>
      </c>
      <c r="Y466" t="str">
        <f t="shared" si="87"/>
        <v>[[16,1478,2640][[20,73,131]</v>
      </c>
      <c r="Z466">
        <f t="shared" si="84"/>
        <v>1</v>
      </c>
      <c r="AA466" t="str">
        <f t="shared" si="85"/>
        <v>[[16,352,1408,100][20,17,70,100]]</v>
      </c>
      <c r="AB466" t="str">
        <f t="shared" si="85"/>
        <v>[[16,352,1408,100][20,17,70,100]]</v>
      </c>
      <c r="AC466" t="str">
        <f t="shared" si="85"/>
        <v>[[16,352,1408,100][20,17,70,100]]</v>
      </c>
      <c r="AD466" t="str">
        <f t="shared" si="85"/>
        <v>[[16,352,1408,100][20,17,70,100]]</v>
      </c>
      <c r="AE466">
        <f t="shared" si="86"/>
        <v>2</v>
      </c>
    </row>
    <row r="467" spans="1:31" hidden="1" x14ac:dyDescent="0.15">
      <c r="A467" t="str">
        <f t="shared" si="82"/>
        <v>1103210</v>
      </c>
      <c r="B467">
        <v>1</v>
      </c>
      <c r="E467">
        <f t="shared" si="79"/>
        <v>2</v>
      </c>
      <c r="G467">
        <f t="shared" si="80"/>
        <v>10</v>
      </c>
      <c r="H467">
        <f>VLOOKUP(G467,装备规划说明!$F$7:$H$20,2,FALSE)</f>
        <v>150</v>
      </c>
      <c r="I467">
        <f>IF(G467&gt;2,IF(E467=VLOOKUP(G467,装备规划说明!$F$10:$P$20,11,FALSE),1,0)+IF(E467-1=VLOOKUP(G467,装备规划说明!$F$10:$P$20,11,FALSE),1,0),IF(E467=VLOOKUP(G467,装备规划说明!$F$10:$P$20,11,FALSE),1,0))</f>
        <v>0</v>
      </c>
      <c r="J467">
        <v>1</v>
      </c>
      <c r="K467">
        <v>0</v>
      </c>
      <c r="R467">
        <f t="shared" si="78"/>
        <v>3</v>
      </c>
      <c r="S467">
        <f t="shared" si="83"/>
        <v>3</v>
      </c>
      <c r="U467">
        <f>VLOOKUP($R467,装备规划说明!$X$27:$AI$34,U$1,FALSE)</f>
        <v>16</v>
      </c>
      <c r="V467">
        <f>INT(VLOOKUP($R467,装备规划说明!$X$27:$AI$34,V$1,FALSE)*VLOOKUP($G467,装备规划说明!$F$10:$O$21,4,FALSE)/装备规划说明!$AE$14)</f>
        <v>1056</v>
      </c>
      <c r="W467">
        <f>VLOOKUP($R467,装备规划说明!$X$27:$AI$34,W$1,FALSE)</f>
        <v>21</v>
      </c>
      <c r="X467">
        <f>INT(VLOOKUP($R467,装备规划说明!$X$27:$AI$34,X$1,FALSE)*VLOOKUP($G467,装备规划说明!$F$10:$O$21,4,FALSE)/装备规划说明!$AE$14)</f>
        <v>105</v>
      </c>
      <c r="Y467" t="str">
        <f t="shared" si="87"/>
        <v>[[16,739,1320][[21,73,131]</v>
      </c>
      <c r="Z467">
        <f t="shared" si="84"/>
        <v>1</v>
      </c>
      <c r="AA467" t="str">
        <f t="shared" si="85"/>
        <v>[[16,176,704,100][21,17,70,100]]</v>
      </c>
      <c r="AB467" t="str">
        <f t="shared" si="85"/>
        <v>[[16,176,704,100][21,17,70,100]]</v>
      </c>
      <c r="AC467" t="str">
        <f t="shared" si="85"/>
        <v>[[16,176,704,100][21,17,70,100]]</v>
      </c>
      <c r="AD467" t="str">
        <f t="shared" si="85"/>
        <v>[[16,176,704,100][21,17,70,100]]</v>
      </c>
      <c r="AE467">
        <f t="shared" si="86"/>
        <v>2</v>
      </c>
    </row>
    <row r="468" spans="1:31" hidden="1" x14ac:dyDescent="0.15">
      <c r="A468" t="str">
        <f t="shared" si="82"/>
        <v>1104210</v>
      </c>
      <c r="B468">
        <v>1</v>
      </c>
      <c r="E468">
        <f t="shared" si="79"/>
        <v>2</v>
      </c>
      <c r="G468">
        <f t="shared" si="80"/>
        <v>10</v>
      </c>
      <c r="H468">
        <f>VLOOKUP(G468,装备规划说明!$F$7:$H$20,2,FALSE)</f>
        <v>150</v>
      </c>
      <c r="I468">
        <f>IF(G468&gt;2,IF(E468=VLOOKUP(G468,装备规划说明!$F$10:$P$20,11,FALSE),1,0)+IF(E468-1=VLOOKUP(G468,装备规划说明!$F$10:$P$20,11,FALSE),1,0),IF(E468=VLOOKUP(G468,装备规划说明!$F$10:$P$20,11,FALSE),1,0))</f>
        <v>0</v>
      </c>
      <c r="J468">
        <v>1</v>
      </c>
      <c r="K468">
        <v>0</v>
      </c>
      <c r="R468">
        <f t="shared" si="78"/>
        <v>4</v>
      </c>
      <c r="S468">
        <f t="shared" si="83"/>
        <v>4</v>
      </c>
      <c r="U468">
        <f>VLOOKUP($R468,装备规划说明!$X$27:$AI$34,U$1,FALSE)</f>
        <v>18</v>
      </c>
      <c r="V468">
        <f>INT(VLOOKUP($R468,装备规划说明!$X$27:$AI$34,V$1,FALSE)*VLOOKUP($G468,装备规划说明!$F$10:$O$21,4,FALSE)/装备规划说明!$AE$14)</f>
        <v>105</v>
      </c>
      <c r="W468">
        <f>VLOOKUP($R468,装备规划说明!$X$27:$AI$34,W$1,FALSE)</f>
        <v>22</v>
      </c>
      <c r="X468">
        <f>INT(VLOOKUP($R468,装备规划说明!$X$27:$AI$34,X$1,FALSE)*VLOOKUP($G468,装备规划说明!$F$10:$O$21,4,FALSE)/装备规划说明!$AE$14)</f>
        <v>52</v>
      </c>
      <c r="Y468" t="str">
        <f t="shared" si="87"/>
        <v>[[18,73,131][[22,36,65]</v>
      </c>
      <c r="Z468">
        <f t="shared" si="84"/>
        <v>1</v>
      </c>
      <c r="AA468" t="str">
        <f t="shared" si="85"/>
        <v>[[18,17,70,100][22,8,34,100]]</v>
      </c>
      <c r="AB468" t="str">
        <f t="shared" si="85"/>
        <v>[[18,17,70,100][22,8,34,100]]</v>
      </c>
      <c r="AC468" t="str">
        <f t="shared" si="85"/>
        <v>[[18,17,70,100][22,8,34,100]]</v>
      </c>
      <c r="AD468" t="str">
        <f t="shared" si="85"/>
        <v>[[18,17,70,100][22,8,34,100]]</v>
      </c>
      <c r="AE468">
        <f t="shared" si="86"/>
        <v>2</v>
      </c>
    </row>
    <row r="469" spans="1:31" hidden="1" x14ac:dyDescent="0.15">
      <c r="A469" t="str">
        <f t="shared" si="82"/>
        <v>1105210</v>
      </c>
      <c r="B469">
        <v>1</v>
      </c>
      <c r="E469">
        <f t="shared" si="79"/>
        <v>2</v>
      </c>
      <c r="G469">
        <f t="shared" si="80"/>
        <v>10</v>
      </c>
      <c r="H469">
        <f>VLOOKUP(G469,装备规划说明!$F$7:$H$20,2,FALSE)</f>
        <v>150</v>
      </c>
      <c r="I469">
        <f>IF(G469&gt;2,IF(E469=VLOOKUP(G469,装备规划说明!$F$10:$P$20,11,FALSE),1,0)+IF(E469-1=VLOOKUP(G469,装备规划说明!$F$10:$P$20,11,FALSE),1,0),IF(E469=VLOOKUP(G469,装备规划说明!$F$10:$P$20,11,FALSE),1,0))</f>
        <v>0</v>
      </c>
      <c r="J469">
        <v>1</v>
      </c>
      <c r="K469">
        <v>0</v>
      </c>
      <c r="R469">
        <f t="shared" si="78"/>
        <v>5</v>
      </c>
      <c r="S469">
        <f t="shared" si="83"/>
        <v>5</v>
      </c>
      <c r="U469">
        <f>VLOOKUP($R469,装备规划说明!$X$27:$AI$34,U$1,FALSE)</f>
        <v>16</v>
      </c>
      <c r="V469">
        <f>INT(VLOOKUP($R469,装备规划说明!$X$27:$AI$34,V$1,FALSE)*VLOOKUP($G469,装备规划说明!$F$10:$O$21,4,FALSE)/装备规划说明!$AE$14)</f>
        <v>1478</v>
      </c>
      <c r="W469">
        <f>VLOOKUP($R469,装备规划说明!$X$27:$AI$34,W$1,FALSE)</f>
        <v>17</v>
      </c>
      <c r="X469">
        <f>INT(VLOOKUP($R469,装备规划说明!$X$27:$AI$34,X$1,FALSE)*VLOOKUP($G469,装备规划说明!$F$10:$O$21,4,FALSE)/装备规划说明!$AE$14)</f>
        <v>1056</v>
      </c>
      <c r="Y469" t="str">
        <f t="shared" si="87"/>
        <v>[[16,1034,1847][[17,739,1320]</v>
      </c>
      <c r="Z469">
        <f t="shared" si="84"/>
        <v>1</v>
      </c>
      <c r="AA469" t="str">
        <f t="shared" si="85"/>
        <v>[[16,246,985,100][17,176,704,100]]</v>
      </c>
      <c r="AB469" t="str">
        <f t="shared" si="85"/>
        <v>[[16,246,985,100][17,176,704,100]]</v>
      </c>
      <c r="AC469" t="str">
        <f t="shared" si="85"/>
        <v>[[16,246,985,100][17,176,704,100]]</v>
      </c>
      <c r="AD469" t="str">
        <f t="shared" si="85"/>
        <v>[[16,246,985,100][17,176,704,100]]</v>
      </c>
      <c r="AE469">
        <f t="shared" si="86"/>
        <v>2</v>
      </c>
    </row>
    <row r="470" spans="1:31" hidden="1" x14ac:dyDescent="0.15">
      <c r="A470" t="str">
        <f t="shared" si="82"/>
        <v>1106210</v>
      </c>
      <c r="B470">
        <v>1</v>
      </c>
      <c r="E470">
        <f t="shared" si="79"/>
        <v>2</v>
      </c>
      <c r="G470">
        <f t="shared" si="80"/>
        <v>10</v>
      </c>
      <c r="H470">
        <f>VLOOKUP(G470,装备规划说明!$F$7:$H$20,2,FALSE)</f>
        <v>150</v>
      </c>
      <c r="I470">
        <f>IF(G470&gt;2,IF(E470=VLOOKUP(G470,装备规划说明!$F$10:$P$20,11,FALSE),1,0)+IF(E470-1=VLOOKUP(G470,装备规划说明!$F$10:$P$20,11,FALSE),1,0),IF(E470=VLOOKUP(G470,装备规划说明!$F$10:$P$20,11,FALSE),1,0))</f>
        <v>0</v>
      </c>
      <c r="J470">
        <v>1</v>
      </c>
      <c r="K470">
        <v>0</v>
      </c>
      <c r="R470">
        <f t="shared" si="78"/>
        <v>6</v>
      </c>
      <c r="S470">
        <f t="shared" si="83"/>
        <v>6</v>
      </c>
      <c r="U470">
        <f>VLOOKUP($R470,装备规划说明!$X$27:$AI$34,U$1,FALSE)</f>
        <v>18</v>
      </c>
      <c r="V470">
        <f>INT(VLOOKUP($R470,装备规划说明!$X$27:$AI$34,V$1,FALSE)*VLOOKUP($G470,装备规划说明!$F$10:$O$21,4,FALSE)/装备规划说明!$AE$14)</f>
        <v>105</v>
      </c>
      <c r="W470">
        <f>VLOOKUP($R470,装备规划说明!$X$27:$AI$34,W$1,FALSE)</f>
        <v>17</v>
      </c>
      <c r="X470">
        <f>INT(VLOOKUP($R470,装备规划说明!$X$27:$AI$34,X$1,FALSE)*VLOOKUP($G470,装备规划说明!$F$10:$O$21,4,FALSE)/装备规划说明!$AE$14)</f>
        <v>42</v>
      </c>
      <c r="Y470" t="str">
        <f t="shared" si="87"/>
        <v>[[18,73,131][[17,29,52]</v>
      </c>
      <c r="Z470">
        <f t="shared" si="84"/>
        <v>1</v>
      </c>
      <c r="AA470" t="str">
        <f t="shared" si="85"/>
        <v>[[18,17,70,100][17,7,28,100]]</v>
      </c>
      <c r="AB470" t="str">
        <f t="shared" si="85"/>
        <v>[[18,17,70,100][17,7,28,100]]</v>
      </c>
      <c r="AC470" t="str">
        <f t="shared" si="85"/>
        <v>[[18,17,70,100][17,7,28,100]]</v>
      </c>
      <c r="AD470" t="str">
        <f t="shared" si="85"/>
        <v>[[18,17,70,100][17,7,28,100]]</v>
      </c>
      <c r="AE470">
        <f t="shared" si="86"/>
        <v>2</v>
      </c>
    </row>
    <row r="471" spans="1:31" hidden="1" x14ac:dyDescent="0.15">
      <c r="A471" t="str">
        <f t="shared" si="82"/>
        <v>1107210</v>
      </c>
      <c r="B471">
        <v>1</v>
      </c>
      <c r="E471">
        <f t="shared" si="79"/>
        <v>2</v>
      </c>
      <c r="G471">
        <f t="shared" si="80"/>
        <v>10</v>
      </c>
      <c r="H471">
        <f>VLOOKUP(G471,装备规划说明!$F$7:$H$20,2,FALSE)</f>
        <v>150</v>
      </c>
      <c r="I471">
        <f>IF(G471&gt;2,IF(E471=VLOOKUP(G471,装备规划说明!$F$10:$P$20,11,FALSE),1,0)+IF(E471-1=VLOOKUP(G471,装备规划说明!$F$10:$P$20,11,FALSE),1,0),IF(E471=VLOOKUP(G471,装备规划说明!$F$10:$P$20,11,FALSE),1,0))</f>
        <v>0</v>
      </c>
      <c r="J471">
        <v>1</v>
      </c>
      <c r="K471">
        <v>0</v>
      </c>
      <c r="R471">
        <f t="shared" si="78"/>
        <v>7</v>
      </c>
      <c r="S471">
        <f t="shared" si="83"/>
        <v>7</v>
      </c>
      <c r="U471">
        <f>VLOOKUP($R471,装备规划说明!$X$27:$AI$34,U$1,FALSE)</f>
        <v>16</v>
      </c>
      <c r="V471">
        <f>INT(VLOOKUP($R471,装备规划说明!$X$27:$AI$34,V$1,FALSE)*VLOOKUP($G471,装备规划说明!$F$10:$O$21,4,FALSE)/装备规划说明!$AE$14)</f>
        <v>2112</v>
      </c>
      <c r="W471">
        <f>VLOOKUP($R471,装备规划说明!$X$27:$AI$34,W$1,FALSE)</f>
        <v>18</v>
      </c>
      <c r="X471">
        <f>INT(VLOOKUP($R471,装备规划说明!$X$27:$AI$34,X$1,FALSE)*VLOOKUP($G471,装备规划说明!$F$10:$O$21,4,FALSE)/装备规划说明!$AE$14)</f>
        <v>422</v>
      </c>
      <c r="Y471" t="str">
        <f t="shared" si="87"/>
        <v>[[16,1478,2640][[18,295,527]</v>
      </c>
      <c r="Z471">
        <f t="shared" si="84"/>
        <v>1</v>
      </c>
      <c r="AA471" t="str">
        <f t="shared" si="85"/>
        <v>[[16,352,1408,100][18,70,281,100]]</v>
      </c>
      <c r="AB471" t="str">
        <f t="shared" si="85"/>
        <v>[[16,352,1408,100][18,70,281,100]]</v>
      </c>
      <c r="AC471" t="str">
        <f t="shared" si="85"/>
        <v>[[16,352,1408,100][18,70,281,100]]</v>
      </c>
      <c r="AD471" t="str">
        <f t="shared" si="85"/>
        <v>[[16,352,1408,100][18,70,281,100]]</v>
      </c>
      <c r="AE471">
        <f t="shared" si="86"/>
        <v>2</v>
      </c>
    </row>
    <row r="472" spans="1:31" hidden="1" x14ac:dyDescent="0.15">
      <c r="A472" t="str">
        <f t="shared" si="82"/>
        <v>1107210</v>
      </c>
      <c r="B472">
        <v>1</v>
      </c>
      <c r="E472">
        <f t="shared" si="79"/>
        <v>2</v>
      </c>
      <c r="G472">
        <f t="shared" si="80"/>
        <v>10</v>
      </c>
      <c r="H472">
        <f>VLOOKUP(G472,装备规划说明!$F$7:$H$20,2,FALSE)</f>
        <v>150</v>
      </c>
      <c r="I472">
        <f>IF(G472&gt;2,IF(E472=VLOOKUP(G472,装备规划说明!$F$10:$P$20,11,FALSE),1,0)+IF(E472-1=VLOOKUP(G472,装备规划说明!$F$10:$P$20,11,FALSE),1,0),IF(E472=VLOOKUP(G472,装备规划说明!$F$10:$P$20,11,FALSE),1,0))</f>
        <v>0</v>
      </c>
      <c r="J472">
        <v>1</v>
      </c>
      <c r="K472">
        <v>0</v>
      </c>
      <c r="R472">
        <f t="shared" si="78"/>
        <v>7</v>
      </c>
      <c r="S472">
        <f t="shared" si="83"/>
        <v>7</v>
      </c>
      <c r="U472">
        <f>VLOOKUP($R472,装备规划说明!$X$27:$AI$34,U$1,FALSE)</f>
        <v>16</v>
      </c>
      <c r="V472">
        <f>INT(VLOOKUP($R472,装备规划说明!$X$27:$AI$34,V$1,FALSE)*VLOOKUP($G472,装备规划说明!$F$10:$O$21,4,FALSE)/装备规划说明!$AE$14)</f>
        <v>2112</v>
      </c>
      <c r="W472">
        <f>VLOOKUP($R472,装备规划说明!$X$27:$AI$34,W$1,FALSE)</f>
        <v>18</v>
      </c>
      <c r="X472">
        <f>INT(VLOOKUP($R472,装备规划说明!$X$27:$AI$34,X$1,FALSE)*VLOOKUP($G472,装备规划说明!$F$10:$O$21,4,FALSE)/装备规划说明!$AE$14)</f>
        <v>422</v>
      </c>
      <c r="Y472" t="str">
        <f t="shared" si="87"/>
        <v>[[16,1478,2640][[18,295,527]</v>
      </c>
      <c r="Z472">
        <f t="shared" si="84"/>
        <v>1</v>
      </c>
      <c r="AA472" t="str">
        <f t="shared" si="85"/>
        <v>[[16,352,1408,100][18,70,281,100]]</v>
      </c>
      <c r="AB472" t="str">
        <f t="shared" si="85"/>
        <v>[[16,352,1408,100][18,70,281,100]]</v>
      </c>
      <c r="AC472" t="str">
        <f t="shared" si="85"/>
        <v>[[16,352,1408,100][18,70,281,100]]</v>
      </c>
      <c r="AD472" t="str">
        <f t="shared" si="85"/>
        <v>[[16,352,1408,100][18,70,281,100]]</v>
      </c>
      <c r="AE472">
        <f t="shared" si="86"/>
        <v>2</v>
      </c>
    </row>
    <row r="473" spans="1:31" hidden="1" x14ac:dyDescent="0.15">
      <c r="A473" t="str">
        <f t="shared" si="82"/>
        <v>1107210</v>
      </c>
      <c r="B473">
        <v>1</v>
      </c>
      <c r="E473">
        <f t="shared" si="79"/>
        <v>2</v>
      </c>
      <c r="G473">
        <f t="shared" si="80"/>
        <v>10</v>
      </c>
      <c r="H473">
        <f>VLOOKUP(G473,装备规划说明!$F$7:$H$20,2,FALSE)</f>
        <v>150</v>
      </c>
      <c r="I473">
        <f>IF(G473&gt;2,IF(E473=VLOOKUP(G473,装备规划说明!$F$10:$P$20,11,FALSE),1,0)+IF(E473-1=VLOOKUP(G473,装备规划说明!$F$10:$P$20,11,FALSE),1,0),IF(E473=VLOOKUP(G473,装备规划说明!$F$10:$P$20,11,FALSE),1,0))</f>
        <v>0</v>
      </c>
      <c r="J473">
        <v>1</v>
      </c>
      <c r="K473">
        <v>0</v>
      </c>
      <c r="R473">
        <f t="shared" si="78"/>
        <v>7</v>
      </c>
      <c r="S473">
        <f t="shared" si="83"/>
        <v>7</v>
      </c>
      <c r="U473">
        <f>VLOOKUP($R473,装备规划说明!$X$27:$AI$34,U$1,FALSE)</f>
        <v>16</v>
      </c>
      <c r="V473">
        <f>INT(VLOOKUP($R473,装备规划说明!$X$27:$AI$34,V$1,FALSE)*VLOOKUP($G473,装备规划说明!$F$10:$O$21,4,FALSE)/装备规划说明!$AE$14)</f>
        <v>2112</v>
      </c>
      <c r="W473">
        <f>VLOOKUP($R473,装备规划说明!$X$27:$AI$34,W$1,FALSE)</f>
        <v>18</v>
      </c>
      <c r="X473">
        <f>INT(VLOOKUP($R473,装备规划说明!$X$27:$AI$34,X$1,FALSE)*VLOOKUP($G473,装备规划说明!$F$10:$O$21,4,FALSE)/装备规划说明!$AE$14)</f>
        <v>422</v>
      </c>
      <c r="Y473" t="str">
        <f t="shared" si="87"/>
        <v>[[16,1478,2640][[18,295,527]</v>
      </c>
      <c r="Z473">
        <f t="shared" si="84"/>
        <v>1</v>
      </c>
      <c r="AA473" t="str">
        <f t="shared" si="85"/>
        <v>[[16,352,1408,100][18,70,281,100]]</v>
      </c>
      <c r="AB473" t="str">
        <f t="shared" si="85"/>
        <v>[[16,352,1408,100][18,70,281,100]]</v>
      </c>
      <c r="AC473" t="str">
        <f t="shared" si="85"/>
        <v>[[16,352,1408,100][18,70,281,100]]</v>
      </c>
      <c r="AD473" t="str">
        <f t="shared" si="85"/>
        <v>[[16,352,1408,100][18,70,281,100]]</v>
      </c>
      <c r="AE473">
        <f t="shared" si="86"/>
        <v>2</v>
      </c>
    </row>
    <row r="474" spans="1:31" hidden="1" x14ac:dyDescent="0.15">
      <c r="A474" t="str">
        <f t="shared" si="82"/>
        <v>1107210</v>
      </c>
      <c r="B474">
        <v>1</v>
      </c>
      <c r="E474">
        <f t="shared" si="79"/>
        <v>2</v>
      </c>
      <c r="G474">
        <f t="shared" si="80"/>
        <v>10</v>
      </c>
      <c r="H474">
        <f>VLOOKUP(G474,装备规划说明!$F$7:$H$20,2,FALSE)</f>
        <v>150</v>
      </c>
      <c r="I474">
        <f>IF(G474&gt;2,IF(E474=VLOOKUP(G474,装备规划说明!$F$10:$P$20,11,FALSE),1,0)+IF(E474-1=VLOOKUP(G474,装备规划说明!$F$10:$P$20,11,FALSE),1,0),IF(E474=VLOOKUP(G474,装备规划说明!$F$10:$P$20,11,FALSE),1,0))</f>
        <v>0</v>
      </c>
      <c r="J474">
        <v>1</v>
      </c>
      <c r="K474">
        <v>0</v>
      </c>
      <c r="R474">
        <f t="shared" si="78"/>
        <v>7</v>
      </c>
      <c r="S474">
        <f t="shared" si="83"/>
        <v>7</v>
      </c>
      <c r="U474">
        <f>VLOOKUP($R474,装备规划说明!$X$27:$AI$34,U$1,FALSE)</f>
        <v>16</v>
      </c>
      <c r="V474">
        <f>INT(VLOOKUP($R474,装备规划说明!$X$27:$AI$34,V$1,FALSE)*VLOOKUP($G474,装备规划说明!$F$10:$O$21,4,FALSE)/装备规划说明!$AE$14)</f>
        <v>2112</v>
      </c>
      <c r="W474">
        <f>VLOOKUP($R474,装备规划说明!$X$27:$AI$34,W$1,FALSE)</f>
        <v>18</v>
      </c>
      <c r="X474">
        <f>INT(VLOOKUP($R474,装备规划说明!$X$27:$AI$34,X$1,FALSE)*VLOOKUP($G474,装备规划说明!$F$10:$O$21,4,FALSE)/装备规划说明!$AE$14)</f>
        <v>422</v>
      </c>
      <c r="Y474" t="str">
        <f t="shared" si="87"/>
        <v>[[16,1478,2640][[18,295,527]</v>
      </c>
      <c r="Z474">
        <f t="shared" si="84"/>
        <v>1</v>
      </c>
      <c r="AA474" t="str">
        <f t="shared" si="85"/>
        <v>[[16,352,1408,100][18,70,281,100]]</v>
      </c>
      <c r="AB474" t="str">
        <f t="shared" si="85"/>
        <v>[[16,352,1408,100][18,70,281,100]]</v>
      </c>
      <c r="AC474" t="str">
        <f t="shared" si="85"/>
        <v>[[16,352,1408,100][18,70,281,100]]</v>
      </c>
      <c r="AD474" t="str">
        <f t="shared" si="85"/>
        <v>[[16,352,1408,100][18,70,281,100]]</v>
      </c>
      <c r="AE474">
        <f t="shared" si="86"/>
        <v>2</v>
      </c>
    </row>
    <row r="475" spans="1:31" hidden="1" x14ac:dyDescent="0.15">
      <c r="A475" t="str">
        <f t="shared" si="82"/>
        <v>1101310</v>
      </c>
      <c r="B475">
        <v>1</v>
      </c>
      <c r="E475">
        <f t="shared" si="79"/>
        <v>3</v>
      </c>
      <c r="G475">
        <f t="shared" si="80"/>
        <v>10</v>
      </c>
      <c r="H475">
        <f>VLOOKUP(G475,装备规划说明!$F$7:$H$20,2,FALSE)</f>
        <v>150</v>
      </c>
      <c r="I475">
        <f>IF(G475&gt;2,IF(E475=VLOOKUP(G475,装备规划说明!$F$10:$P$20,11,FALSE),1,0)+IF(E475-1=VLOOKUP(G475,装备规划说明!$F$10:$P$20,11,FALSE),1,0),IF(E475=VLOOKUP(G475,装备规划说明!$F$10:$P$20,11,FALSE),1,0))</f>
        <v>0</v>
      </c>
      <c r="J475">
        <v>1</v>
      </c>
      <c r="K475">
        <v>0</v>
      </c>
      <c r="R475">
        <f t="shared" si="78"/>
        <v>1</v>
      </c>
      <c r="S475">
        <f t="shared" si="83"/>
        <v>1</v>
      </c>
      <c r="U475">
        <f>VLOOKUP($R475,装备规划说明!$X$27:$AI$34,U$1,FALSE)</f>
        <v>16</v>
      </c>
      <c r="V475">
        <f>INT(VLOOKUP($R475,装备规划说明!$X$27:$AI$34,V$1,FALSE)*VLOOKUP($G475,装备规划说明!$F$10:$O$21,4,FALSE)/装备规划说明!$AE$14)</f>
        <v>1478</v>
      </c>
      <c r="W475">
        <f>VLOOKUP($R475,装备规划说明!$X$27:$AI$34,W$1,FALSE)</f>
        <v>20</v>
      </c>
      <c r="X475">
        <f>INT(VLOOKUP($R475,装备规划说明!$X$27:$AI$34,X$1,FALSE)*VLOOKUP($G475,装备规划说明!$F$10:$O$21,4,FALSE)/装备规划说明!$AE$14)</f>
        <v>105</v>
      </c>
      <c r="Y475" t="str">
        <f t="shared" si="87"/>
        <v>[[16,1034,1847][[20,73,131]</v>
      </c>
      <c r="Z475">
        <f t="shared" si="84"/>
        <v>2</v>
      </c>
      <c r="AA475" t="str">
        <f t="shared" si="85"/>
        <v>[[16,246,985,100][20,17,70,100]]</v>
      </c>
      <c r="AB475" t="str">
        <f t="shared" si="85"/>
        <v>[[16,246,985,100][20,17,70,100]]</v>
      </c>
      <c r="AC475" t="str">
        <f t="shared" si="85"/>
        <v>[[16,246,985,100][20,17,70,100]]</v>
      </c>
      <c r="AD475" t="str">
        <f t="shared" si="85"/>
        <v>[[16,246,985,100][20,17,70,100]]</v>
      </c>
      <c r="AE475">
        <f t="shared" si="86"/>
        <v>2</v>
      </c>
    </row>
    <row r="476" spans="1:31" hidden="1" x14ac:dyDescent="0.15">
      <c r="A476" t="str">
        <f t="shared" si="82"/>
        <v>1102310</v>
      </c>
      <c r="B476">
        <v>1</v>
      </c>
      <c r="E476">
        <f t="shared" si="79"/>
        <v>3</v>
      </c>
      <c r="G476">
        <f t="shared" si="80"/>
        <v>10</v>
      </c>
      <c r="H476">
        <f>VLOOKUP(G476,装备规划说明!$F$7:$H$20,2,FALSE)</f>
        <v>150</v>
      </c>
      <c r="I476">
        <f>IF(G476&gt;2,IF(E476=VLOOKUP(G476,装备规划说明!$F$10:$P$20,11,FALSE),1,0)+IF(E476-1=VLOOKUP(G476,装备规划说明!$F$10:$P$20,11,FALSE),1,0),IF(E476=VLOOKUP(G476,装备规划说明!$F$10:$P$20,11,FALSE),1,0))</f>
        <v>0</v>
      </c>
      <c r="J476">
        <v>1</v>
      </c>
      <c r="K476">
        <v>0</v>
      </c>
      <c r="R476">
        <f t="shared" si="78"/>
        <v>2</v>
      </c>
      <c r="S476">
        <f t="shared" si="83"/>
        <v>2</v>
      </c>
      <c r="U476">
        <f>VLOOKUP($R476,装备规划说明!$X$27:$AI$34,U$1,FALSE)</f>
        <v>16</v>
      </c>
      <c r="V476">
        <f>INT(VLOOKUP($R476,装备规划说明!$X$27:$AI$34,V$1,FALSE)*VLOOKUP($G476,装备规划说明!$F$10:$O$21,4,FALSE)/装备规划说明!$AE$14)</f>
        <v>2112</v>
      </c>
      <c r="W476">
        <f>VLOOKUP($R476,装备规划说明!$X$27:$AI$34,W$1,FALSE)</f>
        <v>20</v>
      </c>
      <c r="X476">
        <f>INT(VLOOKUP($R476,装备规划说明!$X$27:$AI$34,X$1,FALSE)*VLOOKUP($G476,装备规划说明!$F$10:$O$21,4,FALSE)/装备规划说明!$AE$14)</f>
        <v>105</v>
      </c>
      <c r="Y476" t="str">
        <f t="shared" si="87"/>
        <v>[[16,1478,2640][[20,73,131]</v>
      </c>
      <c r="Z476">
        <f t="shared" si="84"/>
        <v>2</v>
      </c>
      <c r="AA476" t="str">
        <f t="shared" si="85"/>
        <v>[[16,352,1408,100][20,17,70,100]]</v>
      </c>
      <c r="AB476" t="str">
        <f t="shared" si="85"/>
        <v>[[16,352,1408,100][20,17,70,100]]</v>
      </c>
      <c r="AC476" t="str">
        <f t="shared" si="85"/>
        <v>[[16,352,1408,100][20,17,70,100]]</v>
      </c>
      <c r="AD476" t="str">
        <f t="shared" si="85"/>
        <v>[[16,352,1408,100][20,17,70,100]]</v>
      </c>
      <c r="AE476">
        <f t="shared" si="86"/>
        <v>2</v>
      </c>
    </row>
    <row r="477" spans="1:31" hidden="1" x14ac:dyDescent="0.15">
      <c r="A477" t="str">
        <f t="shared" si="82"/>
        <v>1103310</v>
      </c>
      <c r="B477">
        <v>1</v>
      </c>
      <c r="E477">
        <f t="shared" si="79"/>
        <v>3</v>
      </c>
      <c r="G477">
        <f t="shared" si="80"/>
        <v>10</v>
      </c>
      <c r="H477">
        <f>VLOOKUP(G477,装备规划说明!$F$7:$H$20,2,FALSE)</f>
        <v>150</v>
      </c>
      <c r="I477">
        <f>IF(G477&gt;2,IF(E477=VLOOKUP(G477,装备规划说明!$F$10:$P$20,11,FALSE),1,0)+IF(E477-1=VLOOKUP(G477,装备规划说明!$F$10:$P$20,11,FALSE),1,0),IF(E477=VLOOKUP(G477,装备规划说明!$F$10:$P$20,11,FALSE),1,0))</f>
        <v>0</v>
      </c>
      <c r="J477">
        <v>1</v>
      </c>
      <c r="K477">
        <v>0</v>
      </c>
      <c r="R477">
        <f t="shared" si="78"/>
        <v>3</v>
      </c>
      <c r="S477">
        <f t="shared" si="83"/>
        <v>3</v>
      </c>
      <c r="U477">
        <f>VLOOKUP($R477,装备规划说明!$X$27:$AI$34,U$1,FALSE)</f>
        <v>16</v>
      </c>
      <c r="V477">
        <f>INT(VLOOKUP($R477,装备规划说明!$X$27:$AI$34,V$1,FALSE)*VLOOKUP($G477,装备规划说明!$F$10:$O$21,4,FALSE)/装备规划说明!$AE$14)</f>
        <v>1056</v>
      </c>
      <c r="W477">
        <f>VLOOKUP($R477,装备规划说明!$X$27:$AI$34,W$1,FALSE)</f>
        <v>21</v>
      </c>
      <c r="X477">
        <f>INT(VLOOKUP($R477,装备规划说明!$X$27:$AI$34,X$1,FALSE)*VLOOKUP($G477,装备规划说明!$F$10:$O$21,4,FALSE)/装备规划说明!$AE$14)</f>
        <v>105</v>
      </c>
      <c r="Y477" t="str">
        <f t="shared" si="87"/>
        <v>[[16,739,1320][[21,73,131]</v>
      </c>
      <c r="Z477">
        <f t="shared" si="84"/>
        <v>2</v>
      </c>
      <c r="AA477" t="str">
        <f t="shared" si="85"/>
        <v>[[16,176,704,100][21,17,70,100]]</v>
      </c>
      <c r="AB477" t="str">
        <f t="shared" si="85"/>
        <v>[[16,176,704,100][21,17,70,100]]</v>
      </c>
      <c r="AC477" t="str">
        <f t="shared" si="85"/>
        <v>[[16,176,704,100][21,17,70,100]]</v>
      </c>
      <c r="AD477" t="str">
        <f t="shared" si="85"/>
        <v>[[16,176,704,100][21,17,70,100]]</v>
      </c>
      <c r="AE477">
        <f t="shared" si="86"/>
        <v>2</v>
      </c>
    </row>
    <row r="478" spans="1:31" hidden="1" x14ac:dyDescent="0.15">
      <c r="A478" t="str">
        <f t="shared" si="82"/>
        <v>1104310</v>
      </c>
      <c r="B478">
        <v>1</v>
      </c>
      <c r="E478">
        <f t="shared" si="79"/>
        <v>3</v>
      </c>
      <c r="G478">
        <f t="shared" si="80"/>
        <v>10</v>
      </c>
      <c r="H478">
        <f>VLOOKUP(G478,装备规划说明!$F$7:$H$20,2,FALSE)</f>
        <v>150</v>
      </c>
      <c r="I478">
        <f>IF(G478&gt;2,IF(E478=VLOOKUP(G478,装备规划说明!$F$10:$P$20,11,FALSE),1,0)+IF(E478-1=VLOOKUP(G478,装备规划说明!$F$10:$P$20,11,FALSE),1,0),IF(E478=VLOOKUP(G478,装备规划说明!$F$10:$P$20,11,FALSE),1,0))</f>
        <v>0</v>
      </c>
      <c r="J478">
        <v>1</v>
      </c>
      <c r="K478">
        <v>0</v>
      </c>
      <c r="R478">
        <f t="shared" si="78"/>
        <v>4</v>
      </c>
      <c r="S478">
        <f t="shared" si="83"/>
        <v>4</v>
      </c>
      <c r="U478">
        <f>VLOOKUP($R478,装备规划说明!$X$27:$AI$34,U$1,FALSE)</f>
        <v>18</v>
      </c>
      <c r="V478">
        <f>INT(VLOOKUP($R478,装备规划说明!$X$27:$AI$34,V$1,FALSE)*VLOOKUP($G478,装备规划说明!$F$10:$O$21,4,FALSE)/装备规划说明!$AE$14)</f>
        <v>105</v>
      </c>
      <c r="W478">
        <f>VLOOKUP($R478,装备规划说明!$X$27:$AI$34,W$1,FALSE)</f>
        <v>22</v>
      </c>
      <c r="X478">
        <f>INT(VLOOKUP($R478,装备规划说明!$X$27:$AI$34,X$1,FALSE)*VLOOKUP($G478,装备规划说明!$F$10:$O$21,4,FALSE)/装备规划说明!$AE$14)</f>
        <v>52</v>
      </c>
      <c r="Y478" t="str">
        <f t="shared" si="87"/>
        <v>[[18,73,131][[22,36,65]</v>
      </c>
      <c r="Z478">
        <f t="shared" si="84"/>
        <v>2</v>
      </c>
      <c r="AA478" t="str">
        <f t="shared" si="85"/>
        <v>[[18,17,70,100][22,8,34,100]]</v>
      </c>
      <c r="AB478" t="str">
        <f t="shared" si="85"/>
        <v>[[18,17,70,100][22,8,34,100]]</v>
      </c>
      <c r="AC478" t="str">
        <f t="shared" si="85"/>
        <v>[[18,17,70,100][22,8,34,100]]</v>
      </c>
      <c r="AD478" t="str">
        <f t="shared" si="85"/>
        <v>[[18,17,70,100][22,8,34,100]]</v>
      </c>
      <c r="AE478">
        <f t="shared" si="86"/>
        <v>2</v>
      </c>
    </row>
    <row r="479" spans="1:31" hidden="1" x14ac:dyDescent="0.15">
      <c r="A479" t="str">
        <f t="shared" si="82"/>
        <v>1105310</v>
      </c>
      <c r="B479">
        <v>1</v>
      </c>
      <c r="E479">
        <f t="shared" si="79"/>
        <v>3</v>
      </c>
      <c r="G479">
        <f t="shared" si="80"/>
        <v>10</v>
      </c>
      <c r="H479">
        <f>VLOOKUP(G479,装备规划说明!$F$7:$H$20,2,FALSE)</f>
        <v>150</v>
      </c>
      <c r="I479">
        <f>IF(G479&gt;2,IF(E479=VLOOKUP(G479,装备规划说明!$F$10:$P$20,11,FALSE),1,0)+IF(E479-1=VLOOKUP(G479,装备规划说明!$F$10:$P$20,11,FALSE),1,0),IF(E479=VLOOKUP(G479,装备规划说明!$F$10:$P$20,11,FALSE),1,0))</f>
        <v>0</v>
      </c>
      <c r="J479">
        <v>1</v>
      </c>
      <c r="K479">
        <v>0</v>
      </c>
      <c r="R479">
        <f t="shared" si="78"/>
        <v>5</v>
      </c>
      <c r="S479">
        <f t="shared" si="83"/>
        <v>5</v>
      </c>
      <c r="U479">
        <f>VLOOKUP($R479,装备规划说明!$X$27:$AI$34,U$1,FALSE)</f>
        <v>16</v>
      </c>
      <c r="V479">
        <f>INT(VLOOKUP($R479,装备规划说明!$X$27:$AI$34,V$1,FALSE)*VLOOKUP($G479,装备规划说明!$F$10:$O$21,4,FALSE)/装备规划说明!$AE$14)</f>
        <v>1478</v>
      </c>
      <c r="W479">
        <f>VLOOKUP($R479,装备规划说明!$X$27:$AI$34,W$1,FALSE)</f>
        <v>17</v>
      </c>
      <c r="X479">
        <f>INT(VLOOKUP($R479,装备规划说明!$X$27:$AI$34,X$1,FALSE)*VLOOKUP($G479,装备规划说明!$F$10:$O$21,4,FALSE)/装备规划说明!$AE$14)</f>
        <v>1056</v>
      </c>
      <c r="Y479" t="str">
        <f t="shared" si="87"/>
        <v>[[16,1034,1847][[17,739,1320]</v>
      </c>
      <c r="Z479">
        <f t="shared" si="84"/>
        <v>2</v>
      </c>
      <c r="AA479" t="str">
        <f t="shared" si="85"/>
        <v>[[16,246,985,100][17,176,704,100]]</v>
      </c>
      <c r="AB479" t="str">
        <f t="shared" si="85"/>
        <v>[[16,246,985,100][17,176,704,100]]</v>
      </c>
      <c r="AC479" t="str">
        <f t="shared" si="85"/>
        <v>[[16,246,985,100][17,176,704,100]]</v>
      </c>
      <c r="AD479" t="str">
        <f t="shared" si="85"/>
        <v>[[16,246,985,100][17,176,704,100]]</v>
      </c>
      <c r="AE479">
        <f t="shared" si="86"/>
        <v>2</v>
      </c>
    </row>
    <row r="480" spans="1:31" hidden="1" x14ac:dyDescent="0.15">
      <c r="A480" t="str">
        <f t="shared" si="82"/>
        <v>1106310</v>
      </c>
      <c r="B480">
        <v>1</v>
      </c>
      <c r="E480">
        <f t="shared" si="79"/>
        <v>3</v>
      </c>
      <c r="G480">
        <f t="shared" si="80"/>
        <v>10</v>
      </c>
      <c r="H480">
        <f>VLOOKUP(G480,装备规划说明!$F$7:$H$20,2,FALSE)</f>
        <v>150</v>
      </c>
      <c r="I480">
        <f>IF(G480&gt;2,IF(E480=VLOOKUP(G480,装备规划说明!$F$10:$P$20,11,FALSE),1,0)+IF(E480-1=VLOOKUP(G480,装备规划说明!$F$10:$P$20,11,FALSE),1,0),IF(E480=VLOOKUP(G480,装备规划说明!$F$10:$P$20,11,FALSE),1,0))</f>
        <v>0</v>
      </c>
      <c r="J480">
        <v>1</v>
      </c>
      <c r="K480">
        <v>0</v>
      </c>
      <c r="R480">
        <f t="shared" si="78"/>
        <v>6</v>
      </c>
      <c r="S480">
        <f t="shared" si="83"/>
        <v>6</v>
      </c>
      <c r="U480">
        <f>VLOOKUP($R480,装备规划说明!$X$27:$AI$34,U$1,FALSE)</f>
        <v>18</v>
      </c>
      <c r="V480">
        <f>INT(VLOOKUP($R480,装备规划说明!$X$27:$AI$34,V$1,FALSE)*VLOOKUP($G480,装备规划说明!$F$10:$O$21,4,FALSE)/装备规划说明!$AE$14)</f>
        <v>105</v>
      </c>
      <c r="W480">
        <f>VLOOKUP($R480,装备规划说明!$X$27:$AI$34,W$1,FALSE)</f>
        <v>17</v>
      </c>
      <c r="X480">
        <f>INT(VLOOKUP($R480,装备规划说明!$X$27:$AI$34,X$1,FALSE)*VLOOKUP($G480,装备规划说明!$F$10:$O$21,4,FALSE)/装备规划说明!$AE$14)</f>
        <v>42</v>
      </c>
      <c r="Y480" t="str">
        <f t="shared" si="87"/>
        <v>[[18,73,131][[17,29,52]</v>
      </c>
      <c r="Z480">
        <f t="shared" si="84"/>
        <v>2</v>
      </c>
      <c r="AA480" t="str">
        <f t="shared" si="85"/>
        <v>[[18,17,70,100][17,7,28,100]]</v>
      </c>
      <c r="AB480" t="str">
        <f t="shared" si="85"/>
        <v>[[18,17,70,100][17,7,28,100]]</v>
      </c>
      <c r="AC480" t="str">
        <f t="shared" si="85"/>
        <v>[[18,17,70,100][17,7,28,100]]</v>
      </c>
      <c r="AD480" t="str">
        <f t="shared" si="85"/>
        <v>[[18,17,70,100][17,7,28,100]]</v>
      </c>
      <c r="AE480">
        <f t="shared" si="86"/>
        <v>2</v>
      </c>
    </row>
    <row r="481" spans="1:31" hidden="1" x14ac:dyDescent="0.15">
      <c r="A481" t="str">
        <f t="shared" si="82"/>
        <v>1107310</v>
      </c>
      <c r="B481">
        <v>1</v>
      </c>
      <c r="E481">
        <f t="shared" si="79"/>
        <v>3</v>
      </c>
      <c r="G481">
        <f t="shared" si="80"/>
        <v>10</v>
      </c>
      <c r="H481">
        <f>VLOOKUP(G481,装备规划说明!$F$7:$H$20,2,FALSE)</f>
        <v>150</v>
      </c>
      <c r="I481">
        <f>IF(G481&gt;2,IF(E481=VLOOKUP(G481,装备规划说明!$F$10:$P$20,11,FALSE),1,0)+IF(E481-1=VLOOKUP(G481,装备规划说明!$F$10:$P$20,11,FALSE),1,0),IF(E481=VLOOKUP(G481,装备规划说明!$F$10:$P$20,11,FALSE),1,0))</f>
        <v>0</v>
      </c>
      <c r="J481">
        <v>1</v>
      </c>
      <c r="K481">
        <v>0</v>
      </c>
      <c r="R481">
        <f t="shared" si="78"/>
        <v>7</v>
      </c>
      <c r="S481">
        <f t="shared" si="83"/>
        <v>7</v>
      </c>
      <c r="U481">
        <f>VLOOKUP($R481,装备规划说明!$X$27:$AI$34,U$1,FALSE)</f>
        <v>16</v>
      </c>
      <c r="V481">
        <f>INT(VLOOKUP($R481,装备规划说明!$X$27:$AI$34,V$1,FALSE)*VLOOKUP($G481,装备规划说明!$F$10:$O$21,4,FALSE)/装备规划说明!$AE$14)</f>
        <v>2112</v>
      </c>
      <c r="W481">
        <f>VLOOKUP($R481,装备规划说明!$X$27:$AI$34,W$1,FALSE)</f>
        <v>18</v>
      </c>
      <c r="X481">
        <f>INT(VLOOKUP($R481,装备规划说明!$X$27:$AI$34,X$1,FALSE)*VLOOKUP($G481,装备规划说明!$F$10:$O$21,4,FALSE)/装备规划说明!$AE$14)</f>
        <v>422</v>
      </c>
      <c r="Y481" t="str">
        <f t="shared" si="87"/>
        <v>[[16,1478,2640][[18,295,527]</v>
      </c>
      <c r="Z481">
        <f t="shared" si="84"/>
        <v>2</v>
      </c>
      <c r="AA481" t="str">
        <f t="shared" si="85"/>
        <v>[[16,352,1408,100][18,70,281,100]]</v>
      </c>
      <c r="AB481" t="str">
        <f t="shared" si="85"/>
        <v>[[16,352,1408,100][18,70,281,100]]</v>
      </c>
      <c r="AC481" t="str">
        <f t="shared" si="85"/>
        <v>[[16,352,1408,100][18,70,281,100]]</v>
      </c>
      <c r="AD481" t="str">
        <f t="shared" si="85"/>
        <v>[[16,352,1408,100][18,70,281,100]]</v>
      </c>
      <c r="AE481">
        <f t="shared" si="86"/>
        <v>2</v>
      </c>
    </row>
    <row r="482" spans="1:31" hidden="1" x14ac:dyDescent="0.15">
      <c r="A482" t="str">
        <f t="shared" si="82"/>
        <v>1107310</v>
      </c>
      <c r="B482">
        <v>1</v>
      </c>
      <c r="E482">
        <f t="shared" si="79"/>
        <v>3</v>
      </c>
      <c r="G482">
        <f t="shared" si="80"/>
        <v>10</v>
      </c>
      <c r="H482">
        <f>VLOOKUP(G482,装备规划说明!$F$7:$H$20,2,FALSE)</f>
        <v>150</v>
      </c>
      <c r="I482">
        <f>IF(G482&gt;2,IF(E482=VLOOKUP(G482,装备规划说明!$F$10:$P$20,11,FALSE),1,0)+IF(E482-1=VLOOKUP(G482,装备规划说明!$F$10:$P$20,11,FALSE),1,0),IF(E482=VLOOKUP(G482,装备规划说明!$F$10:$P$20,11,FALSE),1,0))</f>
        <v>0</v>
      </c>
      <c r="J482">
        <v>1</v>
      </c>
      <c r="K482">
        <v>0</v>
      </c>
      <c r="R482">
        <f t="shared" si="78"/>
        <v>7</v>
      </c>
      <c r="S482">
        <f t="shared" si="83"/>
        <v>7</v>
      </c>
      <c r="U482">
        <f>VLOOKUP($R482,装备规划说明!$X$27:$AI$34,U$1,FALSE)</f>
        <v>16</v>
      </c>
      <c r="V482">
        <f>INT(VLOOKUP($R482,装备规划说明!$X$27:$AI$34,V$1,FALSE)*VLOOKUP($G482,装备规划说明!$F$10:$O$21,4,FALSE)/装备规划说明!$AE$14)</f>
        <v>2112</v>
      </c>
      <c r="W482">
        <f>VLOOKUP($R482,装备规划说明!$X$27:$AI$34,W$1,FALSE)</f>
        <v>18</v>
      </c>
      <c r="X482">
        <f>INT(VLOOKUP($R482,装备规划说明!$X$27:$AI$34,X$1,FALSE)*VLOOKUP($G482,装备规划说明!$F$10:$O$21,4,FALSE)/装备规划说明!$AE$14)</f>
        <v>422</v>
      </c>
      <c r="Y482" t="str">
        <f t="shared" si="87"/>
        <v>[[16,1478,2640][[18,295,527]</v>
      </c>
      <c r="Z482">
        <f t="shared" si="84"/>
        <v>2</v>
      </c>
      <c r="AA482" t="str">
        <f t="shared" si="85"/>
        <v>[[16,352,1408,100][18,70,281,100]]</v>
      </c>
      <c r="AB482" t="str">
        <f t="shared" si="85"/>
        <v>[[16,352,1408,100][18,70,281,100]]</v>
      </c>
      <c r="AC482" t="str">
        <f t="shared" si="85"/>
        <v>[[16,352,1408,100][18,70,281,100]]</v>
      </c>
      <c r="AD482" t="str">
        <f t="shared" si="85"/>
        <v>[[16,352,1408,100][18,70,281,100]]</v>
      </c>
      <c r="AE482">
        <f t="shared" si="86"/>
        <v>2</v>
      </c>
    </row>
    <row r="483" spans="1:31" hidden="1" x14ac:dyDescent="0.15">
      <c r="A483" t="str">
        <f t="shared" si="82"/>
        <v>1107310</v>
      </c>
      <c r="B483">
        <v>1</v>
      </c>
      <c r="E483">
        <f t="shared" si="79"/>
        <v>3</v>
      </c>
      <c r="G483">
        <f t="shared" si="80"/>
        <v>10</v>
      </c>
      <c r="H483">
        <f>VLOOKUP(G483,装备规划说明!$F$7:$H$20,2,FALSE)</f>
        <v>150</v>
      </c>
      <c r="I483">
        <f>IF(G483&gt;2,IF(E483=VLOOKUP(G483,装备规划说明!$F$10:$P$20,11,FALSE),1,0)+IF(E483-1=VLOOKUP(G483,装备规划说明!$F$10:$P$20,11,FALSE),1,0),IF(E483=VLOOKUP(G483,装备规划说明!$F$10:$P$20,11,FALSE),1,0))</f>
        <v>0</v>
      </c>
      <c r="J483">
        <v>1</v>
      </c>
      <c r="K483">
        <v>0</v>
      </c>
      <c r="R483">
        <f t="shared" si="78"/>
        <v>7</v>
      </c>
      <c r="S483">
        <f t="shared" si="83"/>
        <v>7</v>
      </c>
      <c r="U483">
        <f>VLOOKUP($R483,装备规划说明!$X$27:$AI$34,U$1,FALSE)</f>
        <v>16</v>
      </c>
      <c r="V483">
        <f>INT(VLOOKUP($R483,装备规划说明!$X$27:$AI$34,V$1,FALSE)*VLOOKUP($G483,装备规划说明!$F$10:$O$21,4,FALSE)/装备规划说明!$AE$14)</f>
        <v>2112</v>
      </c>
      <c r="W483">
        <f>VLOOKUP($R483,装备规划说明!$X$27:$AI$34,W$1,FALSE)</f>
        <v>18</v>
      </c>
      <c r="X483">
        <f>INT(VLOOKUP($R483,装备规划说明!$X$27:$AI$34,X$1,FALSE)*VLOOKUP($G483,装备规划说明!$F$10:$O$21,4,FALSE)/装备规划说明!$AE$14)</f>
        <v>422</v>
      </c>
      <c r="Y483" t="str">
        <f t="shared" si="87"/>
        <v>[[16,1478,2640][[18,295,527]</v>
      </c>
      <c r="Z483">
        <f t="shared" si="84"/>
        <v>2</v>
      </c>
      <c r="AA483" t="str">
        <f t="shared" si="85"/>
        <v>[[16,352,1408,100][18,70,281,100]]</v>
      </c>
      <c r="AB483" t="str">
        <f t="shared" si="85"/>
        <v>[[16,352,1408,100][18,70,281,100]]</v>
      </c>
      <c r="AC483" t="str">
        <f t="shared" si="85"/>
        <v>[[16,352,1408,100][18,70,281,100]]</v>
      </c>
      <c r="AD483" t="str">
        <f t="shared" si="85"/>
        <v>[[16,352,1408,100][18,70,281,100]]</v>
      </c>
      <c r="AE483">
        <f t="shared" si="86"/>
        <v>2</v>
      </c>
    </row>
    <row r="484" spans="1:31" hidden="1" x14ac:dyDescent="0.15">
      <c r="A484" t="str">
        <f t="shared" si="82"/>
        <v>1107310</v>
      </c>
      <c r="B484">
        <v>1</v>
      </c>
      <c r="E484">
        <f t="shared" si="79"/>
        <v>3</v>
      </c>
      <c r="G484">
        <f t="shared" si="80"/>
        <v>10</v>
      </c>
      <c r="H484">
        <f>VLOOKUP(G484,装备规划说明!$F$7:$H$20,2,FALSE)</f>
        <v>150</v>
      </c>
      <c r="I484">
        <f>IF(G484&gt;2,IF(E484=VLOOKUP(G484,装备规划说明!$F$10:$P$20,11,FALSE),1,0)+IF(E484-1=VLOOKUP(G484,装备规划说明!$F$10:$P$20,11,FALSE),1,0),IF(E484=VLOOKUP(G484,装备规划说明!$F$10:$P$20,11,FALSE),1,0))</f>
        <v>0</v>
      </c>
      <c r="J484">
        <v>1</v>
      </c>
      <c r="K484">
        <v>0</v>
      </c>
      <c r="R484">
        <f t="shared" si="78"/>
        <v>7</v>
      </c>
      <c r="S484">
        <f t="shared" si="83"/>
        <v>7</v>
      </c>
      <c r="U484">
        <f>VLOOKUP($R484,装备规划说明!$X$27:$AI$34,U$1,FALSE)</f>
        <v>16</v>
      </c>
      <c r="V484">
        <f>INT(VLOOKUP($R484,装备规划说明!$X$27:$AI$34,V$1,FALSE)*VLOOKUP($G484,装备规划说明!$F$10:$O$21,4,FALSE)/装备规划说明!$AE$14)</f>
        <v>2112</v>
      </c>
      <c r="W484">
        <f>VLOOKUP($R484,装备规划说明!$X$27:$AI$34,W$1,FALSE)</f>
        <v>18</v>
      </c>
      <c r="X484">
        <f>INT(VLOOKUP($R484,装备规划说明!$X$27:$AI$34,X$1,FALSE)*VLOOKUP($G484,装备规划说明!$F$10:$O$21,4,FALSE)/装备规划说明!$AE$14)</f>
        <v>422</v>
      </c>
      <c r="Y484" t="str">
        <f t="shared" si="87"/>
        <v>[[16,1478,2640][[18,295,527]</v>
      </c>
      <c r="Z484">
        <f t="shared" si="84"/>
        <v>2</v>
      </c>
      <c r="AA484" t="str">
        <f t="shared" si="85"/>
        <v>[[16,352,1408,100][18,70,281,100]]</v>
      </c>
      <c r="AB484" t="str">
        <f t="shared" si="85"/>
        <v>[[16,352,1408,100][18,70,281,100]]</v>
      </c>
      <c r="AC484" t="str">
        <f t="shared" si="85"/>
        <v>[[16,352,1408,100][18,70,281,100]]</v>
      </c>
      <c r="AD484" t="str">
        <f t="shared" si="85"/>
        <v>[[16,352,1408,100][18,70,281,100]]</v>
      </c>
      <c r="AE484">
        <f t="shared" si="86"/>
        <v>2</v>
      </c>
    </row>
    <row r="485" spans="1:31" hidden="1" x14ac:dyDescent="0.15">
      <c r="A485" t="str">
        <f t="shared" si="82"/>
        <v>1101410</v>
      </c>
      <c r="B485">
        <v>1</v>
      </c>
      <c r="E485">
        <f t="shared" si="79"/>
        <v>4</v>
      </c>
      <c r="G485">
        <f t="shared" si="80"/>
        <v>10</v>
      </c>
      <c r="H485">
        <f>VLOOKUP(G485,装备规划说明!$F$7:$H$20,2,FALSE)</f>
        <v>150</v>
      </c>
      <c r="I485">
        <f>IF(G485&gt;2,IF(E485=VLOOKUP(G485,装备规划说明!$F$10:$P$20,11,FALSE),1,0)+IF(E485-1=VLOOKUP(G485,装备规划说明!$F$10:$P$20,11,FALSE),1,0),IF(E485=VLOOKUP(G485,装备规划说明!$F$10:$P$20,11,FALSE),1,0))</f>
        <v>0</v>
      </c>
      <c r="J485">
        <v>1</v>
      </c>
      <c r="K485">
        <v>0</v>
      </c>
      <c r="R485">
        <f t="shared" si="78"/>
        <v>1</v>
      </c>
      <c r="S485">
        <f t="shared" si="83"/>
        <v>1</v>
      </c>
      <c r="U485">
        <f>VLOOKUP($R485,装备规划说明!$X$27:$AI$34,U$1,FALSE)</f>
        <v>16</v>
      </c>
      <c r="V485">
        <f>INT(VLOOKUP($R485,装备规划说明!$X$27:$AI$34,V$1,FALSE)*VLOOKUP($G485,装备规划说明!$F$10:$O$21,4,FALSE)/装备规划说明!$AE$14)</f>
        <v>1478</v>
      </c>
      <c r="W485">
        <f>VLOOKUP($R485,装备规划说明!$X$27:$AI$34,W$1,FALSE)</f>
        <v>20</v>
      </c>
      <c r="X485">
        <f>INT(VLOOKUP($R485,装备规划说明!$X$27:$AI$34,X$1,FALSE)*VLOOKUP($G485,装备规划说明!$F$10:$O$21,4,FALSE)/装备规划说明!$AE$14)</f>
        <v>105</v>
      </c>
      <c r="Y485" t="str">
        <f t="shared" si="87"/>
        <v>[[16,1034,1847][[20,73,131]</v>
      </c>
      <c r="Z485">
        <f t="shared" si="84"/>
        <v>3</v>
      </c>
      <c r="AA485" t="str">
        <f t="shared" si="85"/>
        <v>[[16,246,985,100][20,17,70,100]]</v>
      </c>
      <c r="AB485" t="str">
        <f t="shared" si="85"/>
        <v>[[16,246,985,100][20,17,70,100]]</v>
      </c>
      <c r="AC485" t="str">
        <f t="shared" si="85"/>
        <v>[[16,246,985,100][20,17,70,100]]</v>
      </c>
      <c r="AD485" t="str">
        <f t="shared" si="85"/>
        <v>[[16,246,985,100][20,17,70,100]]</v>
      </c>
      <c r="AE485">
        <f t="shared" si="86"/>
        <v>2</v>
      </c>
    </row>
    <row r="486" spans="1:31" hidden="1" x14ac:dyDescent="0.15">
      <c r="A486" t="str">
        <f t="shared" si="82"/>
        <v>1102410</v>
      </c>
      <c r="B486">
        <v>1</v>
      </c>
      <c r="E486">
        <f t="shared" si="79"/>
        <v>4</v>
      </c>
      <c r="G486">
        <f t="shared" si="80"/>
        <v>10</v>
      </c>
      <c r="H486">
        <f>VLOOKUP(G486,装备规划说明!$F$7:$H$20,2,FALSE)</f>
        <v>150</v>
      </c>
      <c r="I486">
        <f>IF(G486&gt;2,IF(E486=VLOOKUP(G486,装备规划说明!$F$10:$P$20,11,FALSE),1,0)+IF(E486-1=VLOOKUP(G486,装备规划说明!$F$10:$P$20,11,FALSE),1,0),IF(E486=VLOOKUP(G486,装备规划说明!$F$10:$P$20,11,FALSE),1,0))</f>
        <v>0</v>
      </c>
      <c r="J486">
        <v>1</v>
      </c>
      <c r="K486">
        <v>0</v>
      </c>
      <c r="R486">
        <f t="shared" si="78"/>
        <v>2</v>
      </c>
      <c r="S486">
        <f t="shared" si="83"/>
        <v>2</v>
      </c>
      <c r="U486">
        <f>VLOOKUP($R486,装备规划说明!$X$27:$AI$34,U$1,FALSE)</f>
        <v>16</v>
      </c>
      <c r="V486">
        <f>INT(VLOOKUP($R486,装备规划说明!$X$27:$AI$34,V$1,FALSE)*VLOOKUP($G486,装备规划说明!$F$10:$O$21,4,FALSE)/装备规划说明!$AE$14)</f>
        <v>2112</v>
      </c>
      <c r="W486">
        <f>VLOOKUP($R486,装备规划说明!$X$27:$AI$34,W$1,FALSE)</f>
        <v>20</v>
      </c>
      <c r="X486">
        <f>INT(VLOOKUP($R486,装备规划说明!$X$27:$AI$34,X$1,FALSE)*VLOOKUP($G486,装备规划说明!$F$10:$O$21,4,FALSE)/装备规划说明!$AE$14)</f>
        <v>105</v>
      </c>
      <c r="Y486" t="str">
        <f t="shared" si="87"/>
        <v>[[16,1478,2640][[20,73,131]</v>
      </c>
      <c r="Z486">
        <f t="shared" si="84"/>
        <v>3</v>
      </c>
      <c r="AA486" t="str">
        <f t="shared" si="85"/>
        <v>[[16,352,1408,100][20,17,70,100]]</v>
      </c>
      <c r="AB486" t="str">
        <f t="shared" si="85"/>
        <v>[[16,352,1408,100][20,17,70,100]]</v>
      </c>
      <c r="AC486" t="str">
        <f t="shared" si="85"/>
        <v>[[16,352,1408,100][20,17,70,100]]</v>
      </c>
      <c r="AD486" t="str">
        <f t="shared" si="85"/>
        <v>[[16,352,1408,100][20,17,70,100]]</v>
      </c>
      <c r="AE486">
        <f t="shared" si="86"/>
        <v>2</v>
      </c>
    </row>
    <row r="487" spans="1:31" hidden="1" x14ac:dyDescent="0.15">
      <c r="A487" t="str">
        <f t="shared" si="82"/>
        <v>1103410</v>
      </c>
      <c r="B487">
        <v>1</v>
      </c>
      <c r="E487">
        <f t="shared" si="79"/>
        <v>4</v>
      </c>
      <c r="G487">
        <f t="shared" si="80"/>
        <v>10</v>
      </c>
      <c r="H487">
        <f>VLOOKUP(G487,装备规划说明!$F$7:$H$20,2,FALSE)</f>
        <v>150</v>
      </c>
      <c r="I487">
        <f>IF(G487&gt;2,IF(E487=VLOOKUP(G487,装备规划说明!$F$10:$P$20,11,FALSE),1,0)+IF(E487-1=VLOOKUP(G487,装备规划说明!$F$10:$P$20,11,FALSE),1,0),IF(E487=VLOOKUP(G487,装备规划说明!$F$10:$P$20,11,FALSE),1,0))</f>
        <v>0</v>
      </c>
      <c r="J487">
        <v>1</v>
      </c>
      <c r="K487">
        <v>0</v>
      </c>
      <c r="R487">
        <f t="shared" si="78"/>
        <v>3</v>
      </c>
      <c r="S487">
        <f t="shared" si="83"/>
        <v>3</v>
      </c>
      <c r="U487">
        <f>VLOOKUP($R487,装备规划说明!$X$27:$AI$34,U$1,FALSE)</f>
        <v>16</v>
      </c>
      <c r="V487">
        <f>INT(VLOOKUP($R487,装备规划说明!$X$27:$AI$34,V$1,FALSE)*VLOOKUP($G487,装备规划说明!$F$10:$O$21,4,FALSE)/装备规划说明!$AE$14)</f>
        <v>1056</v>
      </c>
      <c r="W487">
        <f>VLOOKUP($R487,装备规划说明!$X$27:$AI$34,W$1,FALSE)</f>
        <v>21</v>
      </c>
      <c r="X487">
        <f>INT(VLOOKUP($R487,装备规划说明!$X$27:$AI$34,X$1,FALSE)*VLOOKUP($G487,装备规划说明!$F$10:$O$21,4,FALSE)/装备规划说明!$AE$14)</f>
        <v>105</v>
      </c>
      <c r="Y487" t="str">
        <f t="shared" si="87"/>
        <v>[[16,739,1320][[21,73,131]</v>
      </c>
      <c r="Z487">
        <f t="shared" si="84"/>
        <v>3</v>
      </c>
      <c r="AA487" t="str">
        <f t="shared" si="85"/>
        <v>[[16,176,704,100][21,17,70,100]]</v>
      </c>
      <c r="AB487" t="str">
        <f t="shared" si="85"/>
        <v>[[16,176,704,100][21,17,70,100]]</v>
      </c>
      <c r="AC487" t="str">
        <f t="shared" si="85"/>
        <v>[[16,176,704,100][21,17,70,100]]</v>
      </c>
      <c r="AD487" t="str">
        <f t="shared" si="85"/>
        <v>[[16,176,704,100][21,17,70,100]]</v>
      </c>
      <c r="AE487">
        <f t="shared" si="86"/>
        <v>2</v>
      </c>
    </row>
    <row r="488" spans="1:31" hidden="1" x14ac:dyDescent="0.15">
      <c r="A488" t="str">
        <f t="shared" si="82"/>
        <v>1104410</v>
      </c>
      <c r="B488">
        <v>1</v>
      </c>
      <c r="E488">
        <f t="shared" si="79"/>
        <v>4</v>
      </c>
      <c r="G488">
        <f t="shared" si="80"/>
        <v>10</v>
      </c>
      <c r="H488">
        <f>VLOOKUP(G488,装备规划说明!$F$7:$H$20,2,FALSE)</f>
        <v>150</v>
      </c>
      <c r="I488">
        <f>IF(G488&gt;2,IF(E488=VLOOKUP(G488,装备规划说明!$F$10:$P$20,11,FALSE),1,0)+IF(E488-1=VLOOKUP(G488,装备规划说明!$F$10:$P$20,11,FALSE),1,0),IF(E488=VLOOKUP(G488,装备规划说明!$F$10:$P$20,11,FALSE),1,0))</f>
        <v>0</v>
      </c>
      <c r="J488">
        <v>1</v>
      </c>
      <c r="K488">
        <v>0</v>
      </c>
      <c r="R488">
        <f t="shared" si="78"/>
        <v>4</v>
      </c>
      <c r="S488">
        <f t="shared" si="83"/>
        <v>4</v>
      </c>
      <c r="U488">
        <f>VLOOKUP($R488,装备规划说明!$X$27:$AI$34,U$1,FALSE)</f>
        <v>18</v>
      </c>
      <c r="V488">
        <f>INT(VLOOKUP($R488,装备规划说明!$X$27:$AI$34,V$1,FALSE)*VLOOKUP($G488,装备规划说明!$F$10:$O$21,4,FALSE)/装备规划说明!$AE$14)</f>
        <v>105</v>
      </c>
      <c r="W488">
        <f>VLOOKUP($R488,装备规划说明!$X$27:$AI$34,W$1,FALSE)</f>
        <v>22</v>
      </c>
      <c r="X488">
        <f>INT(VLOOKUP($R488,装备规划说明!$X$27:$AI$34,X$1,FALSE)*VLOOKUP($G488,装备规划说明!$F$10:$O$21,4,FALSE)/装备规划说明!$AE$14)</f>
        <v>52</v>
      </c>
      <c r="Y488" t="str">
        <f t="shared" si="87"/>
        <v>[[18,73,131][[22,36,65]</v>
      </c>
      <c r="Z488">
        <f t="shared" si="84"/>
        <v>3</v>
      </c>
      <c r="AA488" t="str">
        <f t="shared" si="85"/>
        <v>[[18,17,70,100][22,8,34,100]]</v>
      </c>
      <c r="AB488" t="str">
        <f t="shared" si="85"/>
        <v>[[18,17,70,100][22,8,34,100]]</v>
      </c>
      <c r="AC488" t="str">
        <f t="shared" si="85"/>
        <v>[[18,17,70,100][22,8,34,100]]</v>
      </c>
      <c r="AD488" t="str">
        <f t="shared" si="85"/>
        <v>[[18,17,70,100][22,8,34,100]]</v>
      </c>
      <c r="AE488">
        <f t="shared" si="86"/>
        <v>2</v>
      </c>
    </row>
    <row r="489" spans="1:31" hidden="1" x14ac:dyDescent="0.15">
      <c r="A489" t="str">
        <f t="shared" si="82"/>
        <v>1105410</v>
      </c>
      <c r="B489">
        <v>1</v>
      </c>
      <c r="E489">
        <f t="shared" si="79"/>
        <v>4</v>
      </c>
      <c r="G489">
        <f t="shared" si="80"/>
        <v>10</v>
      </c>
      <c r="H489">
        <f>VLOOKUP(G489,装备规划说明!$F$7:$H$20,2,FALSE)</f>
        <v>150</v>
      </c>
      <c r="I489">
        <f>IF(G489&gt;2,IF(E489=VLOOKUP(G489,装备规划说明!$F$10:$P$20,11,FALSE),1,0)+IF(E489-1=VLOOKUP(G489,装备规划说明!$F$10:$P$20,11,FALSE),1,0),IF(E489=VLOOKUP(G489,装备规划说明!$F$10:$P$20,11,FALSE),1,0))</f>
        <v>0</v>
      </c>
      <c r="J489">
        <v>1</v>
      </c>
      <c r="K489">
        <v>0</v>
      </c>
      <c r="R489">
        <f t="shared" si="78"/>
        <v>5</v>
      </c>
      <c r="S489">
        <f t="shared" si="83"/>
        <v>5</v>
      </c>
      <c r="U489">
        <f>VLOOKUP($R489,装备规划说明!$X$27:$AI$34,U$1,FALSE)</f>
        <v>16</v>
      </c>
      <c r="V489">
        <f>INT(VLOOKUP($R489,装备规划说明!$X$27:$AI$34,V$1,FALSE)*VLOOKUP($G489,装备规划说明!$F$10:$O$21,4,FALSE)/装备规划说明!$AE$14)</f>
        <v>1478</v>
      </c>
      <c r="W489">
        <f>VLOOKUP($R489,装备规划说明!$X$27:$AI$34,W$1,FALSE)</f>
        <v>17</v>
      </c>
      <c r="X489">
        <f>INT(VLOOKUP($R489,装备规划说明!$X$27:$AI$34,X$1,FALSE)*VLOOKUP($G489,装备规划说明!$F$10:$O$21,4,FALSE)/装备规划说明!$AE$14)</f>
        <v>1056</v>
      </c>
      <c r="Y489" t="str">
        <f t="shared" si="87"/>
        <v>[[16,1034,1847][[17,739,1320]</v>
      </c>
      <c r="Z489">
        <f t="shared" si="84"/>
        <v>3</v>
      </c>
      <c r="AA489" t="str">
        <f t="shared" si="85"/>
        <v>[[16,246,985,100][17,176,704,100]]</v>
      </c>
      <c r="AB489" t="str">
        <f t="shared" si="85"/>
        <v>[[16,246,985,100][17,176,704,100]]</v>
      </c>
      <c r="AC489" t="str">
        <f t="shared" si="85"/>
        <v>[[16,246,985,100][17,176,704,100]]</v>
      </c>
      <c r="AD489" t="str">
        <f t="shared" si="85"/>
        <v>[[16,246,985,100][17,176,704,100]]</v>
      </c>
      <c r="AE489">
        <f t="shared" si="86"/>
        <v>2</v>
      </c>
    </row>
    <row r="490" spans="1:31" hidden="1" x14ac:dyDescent="0.15">
      <c r="A490" t="str">
        <f t="shared" si="82"/>
        <v>1106410</v>
      </c>
      <c r="B490">
        <v>1</v>
      </c>
      <c r="E490">
        <f t="shared" si="79"/>
        <v>4</v>
      </c>
      <c r="G490">
        <f t="shared" si="80"/>
        <v>10</v>
      </c>
      <c r="H490">
        <f>VLOOKUP(G490,装备规划说明!$F$7:$H$20,2,FALSE)</f>
        <v>150</v>
      </c>
      <c r="I490">
        <f>IF(G490&gt;2,IF(E490=VLOOKUP(G490,装备规划说明!$F$10:$P$20,11,FALSE),1,0)+IF(E490-1=VLOOKUP(G490,装备规划说明!$F$10:$P$20,11,FALSE),1,0),IF(E490=VLOOKUP(G490,装备规划说明!$F$10:$P$20,11,FALSE),1,0))</f>
        <v>0</v>
      </c>
      <c r="J490">
        <v>1</v>
      </c>
      <c r="K490">
        <v>0</v>
      </c>
      <c r="R490">
        <f t="shared" si="78"/>
        <v>6</v>
      </c>
      <c r="S490">
        <f t="shared" si="83"/>
        <v>6</v>
      </c>
      <c r="U490">
        <f>VLOOKUP($R490,装备规划说明!$X$27:$AI$34,U$1,FALSE)</f>
        <v>18</v>
      </c>
      <c r="V490">
        <f>INT(VLOOKUP($R490,装备规划说明!$X$27:$AI$34,V$1,FALSE)*VLOOKUP($G490,装备规划说明!$F$10:$O$21,4,FALSE)/装备规划说明!$AE$14)</f>
        <v>105</v>
      </c>
      <c r="W490">
        <f>VLOOKUP($R490,装备规划说明!$X$27:$AI$34,W$1,FALSE)</f>
        <v>17</v>
      </c>
      <c r="X490">
        <f>INT(VLOOKUP($R490,装备规划说明!$X$27:$AI$34,X$1,FALSE)*VLOOKUP($G490,装备规划说明!$F$10:$O$21,4,FALSE)/装备规划说明!$AE$14)</f>
        <v>42</v>
      </c>
      <c r="Y490" t="str">
        <f t="shared" si="87"/>
        <v>[[18,73,131][[17,29,52]</v>
      </c>
      <c r="Z490">
        <f t="shared" si="84"/>
        <v>3</v>
      </c>
      <c r="AA490" t="str">
        <f t="shared" si="85"/>
        <v>[[18,17,70,100][17,7,28,100]]</v>
      </c>
      <c r="AB490" t="str">
        <f t="shared" si="85"/>
        <v>[[18,17,70,100][17,7,28,100]]</v>
      </c>
      <c r="AC490" t="str">
        <f t="shared" si="85"/>
        <v>[[18,17,70,100][17,7,28,100]]</v>
      </c>
      <c r="AD490" t="str">
        <f t="shared" si="85"/>
        <v>[[18,17,70,100][17,7,28,100]]</v>
      </c>
      <c r="AE490">
        <f t="shared" si="86"/>
        <v>2</v>
      </c>
    </row>
    <row r="491" spans="1:31" hidden="1" x14ac:dyDescent="0.15">
      <c r="A491" t="str">
        <f t="shared" si="82"/>
        <v>1107410</v>
      </c>
      <c r="B491">
        <v>1</v>
      </c>
      <c r="E491">
        <f t="shared" si="79"/>
        <v>4</v>
      </c>
      <c r="G491">
        <f t="shared" si="80"/>
        <v>10</v>
      </c>
      <c r="H491">
        <f>VLOOKUP(G491,装备规划说明!$F$7:$H$20,2,FALSE)</f>
        <v>150</v>
      </c>
      <c r="I491">
        <f>IF(G491&gt;2,IF(E491=VLOOKUP(G491,装备规划说明!$F$10:$P$20,11,FALSE),1,0)+IF(E491-1=VLOOKUP(G491,装备规划说明!$F$10:$P$20,11,FALSE),1,0),IF(E491=VLOOKUP(G491,装备规划说明!$F$10:$P$20,11,FALSE),1,0))</f>
        <v>0</v>
      </c>
      <c r="J491">
        <v>1</v>
      </c>
      <c r="K491">
        <v>0</v>
      </c>
      <c r="R491">
        <f t="shared" si="78"/>
        <v>7</v>
      </c>
      <c r="S491">
        <f t="shared" si="83"/>
        <v>7</v>
      </c>
      <c r="U491">
        <f>VLOOKUP($R491,装备规划说明!$X$27:$AI$34,U$1,FALSE)</f>
        <v>16</v>
      </c>
      <c r="V491">
        <f>INT(VLOOKUP($R491,装备规划说明!$X$27:$AI$34,V$1,FALSE)*VLOOKUP($G491,装备规划说明!$F$10:$O$21,4,FALSE)/装备规划说明!$AE$14)</f>
        <v>2112</v>
      </c>
      <c r="W491">
        <f>VLOOKUP($R491,装备规划说明!$X$27:$AI$34,W$1,FALSE)</f>
        <v>18</v>
      </c>
      <c r="X491">
        <f>INT(VLOOKUP($R491,装备规划说明!$X$27:$AI$34,X$1,FALSE)*VLOOKUP($G491,装备规划说明!$F$10:$O$21,4,FALSE)/装备规划说明!$AE$14)</f>
        <v>422</v>
      </c>
      <c r="Y491" t="str">
        <f t="shared" si="87"/>
        <v>[[16,1478,2640][[18,295,527]</v>
      </c>
      <c r="Z491">
        <f t="shared" si="84"/>
        <v>3</v>
      </c>
      <c r="AA491" t="str">
        <f t="shared" si="85"/>
        <v>[[16,352,1408,100][18,70,281,100]]</v>
      </c>
      <c r="AB491" t="str">
        <f t="shared" si="85"/>
        <v>[[16,352,1408,100][18,70,281,100]]</v>
      </c>
      <c r="AC491" t="str">
        <f t="shared" si="85"/>
        <v>[[16,352,1408,100][18,70,281,100]]</v>
      </c>
      <c r="AD491" t="str">
        <f t="shared" si="85"/>
        <v>[[16,352,1408,100][18,70,281,100]]</v>
      </c>
      <c r="AE491">
        <f t="shared" si="86"/>
        <v>2</v>
      </c>
    </row>
    <row r="492" spans="1:31" hidden="1" x14ac:dyDescent="0.15">
      <c r="A492" t="str">
        <f t="shared" si="82"/>
        <v>1107410</v>
      </c>
      <c r="B492">
        <v>1</v>
      </c>
      <c r="E492">
        <f t="shared" si="79"/>
        <v>4</v>
      </c>
      <c r="G492">
        <f t="shared" si="80"/>
        <v>10</v>
      </c>
      <c r="H492">
        <f>VLOOKUP(G492,装备规划说明!$F$7:$H$20,2,FALSE)</f>
        <v>150</v>
      </c>
      <c r="I492">
        <f>IF(G492&gt;2,IF(E492=VLOOKUP(G492,装备规划说明!$F$10:$P$20,11,FALSE),1,0)+IF(E492-1=VLOOKUP(G492,装备规划说明!$F$10:$P$20,11,FALSE),1,0),IF(E492=VLOOKUP(G492,装备规划说明!$F$10:$P$20,11,FALSE),1,0))</f>
        <v>0</v>
      </c>
      <c r="J492">
        <v>1</v>
      </c>
      <c r="K492">
        <v>0</v>
      </c>
      <c r="R492">
        <f t="shared" si="78"/>
        <v>7</v>
      </c>
      <c r="S492">
        <f t="shared" si="83"/>
        <v>7</v>
      </c>
      <c r="U492">
        <f>VLOOKUP($R492,装备规划说明!$X$27:$AI$34,U$1,FALSE)</f>
        <v>16</v>
      </c>
      <c r="V492">
        <f>INT(VLOOKUP($R492,装备规划说明!$X$27:$AI$34,V$1,FALSE)*VLOOKUP($G492,装备规划说明!$F$10:$O$21,4,FALSE)/装备规划说明!$AE$14)</f>
        <v>2112</v>
      </c>
      <c r="W492">
        <f>VLOOKUP($R492,装备规划说明!$X$27:$AI$34,W$1,FALSE)</f>
        <v>18</v>
      </c>
      <c r="X492">
        <f>INT(VLOOKUP($R492,装备规划说明!$X$27:$AI$34,X$1,FALSE)*VLOOKUP($G492,装备规划说明!$F$10:$O$21,4,FALSE)/装备规划说明!$AE$14)</f>
        <v>422</v>
      </c>
      <c r="Y492" t="str">
        <f t="shared" si="87"/>
        <v>[[16,1478,2640][[18,295,527]</v>
      </c>
      <c r="Z492">
        <f t="shared" si="84"/>
        <v>3</v>
      </c>
      <c r="AA492" t="str">
        <f t="shared" si="85"/>
        <v>[[16,352,1408,100][18,70,281,100]]</v>
      </c>
      <c r="AB492" t="str">
        <f t="shared" si="85"/>
        <v>[[16,352,1408,100][18,70,281,100]]</v>
      </c>
      <c r="AC492" t="str">
        <f t="shared" si="85"/>
        <v>[[16,352,1408,100][18,70,281,100]]</v>
      </c>
      <c r="AD492" t="str">
        <f t="shared" si="85"/>
        <v>[[16,352,1408,100][18,70,281,100]]</v>
      </c>
      <c r="AE492">
        <f t="shared" si="86"/>
        <v>2</v>
      </c>
    </row>
    <row r="493" spans="1:31" hidden="1" x14ac:dyDescent="0.15">
      <c r="A493" t="str">
        <f t="shared" si="82"/>
        <v>1107410</v>
      </c>
      <c r="B493">
        <v>1</v>
      </c>
      <c r="E493">
        <f t="shared" si="79"/>
        <v>4</v>
      </c>
      <c r="G493">
        <f t="shared" si="80"/>
        <v>10</v>
      </c>
      <c r="H493">
        <f>VLOOKUP(G493,装备规划说明!$F$7:$H$20,2,FALSE)</f>
        <v>150</v>
      </c>
      <c r="I493">
        <f>IF(G493&gt;2,IF(E493=VLOOKUP(G493,装备规划说明!$F$10:$P$20,11,FALSE),1,0)+IF(E493-1=VLOOKUP(G493,装备规划说明!$F$10:$P$20,11,FALSE),1,0),IF(E493=VLOOKUP(G493,装备规划说明!$F$10:$P$20,11,FALSE),1,0))</f>
        <v>0</v>
      </c>
      <c r="J493">
        <v>1</v>
      </c>
      <c r="K493">
        <v>0</v>
      </c>
      <c r="R493">
        <f t="shared" si="78"/>
        <v>7</v>
      </c>
      <c r="S493">
        <f t="shared" si="83"/>
        <v>7</v>
      </c>
      <c r="U493">
        <f>VLOOKUP($R493,装备规划说明!$X$27:$AI$34,U$1,FALSE)</f>
        <v>16</v>
      </c>
      <c r="V493">
        <f>INT(VLOOKUP($R493,装备规划说明!$X$27:$AI$34,V$1,FALSE)*VLOOKUP($G493,装备规划说明!$F$10:$O$21,4,FALSE)/装备规划说明!$AE$14)</f>
        <v>2112</v>
      </c>
      <c r="W493">
        <f>VLOOKUP($R493,装备规划说明!$X$27:$AI$34,W$1,FALSE)</f>
        <v>18</v>
      </c>
      <c r="X493">
        <f>INT(VLOOKUP($R493,装备规划说明!$X$27:$AI$34,X$1,FALSE)*VLOOKUP($G493,装备规划说明!$F$10:$O$21,4,FALSE)/装备规划说明!$AE$14)</f>
        <v>422</v>
      </c>
      <c r="Y493" t="str">
        <f t="shared" si="87"/>
        <v>[[16,1478,2640][[18,295,527]</v>
      </c>
      <c r="Z493">
        <f t="shared" si="84"/>
        <v>3</v>
      </c>
      <c r="AA493" t="str">
        <f t="shared" si="85"/>
        <v>[[16,352,1408,100][18,70,281,100]]</v>
      </c>
      <c r="AB493" t="str">
        <f t="shared" si="85"/>
        <v>[[16,352,1408,100][18,70,281,100]]</v>
      </c>
      <c r="AC493" t="str">
        <f t="shared" si="85"/>
        <v>[[16,352,1408,100][18,70,281,100]]</v>
      </c>
      <c r="AD493" t="str">
        <f t="shared" si="85"/>
        <v>[[16,352,1408,100][18,70,281,100]]</v>
      </c>
      <c r="AE493">
        <f t="shared" si="86"/>
        <v>2</v>
      </c>
    </row>
    <row r="494" spans="1:31" hidden="1" x14ac:dyDescent="0.15">
      <c r="A494" t="str">
        <f t="shared" si="82"/>
        <v>1107410</v>
      </c>
      <c r="B494">
        <v>1</v>
      </c>
      <c r="E494">
        <f t="shared" si="79"/>
        <v>4</v>
      </c>
      <c r="G494">
        <f t="shared" si="80"/>
        <v>10</v>
      </c>
      <c r="H494">
        <f>VLOOKUP(G494,装备规划说明!$F$7:$H$20,2,FALSE)</f>
        <v>150</v>
      </c>
      <c r="I494">
        <f>IF(G494&gt;2,IF(E494=VLOOKUP(G494,装备规划说明!$F$10:$P$20,11,FALSE),1,0)+IF(E494-1=VLOOKUP(G494,装备规划说明!$F$10:$P$20,11,FALSE),1,0),IF(E494=VLOOKUP(G494,装备规划说明!$F$10:$P$20,11,FALSE),1,0))</f>
        <v>0</v>
      </c>
      <c r="J494">
        <v>1</v>
      </c>
      <c r="K494">
        <v>0</v>
      </c>
      <c r="R494">
        <f t="shared" ref="R494:R504" si="88">R484</f>
        <v>7</v>
      </c>
      <c r="S494">
        <f t="shared" si="83"/>
        <v>7</v>
      </c>
      <c r="U494">
        <f>VLOOKUP($R494,装备规划说明!$X$27:$AI$34,U$1,FALSE)</f>
        <v>16</v>
      </c>
      <c r="V494">
        <f>INT(VLOOKUP($R494,装备规划说明!$X$27:$AI$34,V$1,FALSE)*VLOOKUP($G494,装备规划说明!$F$10:$O$21,4,FALSE)/装备规划说明!$AE$14)</f>
        <v>2112</v>
      </c>
      <c r="W494">
        <f>VLOOKUP($R494,装备规划说明!$X$27:$AI$34,W$1,FALSE)</f>
        <v>18</v>
      </c>
      <c r="X494">
        <f>INT(VLOOKUP($R494,装备规划说明!$X$27:$AI$34,X$1,FALSE)*VLOOKUP($G494,装备规划说明!$F$10:$O$21,4,FALSE)/装备规划说明!$AE$14)</f>
        <v>422</v>
      </c>
      <c r="Y494" t="str">
        <f t="shared" si="87"/>
        <v>[[16,1478,2640][[18,295,527]</v>
      </c>
      <c r="Z494">
        <f t="shared" si="84"/>
        <v>3</v>
      </c>
      <c r="AA494" t="str">
        <f t="shared" si="85"/>
        <v>[[16,352,1408,100][18,70,281,100]]</v>
      </c>
      <c r="AB494" t="str">
        <f t="shared" si="85"/>
        <v>[[16,352,1408,100][18,70,281,100]]</v>
      </c>
      <c r="AC494" t="str">
        <f t="shared" si="85"/>
        <v>[[16,352,1408,100][18,70,281,100]]</v>
      </c>
      <c r="AD494" t="str">
        <f t="shared" si="85"/>
        <v>[[16,352,1408,100][18,70,281,100]]</v>
      </c>
      <c r="AE494">
        <f t="shared" si="86"/>
        <v>2</v>
      </c>
    </row>
    <row r="495" spans="1:31" x14ac:dyDescent="0.15">
      <c r="A495" t="str">
        <f t="shared" si="82"/>
        <v>1101510</v>
      </c>
      <c r="B495">
        <v>1</v>
      </c>
      <c r="E495">
        <f t="shared" si="79"/>
        <v>5</v>
      </c>
      <c r="G495">
        <f t="shared" si="80"/>
        <v>10</v>
      </c>
      <c r="H495">
        <f>VLOOKUP(G495,装备规划说明!$F$7:$H$20,2,FALSE)</f>
        <v>150</v>
      </c>
      <c r="I495">
        <f>IF(G495&gt;2,IF(E495=VLOOKUP(G495,装备规划说明!$F$10:$P$20,11,FALSE),1,0)+IF(E495-1=VLOOKUP(G495,装备规划说明!$F$10:$P$20,11,FALSE),1,0),IF(E495=VLOOKUP(G495,装备规划说明!$F$10:$P$20,11,FALSE),1,0))</f>
        <v>1</v>
      </c>
      <c r="J495">
        <v>1</v>
      </c>
      <c r="K495">
        <v>0</v>
      </c>
      <c r="R495">
        <f t="shared" si="88"/>
        <v>1</v>
      </c>
      <c r="S495">
        <f t="shared" si="83"/>
        <v>1</v>
      </c>
      <c r="U495">
        <f>VLOOKUP($R495,装备规划说明!$X$27:$AI$34,U$1,FALSE)</f>
        <v>16</v>
      </c>
      <c r="V495">
        <f>INT(VLOOKUP($R495,装备规划说明!$X$27:$AI$34,V$1,FALSE)*VLOOKUP($G495,装备规划说明!$F$10:$O$21,4,FALSE)/装备规划说明!$AE$14)</f>
        <v>1478</v>
      </c>
      <c r="W495">
        <f>VLOOKUP($R495,装备规划说明!$X$27:$AI$34,W$1,FALSE)</f>
        <v>20</v>
      </c>
      <c r="X495">
        <f>INT(VLOOKUP($R495,装备规划说明!$X$27:$AI$34,X$1,FALSE)*VLOOKUP($G495,装备规划说明!$F$10:$O$21,4,FALSE)/装备规划说明!$AE$14)</f>
        <v>105</v>
      </c>
      <c r="Y495" t="str">
        <f t="shared" ref="Y495:Y514" si="89">"[["&amp;$U495&amp;","&amp;INT($V495)&amp;"]"&amp;"[["&amp;$W495&amp;","&amp;INT($X495)&amp;"]]"</f>
        <v>[[16,1478][[20,105]]</v>
      </c>
      <c r="Z495">
        <f t="shared" si="84"/>
        <v>4</v>
      </c>
      <c r="AA495" t="str">
        <f t="shared" si="85"/>
        <v>[[16,246,985,100][20,17,70,100]]</v>
      </c>
      <c r="AB495" t="str">
        <f t="shared" si="85"/>
        <v>[[16,246,985,100][20,17,70,100]]</v>
      </c>
      <c r="AC495" t="str">
        <f t="shared" si="85"/>
        <v>[[16,246,985,100][20,17,70,100]]</v>
      </c>
      <c r="AD495" t="str">
        <f t="shared" si="85"/>
        <v>[[16,246,985,100][20,17,70,100]]</v>
      </c>
      <c r="AE495">
        <f t="shared" si="86"/>
        <v>3</v>
      </c>
    </row>
    <row r="496" spans="1:31" x14ac:dyDescent="0.15">
      <c r="A496" t="str">
        <f t="shared" si="82"/>
        <v>1102510</v>
      </c>
      <c r="B496">
        <v>1</v>
      </c>
      <c r="E496">
        <f t="shared" si="79"/>
        <v>5</v>
      </c>
      <c r="G496">
        <f t="shared" si="80"/>
        <v>10</v>
      </c>
      <c r="H496">
        <f>VLOOKUP(G496,装备规划说明!$F$7:$H$20,2,FALSE)</f>
        <v>150</v>
      </c>
      <c r="I496">
        <f>IF(G496&gt;2,IF(E496=VLOOKUP(G496,装备规划说明!$F$10:$P$20,11,FALSE),1,0)+IF(E496-1=VLOOKUP(G496,装备规划说明!$F$10:$P$20,11,FALSE),1,0),IF(E496=VLOOKUP(G496,装备规划说明!$F$10:$P$20,11,FALSE),1,0))</f>
        <v>1</v>
      </c>
      <c r="J496">
        <v>1</v>
      </c>
      <c r="K496">
        <v>0</v>
      </c>
      <c r="R496">
        <f t="shared" si="88"/>
        <v>2</v>
      </c>
      <c r="S496">
        <f t="shared" si="83"/>
        <v>2</v>
      </c>
      <c r="U496">
        <f>VLOOKUP($R496,装备规划说明!$X$27:$AI$34,U$1,FALSE)</f>
        <v>16</v>
      </c>
      <c r="V496">
        <f>INT(VLOOKUP($R496,装备规划说明!$X$27:$AI$34,V$1,FALSE)*VLOOKUP($G496,装备规划说明!$F$10:$O$21,4,FALSE)/装备规划说明!$AE$14)</f>
        <v>2112</v>
      </c>
      <c r="W496">
        <f>VLOOKUP($R496,装备规划说明!$X$27:$AI$34,W$1,FALSE)</f>
        <v>20</v>
      </c>
      <c r="X496">
        <f>INT(VLOOKUP($R496,装备规划说明!$X$27:$AI$34,X$1,FALSE)*VLOOKUP($G496,装备规划说明!$F$10:$O$21,4,FALSE)/装备规划说明!$AE$14)</f>
        <v>105</v>
      </c>
      <c r="Y496" t="str">
        <f t="shared" si="89"/>
        <v>[[16,2112][[20,105]]</v>
      </c>
      <c r="Z496">
        <f t="shared" si="84"/>
        <v>4</v>
      </c>
      <c r="AA496" t="str">
        <f t="shared" si="85"/>
        <v>[[16,352,1408,100][20,17,70,100]]</v>
      </c>
      <c r="AB496" t="str">
        <f t="shared" si="85"/>
        <v>[[16,352,1408,100][20,17,70,100]]</v>
      </c>
      <c r="AC496" t="str">
        <f t="shared" si="85"/>
        <v>[[16,352,1408,100][20,17,70,100]]</v>
      </c>
      <c r="AD496" t="str">
        <f t="shared" si="85"/>
        <v>[[16,352,1408,100][20,17,70,100]]</v>
      </c>
      <c r="AE496">
        <f t="shared" si="86"/>
        <v>3</v>
      </c>
    </row>
    <row r="497" spans="1:31" x14ac:dyDescent="0.15">
      <c r="A497" t="str">
        <f t="shared" si="82"/>
        <v>1103510</v>
      </c>
      <c r="B497">
        <v>1</v>
      </c>
      <c r="E497">
        <f t="shared" si="79"/>
        <v>5</v>
      </c>
      <c r="G497">
        <f t="shared" si="80"/>
        <v>10</v>
      </c>
      <c r="H497">
        <f>VLOOKUP(G497,装备规划说明!$F$7:$H$20,2,FALSE)</f>
        <v>150</v>
      </c>
      <c r="I497">
        <f>IF(G497&gt;2,IF(E497=VLOOKUP(G497,装备规划说明!$F$10:$P$20,11,FALSE),1,0)+IF(E497-1=VLOOKUP(G497,装备规划说明!$F$10:$P$20,11,FALSE),1,0),IF(E497=VLOOKUP(G497,装备规划说明!$F$10:$P$20,11,FALSE),1,0))</f>
        <v>1</v>
      </c>
      <c r="J497">
        <v>1</v>
      </c>
      <c r="K497">
        <v>0</v>
      </c>
      <c r="R497">
        <f t="shared" si="88"/>
        <v>3</v>
      </c>
      <c r="S497">
        <f t="shared" si="83"/>
        <v>3</v>
      </c>
      <c r="U497">
        <f>VLOOKUP($R497,装备规划说明!$X$27:$AI$34,U$1,FALSE)</f>
        <v>16</v>
      </c>
      <c r="V497">
        <f>INT(VLOOKUP($R497,装备规划说明!$X$27:$AI$34,V$1,FALSE)*VLOOKUP($G497,装备规划说明!$F$10:$O$21,4,FALSE)/装备规划说明!$AE$14)</f>
        <v>1056</v>
      </c>
      <c r="W497">
        <f>VLOOKUP($R497,装备规划说明!$X$27:$AI$34,W$1,FALSE)</f>
        <v>21</v>
      </c>
      <c r="X497">
        <f>INT(VLOOKUP($R497,装备规划说明!$X$27:$AI$34,X$1,FALSE)*VLOOKUP($G497,装备规划说明!$F$10:$O$21,4,FALSE)/装备规划说明!$AE$14)</f>
        <v>105</v>
      </c>
      <c r="Y497" t="str">
        <f t="shared" si="89"/>
        <v>[[16,1056][[21,105]]</v>
      </c>
      <c r="Z497">
        <f t="shared" si="84"/>
        <v>4</v>
      </c>
      <c r="AA497" t="str">
        <f t="shared" si="85"/>
        <v>[[16,176,704,100][21,17,70,100]]</v>
      </c>
      <c r="AB497" t="str">
        <f t="shared" si="85"/>
        <v>[[16,176,704,100][21,17,70,100]]</v>
      </c>
      <c r="AC497" t="str">
        <f t="shared" si="85"/>
        <v>[[16,176,704,100][21,17,70,100]]</v>
      </c>
      <c r="AD497" t="str">
        <f t="shared" si="85"/>
        <v>[[16,176,704,100][21,17,70,100]]</v>
      </c>
      <c r="AE497">
        <f t="shared" si="86"/>
        <v>3</v>
      </c>
    </row>
    <row r="498" spans="1:31" x14ac:dyDescent="0.15">
      <c r="A498" t="str">
        <f t="shared" si="82"/>
        <v>1104510</v>
      </c>
      <c r="B498">
        <v>1</v>
      </c>
      <c r="E498">
        <f t="shared" si="79"/>
        <v>5</v>
      </c>
      <c r="G498">
        <f t="shared" si="80"/>
        <v>10</v>
      </c>
      <c r="H498">
        <f>VLOOKUP(G498,装备规划说明!$F$7:$H$20,2,FALSE)</f>
        <v>150</v>
      </c>
      <c r="I498">
        <f>IF(G498&gt;2,IF(E498=VLOOKUP(G498,装备规划说明!$F$10:$P$20,11,FALSE),1,0)+IF(E498-1=VLOOKUP(G498,装备规划说明!$F$10:$P$20,11,FALSE),1,0),IF(E498=VLOOKUP(G498,装备规划说明!$F$10:$P$20,11,FALSE),1,0))</f>
        <v>1</v>
      </c>
      <c r="J498">
        <v>1</v>
      </c>
      <c r="K498">
        <v>0</v>
      </c>
      <c r="R498">
        <f t="shared" si="88"/>
        <v>4</v>
      </c>
      <c r="S498">
        <f t="shared" si="83"/>
        <v>4</v>
      </c>
      <c r="U498">
        <f>VLOOKUP($R498,装备规划说明!$X$27:$AI$34,U$1,FALSE)</f>
        <v>18</v>
      </c>
      <c r="V498">
        <f>INT(VLOOKUP($R498,装备规划说明!$X$27:$AI$34,V$1,FALSE)*VLOOKUP($G498,装备规划说明!$F$10:$O$21,4,FALSE)/装备规划说明!$AE$14)</f>
        <v>105</v>
      </c>
      <c r="W498">
        <f>VLOOKUP($R498,装备规划说明!$X$27:$AI$34,W$1,FALSE)</f>
        <v>22</v>
      </c>
      <c r="X498">
        <f>INT(VLOOKUP($R498,装备规划说明!$X$27:$AI$34,X$1,FALSE)*VLOOKUP($G498,装备规划说明!$F$10:$O$21,4,FALSE)/装备规划说明!$AE$14)</f>
        <v>52</v>
      </c>
      <c r="Y498" t="str">
        <f t="shared" si="89"/>
        <v>[[18,105][[22,52]]</v>
      </c>
      <c r="Z498">
        <f t="shared" si="84"/>
        <v>4</v>
      </c>
      <c r="AA498" t="str">
        <f t="shared" si="85"/>
        <v>[[18,17,70,100][22,8,34,100]]</v>
      </c>
      <c r="AB498" t="str">
        <f t="shared" si="85"/>
        <v>[[18,17,70,100][22,8,34,100]]</v>
      </c>
      <c r="AC498" t="str">
        <f t="shared" si="85"/>
        <v>[[18,17,70,100][22,8,34,100]]</v>
      </c>
      <c r="AD498" t="str">
        <f t="shared" si="85"/>
        <v>[[18,17,70,100][22,8,34,100]]</v>
      </c>
      <c r="AE498">
        <f t="shared" si="86"/>
        <v>3</v>
      </c>
    </row>
    <row r="499" spans="1:31" x14ac:dyDescent="0.15">
      <c r="A499" t="str">
        <f t="shared" si="82"/>
        <v>1105510</v>
      </c>
      <c r="B499">
        <v>1</v>
      </c>
      <c r="E499">
        <f t="shared" si="79"/>
        <v>5</v>
      </c>
      <c r="G499">
        <f t="shared" si="80"/>
        <v>10</v>
      </c>
      <c r="H499">
        <f>VLOOKUP(G499,装备规划说明!$F$7:$H$20,2,FALSE)</f>
        <v>150</v>
      </c>
      <c r="I499">
        <f>IF(G499&gt;2,IF(E499=VLOOKUP(G499,装备规划说明!$F$10:$P$20,11,FALSE),1,0)+IF(E499-1=VLOOKUP(G499,装备规划说明!$F$10:$P$20,11,FALSE),1,0),IF(E499=VLOOKUP(G499,装备规划说明!$F$10:$P$20,11,FALSE),1,0))</f>
        <v>1</v>
      </c>
      <c r="J499">
        <v>1</v>
      </c>
      <c r="K499">
        <v>0</v>
      </c>
      <c r="R499">
        <f t="shared" si="88"/>
        <v>5</v>
      </c>
      <c r="S499">
        <f t="shared" si="83"/>
        <v>5</v>
      </c>
      <c r="U499">
        <f>VLOOKUP($R499,装备规划说明!$X$27:$AI$34,U$1,FALSE)</f>
        <v>16</v>
      </c>
      <c r="V499">
        <f>INT(VLOOKUP($R499,装备规划说明!$X$27:$AI$34,V$1,FALSE)*VLOOKUP($G499,装备规划说明!$F$10:$O$21,4,FALSE)/装备规划说明!$AE$14)</f>
        <v>1478</v>
      </c>
      <c r="W499">
        <f>VLOOKUP($R499,装备规划说明!$X$27:$AI$34,W$1,FALSE)</f>
        <v>17</v>
      </c>
      <c r="X499">
        <f>INT(VLOOKUP($R499,装备规划说明!$X$27:$AI$34,X$1,FALSE)*VLOOKUP($G499,装备规划说明!$F$10:$O$21,4,FALSE)/装备规划说明!$AE$14)</f>
        <v>1056</v>
      </c>
      <c r="Y499" t="str">
        <f t="shared" si="89"/>
        <v>[[16,1478][[17,1056]]</v>
      </c>
      <c r="Z499">
        <f t="shared" si="84"/>
        <v>4</v>
      </c>
      <c r="AA499" t="str">
        <f t="shared" si="85"/>
        <v>[[16,246,985,100][17,176,704,100]]</v>
      </c>
      <c r="AB499" t="str">
        <f t="shared" si="85"/>
        <v>[[16,246,985,100][17,176,704,100]]</v>
      </c>
      <c r="AC499" t="str">
        <f t="shared" si="85"/>
        <v>[[16,246,985,100][17,176,704,100]]</v>
      </c>
      <c r="AD499" t="str">
        <f t="shared" si="85"/>
        <v>[[16,246,985,100][17,176,704,100]]</v>
      </c>
      <c r="AE499">
        <f t="shared" si="86"/>
        <v>3</v>
      </c>
    </row>
    <row r="500" spans="1:31" x14ac:dyDescent="0.15">
      <c r="A500" t="str">
        <f t="shared" si="82"/>
        <v>1106510</v>
      </c>
      <c r="B500">
        <v>1</v>
      </c>
      <c r="E500">
        <f t="shared" si="79"/>
        <v>5</v>
      </c>
      <c r="G500">
        <f t="shared" si="80"/>
        <v>10</v>
      </c>
      <c r="H500">
        <f>VLOOKUP(G500,装备规划说明!$F$7:$H$20,2,FALSE)</f>
        <v>150</v>
      </c>
      <c r="I500">
        <f>IF(G500&gt;2,IF(E500=VLOOKUP(G500,装备规划说明!$F$10:$P$20,11,FALSE),1,0)+IF(E500-1=VLOOKUP(G500,装备规划说明!$F$10:$P$20,11,FALSE),1,0),IF(E500=VLOOKUP(G500,装备规划说明!$F$10:$P$20,11,FALSE),1,0))</f>
        <v>1</v>
      </c>
      <c r="J500">
        <v>1</v>
      </c>
      <c r="K500">
        <v>0</v>
      </c>
      <c r="R500">
        <f t="shared" si="88"/>
        <v>6</v>
      </c>
      <c r="S500">
        <f t="shared" si="83"/>
        <v>6</v>
      </c>
      <c r="U500">
        <f>VLOOKUP($R500,装备规划说明!$X$27:$AI$34,U$1,FALSE)</f>
        <v>18</v>
      </c>
      <c r="V500">
        <f>INT(VLOOKUP($R500,装备规划说明!$X$27:$AI$34,V$1,FALSE)*VLOOKUP($G500,装备规划说明!$F$10:$O$21,4,FALSE)/装备规划说明!$AE$14)</f>
        <v>105</v>
      </c>
      <c r="W500">
        <f>VLOOKUP($R500,装备规划说明!$X$27:$AI$34,W$1,FALSE)</f>
        <v>17</v>
      </c>
      <c r="X500">
        <f>INT(VLOOKUP($R500,装备规划说明!$X$27:$AI$34,X$1,FALSE)*VLOOKUP($G500,装备规划说明!$F$10:$O$21,4,FALSE)/装备规划说明!$AE$14)</f>
        <v>42</v>
      </c>
      <c r="Y500" t="str">
        <f t="shared" si="89"/>
        <v>[[18,105][[17,42]]</v>
      </c>
      <c r="Z500">
        <f t="shared" si="84"/>
        <v>4</v>
      </c>
      <c r="AA500" t="str">
        <f t="shared" si="85"/>
        <v>[[18,17,70,100][17,7,28,100]]</v>
      </c>
      <c r="AB500" t="str">
        <f t="shared" si="85"/>
        <v>[[18,17,70,100][17,7,28,100]]</v>
      </c>
      <c r="AC500" t="str">
        <f t="shared" si="85"/>
        <v>[[18,17,70,100][17,7,28,100]]</v>
      </c>
      <c r="AD500" t="str">
        <f t="shared" si="85"/>
        <v>[[18,17,70,100][17,7,28,100]]</v>
      </c>
      <c r="AE500">
        <f t="shared" si="86"/>
        <v>3</v>
      </c>
    </row>
    <row r="501" spans="1:31" x14ac:dyDescent="0.15">
      <c r="A501" t="str">
        <f t="shared" si="82"/>
        <v>1107510</v>
      </c>
      <c r="B501">
        <v>1</v>
      </c>
      <c r="E501">
        <f t="shared" si="79"/>
        <v>5</v>
      </c>
      <c r="G501">
        <f t="shared" si="80"/>
        <v>10</v>
      </c>
      <c r="H501">
        <f>VLOOKUP(G501,装备规划说明!$F$7:$H$20,2,FALSE)</f>
        <v>150</v>
      </c>
      <c r="I501">
        <f>IF(G501&gt;2,IF(E501=VLOOKUP(G501,装备规划说明!$F$10:$P$20,11,FALSE),1,0)+IF(E501-1=VLOOKUP(G501,装备规划说明!$F$10:$P$20,11,FALSE),1,0),IF(E501=VLOOKUP(G501,装备规划说明!$F$10:$P$20,11,FALSE),1,0))</f>
        <v>1</v>
      </c>
      <c r="J501">
        <v>1</v>
      </c>
      <c r="K501">
        <v>0</v>
      </c>
      <c r="R501">
        <f t="shared" si="88"/>
        <v>7</v>
      </c>
      <c r="S501">
        <f t="shared" si="83"/>
        <v>7</v>
      </c>
      <c r="U501">
        <f>VLOOKUP($R501,装备规划说明!$X$27:$AI$34,U$1,FALSE)</f>
        <v>16</v>
      </c>
      <c r="V501">
        <f>INT(VLOOKUP($R501,装备规划说明!$X$27:$AI$34,V$1,FALSE)*VLOOKUP($G501,装备规划说明!$F$10:$O$21,4,FALSE)/装备规划说明!$AE$14)</f>
        <v>2112</v>
      </c>
      <c r="W501">
        <f>VLOOKUP($R501,装备规划说明!$X$27:$AI$34,W$1,FALSE)</f>
        <v>18</v>
      </c>
      <c r="X501">
        <f>INT(VLOOKUP($R501,装备规划说明!$X$27:$AI$34,X$1,FALSE)*VLOOKUP($G501,装备规划说明!$F$10:$O$21,4,FALSE)/装备规划说明!$AE$14)</f>
        <v>422</v>
      </c>
      <c r="Y501" t="str">
        <f t="shared" si="89"/>
        <v>[[16,2112][[18,422]]</v>
      </c>
      <c r="Z501">
        <f t="shared" si="84"/>
        <v>4</v>
      </c>
      <c r="AA501" t="str">
        <f t="shared" si="85"/>
        <v>[[16,352,1408,100][18,70,281,100]]</v>
      </c>
      <c r="AB501" t="str">
        <f t="shared" si="85"/>
        <v>[[16,352,1408,100][18,70,281,100]]</v>
      </c>
      <c r="AC501" t="str">
        <f t="shared" si="85"/>
        <v>[[16,352,1408,100][18,70,281,100]]</v>
      </c>
      <c r="AD501" t="str">
        <f t="shared" si="85"/>
        <v>[[16,352,1408,100][18,70,281,100]]</v>
      </c>
      <c r="AE501">
        <f t="shared" si="86"/>
        <v>3</v>
      </c>
    </row>
    <row r="502" spans="1:31" x14ac:dyDescent="0.15">
      <c r="A502" t="str">
        <f t="shared" si="82"/>
        <v>1107510</v>
      </c>
      <c r="B502">
        <v>1</v>
      </c>
      <c r="E502">
        <f t="shared" si="79"/>
        <v>5</v>
      </c>
      <c r="G502">
        <f t="shared" si="80"/>
        <v>10</v>
      </c>
      <c r="H502">
        <f>VLOOKUP(G502,装备规划说明!$F$7:$H$20,2,FALSE)</f>
        <v>150</v>
      </c>
      <c r="I502">
        <f>IF(G502&gt;2,IF(E502=VLOOKUP(G502,装备规划说明!$F$10:$P$20,11,FALSE),1,0)+IF(E502-1=VLOOKUP(G502,装备规划说明!$F$10:$P$20,11,FALSE),1,0),IF(E502=VLOOKUP(G502,装备规划说明!$F$10:$P$20,11,FALSE),1,0))</f>
        <v>1</v>
      </c>
      <c r="J502">
        <v>1</v>
      </c>
      <c r="K502">
        <v>0</v>
      </c>
      <c r="R502">
        <f t="shared" si="88"/>
        <v>7</v>
      </c>
      <c r="S502">
        <f t="shared" si="83"/>
        <v>7</v>
      </c>
      <c r="U502">
        <f>VLOOKUP($R502,装备规划说明!$X$27:$AI$34,U$1,FALSE)</f>
        <v>16</v>
      </c>
      <c r="V502">
        <f>INT(VLOOKUP($R502,装备规划说明!$X$27:$AI$34,V$1,FALSE)*VLOOKUP($G502,装备规划说明!$F$10:$O$21,4,FALSE)/装备规划说明!$AE$14)</f>
        <v>2112</v>
      </c>
      <c r="W502">
        <f>VLOOKUP($R502,装备规划说明!$X$27:$AI$34,W$1,FALSE)</f>
        <v>18</v>
      </c>
      <c r="X502">
        <f>INT(VLOOKUP($R502,装备规划说明!$X$27:$AI$34,X$1,FALSE)*VLOOKUP($G502,装备规划说明!$F$10:$O$21,4,FALSE)/装备规划说明!$AE$14)</f>
        <v>422</v>
      </c>
      <c r="Y502" t="str">
        <f t="shared" si="89"/>
        <v>[[16,2112][[18,422]]</v>
      </c>
      <c r="Z502">
        <f t="shared" si="84"/>
        <v>4</v>
      </c>
      <c r="AA502" t="str">
        <f t="shared" si="85"/>
        <v>[[16,352,1408,100][18,70,281,100]]</v>
      </c>
      <c r="AB502" t="str">
        <f t="shared" si="85"/>
        <v>[[16,352,1408,100][18,70,281,100]]</v>
      </c>
      <c r="AC502" t="str">
        <f t="shared" si="85"/>
        <v>[[16,352,1408,100][18,70,281,100]]</v>
      </c>
      <c r="AD502" t="str">
        <f t="shared" si="85"/>
        <v>[[16,352,1408,100][18,70,281,100]]</v>
      </c>
      <c r="AE502">
        <f t="shared" si="86"/>
        <v>3</v>
      </c>
    </row>
    <row r="503" spans="1:31" x14ac:dyDescent="0.15">
      <c r="A503" t="str">
        <f t="shared" si="82"/>
        <v>1107510</v>
      </c>
      <c r="B503">
        <v>1</v>
      </c>
      <c r="E503">
        <f t="shared" si="79"/>
        <v>5</v>
      </c>
      <c r="G503">
        <f t="shared" si="80"/>
        <v>10</v>
      </c>
      <c r="H503">
        <f>VLOOKUP(G503,装备规划说明!$F$7:$H$20,2,FALSE)</f>
        <v>150</v>
      </c>
      <c r="I503">
        <f>IF(G503&gt;2,IF(E503=VLOOKUP(G503,装备规划说明!$F$10:$P$20,11,FALSE),1,0)+IF(E503-1=VLOOKUP(G503,装备规划说明!$F$10:$P$20,11,FALSE),1,0),IF(E503=VLOOKUP(G503,装备规划说明!$F$10:$P$20,11,FALSE),1,0))</f>
        <v>1</v>
      </c>
      <c r="J503">
        <v>1</v>
      </c>
      <c r="K503">
        <v>0</v>
      </c>
      <c r="R503">
        <f t="shared" si="88"/>
        <v>7</v>
      </c>
      <c r="S503">
        <f t="shared" si="83"/>
        <v>7</v>
      </c>
      <c r="U503">
        <f>VLOOKUP($R503,装备规划说明!$X$27:$AI$34,U$1,FALSE)</f>
        <v>16</v>
      </c>
      <c r="V503">
        <f>INT(VLOOKUP($R503,装备规划说明!$X$27:$AI$34,V$1,FALSE)*VLOOKUP($G503,装备规划说明!$F$10:$O$21,4,FALSE)/装备规划说明!$AE$14)</f>
        <v>2112</v>
      </c>
      <c r="W503">
        <f>VLOOKUP($R503,装备规划说明!$X$27:$AI$34,W$1,FALSE)</f>
        <v>18</v>
      </c>
      <c r="X503">
        <f>INT(VLOOKUP($R503,装备规划说明!$X$27:$AI$34,X$1,FALSE)*VLOOKUP($G503,装备规划说明!$F$10:$O$21,4,FALSE)/装备规划说明!$AE$14)</f>
        <v>422</v>
      </c>
      <c r="Y503" t="str">
        <f t="shared" si="89"/>
        <v>[[16,2112][[18,422]]</v>
      </c>
      <c r="Z503">
        <f t="shared" si="84"/>
        <v>4</v>
      </c>
      <c r="AA503" t="str">
        <f t="shared" si="85"/>
        <v>[[16,352,1408,100][18,70,281,100]]</v>
      </c>
      <c r="AB503" t="str">
        <f t="shared" si="85"/>
        <v>[[16,352,1408,100][18,70,281,100]]</v>
      </c>
      <c r="AC503" t="str">
        <f t="shared" si="85"/>
        <v>[[16,352,1408,100][18,70,281,100]]</v>
      </c>
      <c r="AD503" t="str">
        <f t="shared" si="85"/>
        <v>[[16,352,1408,100][18,70,281,100]]</v>
      </c>
      <c r="AE503">
        <f t="shared" si="86"/>
        <v>3</v>
      </c>
    </row>
    <row r="504" spans="1:31" x14ac:dyDescent="0.15">
      <c r="A504" t="str">
        <f t="shared" si="82"/>
        <v>1107510</v>
      </c>
      <c r="B504">
        <v>1</v>
      </c>
      <c r="E504">
        <f t="shared" ref="E504" si="90">E454</f>
        <v>5</v>
      </c>
      <c r="G504">
        <f t="shared" ref="G504" si="91">G454+1</f>
        <v>10</v>
      </c>
      <c r="H504">
        <f>VLOOKUP(G504,装备规划说明!$F$7:$H$20,2,FALSE)</f>
        <v>150</v>
      </c>
      <c r="I504">
        <f>IF(G504&gt;2,IF(E504=VLOOKUP(G504,装备规划说明!$F$10:$P$20,11,FALSE),1,0)+IF(E504-1=VLOOKUP(G504,装备规划说明!$F$10:$P$20,11,FALSE),1,0),IF(E504=VLOOKUP(G504,装备规划说明!$F$10:$P$20,11,FALSE),1,0))</f>
        <v>1</v>
      </c>
      <c r="J504">
        <v>1</v>
      </c>
      <c r="K504">
        <v>0</v>
      </c>
      <c r="R504">
        <f t="shared" si="88"/>
        <v>7</v>
      </c>
      <c r="S504">
        <f t="shared" si="83"/>
        <v>7</v>
      </c>
      <c r="U504">
        <f>VLOOKUP($R504,装备规划说明!$X$27:$AI$34,U$1,FALSE)</f>
        <v>16</v>
      </c>
      <c r="V504">
        <f>INT(VLOOKUP($R504,装备规划说明!$X$27:$AI$34,V$1,FALSE)*VLOOKUP($G504,装备规划说明!$F$10:$O$21,4,FALSE)/装备规划说明!$AE$14)</f>
        <v>2112</v>
      </c>
      <c r="W504">
        <f>VLOOKUP($R504,装备规划说明!$X$27:$AI$34,W$1,FALSE)</f>
        <v>18</v>
      </c>
      <c r="X504">
        <f>INT(VLOOKUP($R504,装备规划说明!$X$27:$AI$34,X$1,FALSE)*VLOOKUP($G504,装备规划说明!$F$10:$O$21,4,FALSE)/装备规划说明!$AE$14)</f>
        <v>422</v>
      </c>
      <c r="Y504" t="str">
        <f t="shared" si="89"/>
        <v>[[16,2112][[18,422]]</v>
      </c>
      <c r="Z504">
        <f t="shared" si="84"/>
        <v>4</v>
      </c>
      <c r="AA504" t="str">
        <f t="shared" si="85"/>
        <v>[[16,352,1408,100][18,70,281,100]]</v>
      </c>
      <c r="AB504" t="str">
        <f t="shared" si="85"/>
        <v>[[16,352,1408,100][18,70,281,100]]</v>
      </c>
      <c r="AC504" t="str">
        <f t="shared" si="85"/>
        <v>[[16,352,1408,100][18,70,281,100]]</v>
      </c>
      <c r="AD504" t="str">
        <f t="shared" si="85"/>
        <v>[[16,352,1408,100][18,70,281,100]]</v>
      </c>
      <c r="AE504">
        <f t="shared" si="86"/>
        <v>3</v>
      </c>
    </row>
    <row r="505" spans="1:31" x14ac:dyDescent="0.15">
      <c r="A505" t="str">
        <f t="shared" si="82"/>
        <v>1201101</v>
      </c>
      <c r="B505">
        <f>B5</f>
        <v>1</v>
      </c>
      <c r="E505">
        <f t="shared" ref="E505:S505" si="92">E5</f>
        <v>1</v>
      </c>
      <c r="G505">
        <f t="shared" si="92"/>
        <v>1</v>
      </c>
      <c r="H505">
        <f>VLOOKUP(G505,装备规划说明!$F$7:$H$20,2,FALSE)</f>
        <v>10</v>
      </c>
      <c r="I505">
        <f>IF(G505&gt;2,IF(E505=VLOOKUP(G505,装备规划说明!$F$10:$P$20,11,FALSE),1,0)+IF(E505-1=VLOOKUP(G505,装备规划说明!$F$10:$P$20,11,FALSE),1,0),IF(E505=VLOOKUP(G505,装备规划说明!$F$10:$P$20,11,FALSE),1,0))</f>
        <v>1</v>
      </c>
      <c r="J505">
        <f>J5+1</f>
        <v>2</v>
      </c>
      <c r="K505">
        <v>0</v>
      </c>
      <c r="R505">
        <f t="shared" si="92"/>
        <v>1</v>
      </c>
      <c r="S505">
        <f t="shared" si="92"/>
        <v>1</v>
      </c>
      <c r="U505">
        <f>VLOOKUP($R505,装备规划说明!$X$27:$AI$34,U$1,FALSE)</f>
        <v>16</v>
      </c>
      <c r="V505">
        <f>INT(VLOOKUP($R505,装备规划说明!$X$27:$AI$34,V$1,FALSE)*VLOOKUP($G505,装备规划说明!$F$10:$O$21,4,FALSE)/装备规划说明!$AE$14)</f>
        <v>98</v>
      </c>
      <c r="W505">
        <f>VLOOKUP($R505,装备规划说明!$X$27:$AI$34,W$1,FALSE)</f>
        <v>20</v>
      </c>
      <c r="X505">
        <f>INT(VLOOKUP($R505,装备规划说明!$X$27:$AI$34,X$1,FALSE)*VLOOKUP($G505,装备规划说明!$F$10:$O$21,4,FALSE)/装备规划说明!$AE$14)</f>
        <v>7</v>
      </c>
      <c r="Y505" t="str">
        <f t="shared" si="89"/>
        <v>[[16,98][[20,7]]</v>
      </c>
      <c r="Z505">
        <f t="shared" si="84"/>
        <v>0</v>
      </c>
      <c r="AA505" t="str">
        <f t="shared" si="85"/>
        <v>[[16,16,65,100][20,1,4,100]]</v>
      </c>
      <c r="AB505" t="str">
        <f t="shared" si="85"/>
        <v>[[16,16,65,100][20,1,4,100]]</v>
      </c>
      <c r="AC505" t="str">
        <f t="shared" si="85"/>
        <v>[[16,16,65,100][20,1,4,100]]</v>
      </c>
      <c r="AD505" t="str">
        <f t="shared" si="85"/>
        <v>[[16,16,65,100][20,1,4,100]]</v>
      </c>
      <c r="AE505">
        <f t="shared" si="86"/>
        <v>0</v>
      </c>
    </row>
    <row r="506" spans="1:31" x14ac:dyDescent="0.15">
      <c r="A506" t="str">
        <f t="shared" ref="A506:A569" si="93">B506&amp;J506&amp;IF(R506&lt;10,"0"&amp;R506,R506)&amp;E506&amp;IF(G506&lt;10,"0"&amp;G506,G506)</f>
        <v>1202101</v>
      </c>
      <c r="B506">
        <f t="shared" ref="B506:B569" si="94">B6</f>
        <v>1</v>
      </c>
      <c r="E506">
        <f t="shared" ref="E506" si="95">E6</f>
        <v>1</v>
      </c>
      <c r="G506">
        <f t="shared" ref="G506" si="96">G6</f>
        <v>1</v>
      </c>
      <c r="H506">
        <f>VLOOKUP(G506,装备规划说明!$F$7:$H$20,2,FALSE)</f>
        <v>10</v>
      </c>
      <c r="I506">
        <f>IF(G506&gt;2,IF(E506=VLOOKUP(G506,装备规划说明!$F$10:$P$20,11,FALSE),1,0)+IF(E506-1=VLOOKUP(G506,装备规划说明!$F$10:$P$20,11,FALSE),1,0),IF(E506=VLOOKUP(G506,装备规划说明!$F$10:$P$20,11,FALSE),1,0))</f>
        <v>1</v>
      </c>
      <c r="J506">
        <f t="shared" ref="J506:J569" si="97">J6+1</f>
        <v>2</v>
      </c>
      <c r="K506">
        <v>0</v>
      </c>
      <c r="R506">
        <f t="shared" ref="R506:S506" si="98">R6</f>
        <v>2</v>
      </c>
      <c r="S506">
        <f t="shared" si="98"/>
        <v>2</v>
      </c>
      <c r="U506">
        <f>VLOOKUP($R506,装备规划说明!$X$27:$AI$34,U$1,FALSE)</f>
        <v>16</v>
      </c>
      <c r="V506">
        <f>INT(VLOOKUP($R506,装备规划说明!$X$27:$AI$34,V$1,FALSE)*VLOOKUP($G506,装备规划说明!$F$10:$O$21,4,FALSE)/装备规划说明!$AE$14)</f>
        <v>140</v>
      </c>
      <c r="W506">
        <f>VLOOKUP($R506,装备规划说明!$X$27:$AI$34,W$1,FALSE)</f>
        <v>20</v>
      </c>
      <c r="X506">
        <f>INT(VLOOKUP($R506,装备规划说明!$X$27:$AI$34,X$1,FALSE)*VLOOKUP($G506,装备规划说明!$F$10:$O$21,4,FALSE)/装备规划说明!$AE$14)</f>
        <v>7</v>
      </c>
      <c r="Y506" t="str">
        <f t="shared" si="89"/>
        <v>[[16,140][[20,7]]</v>
      </c>
      <c r="Z506">
        <f t="shared" si="84"/>
        <v>0</v>
      </c>
      <c r="AA506" t="str">
        <f t="shared" si="85"/>
        <v>[[16,23,93,100][20,1,4,100]]</v>
      </c>
      <c r="AB506" t="str">
        <f t="shared" si="85"/>
        <v>[[16,23,93,100][20,1,4,100]]</v>
      </c>
      <c r="AC506" t="str">
        <f t="shared" si="85"/>
        <v>[[16,23,93,100][20,1,4,100]]</v>
      </c>
      <c r="AD506" t="str">
        <f t="shared" si="85"/>
        <v>[[16,23,93,100][20,1,4,100]]</v>
      </c>
      <c r="AE506">
        <f t="shared" si="86"/>
        <v>0</v>
      </c>
    </row>
    <row r="507" spans="1:31" x14ac:dyDescent="0.15">
      <c r="A507" t="str">
        <f t="shared" si="93"/>
        <v>1203101</v>
      </c>
      <c r="B507">
        <f t="shared" si="94"/>
        <v>1</v>
      </c>
      <c r="E507">
        <f t="shared" ref="E507" si="99">E7</f>
        <v>1</v>
      </c>
      <c r="G507">
        <f t="shared" ref="G507" si="100">G7</f>
        <v>1</v>
      </c>
      <c r="H507">
        <f>VLOOKUP(G507,装备规划说明!$F$7:$H$20,2,FALSE)</f>
        <v>10</v>
      </c>
      <c r="I507">
        <f>IF(G507&gt;2,IF(E507=VLOOKUP(G507,装备规划说明!$F$10:$P$20,11,FALSE),1,0)+IF(E507-1=VLOOKUP(G507,装备规划说明!$F$10:$P$20,11,FALSE),1,0),IF(E507=VLOOKUP(G507,装备规划说明!$F$10:$P$20,11,FALSE),1,0))</f>
        <v>1</v>
      </c>
      <c r="J507">
        <f t="shared" si="97"/>
        <v>2</v>
      </c>
      <c r="K507">
        <v>0</v>
      </c>
      <c r="R507">
        <f t="shared" ref="R507:S507" si="101">R7</f>
        <v>3</v>
      </c>
      <c r="S507">
        <f t="shared" si="101"/>
        <v>3</v>
      </c>
      <c r="U507">
        <f>VLOOKUP($R507,装备规划说明!$X$27:$AI$34,U$1,FALSE)</f>
        <v>16</v>
      </c>
      <c r="V507">
        <f>INT(VLOOKUP($R507,装备规划说明!$X$27:$AI$34,V$1,FALSE)*VLOOKUP($G507,装备规划说明!$F$10:$O$21,4,FALSE)/装备规划说明!$AE$14)</f>
        <v>70</v>
      </c>
      <c r="W507">
        <f>VLOOKUP($R507,装备规划说明!$X$27:$AI$34,W$1,FALSE)</f>
        <v>21</v>
      </c>
      <c r="X507">
        <f>INT(VLOOKUP($R507,装备规划说明!$X$27:$AI$34,X$1,FALSE)*VLOOKUP($G507,装备规划说明!$F$10:$O$21,4,FALSE)/装备规划说明!$AE$14)</f>
        <v>7</v>
      </c>
      <c r="Y507" t="str">
        <f t="shared" si="89"/>
        <v>[[16,70][[21,7]]</v>
      </c>
      <c r="Z507">
        <f t="shared" si="84"/>
        <v>0</v>
      </c>
      <c r="AA507" t="str">
        <f t="shared" si="85"/>
        <v>[[16,11,46,100][21,1,4,100]]</v>
      </c>
      <c r="AB507" t="str">
        <f t="shared" si="85"/>
        <v>[[16,11,46,100][21,1,4,100]]</v>
      </c>
      <c r="AC507" t="str">
        <f t="shared" si="85"/>
        <v>[[16,11,46,100][21,1,4,100]]</v>
      </c>
      <c r="AD507" t="str">
        <f t="shared" si="85"/>
        <v>[[16,11,46,100][21,1,4,100]]</v>
      </c>
      <c r="AE507">
        <f t="shared" si="86"/>
        <v>0</v>
      </c>
    </row>
    <row r="508" spans="1:31" x14ac:dyDescent="0.15">
      <c r="A508" t="str">
        <f t="shared" si="93"/>
        <v>1204101</v>
      </c>
      <c r="B508">
        <f t="shared" si="94"/>
        <v>1</v>
      </c>
      <c r="E508">
        <f t="shared" ref="E508" si="102">E8</f>
        <v>1</v>
      </c>
      <c r="G508">
        <f t="shared" ref="G508" si="103">G8</f>
        <v>1</v>
      </c>
      <c r="H508">
        <f>VLOOKUP(G508,装备规划说明!$F$7:$H$20,2,FALSE)</f>
        <v>10</v>
      </c>
      <c r="I508">
        <f>IF(G508&gt;2,IF(E508=VLOOKUP(G508,装备规划说明!$F$10:$P$20,11,FALSE),1,0)+IF(E508-1=VLOOKUP(G508,装备规划说明!$F$10:$P$20,11,FALSE),1,0),IF(E508=VLOOKUP(G508,装备规划说明!$F$10:$P$20,11,FALSE),1,0))</f>
        <v>1</v>
      </c>
      <c r="J508">
        <f t="shared" si="97"/>
        <v>2</v>
      </c>
      <c r="K508">
        <v>0</v>
      </c>
      <c r="R508">
        <f t="shared" ref="R508:S508" si="104">R8</f>
        <v>4</v>
      </c>
      <c r="S508">
        <f t="shared" si="104"/>
        <v>4</v>
      </c>
      <c r="U508">
        <f>VLOOKUP($R508,装备规划说明!$X$27:$AI$34,U$1,FALSE)</f>
        <v>18</v>
      </c>
      <c r="V508">
        <f>INT(VLOOKUP($R508,装备规划说明!$X$27:$AI$34,V$1,FALSE)*VLOOKUP($G508,装备规划说明!$F$10:$O$21,4,FALSE)/装备规划说明!$AE$14)</f>
        <v>7</v>
      </c>
      <c r="W508">
        <f>VLOOKUP($R508,装备规划说明!$X$27:$AI$34,W$1,FALSE)</f>
        <v>22</v>
      </c>
      <c r="X508">
        <f>INT(VLOOKUP($R508,装备规划说明!$X$27:$AI$34,X$1,FALSE)*VLOOKUP($G508,装备规划说明!$F$10:$O$21,4,FALSE)/装备规划说明!$AE$14)</f>
        <v>3</v>
      </c>
      <c r="Y508" t="str">
        <f t="shared" si="89"/>
        <v>[[18,7][[22,3]]</v>
      </c>
      <c r="Z508">
        <f t="shared" si="84"/>
        <v>0</v>
      </c>
      <c r="AA508" t="str">
        <f t="shared" si="85"/>
        <v>[[18,1,4,100][22,0,2,100]]</v>
      </c>
      <c r="AB508" t="str">
        <f t="shared" si="85"/>
        <v>[[18,1,4,100][22,0,2,100]]</v>
      </c>
      <c r="AC508" t="str">
        <f t="shared" si="85"/>
        <v>[[18,1,4,100][22,0,2,100]]</v>
      </c>
      <c r="AD508" t="str">
        <f t="shared" si="85"/>
        <v>[[18,1,4,100][22,0,2,100]]</v>
      </c>
      <c r="AE508">
        <f t="shared" si="86"/>
        <v>0</v>
      </c>
    </row>
    <row r="509" spans="1:31" x14ac:dyDescent="0.15">
      <c r="A509" t="str">
        <f t="shared" si="93"/>
        <v>1205101</v>
      </c>
      <c r="B509">
        <f t="shared" si="94"/>
        <v>1</v>
      </c>
      <c r="E509">
        <f t="shared" ref="E509" si="105">E9</f>
        <v>1</v>
      </c>
      <c r="G509">
        <f t="shared" ref="G509" si="106">G9</f>
        <v>1</v>
      </c>
      <c r="H509">
        <f>VLOOKUP(G509,装备规划说明!$F$7:$H$20,2,FALSE)</f>
        <v>10</v>
      </c>
      <c r="I509">
        <f>IF(G509&gt;2,IF(E509=VLOOKUP(G509,装备规划说明!$F$10:$P$20,11,FALSE),1,0)+IF(E509-1=VLOOKUP(G509,装备规划说明!$F$10:$P$20,11,FALSE),1,0),IF(E509=VLOOKUP(G509,装备规划说明!$F$10:$P$20,11,FALSE),1,0))</f>
        <v>1</v>
      </c>
      <c r="J509">
        <f t="shared" si="97"/>
        <v>2</v>
      </c>
      <c r="K509">
        <v>0</v>
      </c>
      <c r="R509">
        <f t="shared" ref="R509:S509" si="107">R9</f>
        <v>5</v>
      </c>
      <c r="S509">
        <f t="shared" si="107"/>
        <v>5</v>
      </c>
      <c r="U509">
        <f>VLOOKUP($R509,装备规划说明!$X$27:$AI$34,U$1,FALSE)</f>
        <v>16</v>
      </c>
      <c r="V509">
        <f>INT(VLOOKUP($R509,装备规划说明!$X$27:$AI$34,V$1,FALSE)*VLOOKUP($G509,装备规划说明!$F$10:$O$21,4,FALSE)/装备规划说明!$AE$14)</f>
        <v>98</v>
      </c>
      <c r="W509">
        <f>VLOOKUP($R509,装备规划说明!$X$27:$AI$34,W$1,FALSE)</f>
        <v>17</v>
      </c>
      <c r="X509">
        <f>INT(VLOOKUP($R509,装备规划说明!$X$27:$AI$34,X$1,FALSE)*VLOOKUP($G509,装备规划说明!$F$10:$O$21,4,FALSE)/装备规划说明!$AE$14)</f>
        <v>70</v>
      </c>
      <c r="Y509" t="str">
        <f t="shared" si="89"/>
        <v>[[16,98][[17,70]]</v>
      </c>
      <c r="Z509">
        <f t="shared" si="84"/>
        <v>0</v>
      </c>
      <c r="AA509" t="str">
        <f t="shared" si="85"/>
        <v>[[16,16,65,100][17,11,46,100]]</v>
      </c>
      <c r="AB509" t="str">
        <f t="shared" si="85"/>
        <v>[[16,16,65,100][17,11,46,100]]</v>
      </c>
      <c r="AC509" t="str">
        <f t="shared" si="85"/>
        <v>[[16,16,65,100][17,11,46,100]]</v>
      </c>
      <c r="AD509" t="str">
        <f t="shared" si="85"/>
        <v>[[16,16,65,100][17,11,46,100]]</v>
      </c>
      <c r="AE509">
        <f t="shared" si="86"/>
        <v>0</v>
      </c>
    </row>
    <row r="510" spans="1:31" x14ac:dyDescent="0.15">
      <c r="A510" t="str">
        <f t="shared" si="93"/>
        <v>1206101</v>
      </c>
      <c r="B510">
        <f t="shared" si="94"/>
        <v>1</v>
      </c>
      <c r="E510">
        <f t="shared" ref="E510" si="108">E10</f>
        <v>1</v>
      </c>
      <c r="G510">
        <f t="shared" ref="G510" si="109">G10</f>
        <v>1</v>
      </c>
      <c r="H510">
        <f>VLOOKUP(G510,装备规划说明!$F$7:$H$20,2,FALSE)</f>
        <v>10</v>
      </c>
      <c r="I510">
        <f>IF(G510&gt;2,IF(E510=VLOOKUP(G510,装备规划说明!$F$10:$P$20,11,FALSE),1,0)+IF(E510-1=VLOOKUP(G510,装备规划说明!$F$10:$P$20,11,FALSE),1,0),IF(E510=VLOOKUP(G510,装备规划说明!$F$10:$P$20,11,FALSE),1,0))</f>
        <v>1</v>
      </c>
      <c r="J510">
        <f t="shared" si="97"/>
        <v>2</v>
      </c>
      <c r="K510">
        <v>0</v>
      </c>
      <c r="R510">
        <f t="shared" ref="R510:S510" si="110">R10</f>
        <v>6</v>
      </c>
      <c r="S510">
        <f t="shared" si="110"/>
        <v>6</v>
      </c>
      <c r="U510">
        <f>VLOOKUP($R510,装备规划说明!$X$27:$AI$34,U$1,FALSE)</f>
        <v>18</v>
      </c>
      <c r="V510">
        <f>INT(VLOOKUP($R510,装备规划说明!$X$27:$AI$34,V$1,FALSE)*VLOOKUP($G510,装备规划说明!$F$10:$O$21,4,FALSE)/装备规划说明!$AE$14)</f>
        <v>7</v>
      </c>
      <c r="W510">
        <f>VLOOKUP($R510,装备规划说明!$X$27:$AI$34,W$1,FALSE)</f>
        <v>17</v>
      </c>
      <c r="X510">
        <f>INT(VLOOKUP($R510,装备规划说明!$X$27:$AI$34,X$1,FALSE)*VLOOKUP($G510,装备规划说明!$F$10:$O$21,4,FALSE)/装备规划说明!$AE$14)</f>
        <v>2</v>
      </c>
      <c r="Y510" t="str">
        <f t="shared" si="89"/>
        <v>[[18,7][[17,2]]</v>
      </c>
      <c r="Z510">
        <f t="shared" si="84"/>
        <v>0</v>
      </c>
      <c r="AA510" t="str">
        <f t="shared" si="85"/>
        <v>[[18,1,4,100][17,0,1,100]]</v>
      </c>
      <c r="AB510" t="str">
        <f t="shared" si="85"/>
        <v>[[18,1,4,100][17,0,1,100]]</v>
      </c>
      <c r="AC510" t="str">
        <f t="shared" si="85"/>
        <v>[[18,1,4,100][17,0,1,100]]</v>
      </c>
      <c r="AD510" t="str">
        <f t="shared" si="85"/>
        <v>[[18,1,4,100][17,0,1,100]]</v>
      </c>
      <c r="AE510">
        <f t="shared" si="86"/>
        <v>0</v>
      </c>
    </row>
    <row r="511" spans="1:31" x14ac:dyDescent="0.15">
      <c r="A511" t="str">
        <f t="shared" si="93"/>
        <v>1207101</v>
      </c>
      <c r="B511">
        <f t="shared" si="94"/>
        <v>1</v>
      </c>
      <c r="E511">
        <f t="shared" ref="E511" si="111">E11</f>
        <v>1</v>
      </c>
      <c r="G511">
        <f t="shared" ref="G511" si="112">G11</f>
        <v>1</v>
      </c>
      <c r="H511">
        <f>VLOOKUP(G511,装备规划说明!$F$7:$H$20,2,FALSE)</f>
        <v>10</v>
      </c>
      <c r="I511">
        <f>IF(G511&gt;2,IF(E511=VLOOKUP(G511,装备规划说明!$F$10:$P$20,11,FALSE),1,0)+IF(E511-1=VLOOKUP(G511,装备规划说明!$F$10:$P$20,11,FALSE),1,0),IF(E511=VLOOKUP(G511,装备规划说明!$F$10:$P$20,11,FALSE),1,0))</f>
        <v>1</v>
      </c>
      <c r="J511">
        <f t="shared" si="97"/>
        <v>2</v>
      </c>
      <c r="K511">
        <v>0</v>
      </c>
      <c r="R511">
        <f t="shared" ref="R511:S511" si="113">R11</f>
        <v>7</v>
      </c>
      <c r="S511">
        <f t="shared" si="113"/>
        <v>7</v>
      </c>
      <c r="U511">
        <f>VLOOKUP($R511,装备规划说明!$X$27:$AI$34,U$1,FALSE)</f>
        <v>16</v>
      </c>
      <c r="V511">
        <f>INT(VLOOKUP($R511,装备规划说明!$X$27:$AI$34,V$1,FALSE)*VLOOKUP($G511,装备规划说明!$F$10:$O$21,4,FALSE)/装备规划说明!$AE$14)</f>
        <v>140</v>
      </c>
      <c r="W511">
        <f>VLOOKUP($R511,装备规划说明!$X$27:$AI$34,W$1,FALSE)</f>
        <v>18</v>
      </c>
      <c r="X511">
        <f>INT(VLOOKUP($R511,装备规划说明!$X$27:$AI$34,X$1,FALSE)*VLOOKUP($G511,装备规划说明!$F$10:$O$21,4,FALSE)/装备规划说明!$AE$14)</f>
        <v>28</v>
      </c>
      <c r="Y511" t="str">
        <f t="shared" si="89"/>
        <v>[[16,140][[18,28]]</v>
      </c>
      <c r="Z511">
        <f t="shared" si="84"/>
        <v>0</v>
      </c>
      <c r="AA511" t="str">
        <f t="shared" si="85"/>
        <v>[[16,23,93,100][18,4,18,100]]</v>
      </c>
      <c r="AB511" t="str">
        <f t="shared" si="85"/>
        <v>[[16,23,93,100][18,4,18,100]]</v>
      </c>
      <c r="AC511" t="str">
        <f t="shared" si="85"/>
        <v>[[16,23,93,100][18,4,18,100]]</v>
      </c>
      <c r="AD511" t="str">
        <f t="shared" si="85"/>
        <v>[[16,23,93,100][18,4,18,100]]</v>
      </c>
      <c r="AE511">
        <f t="shared" si="86"/>
        <v>0</v>
      </c>
    </row>
    <row r="512" spans="1:31" x14ac:dyDescent="0.15">
      <c r="A512" t="str">
        <f t="shared" si="93"/>
        <v>1207101</v>
      </c>
      <c r="B512">
        <f t="shared" si="94"/>
        <v>1</v>
      </c>
      <c r="E512">
        <f t="shared" ref="E512" si="114">E12</f>
        <v>1</v>
      </c>
      <c r="G512">
        <f t="shared" ref="G512" si="115">G12</f>
        <v>1</v>
      </c>
      <c r="H512">
        <f>VLOOKUP(G512,装备规划说明!$F$7:$H$20,2,FALSE)</f>
        <v>10</v>
      </c>
      <c r="I512">
        <f>IF(G512&gt;2,IF(E512=VLOOKUP(G512,装备规划说明!$F$10:$P$20,11,FALSE),1,0)+IF(E512-1=VLOOKUP(G512,装备规划说明!$F$10:$P$20,11,FALSE),1,0),IF(E512=VLOOKUP(G512,装备规划说明!$F$10:$P$20,11,FALSE),1,0))</f>
        <v>1</v>
      </c>
      <c r="J512">
        <f t="shared" si="97"/>
        <v>2</v>
      </c>
      <c r="K512">
        <v>0</v>
      </c>
      <c r="R512">
        <f t="shared" ref="R512:S512" si="116">R12</f>
        <v>7</v>
      </c>
      <c r="S512">
        <f t="shared" si="116"/>
        <v>7</v>
      </c>
      <c r="U512">
        <f>VLOOKUP($R512,装备规划说明!$X$27:$AI$34,U$1,FALSE)</f>
        <v>16</v>
      </c>
      <c r="V512">
        <f>INT(VLOOKUP($R512,装备规划说明!$X$27:$AI$34,V$1,FALSE)*VLOOKUP($G512,装备规划说明!$F$10:$O$21,4,FALSE)/装备规划说明!$AE$14)</f>
        <v>140</v>
      </c>
      <c r="W512">
        <f>VLOOKUP($R512,装备规划说明!$X$27:$AI$34,W$1,FALSE)</f>
        <v>18</v>
      </c>
      <c r="X512">
        <f>INT(VLOOKUP($R512,装备规划说明!$X$27:$AI$34,X$1,FALSE)*VLOOKUP($G512,装备规划说明!$F$10:$O$21,4,FALSE)/装备规划说明!$AE$14)</f>
        <v>28</v>
      </c>
      <c r="Y512" t="str">
        <f t="shared" si="89"/>
        <v>[[16,140][[18,28]]</v>
      </c>
      <c r="Z512">
        <f t="shared" si="84"/>
        <v>0</v>
      </c>
      <c r="AA512" t="str">
        <f t="shared" si="85"/>
        <v>[[16,23,93,100][18,4,18,100]]</v>
      </c>
      <c r="AB512" t="str">
        <f t="shared" si="85"/>
        <v>[[16,23,93,100][18,4,18,100]]</v>
      </c>
      <c r="AC512" t="str">
        <f t="shared" si="85"/>
        <v>[[16,23,93,100][18,4,18,100]]</v>
      </c>
      <c r="AD512" t="str">
        <f t="shared" si="85"/>
        <v>[[16,23,93,100][18,4,18,100]]</v>
      </c>
      <c r="AE512">
        <f t="shared" si="86"/>
        <v>0</v>
      </c>
    </row>
    <row r="513" spans="1:31" x14ac:dyDescent="0.15">
      <c r="A513" t="str">
        <f t="shared" si="93"/>
        <v>1207101</v>
      </c>
      <c r="B513">
        <f t="shared" si="94"/>
        <v>1</v>
      </c>
      <c r="E513">
        <f t="shared" ref="E513" si="117">E13</f>
        <v>1</v>
      </c>
      <c r="G513">
        <f t="shared" ref="G513" si="118">G13</f>
        <v>1</v>
      </c>
      <c r="H513">
        <f>VLOOKUP(G513,装备规划说明!$F$7:$H$20,2,FALSE)</f>
        <v>10</v>
      </c>
      <c r="I513">
        <f>IF(G513&gt;2,IF(E513=VLOOKUP(G513,装备规划说明!$F$10:$P$20,11,FALSE),1,0)+IF(E513-1=VLOOKUP(G513,装备规划说明!$F$10:$P$20,11,FALSE),1,0),IF(E513=VLOOKUP(G513,装备规划说明!$F$10:$P$20,11,FALSE),1,0))</f>
        <v>1</v>
      </c>
      <c r="J513">
        <f t="shared" si="97"/>
        <v>2</v>
      </c>
      <c r="K513">
        <v>0</v>
      </c>
      <c r="R513">
        <f t="shared" ref="R513:S513" si="119">R13</f>
        <v>7</v>
      </c>
      <c r="S513">
        <f t="shared" si="119"/>
        <v>7</v>
      </c>
      <c r="U513">
        <f>VLOOKUP($R513,装备规划说明!$X$27:$AI$34,U$1,FALSE)</f>
        <v>16</v>
      </c>
      <c r="V513">
        <f>INT(VLOOKUP($R513,装备规划说明!$X$27:$AI$34,V$1,FALSE)*VLOOKUP($G513,装备规划说明!$F$10:$O$21,4,FALSE)/装备规划说明!$AE$14)</f>
        <v>140</v>
      </c>
      <c r="W513">
        <f>VLOOKUP($R513,装备规划说明!$X$27:$AI$34,W$1,FALSE)</f>
        <v>18</v>
      </c>
      <c r="X513">
        <f>INT(VLOOKUP($R513,装备规划说明!$X$27:$AI$34,X$1,FALSE)*VLOOKUP($G513,装备规划说明!$F$10:$O$21,4,FALSE)/装备规划说明!$AE$14)</f>
        <v>28</v>
      </c>
      <c r="Y513" t="str">
        <f t="shared" si="89"/>
        <v>[[16,140][[18,28]]</v>
      </c>
      <c r="Z513">
        <f t="shared" si="84"/>
        <v>0</v>
      </c>
      <c r="AA513" t="str">
        <f t="shared" si="85"/>
        <v>[[16,23,93,100][18,4,18,100]]</v>
      </c>
      <c r="AB513" t="str">
        <f t="shared" si="85"/>
        <v>[[16,23,93,100][18,4,18,100]]</v>
      </c>
      <c r="AC513" t="str">
        <f t="shared" si="85"/>
        <v>[[16,23,93,100][18,4,18,100]]</v>
      </c>
      <c r="AD513" t="str">
        <f t="shared" si="85"/>
        <v>[[16,23,93,100][18,4,18,100]]</v>
      </c>
      <c r="AE513">
        <f t="shared" si="86"/>
        <v>0</v>
      </c>
    </row>
    <row r="514" spans="1:31" x14ac:dyDescent="0.15">
      <c r="A514" t="str">
        <f t="shared" si="93"/>
        <v>1207101</v>
      </c>
      <c r="B514">
        <f t="shared" si="94"/>
        <v>1</v>
      </c>
      <c r="E514">
        <f t="shared" ref="E514" si="120">E14</f>
        <v>1</v>
      </c>
      <c r="G514">
        <f t="shared" ref="G514" si="121">G14</f>
        <v>1</v>
      </c>
      <c r="H514">
        <f>VLOOKUP(G514,装备规划说明!$F$7:$H$20,2,FALSE)</f>
        <v>10</v>
      </c>
      <c r="I514">
        <f>IF(G514&gt;2,IF(E514=VLOOKUP(G514,装备规划说明!$F$10:$P$20,11,FALSE),1,0)+IF(E514-1=VLOOKUP(G514,装备规划说明!$F$10:$P$20,11,FALSE),1,0),IF(E514=VLOOKUP(G514,装备规划说明!$F$10:$P$20,11,FALSE),1,0))</f>
        <v>1</v>
      </c>
      <c r="J514">
        <f t="shared" si="97"/>
        <v>2</v>
      </c>
      <c r="K514">
        <v>0</v>
      </c>
      <c r="R514">
        <f t="shared" ref="R514:S514" si="122">R14</f>
        <v>7</v>
      </c>
      <c r="S514">
        <f t="shared" si="122"/>
        <v>7</v>
      </c>
      <c r="U514">
        <f>VLOOKUP($R514,装备规划说明!$X$27:$AI$34,U$1,FALSE)</f>
        <v>16</v>
      </c>
      <c r="V514">
        <f>INT(VLOOKUP($R514,装备规划说明!$X$27:$AI$34,V$1,FALSE)*VLOOKUP($G514,装备规划说明!$F$10:$O$21,4,FALSE)/装备规划说明!$AE$14)</f>
        <v>140</v>
      </c>
      <c r="W514">
        <f>VLOOKUP($R514,装备规划说明!$X$27:$AI$34,W$1,FALSE)</f>
        <v>18</v>
      </c>
      <c r="X514">
        <f>INT(VLOOKUP($R514,装备规划说明!$X$27:$AI$34,X$1,FALSE)*VLOOKUP($G514,装备规划说明!$F$10:$O$21,4,FALSE)/装备规划说明!$AE$14)</f>
        <v>28</v>
      </c>
      <c r="Y514" t="str">
        <f t="shared" si="89"/>
        <v>[[16,140][[18,28]]</v>
      </c>
      <c r="Z514">
        <f t="shared" si="84"/>
        <v>0</v>
      </c>
      <c r="AA514" t="str">
        <f t="shared" si="85"/>
        <v>[[16,23,93,100][18,4,18,100]]</v>
      </c>
      <c r="AB514" t="str">
        <f t="shared" si="85"/>
        <v>[[16,23,93,100][18,4,18,100]]</v>
      </c>
      <c r="AC514" t="str">
        <f t="shared" si="85"/>
        <v>[[16,23,93,100][18,4,18,100]]</v>
      </c>
      <c r="AD514" t="str">
        <f t="shared" si="85"/>
        <v>[[16,23,93,100][18,4,18,100]]</v>
      </c>
      <c r="AE514">
        <f t="shared" si="86"/>
        <v>0</v>
      </c>
    </row>
    <row r="515" spans="1:31" hidden="1" x14ac:dyDescent="0.15">
      <c r="A515" t="str">
        <f t="shared" si="93"/>
        <v>1201201</v>
      </c>
      <c r="B515">
        <f t="shared" si="94"/>
        <v>1</v>
      </c>
      <c r="E515">
        <f t="shared" ref="E515" si="123">E15</f>
        <v>2</v>
      </c>
      <c r="G515">
        <f t="shared" ref="G515" si="124">G15</f>
        <v>1</v>
      </c>
      <c r="H515">
        <f>VLOOKUP(G515,装备规划说明!$F$7:$H$20,2,FALSE)</f>
        <v>10</v>
      </c>
      <c r="I515">
        <f>IF(G515&gt;2,IF(E515=VLOOKUP(G515,装备规划说明!$F$10:$P$20,11,FALSE),1,0)+IF(E515-1=VLOOKUP(G515,装备规划说明!$F$10:$P$20,11,FALSE),1,0),IF(E515=VLOOKUP(G515,装备规划说明!$F$10:$P$20,11,FALSE),1,0))</f>
        <v>0</v>
      </c>
      <c r="J515">
        <f t="shared" si="97"/>
        <v>2</v>
      </c>
      <c r="K515">
        <v>0</v>
      </c>
      <c r="R515">
        <f t="shared" ref="R515:S515" si="125">R15</f>
        <v>1</v>
      </c>
      <c r="S515">
        <f t="shared" si="125"/>
        <v>1</v>
      </c>
      <c r="U515">
        <f>VLOOKUP($R515,装备规划说明!$X$27:$AI$34,U$1,FALSE)</f>
        <v>16</v>
      </c>
      <c r="V515">
        <f>INT(VLOOKUP($R515,装备规划说明!$X$27:$AI$34,V$1,FALSE)*VLOOKUP($G515,装备规划说明!$F$10:$O$21,4,FALSE)/装备规划说明!$AE$14)</f>
        <v>98</v>
      </c>
      <c r="W515">
        <f>VLOOKUP($R515,装备规划说明!$X$27:$AI$34,W$1,FALSE)</f>
        <v>20</v>
      </c>
      <c r="X515">
        <f>INT(VLOOKUP($R515,装备规划说明!$X$27:$AI$34,X$1,FALSE)*VLOOKUP($G515,装备规划说明!$F$10:$O$21,4,FALSE)/装备规划说明!$AE$14)</f>
        <v>7</v>
      </c>
      <c r="Y515" t="str">
        <f t="shared" si="87"/>
        <v>[[16,68,122][[20,4,8]</v>
      </c>
      <c r="Z515">
        <f t="shared" si="84"/>
        <v>1</v>
      </c>
      <c r="AA515" t="str">
        <f t="shared" si="85"/>
        <v>[[16,16,65,100][20,1,4,100]]</v>
      </c>
      <c r="AB515" t="str">
        <f t="shared" si="85"/>
        <v>[[16,16,65,100][20,1,4,100]]</v>
      </c>
      <c r="AC515" t="str">
        <f t="shared" si="85"/>
        <v>[[16,16,65,100][20,1,4,100]]</v>
      </c>
      <c r="AD515" t="str">
        <f t="shared" si="85"/>
        <v>[[16,16,65,100][20,1,4,100]]</v>
      </c>
      <c r="AE515">
        <f t="shared" si="86"/>
        <v>0</v>
      </c>
    </row>
    <row r="516" spans="1:31" hidden="1" x14ac:dyDescent="0.15">
      <c r="A516" t="str">
        <f t="shared" si="93"/>
        <v>1202201</v>
      </c>
      <c r="B516">
        <f t="shared" si="94"/>
        <v>1</v>
      </c>
      <c r="E516">
        <f t="shared" ref="E516" si="126">E16</f>
        <v>2</v>
      </c>
      <c r="G516">
        <f t="shared" ref="G516" si="127">G16</f>
        <v>1</v>
      </c>
      <c r="H516">
        <f>VLOOKUP(G516,装备规划说明!$F$7:$H$20,2,FALSE)</f>
        <v>10</v>
      </c>
      <c r="I516">
        <f>IF(G516&gt;2,IF(E516=VLOOKUP(G516,装备规划说明!$F$10:$P$20,11,FALSE),1,0)+IF(E516-1=VLOOKUP(G516,装备规划说明!$F$10:$P$20,11,FALSE),1,0),IF(E516=VLOOKUP(G516,装备规划说明!$F$10:$P$20,11,FALSE),1,0))</f>
        <v>0</v>
      </c>
      <c r="J516">
        <f t="shared" si="97"/>
        <v>2</v>
      </c>
      <c r="K516">
        <v>0</v>
      </c>
      <c r="R516">
        <f t="shared" ref="R516:S516" si="128">R16</f>
        <v>2</v>
      </c>
      <c r="S516">
        <f t="shared" si="128"/>
        <v>2</v>
      </c>
      <c r="U516">
        <f>VLOOKUP($R516,装备规划说明!$X$27:$AI$34,U$1,FALSE)</f>
        <v>16</v>
      </c>
      <c r="V516">
        <f>INT(VLOOKUP($R516,装备规划说明!$X$27:$AI$34,V$1,FALSE)*VLOOKUP($G516,装备规划说明!$F$10:$O$21,4,FALSE)/装备规划说明!$AE$14)</f>
        <v>140</v>
      </c>
      <c r="W516">
        <f>VLOOKUP($R516,装备规划说明!$X$27:$AI$34,W$1,FALSE)</f>
        <v>20</v>
      </c>
      <c r="X516">
        <f>INT(VLOOKUP($R516,装备规划说明!$X$27:$AI$34,X$1,FALSE)*VLOOKUP($G516,装备规划说明!$F$10:$O$21,4,FALSE)/装备规划说明!$AE$14)</f>
        <v>7</v>
      </c>
      <c r="Y516" t="str">
        <f t="shared" si="87"/>
        <v>[[16,98,175][[20,4,8]</v>
      </c>
      <c r="Z516">
        <f t="shared" si="84"/>
        <v>1</v>
      </c>
      <c r="AA516" t="str">
        <f t="shared" si="85"/>
        <v>[[16,23,93,100][20,1,4,100]]</v>
      </c>
      <c r="AB516" t="str">
        <f t="shared" si="85"/>
        <v>[[16,23,93,100][20,1,4,100]]</v>
      </c>
      <c r="AC516" t="str">
        <f t="shared" si="85"/>
        <v>[[16,23,93,100][20,1,4,100]]</v>
      </c>
      <c r="AD516" t="str">
        <f t="shared" si="85"/>
        <v>[[16,23,93,100][20,1,4,100]]</v>
      </c>
      <c r="AE516">
        <f t="shared" si="86"/>
        <v>0</v>
      </c>
    </row>
    <row r="517" spans="1:31" hidden="1" x14ac:dyDescent="0.15">
      <c r="A517" t="str">
        <f t="shared" si="93"/>
        <v>1203201</v>
      </c>
      <c r="B517">
        <f t="shared" si="94"/>
        <v>1</v>
      </c>
      <c r="E517">
        <f t="shared" ref="E517" si="129">E17</f>
        <v>2</v>
      </c>
      <c r="G517">
        <f t="shared" ref="G517" si="130">G17</f>
        <v>1</v>
      </c>
      <c r="H517">
        <f>VLOOKUP(G517,装备规划说明!$F$7:$H$20,2,FALSE)</f>
        <v>10</v>
      </c>
      <c r="I517">
        <f>IF(G517&gt;2,IF(E517=VLOOKUP(G517,装备规划说明!$F$10:$P$20,11,FALSE),1,0)+IF(E517-1=VLOOKUP(G517,装备规划说明!$F$10:$P$20,11,FALSE),1,0),IF(E517=VLOOKUP(G517,装备规划说明!$F$10:$P$20,11,FALSE),1,0))</f>
        <v>0</v>
      </c>
      <c r="J517">
        <f t="shared" si="97"/>
        <v>2</v>
      </c>
      <c r="K517">
        <v>0</v>
      </c>
      <c r="R517">
        <f t="shared" ref="R517:S517" si="131">R17</f>
        <v>3</v>
      </c>
      <c r="S517">
        <f t="shared" si="131"/>
        <v>3</v>
      </c>
      <c r="U517">
        <f>VLOOKUP($R517,装备规划说明!$X$27:$AI$34,U$1,FALSE)</f>
        <v>16</v>
      </c>
      <c r="V517">
        <f>INT(VLOOKUP($R517,装备规划说明!$X$27:$AI$34,V$1,FALSE)*VLOOKUP($G517,装备规划说明!$F$10:$O$21,4,FALSE)/装备规划说明!$AE$14)</f>
        <v>70</v>
      </c>
      <c r="W517">
        <f>VLOOKUP($R517,装备规划说明!$X$27:$AI$34,W$1,FALSE)</f>
        <v>21</v>
      </c>
      <c r="X517">
        <f>INT(VLOOKUP($R517,装备规划说明!$X$27:$AI$34,X$1,FALSE)*VLOOKUP($G517,装备规划说明!$F$10:$O$21,4,FALSE)/装备规划说明!$AE$14)</f>
        <v>7</v>
      </c>
      <c r="Y517" t="str">
        <f t="shared" si="87"/>
        <v>[[16,49,87][[21,4,8]</v>
      </c>
      <c r="Z517">
        <f t="shared" si="84"/>
        <v>1</v>
      </c>
      <c r="AA517" t="str">
        <f t="shared" si="85"/>
        <v>[[16,11,46,100][21,1,4,100]]</v>
      </c>
      <c r="AB517" t="str">
        <f t="shared" si="85"/>
        <v>[[16,11,46,100][21,1,4,100]]</v>
      </c>
      <c r="AC517" t="str">
        <f t="shared" si="85"/>
        <v>[[16,11,46,100][21,1,4,100]]</v>
      </c>
      <c r="AD517" t="str">
        <f t="shared" ref="AB517:AD580" si="132">"[["&amp;$U517&amp;","&amp;INT($V517/6)&amp;","&amp;INT($V517/1.5)&amp;",100]"&amp;"["&amp;$W517&amp;","&amp;INT($X517/6)&amp;","&amp;INT($X517/1.5)&amp;",100]]"</f>
        <v>[[16,11,46,100][21,1,4,100]]</v>
      </c>
      <c r="AE517">
        <f t="shared" si="86"/>
        <v>0</v>
      </c>
    </row>
    <row r="518" spans="1:31" hidden="1" x14ac:dyDescent="0.15">
      <c r="A518" t="str">
        <f t="shared" si="93"/>
        <v>1204201</v>
      </c>
      <c r="B518">
        <f t="shared" si="94"/>
        <v>1</v>
      </c>
      <c r="E518">
        <f t="shared" ref="E518" si="133">E18</f>
        <v>2</v>
      </c>
      <c r="G518">
        <f t="shared" ref="G518" si="134">G18</f>
        <v>1</v>
      </c>
      <c r="H518">
        <f>VLOOKUP(G518,装备规划说明!$F$7:$H$20,2,FALSE)</f>
        <v>10</v>
      </c>
      <c r="I518">
        <f>IF(G518&gt;2,IF(E518=VLOOKUP(G518,装备规划说明!$F$10:$P$20,11,FALSE),1,0)+IF(E518-1=VLOOKUP(G518,装备规划说明!$F$10:$P$20,11,FALSE),1,0),IF(E518=VLOOKUP(G518,装备规划说明!$F$10:$P$20,11,FALSE),1,0))</f>
        <v>0</v>
      </c>
      <c r="J518">
        <f t="shared" si="97"/>
        <v>2</v>
      </c>
      <c r="K518">
        <v>0</v>
      </c>
      <c r="R518">
        <f t="shared" ref="R518:S518" si="135">R18</f>
        <v>4</v>
      </c>
      <c r="S518">
        <f t="shared" si="135"/>
        <v>4</v>
      </c>
      <c r="U518">
        <f>VLOOKUP($R518,装备规划说明!$X$27:$AI$34,U$1,FALSE)</f>
        <v>18</v>
      </c>
      <c r="V518">
        <f>INT(VLOOKUP($R518,装备规划说明!$X$27:$AI$34,V$1,FALSE)*VLOOKUP($G518,装备规划说明!$F$10:$O$21,4,FALSE)/装备规划说明!$AE$14)</f>
        <v>7</v>
      </c>
      <c r="W518">
        <f>VLOOKUP($R518,装备规划说明!$X$27:$AI$34,W$1,FALSE)</f>
        <v>22</v>
      </c>
      <c r="X518">
        <f>INT(VLOOKUP($R518,装备规划说明!$X$27:$AI$34,X$1,FALSE)*VLOOKUP($G518,装备规划说明!$F$10:$O$21,4,FALSE)/装备规划说明!$AE$14)</f>
        <v>3</v>
      </c>
      <c r="Y518" t="str">
        <f t="shared" ref="Y518:Y581" si="136">"[["&amp;$U518&amp;","&amp;INT($V518*0.7)&amp;","&amp;INT($V518*1.25)&amp;"]"&amp;"[["&amp;$W518&amp;","&amp;INT($X518*0.7)&amp;","&amp;INT($X518*1.25)&amp;"]"</f>
        <v>[[18,4,8][[22,2,3]</v>
      </c>
      <c r="Z518">
        <f t="shared" ref="Z518:Z581" si="137">E518-1</f>
        <v>1</v>
      </c>
      <c r="AA518" t="str">
        <f t="shared" ref="AA518:AD581" si="138">"[["&amp;$U518&amp;","&amp;INT($V518/6)&amp;","&amp;INT($V518/1.5)&amp;",100]"&amp;"["&amp;$W518&amp;","&amp;INT($X518/6)&amp;","&amp;INT($X518/1.5)&amp;",100]]"</f>
        <v>[[18,1,4,100][22,0,2,100]]</v>
      </c>
      <c r="AB518" t="str">
        <f t="shared" si="132"/>
        <v>[[18,1,4,100][22,0,2,100]]</v>
      </c>
      <c r="AC518" t="str">
        <f t="shared" si="132"/>
        <v>[[18,1,4,100][22,0,2,100]]</v>
      </c>
      <c r="AD518" t="str">
        <f t="shared" si="132"/>
        <v>[[18,1,4,100][22,0,2,100]]</v>
      </c>
      <c r="AE518">
        <f t="shared" ref="AE518:AE581" si="139">ROUNDDOWN((E518*3+G518)/8,0)</f>
        <v>0</v>
      </c>
    </row>
    <row r="519" spans="1:31" hidden="1" x14ac:dyDescent="0.15">
      <c r="A519" t="str">
        <f t="shared" si="93"/>
        <v>1205201</v>
      </c>
      <c r="B519">
        <f t="shared" si="94"/>
        <v>1</v>
      </c>
      <c r="E519">
        <f t="shared" ref="E519" si="140">E19</f>
        <v>2</v>
      </c>
      <c r="G519">
        <f t="shared" ref="G519" si="141">G19</f>
        <v>1</v>
      </c>
      <c r="H519">
        <f>VLOOKUP(G519,装备规划说明!$F$7:$H$20,2,FALSE)</f>
        <v>10</v>
      </c>
      <c r="I519">
        <f>IF(G519&gt;2,IF(E519=VLOOKUP(G519,装备规划说明!$F$10:$P$20,11,FALSE),1,0)+IF(E519-1=VLOOKUP(G519,装备规划说明!$F$10:$P$20,11,FALSE),1,0),IF(E519=VLOOKUP(G519,装备规划说明!$F$10:$P$20,11,FALSE),1,0))</f>
        <v>0</v>
      </c>
      <c r="J519">
        <f t="shared" si="97"/>
        <v>2</v>
      </c>
      <c r="K519">
        <v>0</v>
      </c>
      <c r="R519">
        <f t="shared" ref="R519:S519" si="142">R19</f>
        <v>5</v>
      </c>
      <c r="S519">
        <f t="shared" si="142"/>
        <v>5</v>
      </c>
      <c r="U519">
        <f>VLOOKUP($R519,装备规划说明!$X$27:$AI$34,U$1,FALSE)</f>
        <v>16</v>
      </c>
      <c r="V519">
        <f>INT(VLOOKUP($R519,装备规划说明!$X$27:$AI$34,V$1,FALSE)*VLOOKUP($G519,装备规划说明!$F$10:$O$21,4,FALSE)/装备规划说明!$AE$14)</f>
        <v>98</v>
      </c>
      <c r="W519">
        <f>VLOOKUP($R519,装备规划说明!$X$27:$AI$34,W$1,FALSE)</f>
        <v>17</v>
      </c>
      <c r="X519">
        <f>INT(VLOOKUP($R519,装备规划说明!$X$27:$AI$34,X$1,FALSE)*VLOOKUP($G519,装备规划说明!$F$10:$O$21,4,FALSE)/装备规划说明!$AE$14)</f>
        <v>70</v>
      </c>
      <c r="Y519" t="str">
        <f t="shared" si="136"/>
        <v>[[16,68,122][[17,49,87]</v>
      </c>
      <c r="Z519">
        <f t="shared" si="137"/>
        <v>1</v>
      </c>
      <c r="AA519" t="str">
        <f t="shared" si="138"/>
        <v>[[16,16,65,100][17,11,46,100]]</v>
      </c>
      <c r="AB519" t="str">
        <f t="shared" si="132"/>
        <v>[[16,16,65,100][17,11,46,100]]</v>
      </c>
      <c r="AC519" t="str">
        <f t="shared" si="132"/>
        <v>[[16,16,65,100][17,11,46,100]]</v>
      </c>
      <c r="AD519" t="str">
        <f t="shared" si="132"/>
        <v>[[16,16,65,100][17,11,46,100]]</v>
      </c>
      <c r="AE519">
        <f t="shared" si="139"/>
        <v>0</v>
      </c>
    </row>
    <row r="520" spans="1:31" hidden="1" x14ac:dyDescent="0.15">
      <c r="A520" t="str">
        <f t="shared" si="93"/>
        <v>1206201</v>
      </c>
      <c r="B520">
        <f t="shared" si="94"/>
        <v>1</v>
      </c>
      <c r="E520">
        <f t="shared" ref="E520" si="143">E20</f>
        <v>2</v>
      </c>
      <c r="G520">
        <f t="shared" ref="G520" si="144">G20</f>
        <v>1</v>
      </c>
      <c r="H520">
        <f>VLOOKUP(G520,装备规划说明!$F$7:$H$20,2,FALSE)</f>
        <v>10</v>
      </c>
      <c r="I520">
        <f>IF(G520&gt;2,IF(E520=VLOOKUP(G520,装备规划说明!$F$10:$P$20,11,FALSE),1,0)+IF(E520-1=VLOOKUP(G520,装备规划说明!$F$10:$P$20,11,FALSE),1,0),IF(E520=VLOOKUP(G520,装备规划说明!$F$10:$P$20,11,FALSE),1,0))</f>
        <v>0</v>
      </c>
      <c r="J520">
        <f t="shared" si="97"/>
        <v>2</v>
      </c>
      <c r="K520">
        <v>0</v>
      </c>
      <c r="R520">
        <f t="shared" ref="R520:S520" si="145">R20</f>
        <v>6</v>
      </c>
      <c r="S520">
        <f t="shared" si="145"/>
        <v>6</v>
      </c>
      <c r="U520">
        <f>VLOOKUP($R520,装备规划说明!$X$27:$AI$34,U$1,FALSE)</f>
        <v>18</v>
      </c>
      <c r="V520">
        <f>INT(VLOOKUP($R520,装备规划说明!$X$27:$AI$34,V$1,FALSE)*VLOOKUP($G520,装备规划说明!$F$10:$O$21,4,FALSE)/装备规划说明!$AE$14)</f>
        <v>7</v>
      </c>
      <c r="W520">
        <f>VLOOKUP($R520,装备规划说明!$X$27:$AI$34,W$1,FALSE)</f>
        <v>17</v>
      </c>
      <c r="X520">
        <f>INT(VLOOKUP($R520,装备规划说明!$X$27:$AI$34,X$1,FALSE)*VLOOKUP($G520,装备规划说明!$F$10:$O$21,4,FALSE)/装备规划说明!$AE$14)</f>
        <v>2</v>
      </c>
      <c r="Y520" t="str">
        <f t="shared" si="136"/>
        <v>[[18,4,8][[17,1,2]</v>
      </c>
      <c r="Z520">
        <f t="shared" si="137"/>
        <v>1</v>
      </c>
      <c r="AA520" t="str">
        <f t="shared" si="138"/>
        <v>[[18,1,4,100][17,0,1,100]]</v>
      </c>
      <c r="AB520" t="str">
        <f t="shared" si="132"/>
        <v>[[18,1,4,100][17,0,1,100]]</v>
      </c>
      <c r="AC520" t="str">
        <f t="shared" si="132"/>
        <v>[[18,1,4,100][17,0,1,100]]</v>
      </c>
      <c r="AD520" t="str">
        <f t="shared" si="132"/>
        <v>[[18,1,4,100][17,0,1,100]]</v>
      </c>
      <c r="AE520">
        <f t="shared" si="139"/>
        <v>0</v>
      </c>
    </row>
    <row r="521" spans="1:31" hidden="1" x14ac:dyDescent="0.15">
      <c r="A521" t="str">
        <f t="shared" si="93"/>
        <v>1207201</v>
      </c>
      <c r="B521">
        <f t="shared" si="94"/>
        <v>1</v>
      </c>
      <c r="E521">
        <f t="shared" ref="E521" si="146">E21</f>
        <v>2</v>
      </c>
      <c r="G521">
        <f t="shared" ref="G521" si="147">G21</f>
        <v>1</v>
      </c>
      <c r="H521">
        <f>VLOOKUP(G521,装备规划说明!$F$7:$H$20,2,FALSE)</f>
        <v>10</v>
      </c>
      <c r="I521">
        <f>IF(G521&gt;2,IF(E521=VLOOKUP(G521,装备规划说明!$F$10:$P$20,11,FALSE),1,0)+IF(E521-1=VLOOKUP(G521,装备规划说明!$F$10:$P$20,11,FALSE),1,0),IF(E521=VLOOKUP(G521,装备规划说明!$F$10:$P$20,11,FALSE),1,0))</f>
        <v>0</v>
      </c>
      <c r="J521">
        <f t="shared" si="97"/>
        <v>2</v>
      </c>
      <c r="K521">
        <v>0</v>
      </c>
      <c r="R521">
        <f t="shared" ref="R521:S521" si="148">R21</f>
        <v>7</v>
      </c>
      <c r="S521">
        <f t="shared" si="148"/>
        <v>7</v>
      </c>
      <c r="U521">
        <f>VLOOKUP($R521,装备规划说明!$X$27:$AI$34,U$1,FALSE)</f>
        <v>16</v>
      </c>
      <c r="V521">
        <f>INT(VLOOKUP($R521,装备规划说明!$X$27:$AI$34,V$1,FALSE)*VLOOKUP($G521,装备规划说明!$F$10:$O$21,4,FALSE)/装备规划说明!$AE$14)</f>
        <v>140</v>
      </c>
      <c r="W521">
        <f>VLOOKUP($R521,装备规划说明!$X$27:$AI$34,W$1,FALSE)</f>
        <v>18</v>
      </c>
      <c r="X521">
        <f>INT(VLOOKUP($R521,装备规划说明!$X$27:$AI$34,X$1,FALSE)*VLOOKUP($G521,装备规划说明!$F$10:$O$21,4,FALSE)/装备规划说明!$AE$14)</f>
        <v>28</v>
      </c>
      <c r="Y521" t="str">
        <f t="shared" si="136"/>
        <v>[[16,98,175][[18,19,35]</v>
      </c>
      <c r="Z521">
        <f t="shared" si="137"/>
        <v>1</v>
      </c>
      <c r="AA521" t="str">
        <f t="shared" si="138"/>
        <v>[[16,23,93,100][18,4,18,100]]</v>
      </c>
      <c r="AB521" t="str">
        <f t="shared" si="132"/>
        <v>[[16,23,93,100][18,4,18,100]]</v>
      </c>
      <c r="AC521" t="str">
        <f t="shared" si="132"/>
        <v>[[16,23,93,100][18,4,18,100]]</v>
      </c>
      <c r="AD521" t="str">
        <f t="shared" si="132"/>
        <v>[[16,23,93,100][18,4,18,100]]</v>
      </c>
      <c r="AE521">
        <f t="shared" si="139"/>
        <v>0</v>
      </c>
    </row>
    <row r="522" spans="1:31" hidden="1" x14ac:dyDescent="0.15">
      <c r="A522" t="str">
        <f t="shared" si="93"/>
        <v>1207201</v>
      </c>
      <c r="B522">
        <f t="shared" si="94"/>
        <v>1</v>
      </c>
      <c r="E522">
        <f t="shared" ref="E522" si="149">E22</f>
        <v>2</v>
      </c>
      <c r="G522">
        <f t="shared" ref="G522" si="150">G22</f>
        <v>1</v>
      </c>
      <c r="H522">
        <f>VLOOKUP(G522,装备规划说明!$F$7:$H$20,2,FALSE)</f>
        <v>10</v>
      </c>
      <c r="I522">
        <f>IF(G522&gt;2,IF(E522=VLOOKUP(G522,装备规划说明!$F$10:$P$20,11,FALSE),1,0)+IF(E522-1=VLOOKUP(G522,装备规划说明!$F$10:$P$20,11,FALSE),1,0),IF(E522=VLOOKUP(G522,装备规划说明!$F$10:$P$20,11,FALSE),1,0))</f>
        <v>0</v>
      </c>
      <c r="J522">
        <f t="shared" si="97"/>
        <v>2</v>
      </c>
      <c r="K522">
        <v>0</v>
      </c>
      <c r="R522">
        <f t="shared" ref="R522:S522" si="151">R22</f>
        <v>7</v>
      </c>
      <c r="S522">
        <f t="shared" si="151"/>
        <v>7</v>
      </c>
      <c r="U522">
        <f>VLOOKUP($R522,装备规划说明!$X$27:$AI$34,U$1,FALSE)</f>
        <v>16</v>
      </c>
      <c r="V522">
        <f>INT(VLOOKUP($R522,装备规划说明!$X$27:$AI$34,V$1,FALSE)*VLOOKUP($G522,装备规划说明!$F$10:$O$21,4,FALSE)/装备规划说明!$AE$14)</f>
        <v>140</v>
      </c>
      <c r="W522">
        <f>VLOOKUP($R522,装备规划说明!$X$27:$AI$34,W$1,FALSE)</f>
        <v>18</v>
      </c>
      <c r="X522">
        <f>INT(VLOOKUP($R522,装备规划说明!$X$27:$AI$34,X$1,FALSE)*VLOOKUP($G522,装备规划说明!$F$10:$O$21,4,FALSE)/装备规划说明!$AE$14)</f>
        <v>28</v>
      </c>
      <c r="Y522" t="str">
        <f t="shared" si="136"/>
        <v>[[16,98,175][[18,19,35]</v>
      </c>
      <c r="Z522">
        <f t="shared" si="137"/>
        <v>1</v>
      </c>
      <c r="AA522" t="str">
        <f t="shared" si="138"/>
        <v>[[16,23,93,100][18,4,18,100]]</v>
      </c>
      <c r="AB522" t="str">
        <f t="shared" si="132"/>
        <v>[[16,23,93,100][18,4,18,100]]</v>
      </c>
      <c r="AC522" t="str">
        <f t="shared" si="132"/>
        <v>[[16,23,93,100][18,4,18,100]]</v>
      </c>
      <c r="AD522" t="str">
        <f t="shared" si="132"/>
        <v>[[16,23,93,100][18,4,18,100]]</v>
      </c>
      <c r="AE522">
        <f t="shared" si="139"/>
        <v>0</v>
      </c>
    </row>
    <row r="523" spans="1:31" hidden="1" x14ac:dyDescent="0.15">
      <c r="A523" t="str">
        <f t="shared" si="93"/>
        <v>1207201</v>
      </c>
      <c r="B523">
        <f t="shared" si="94"/>
        <v>1</v>
      </c>
      <c r="E523">
        <f t="shared" ref="E523" si="152">E23</f>
        <v>2</v>
      </c>
      <c r="G523">
        <f t="shared" ref="G523" si="153">G23</f>
        <v>1</v>
      </c>
      <c r="H523">
        <f>VLOOKUP(G523,装备规划说明!$F$7:$H$20,2,FALSE)</f>
        <v>10</v>
      </c>
      <c r="I523">
        <f>IF(G523&gt;2,IF(E523=VLOOKUP(G523,装备规划说明!$F$10:$P$20,11,FALSE),1,0)+IF(E523-1=VLOOKUP(G523,装备规划说明!$F$10:$P$20,11,FALSE),1,0),IF(E523=VLOOKUP(G523,装备规划说明!$F$10:$P$20,11,FALSE),1,0))</f>
        <v>0</v>
      </c>
      <c r="J523">
        <f t="shared" si="97"/>
        <v>2</v>
      </c>
      <c r="K523">
        <v>0</v>
      </c>
      <c r="R523">
        <f t="shared" ref="R523:S523" si="154">R23</f>
        <v>7</v>
      </c>
      <c r="S523">
        <f t="shared" si="154"/>
        <v>7</v>
      </c>
      <c r="U523">
        <f>VLOOKUP($R523,装备规划说明!$X$27:$AI$34,U$1,FALSE)</f>
        <v>16</v>
      </c>
      <c r="V523">
        <f>INT(VLOOKUP($R523,装备规划说明!$X$27:$AI$34,V$1,FALSE)*VLOOKUP($G523,装备规划说明!$F$10:$O$21,4,FALSE)/装备规划说明!$AE$14)</f>
        <v>140</v>
      </c>
      <c r="W523">
        <f>VLOOKUP($R523,装备规划说明!$X$27:$AI$34,W$1,FALSE)</f>
        <v>18</v>
      </c>
      <c r="X523">
        <f>INT(VLOOKUP($R523,装备规划说明!$X$27:$AI$34,X$1,FALSE)*VLOOKUP($G523,装备规划说明!$F$10:$O$21,4,FALSE)/装备规划说明!$AE$14)</f>
        <v>28</v>
      </c>
      <c r="Y523" t="str">
        <f t="shared" si="136"/>
        <v>[[16,98,175][[18,19,35]</v>
      </c>
      <c r="Z523">
        <f t="shared" si="137"/>
        <v>1</v>
      </c>
      <c r="AA523" t="str">
        <f t="shared" si="138"/>
        <v>[[16,23,93,100][18,4,18,100]]</v>
      </c>
      <c r="AB523" t="str">
        <f t="shared" si="132"/>
        <v>[[16,23,93,100][18,4,18,100]]</v>
      </c>
      <c r="AC523" t="str">
        <f t="shared" si="132"/>
        <v>[[16,23,93,100][18,4,18,100]]</v>
      </c>
      <c r="AD523" t="str">
        <f t="shared" si="132"/>
        <v>[[16,23,93,100][18,4,18,100]]</v>
      </c>
      <c r="AE523">
        <f t="shared" si="139"/>
        <v>0</v>
      </c>
    </row>
    <row r="524" spans="1:31" hidden="1" x14ac:dyDescent="0.15">
      <c r="A524" t="str">
        <f t="shared" si="93"/>
        <v>1207201</v>
      </c>
      <c r="B524">
        <f t="shared" si="94"/>
        <v>1</v>
      </c>
      <c r="E524">
        <f t="shared" ref="E524" si="155">E24</f>
        <v>2</v>
      </c>
      <c r="G524">
        <f t="shared" ref="G524" si="156">G24</f>
        <v>1</v>
      </c>
      <c r="H524">
        <f>VLOOKUP(G524,装备规划说明!$F$7:$H$20,2,FALSE)</f>
        <v>10</v>
      </c>
      <c r="I524">
        <f>IF(G524&gt;2,IF(E524=VLOOKUP(G524,装备规划说明!$F$10:$P$20,11,FALSE),1,0)+IF(E524-1=VLOOKUP(G524,装备规划说明!$F$10:$P$20,11,FALSE),1,0),IF(E524=VLOOKUP(G524,装备规划说明!$F$10:$P$20,11,FALSE),1,0))</f>
        <v>0</v>
      </c>
      <c r="J524">
        <f t="shared" si="97"/>
        <v>2</v>
      </c>
      <c r="K524">
        <v>0</v>
      </c>
      <c r="R524">
        <f t="shared" ref="R524:S524" si="157">R24</f>
        <v>7</v>
      </c>
      <c r="S524">
        <f t="shared" si="157"/>
        <v>7</v>
      </c>
      <c r="U524">
        <f>VLOOKUP($R524,装备规划说明!$X$27:$AI$34,U$1,FALSE)</f>
        <v>16</v>
      </c>
      <c r="V524">
        <f>INT(VLOOKUP($R524,装备规划说明!$X$27:$AI$34,V$1,FALSE)*VLOOKUP($G524,装备规划说明!$F$10:$O$21,4,FALSE)/装备规划说明!$AE$14)</f>
        <v>140</v>
      </c>
      <c r="W524">
        <f>VLOOKUP($R524,装备规划说明!$X$27:$AI$34,W$1,FALSE)</f>
        <v>18</v>
      </c>
      <c r="X524">
        <f>INT(VLOOKUP($R524,装备规划说明!$X$27:$AI$34,X$1,FALSE)*VLOOKUP($G524,装备规划说明!$F$10:$O$21,4,FALSE)/装备规划说明!$AE$14)</f>
        <v>28</v>
      </c>
      <c r="Y524" t="str">
        <f t="shared" si="136"/>
        <v>[[16,98,175][[18,19,35]</v>
      </c>
      <c r="Z524">
        <f t="shared" si="137"/>
        <v>1</v>
      </c>
      <c r="AA524" t="str">
        <f t="shared" si="138"/>
        <v>[[16,23,93,100][18,4,18,100]]</v>
      </c>
      <c r="AB524" t="str">
        <f t="shared" si="132"/>
        <v>[[16,23,93,100][18,4,18,100]]</v>
      </c>
      <c r="AC524" t="str">
        <f t="shared" si="132"/>
        <v>[[16,23,93,100][18,4,18,100]]</v>
      </c>
      <c r="AD524" t="str">
        <f t="shared" si="132"/>
        <v>[[16,23,93,100][18,4,18,100]]</v>
      </c>
      <c r="AE524">
        <f t="shared" si="139"/>
        <v>0</v>
      </c>
    </row>
    <row r="525" spans="1:31" hidden="1" x14ac:dyDescent="0.15">
      <c r="A525" t="str">
        <f t="shared" si="93"/>
        <v>1201301</v>
      </c>
      <c r="B525">
        <f t="shared" si="94"/>
        <v>1</v>
      </c>
      <c r="E525">
        <f t="shared" ref="E525" si="158">E25</f>
        <v>3</v>
      </c>
      <c r="G525">
        <f t="shared" ref="G525" si="159">G25</f>
        <v>1</v>
      </c>
      <c r="H525">
        <f>VLOOKUP(G525,装备规划说明!$F$7:$H$20,2,FALSE)</f>
        <v>10</v>
      </c>
      <c r="I525">
        <f>IF(G525&gt;2,IF(E525=VLOOKUP(G525,装备规划说明!$F$10:$P$20,11,FALSE),1,0)+IF(E525-1=VLOOKUP(G525,装备规划说明!$F$10:$P$20,11,FALSE),1,0),IF(E525=VLOOKUP(G525,装备规划说明!$F$10:$P$20,11,FALSE),1,0))</f>
        <v>0</v>
      </c>
      <c r="J525">
        <f t="shared" si="97"/>
        <v>2</v>
      </c>
      <c r="K525">
        <v>0</v>
      </c>
      <c r="R525">
        <f t="shared" ref="R525:S525" si="160">R25</f>
        <v>1</v>
      </c>
      <c r="S525">
        <f t="shared" si="160"/>
        <v>1</v>
      </c>
      <c r="U525">
        <f>VLOOKUP($R525,装备规划说明!$X$27:$AI$34,U$1,FALSE)</f>
        <v>16</v>
      </c>
      <c r="V525">
        <f>INT(VLOOKUP($R525,装备规划说明!$X$27:$AI$34,V$1,FALSE)*VLOOKUP($G525,装备规划说明!$F$10:$O$21,4,FALSE)/装备规划说明!$AE$14)</f>
        <v>98</v>
      </c>
      <c r="W525">
        <f>VLOOKUP($R525,装备规划说明!$X$27:$AI$34,W$1,FALSE)</f>
        <v>20</v>
      </c>
      <c r="X525">
        <f>INT(VLOOKUP($R525,装备规划说明!$X$27:$AI$34,X$1,FALSE)*VLOOKUP($G525,装备规划说明!$F$10:$O$21,4,FALSE)/装备规划说明!$AE$14)</f>
        <v>7</v>
      </c>
      <c r="Y525" t="str">
        <f t="shared" si="136"/>
        <v>[[16,68,122][[20,4,8]</v>
      </c>
      <c r="Z525">
        <f t="shared" si="137"/>
        <v>2</v>
      </c>
      <c r="AA525" t="str">
        <f t="shared" si="138"/>
        <v>[[16,16,65,100][20,1,4,100]]</v>
      </c>
      <c r="AB525" t="str">
        <f t="shared" si="132"/>
        <v>[[16,16,65,100][20,1,4,100]]</v>
      </c>
      <c r="AC525" t="str">
        <f t="shared" si="132"/>
        <v>[[16,16,65,100][20,1,4,100]]</v>
      </c>
      <c r="AD525" t="str">
        <f t="shared" si="132"/>
        <v>[[16,16,65,100][20,1,4,100]]</v>
      </c>
      <c r="AE525">
        <f t="shared" si="139"/>
        <v>1</v>
      </c>
    </row>
    <row r="526" spans="1:31" hidden="1" x14ac:dyDescent="0.15">
      <c r="A526" t="str">
        <f t="shared" si="93"/>
        <v>1202301</v>
      </c>
      <c r="B526">
        <f t="shared" si="94"/>
        <v>1</v>
      </c>
      <c r="E526">
        <f t="shared" ref="E526" si="161">E26</f>
        <v>3</v>
      </c>
      <c r="G526">
        <f t="shared" ref="G526" si="162">G26</f>
        <v>1</v>
      </c>
      <c r="H526">
        <f>VLOOKUP(G526,装备规划说明!$F$7:$H$20,2,FALSE)</f>
        <v>10</v>
      </c>
      <c r="I526">
        <f>IF(G526&gt;2,IF(E526=VLOOKUP(G526,装备规划说明!$F$10:$P$20,11,FALSE),1,0)+IF(E526-1=VLOOKUP(G526,装备规划说明!$F$10:$P$20,11,FALSE),1,0),IF(E526=VLOOKUP(G526,装备规划说明!$F$10:$P$20,11,FALSE),1,0))</f>
        <v>0</v>
      </c>
      <c r="J526">
        <f t="shared" si="97"/>
        <v>2</v>
      </c>
      <c r="K526">
        <v>0</v>
      </c>
      <c r="R526">
        <f t="shared" ref="R526:S526" si="163">R26</f>
        <v>2</v>
      </c>
      <c r="S526">
        <f t="shared" si="163"/>
        <v>2</v>
      </c>
      <c r="U526">
        <f>VLOOKUP($R526,装备规划说明!$X$27:$AI$34,U$1,FALSE)</f>
        <v>16</v>
      </c>
      <c r="V526">
        <f>INT(VLOOKUP($R526,装备规划说明!$X$27:$AI$34,V$1,FALSE)*VLOOKUP($G526,装备规划说明!$F$10:$O$21,4,FALSE)/装备规划说明!$AE$14)</f>
        <v>140</v>
      </c>
      <c r="W526">
        <f>VLOOKUP($R526,装备规划说明!$X$27:$AI$34,W$1,FALSE)</f>
        <v>20</v>
      </c>
      <c r="X526">
        <f>INT(VLOOKUP($R526,装备规划说明!$X$27:$AI$34,X$1,FALSE)*VLOOKUP($G526,装备规划说明!$F$10:$O$21,4,FALSE)/装备规划说明!$AE$14)</f>
        <v>7</v>
      </c>
      <c r="Y526" t="str">
        <f t="shared" si="136"/>
        <v>[[16,98,175][[20,4,8]</v>
      </c>
      <c r="Z526">
        <f t="shared" si="137"/>
        <v>2</v>
      </c>
      <c r="AA526" t="str">
        <f t="shared" si="138"/>
        <v>[[16,23,93,100][20,1,4,100]]</v>
      </c>
      <c r="AB526" t="str">
        <f t="shared" si="132"/>
        <v>[[16,23,93,100][20,1,4,100]]</v>
      </c>
      <c r="AC526" t="str">
        <f t="shared" si="132"/>
        <v>[[16,23,93,100][20,1,4,100]]</v>
      </c>
      <c r="AD526" t="str">
        <f t="shared" si="132"/>
        <v>[[16,23,93,100][20,1,4,100]]</v>
      </c>
      <c r="AE526">
        <f t="shared" si="139"/>
        <v>1</v>
      </c>
    </row>
    <row r="527" spans="1:31" hidden="1" x14ac:dyDescent="0.15">
      <c r="A527" t="str">
        <f t="shared" si="93"/>
        <v>1203301</v>
      </c>
      <c r="B527">
        <f t="shared" si="94"/>
        <v>1</v>
      </c>
      <c r="E527">
        <f t="shared" ref="E527" si="164">E27</f>
        <v>3</v>
      </c>
      <c r="G527">
        <f t="shared" ref="G527" si="165">G27</f>
        <v>1</v>
      </c>
      <c r="H527">
        <f>VLOOKUP(G527,装备规划说明!$F$7:$H$20,2,FALSE)</f>
        <v>10</v>
      </c>
      <c r="I527">
        <f>IF(G527&gt;2,IF(E527=VLOOKUP(G527,装备规划说明!$F$10:$P$20,11,FALSE),1,0)+IF(E527-1=VLOOKUP(G527,装备规划说明!$F$10:$P$20,11,FALSE),1,0),IF(E527=VLOOKUP(G527,装备规划说明!$F$10:$P$20,11,FALSE),1,0))</f>
        <v>0</v>
      </c>
      <c r="J527">
        <f t="shared" si="97"/>
        <v>2</v>
      </c>
      <c r="K527">
        <v>0</v>
      </c>
      <c r="R527">
        <f t="shared" ref="R527:S527" si="166">R27</f>
        <v>3</v>
      </c>
      <c r="S527">
        <f t="shared" si="166"/>
        <v>3</v>
      </c>
      <c r="U527">
        <f>VLOOKUP($R527,装备规划说明!$X$27:$AI$34,U$1,FALSE)</f>
        <v>16</v>
      </c>
      <c r="V527">
        <f>INT(VLOOKUP($R527,装备规划说明!$X$27:$AI$34,V$1,FALSE)*VLOOKUP($G527,装备规划说明!$F$10:$O$21,4,FALSE)/装备规划说明!$AE$14)</f>
        <v>70</v>
      </c>
      <c r="W527">
        <f>VLOOKUP($R527,装备规划说明!$X$27:$AI$34,W$1,FALSE)</f>
        <v>21</v>
      </c>
      <c r="X527">
        <f>INT(VLOOKUP($R527,装备规划说明!$X$27:$AI$34,X$1,FALSE)*VLOOKUP($G527,装备规划说明!$F$10:$O$21,4,FALSE)/装备规划说明!$AE$14)</f>
        <v>7</v>
      </c>
      <c r="Y527" t="str">
        <f t="shared" si="136"/>
        <v>[[16,49,87][[21,4,8]</v>
      </c>
      <c r="Z527">
        <f t="shared" si="137"/>
        <v>2</v>
      </c>
      <c r="AA527" t="str">
        <f t="shared" si="138"/>
        <v>[[16,11,46,100][21,1,4,100]]</v>
      </c>
      <c r="AB527" t="str">
        <f t="shared" si="132"/>
        <v>[[16,11,46,100][21,1,4,100]]</v>
      </c>
      <c r="AC527" t="str">
        <f t="shared" si="132"/>
        <v>[[16,11,46,100][21,1,4,100]]</v>
      </c>
      <c r="AD527" t="str">
        <f t="shared" si="132"/>
        <v>[[16,11,46,100][21,1,4,100]]</v>
      </c>
      <c r="AE527">
        <f t="shared" si="139"/>
        <v>1</v>
      </c>
    </row>
    <row r="528" spans="1:31" hidden="1" x14ac:dyDescent="0.15">
      <c r="A528" t="str">
        <f t="shared" si="93"/>
        <v>1204301</v>
      </c>
      <c r="B528">
        <f t="shared" si="94"/>
        <v>1</v>
      </c>
      <c r="E528">
        <f t="shared" ref="E528" si="167">E28</f>
        <v>3</v>
      </c>
      <c r="G528">
        <f t="shared" ref="G528" si="168">G28</f>
        <v>1</v>
      </c>
      <c r="H528">
        <f>VLOOKUP(G528,装备规划说明!$F$7:$H$20,2,FALSE)</f>
        <v>10</v>
      </c>
      <c r="I528">
        <f>IF(G528&gt;2,IF(E528=VLOOKUP(G528,装备规划说明!$F$10:$P$20,11,FALSE),1,0)+IF(E528-1=VLOOKUP(G528,装备规划说明!$F$10:$P$20,11,FALSE),1,0),IF(E528=VLOOKUP(G528,装备规划说明!$F$10:$P$20,11,FALSE),1,0))</f>
        <v>0</v>
      </c>
      <c r="J528">
        <f t="shared" si="97"/>
        <v>2</v>
      </c>
      <c r="K528">
        <v>0</v>
      </c>
      <c r="R528">
        <f t="shared" ref="R528:S528" si="169">R28</f>
        <v>4</v>
      </c>
      <c r="S528">
        <f t="shared" si="169"/>
        <v>4</v>
      </c>
      <c r="U528">
        <f>VLOOKUP($R528,装备规划说明!$X$27:$AI$34,U$1,FALSE)</f>
        <v>18</v>
      </c>
      <c r="V528">
        <f>INT(VLOOKUP($R528,装备规划说明!$X$27:$AI$34,V$1,FALSE)*VLOOKUP($G528,装备规划说明!$F$10:$O$21,4,FALSE)/装备规划说明!$AE$14)</f>
        <v>7</v>
      </c>
      <c r="W528">
        <f>VLOOKUP($R528,装备规划说明!$X$27:$AI$34,W$1,FALSE)</f>
        <v>22</v>
      </c>
      <c r="X528">
        <f>INT(VLOOKUP($R528,装备规划说明!$X$27:$AI$34,X$1,FALSE)*VLOOKUP($G528,装备规划说明!$F$10:$O$21,4,FALSE)/装备规划说明!$AE$14)</f>
        <v>3</v>
      </c>
      <c r="Y528" t="str">
        <f t="shared" si="136"/>
        <v>[[18,4,8][[22,2,3]</v>
      </c>
      <c r="Z528">
        <f t="shared" si="137"/>
        <v>2</v>
      </c>
      <c r="AA528" t="str">
        <f t="shared" si="138"/>
        <v>[[18,1,4,100][22,0,2,100]]</v>
      </c>
      <c r="AB528" t="str">
        <f t="shared" si="132"/>
        <v>[[18,1,4,100][22,0,2,100]]</v>
      </c>
      <c r="AC528" t="str">
        <f t="shared" si="132"/>
        <v>[[18,1,4,100][22,0,2,100]]</v>
      </c>
      <c r="AD528" t="str">
        <f t="shared" si="132"/>
        <v>[[18,1,4,100][22,0,2,100]]</v>
      </c>
      <c r="AE528">
        <f t="shared" si="139"/>
        <v>1</v>
      </c>
    </row>
    <row r="529" spans="1:31" hidden="1" x14ac:dyDescent="0.15">
      <c r="A529" t="str">
        <f t="shared" si="93"/>
        <v>1205301</v>
      </c>
      <c r="B529">
        <f t="shared" si="94"/>
        <v>1</v>
      </c>
      <c r="E529">
        <f t="shared" ref="E529" si="170">E29</f>
        <v>3</v>
      </c>
      <c r="G529">
        <f t="shared" ref="G529" si="171">G29</f>
        <v>1</v>
      </c>
      <c r="H529">
        <f>VLOOKUP(G529,装备规划说明!$F$7:$H$20,2,FALSE)</f>
        <v>10</v>
      </c>
      <c r="I529">
        <f>IF(G529&gt;2,IF(E529=VLOOKUP(G529,装备规划说明!$F$10:$P$20,11,FALSE),1,0)+IF(E529-1=VLOOKUP(G529,装备规划说明!$F$10:$P$20,11,FALSE),1,0),IF(E529=VLOOKUP(G529,装备规划说明!$F$10:$P$20,11,FALSE),1,0))</f>
        <v>0</v>
      </c>
      <c r="J529">
        <f t="shared" si="97"/>
        <v>2</v>
      </c>
      <c r="K529">
        <v>0</v>
      </c>
      <c r="R529">
        <f t="shared" ref="R529:S529" si="172">R29</f>
        <v>5</v>
      </c>
      <c r="S529">
        <f t="shared" si="172"/>
        <v>5</v>
      </c>
      <c r="U529">
        <f>VLOOKUP($R529,装备规划说明!$X$27:$AI$34,U$1,FALSE)</f>
        <v>16</v>
      </c>
      <c r="V529">
        <f>INT(VLOOKUP($R529,装备规划说明!$X$27:$AI$34,V$1,FALSE)*VLOOKUP($G529,装备规划说明!$F$10:$O$21,4,FALSE)/装备规划说明!$AE$14)</f>
        <v>98</v>
      </c>
      <c r="W529">
        <f>VLOOKUP($R529,装备规划说明!$X$27:$AI$34,W$1,FALSE)</f>
        <v>17</v>
      </c>
      <c r="X529">
        <f>INT(VLOOKUP($R529,装备规划说明!$X$27:$AI$34,X$1,FALSE)*VLOOKUP($G529,装备规划说明!$F$10:$O$21,4,FALSE)/装备规划说明!$AE$14)</f>
        <v>70</v>
      </c>
      <c r="Y529" t="str">
        <f t="shared" si="136"/>
        <v>[[16,68,122][[17,49,87]</v>
      </c>
      <c r="Z529">
        <f t="shared" si="137"/>
        <v>2</v>
      </c>
      <c r="AA529" t="str">
        <f t="shared" si="138"/>
        <v>[[16,16,65,100][17,11,46,100]]</v>
      </c>
      <c r="AB529" t="str">
        <f t="shared" si="132"/>
        <v>[[16,16,65,100][17,11,46,100]]</v>
      </c>
      <c r="AC529" t="str">
        <f t="shared" si="132"/>
        <v>[[16,16,65,100][17,11,46,100]]</v>
      </c>
      <c r="AD529" t="str">
        <f t="shared" si="132"/>
        <v>[[16,16,65,100][17,11,46,100]]</v>
      </c>
      <c r="AE529">
        <f t="shared" si="139"/>
        <v>1</v>
      </c>
    </row>
    <row r="530" spans="1:31" hidden="1" x14ac:dyDescent="0.15">
      <c r="A530" t="str">
        <f t="shared" si="93"/>
        <v>1206301</v>
      </c>
      <c r="B530">
        <f t="shared" si="94"/>
        <v>1</v>
      </c>
      <c r="E530">
        <f t="shared" ref="E530" si="173">E30</f>
        <v>3</v>
      </c>
      <c r="G530">
        <f t="shared" ref="G530" si="174">G30</f>
        <v>1</v>
      </c>
      <c r="H530">
        <f>VLOOKUP(G530,装备规划说明!$F$7:$H$20,2,FALSE)</f>
        <v>10</v>
      </c>
      <c r="I530">
        <f>IF(G530&gt;2,IF(E530=VLOOKUP(G530,装备规划说明!$F$10:$P$20,11,FALSE),1,0)+IF(E530-1=VLOOKUP(G530,装备规划说明!$F$10:$P$20,11,FALSE),1,0),IF(E530=VLOOKUP(G530,装备规划说明!$F$10:$P$20,11,FALSE),1,0))</f>
        <v>0</v>
      </c>
      <c r="J530">
        <f t="shared" si="97"/>
        <v>2</v>
      </c>
      <c r="K530">
        <v>0</v>
      </c>
      <c r="R530">
        <f t="shared" ref="R530:S530" si="175">R30</f>
        <v>6</v>
      </c>
      <c r="S530">
        <f t="shared" si="175"/>
        <v>6</v>
      </c>
      <c r="U530">
        <f>VLOOKUP($R530,装备规划说明!$X$27:$AI$34,U$1,FALSE)</f>
        <v>18</v>
      </c>
      <c r="V530">
        <f>INT(VLOOKUP($R530,装备规划说明!$X$27:$AI$34,V$1,FALSE)*VLOOKUP($G530,装备规划说明!$F$10:$O$21,4,FALSE)/装备规划说明!$AE$14)</f>
        <v>7</v>
      </c>
      <c r="W530">
        <f>VLOOKUP($R530,装备规划说明!$X$27:$AI$34,W$1,FALSE)</f>
        <v>17</v>
      </c>
      <c r="X530">
        <f>INT(VLOOKUP($R530,装备规划说明!$X$27:$AI$34,X$1,FALSE)*VLOOKUP($G530,装备规划说明!$F$10:$O$21,4,FALSE)/装备规划说明!$AE$14)</f>
        <v>2</v>
      </c>
      <c r="Y530" t="str">
        <f t="shared" si="136"/>
        <v>[[18,4,8][[17,1,2]</v>
      </c>
      <c r="Z530">
        <f t="shared" si="137"/>
        <v>2</v>
      </c>
      <c r="AA530" t="str">
        <f t="shared" si="138"/>
        <v>[[18,1,4,100][17,0,1,100]]</v>
      </c>
      <c r="AB530" t="str">
        <f t="shared" si="132"/>
        <v>[[18,1,4,100][17,0,1,100]]</v>
      </c>
      <c r="AC530" t="str">
        <f t="shared" si="132"/>
        <v>[[18,1,4,100][17,0,1,100]]</v>
      </c>
      <c r="AD530" t="str">
        <f t="shared" si="132"/>
        <v>[[18,1,4,100][17,0,1,100]]</v>
      </c>
      <c r="AE530">
        <f t="shared" si="139"/>
        <v>1</v>
      </c>
    </row>
    <row r="531" spans="1:31" hidden="1" x14ac:dyDescent="0.15">
      <c r="A531" t="str">
        <f t="shared" si="93"/>
        <v>1207301</v>
      </c>
      <c r="B531">
        <f t="shared" si="94"/>
        <v>1</v>
      </c>
      <c r="E531">
        <f t="shared" ref="E531" si="176">E31</f>
        <v>3</v>
      </c>
      <c r="G531">
        <f t="shared" ref="G531" si="177">G31</f>
        <v>1</v>
      </c>
      <c r="H531">
        <f>VLOOKUP(G531,装备规划说明!$F$7:$H$20,2,FALSE)</f>
        <v>10</v>
      </c>
      <c r="I531">
        <f>IF(G531&gt;2,IF(E531=VLOOKUP(G531,装备规划说明!$F$10:$P$20,11,FALSE),1,0)+IF(E531-1=VLOOKUP(G531,装备规划说明!$F$10:$P$20,11,FALSE),1,0),IF(E531=VLOOKUP(G531,装备规划说明!$F$10:$P$20,11,FALSE),1,0))</f>
        <v>0</v>
      </c>
      <c r="J531">
        <f t="shared" si="97"/>
        <v>2</v>
      </c>
      <c r="K531">
        <v>0</v>
      </c>
      <c r="R531">
        <f t="shared" ref="R531:S531" si="178">R31</f>
        <v>7</v>
      </c>
      <c r="S531">
        <f t="shared" si="178"/>
        <v>7</v>
      </c>
      <c r="U531">
        <f>VLOOKUP($R531,装备规划说明!$X$27:$AI$34,U$1,FALSE)</f>
        <v>16</v>
      </c>
      <c r="V531">
        <f>INT(VLOOKUP($R531,装备规划说明!$X$27:$AI$34,V$1,FALSE)*VLOOKUP($G531,装备规划说明!$F$10:$O$21,4,FALSE)/装备规划说明!$AE$14)</f>
        <v>140</v>
      </c>
      <c r="W531">
        <f>VLOOKUP($R531,装备规划说明!$X$27:$AI$34,W$1,FALSE)</f>
        <v>18</v>
      </c>
      <c r="X531">
        <f>INT(VLOOKUP($R531,装备规划说明!$X$27:$AI$34,X$1,FALSE)*VLOOKUP($G531,装备规划说明!$F$10:$O$21,4,FALSE)/装备规划说明!$AE$14)</f>
        <v>28</v>
      </c>
      <c r="Y531" t="str">
        <f t="shared" si="136"/>
        <v>[[16,98,175][[18,19,35]</v>
      </c>
      <c r="Z531">
        <f t="shared" si="137"/>
        <v>2</v>
      </c>
      <c r="AA531" t="str">
        <f t="shared" si="138"/>
        <v>[[16,23,93,100][18,4,18,100]]</v>
      </c>
      <c r="AB531" t="str">
        <f t="shared" si="132"/>
        <v>[[16,23,93,100][18,4,18,100]]</v>
      </c>
      <c r="AC531" t="str">
        <f t="shared" si="132"/>
        <v>[[16,23,93,100][18,4,18,100]]</v>
      </c>
      <c r="AD531" t="str">
        <f t="shared" si="132"/>
        <v>[[16,23,93,100][18,4,18,100]]</v>
      </c>
      <c r="AE531">
        <f t="shared" si="139"/>
        <v>1</v>
      </c>
    </row>
    <row r="532" spans="1:31" hidden="1" x14ac:dyDescent="0.15">
      <c r="A532" t="str">
        <f t="shared" si="93"/>
        <v>1207301</v>
      </c>
      <c r="B532">
        <f t="shared" si="94"/>
        <v>1</v>
      </c>
      <c r="E532">
        <f t="shared" ref="E532" si="179">E32</f>
        <v>3</v>
      </c>
      <c r="G532">
        <f t="shared" ref="G532" si="180">G32</f>
        <v>1</v>
      </c>
      <c r="H532">
        <f>VLOOKUP(G532,装备规划说明!$F$7:$H$20,2,FALSE)</f>
        <v>10</v>
      </c>
      <c r="I532">
        <f>IF(G532&gt;2,IF(E532=VLOOKUP(G532,装备规划说明!$F$10:$P$20,11,FALSE),1,0)+IF(E532-1=VLOOKUP(G532,装备规划说明!$F$10:$P$20,11,FALSE),1,0),IF(E532=VLOOKUP(G532,装备规划说明!$F$10:$P$20,11,FALSE),1,0))</f>
        <v>0</v>
      </c>
      <c r="J532">
        <f t="shared" si="97"/>
        <v>2</v>
      </c>
      <c r="K532">
        <v>0</v>
      </c>
      <c r="R532">
        <f t="shared" ref="R532:S532" si="181">R32</f>
        <v>7</v>
      </c>
      <c r="S532">
        <f t="shared" si="181"/>
        <v>7</v>
      </c>
      <c r="U532">
        <f>VLOOKUP($R532,装备规划说明!$X$27:$AI$34,U$1,FALSE)</f>
        <v>16</v>
      </c>
      <c r="V532">
        <f>INT(VLOOKUP($R532,装备规划说明!$X$27:$AI$34,V$1,FALSE)*VLOOKUP($G532,装备规划说明!$F$10:$O$21,4,FALSE)/装备规划说明!$AE$14)</f>
        <v>140</v>
      </c>
      <c r="W532">
        <f>VLOOKUP($R532,装备规划说明!$X$27:$AI$34,W$1,FALSE)</f>
        <v>18</v>
      </c>
      <c r="X532">
        <f>INT(VLOOKUP($R532,装备规划说明!$X$27:$AI$34,X$1,FALSE)*VLOOKUP($G532,装备规划说明!$F$10:$O$21,4,FALSE)/装备规划说明!$AE$14)</f>
        <v>28</v>
      </c>
      <c r="Y532" t="str">
        <f t="shared" si="136"/>
        <v>[[16,98,175][[18,19,35]</v>
      </c>
      <c r="Z532">
        <f t="shared" si="137"/>
        <v>2</v>
      </c>
      <c r="AA532" t="str">
        <f t="shared" si="138"/>
        <v>[[16,23,93,100][18,4,18,100]]</v>
      </c>
      <c r="AB532" t="str">
        <f t="shared" si="132"/>
        <v>[[16,23,93,100][18,4,18,100]]</v>
      </c>
      <c r="AC532" t="str">
        <f t="shared" si="132"/>
        <v>[[16,23,93,100][18,4,18,100]]</v>
      </c>
      <c r="AD532" t="str">
        <f t="shared" si="132"/>
        <v>[[16,23,93,100][18,4,18,100]]</v>
      </c>
      <c r="AE532">
        <f t="shared" si="139"/>
        <v>1</v>
      </c>
    </row>
    <row r="533" spans="1:31" hidden="1" x14ac:dyDescent="0.15">
      <c r="A533" t="str">
        <f t="shared" si="93"/>
        <v>1207301</v>
      </c>
      <c r="B533">
        <f t="shared" si="94"/>
        <v>1</v>
      </c>
      <c r="E533">
        <f t="shared" ref="E533" si="182">E33</f>
        <v>3</v>
      </c>
      <c r="G533">
        <f t="shared" ref="G533" si="183">G33</f>
        <v>1</v>
      </c>
      <c r="H533">
        <f>VLOOKUP(G533,装备规划说明!$F$7:$H$20,2,FALSE)</f>
        <v>10</v>
      </c>
      <c r="I533">
        <f>IF(G533&gt;2,IF(E533=VLOOKUP(G533,装备规划说明!$F$10:$P$20,11,FALSE),1,0)+IF(E533-1=VLOOKUP(G533,装备规划说明!$F$10:$P$20,11,FALSE),1,0),IF(E533=VLOOKUP(G533,装备规划说明!$F$10:$P$20,11,FALSE),1,0))</f>
        <v>0</v>
      </c>
      <c r="J533">
        <f t="shared" si="97"/>
        <v>2</v>
      </c>
      <c r="K533">
        <v>0</v>
      </c>
      <c r="R533">
        <f t="shared" ref="R533:S533" si="184">R33</f>
        <v>7</v>
      </c>
      <c r="S533">
        <f t="shared" si="184"/>
        <v>7</v>
      </c>
      <c r="U533">
        <f>VLOOKUP($R533,装备规划说明!$X$27:$AI$34,U$1,FALSE)</f>
        <v>16</v>
      </c>
      <c r="V533">
        <f>INT(VLOOKUP($R533,装备规划说明!$X$27:$AI$34,V$1,FALSE)*VLOOKUP($G533,装备规划说明!$F$10:$O$21,4,FALSE)/装备规划说明!$AE$14)</f>
        <v>140</v>
      </c>
      <c r="W533">
        <f>VLOOKUP($R533,装备规划说明!$X$27:$AI$34,W$1,FALSE)</f>
        <v>18</v>
      </c>
      <c r="X533">
        <f>INT(VLOOKUP($R533,装备规划说明!$X$27:$AI$34,X$1,FALSE)*VLOOKUP($G533,装备规划说明!$F$10:$O$21,4,FALSE)/装备规划说明!$AE$14)</f>
        <v>28</v>
      </c>
      <c r="Y533" t="str">
        <f t="shared" si="136"/>
        <v>[[16,98,175][[18,19,35]</v>
      </c>
      <c r="Z533">
        <f t="shared" si="137"/>
        <v>2</v>
      </c>
      <c r="AA533" t="str">
        <f t="shared" si="138"/>
        <v>[[16,23,93,100][18,4,18,100]]</v>
      </c>
      <c r="AB533" t="str">
        <f t="shared" si="132"/>
        <v>[[16,23,93,100][18,4,18,100]]</v>
      </c>
      <c r="AC533" t="str">
        <f t="shared" si="132"/>
        <v>[[16,23,93,100][18,4,18,100]]</v>
      </c>
      <c r="AD533" t="str">
        <f t="shared" si="132"/>
        <v>[[16,23,93,100][18,4,18,100]]</v>
      </c>
      <c r="AE533">
        <f t="shared" si="139"/>
        <v>1</v>
      </c>
    </row>
    <row r="534" spans="1:31" hidden="1" x14ac:dyDescent="0.15">
      <c r="A534" t="str">
        <f t="shared" si="93"/>
        <v>1207301</v>
      </c>
      <c r="B534">
        <f t="shared" si="94"/>
        <v>1</v>
      </c>
      <c r="E534">
        <f t="shared" ref="E534" si="185">E34</f>
        <v>3</v>
      </c>
      <c r="G534">
        <f t="shared" ref="G534" si="186">G34</f>
        <v>1</v>
      </c>
      <c r="H534">
        <f>VLOOKUP(G534,装备规划说明!$F$7:$H$20,2,FALSE)</f>
        <v>10</v>
      </c>
      <c r="I534">
        <f>IF(G534&gt;2,IF(E534=VLOOKUP(G534,装备规划说明!$F$10:$P$20,11,FALSE),1,0)+IF(E534-1=VLOOKUP(G534,装备规划说明!$F$10:$P$20,11,FALSE),1,0),IF(E534=VLOOKUP(G534,装备规划说明!$F$10:$P$20,11,FALSE),1,0))</f>
        <v>0</v>
      </c>
      <c r="J534">
        <f t="shared" si="97"/>
        <v>2</v>
      </c>
      <c r="K534">
        <v>0</v>
      </c>
      <c r="R534">
        <f t="shared" ref="R534:S534" si="187">R34</f>
        <v>7</v>
      </c>
      <c r="S534">
        <f t="shared" si="187"/>
        <v>7</v>
      </c>
      <c r="U534">
        <f>VLOOKUP($R534,装备规划说明!$X$27:$AI$34,U$1,FALSE)</f>
        <v>16</v>
      </c>
      <c r="V534">
        <f>INT(VLOOKUP($R534,装备规划说明!$X$27:$AI$34,V$1,FALSE)*VLOOKUP($G534,装备规划说明!$F$10:$O$21,4,FALSE)/装备规划说明!$AE$14)</f>
        <v>140</v>
      </c>
      <c r="W534">
        <f>VLOOKUP($R534,装备规划说明!$X$27:$AI$34,W$1,FALSE)</f>
        <v>18</v>
      </c>
      <c r="X534">
        <f>INT(VLOOKUP($R534,装备规划说明!$X$27:$AI$34,X$1,FALSE)*VLOOKUP($G534,装备规划说明!$F$10:$O$21,4,FALSE)/装备规划说明!$AE$14)</f>
        <v>28</v>
      </c>
      <c r="Y534" t="str">
        <f t="shared" si="136"/>
        <v>[[16,98,175][[18,19,35]</v>
      </c>
      <c r="Z534">
        <f t="shared" si="137"/>
        <v>2</v>
      </c>
      <c r="AA534" t="str">
        <f t="shared" si="138"/>
        <v>[[16,23,93,100][18,4,18,100]]</v>
      </c>
      <c r="AB534" t="str">
        <f t="shared" si="132"/>
        <v>[[16,23,93,100][18,4,18,100]]</v>
      </c>
      <c r="AC534" t="str">
        <f t="shared" si="132"/>
        <v>[[16,23,93,100][18,4,18,100]]</v>
      </c>
      <c r="AD534" t="str">
        <f t="shared" si="132"/>
        <v>[[16,23,93,100][18,4,18,100]]</v>
      </c>
      <c r="AE534">
        <f t="shared" si="139"/>
        <v>1</v>
      </c>
    </row>
    <row r="535" spans="1:31" hidden="1" x14ac:dyDescent="0.15">
      <c r="A535" t="str">
        <f t="shared" si="93"/>
        <v>1201401</v>
      </c>
      <c r="B535">
        <f t="shared" si="94"/>
        <v>1</v>
      </c>
      <c r="E535">
        <f t="shared" ref="E535" si="188">E35</f>
        <v>4</v>
      </c>
      <c r="G535">
        <f t="shared" ref="G535" si="189">G35</f>
        <v>1</v>
      </c>
      <c r="H535">
        <f>VLOOKUP(G535,装备规划说明!$F$7:$H$20,2,FALSE)</f>
        <v>10</v>
      </c>
      <c r="I535">
        <f>IF(G535&gt;2,IF(E535=VLOOKUP(G535,装备规划说明!$F$10:$P$20,11,FALSE),1,0)+IF(E535-1=VLOOKUP(G535,装备规划说明!$F$10:$P$20,11,FALSE),1,0),IF(E535=VLOOKUP(G535,装备规划说明!$F$10:$P$20,11,FALSE),1,0))</f>
        <v>0</v>
      </c>
      <c r="J535">
        <f t="shared" si="97"/>
        <v>2</v>
      </c>
      <c r="K535">
        <v>0</v>
      </c>
      <c r="R535">
        <f t="shared" ref="R535:S535" si="190">R35</f>
        <v>1</v>
      </c>
      <c r="S535">
        <f t="shared" si="190"/>
        <v>1</v>
      </c>
      <c r="U535">
        <f>VLOOKUP($R535,装备规划说明!$X$27:$AI$34,U$1,FALSE)</f>
        <v>16</v>
      </c>
      <c r="V535">
        <f>INT(VLOOKUP($R535,装备规划说明!$X$27:$AI$34,V$1,FALSE)*VLOOKUP($G535,装备规划说明!$F$10:$O$21,4,FALSE)/装备规划说明!$AE$14)</f>
        <v>98</v>
      </c>
      <c r="W535">
        <f>VLOOKUP($R535,装备规划说明!$X$27:$AI$34,W$1,FALSE)</f>
        <v>20</v>
      </c>
      <c r="X535">
        <f>INT(VLOOKUP($R535,装备规划说明!$X$27:$AI$34,X$1,FALSE)*VLOOKUP($G535,装备规划说明!$F$10:$O$21,4,FALSE)/装备规划说明!$AE$14)</f>
        <v>7</v>
      </c>
      <c r="Y535" t="str">
        <f t="shared" si="136"/>
        <v>[[16,68,122][[20,4,8]</v>
      </c>
      <c r="Z535">
        <f t="shared" si="137"/>
        <v>3</v>
      </c>
      <c r="AA535" t="str">
        <f t="shared" si="138"/>
        <v>[[16,16,65,100][20,1,4,100]]</v>
      </c>
      <c r="AB535" t="str">
        <f t="shared" si="132"/>
        <v>[[16,16,65,100][20,1,4,100]]</v>
      </c>
      <c r="AC535" t="str">
        <f t="shared" si="132"/>
        <v>[[16,16,65,100][20,1,4,100]]</v>
      </c>
      <c r="AD535" t="str">
        <f t="shared" si="132"/>
        <v>[[16,16,65,100][20,1,4,100]]</v>
      </c>
      <c r="AE535">
        <f t="shared" si="139"/>
        <v>1</v>
      </c>
    </row>
    <row r="536" spans="1:31" hidden="1" x14ac:dyDescent="0.15">
      <c r="A536" t="str">
        <f t="shared" si="93"/>
        <v>1202401</v>
      </c>
      <c r="B536">
        <f t="shared" si="94"/>
        <v>1</v>
      </c>
      <c r="E536">
        <f t="shared" ref="E536" si="191">E36</f>
        <v>4</v>
      </c>
      <c r="G536">
        <f t="shared" ref="G536" si="192">G36</f>
        <v>1</v>
      </c>
      <c r="H536">
        <f>VLOOKUP(G536,装备规划说明!$F$7:$H$20,2,FALSE)</f>
        <v>10</v>
      </c>
      <c r="I536">
        <f>IF(G536&gt;2,IF(E536=VLOOKUP(G536,装备规划说明!$F$10:$P$20,11,FALSE),1,0)+IF(E536-1=VLOOKUP(G536,装备规划说明!$F$10:$P$20,11,FALSE),1,0),IF(E536=VLOOKUP(G536,装备规划说明!$F$10:$P$20,11,FALSE),1,0))</f>
        <v>0</v>
      </c>
      <c r="J536">
        <f t="shared" si="97"/>
        <v>2</v>
      </c>
      <c r="K536">
        <v>0</v>
      </c>
      <c r="R536">
        <f t="shared" ref="R536:S536" si="193">R36</f>
        <v>2</v>
      </c>
      <c r="S536">
        <f t="shared" si="193"/>
        <v>2</v>
      </c>
      <c r="U536">
        <f>VLOOKUP($R536,装备规划说明!$X$27:$AI$34,U$1,FALSE)</f>
        <v>16</v>
      </c>
      <c r="V536">
        <f>INT(VLOOKUP($R536,装备规划说明!$X$27:$AI$34,V$1,FALSE)*VLOOKUP($G536,装备规划说明!$F$10:$O$21,4,FALSE)/装备规划说明!$AE$14)</f>
        <v>140</v>
      </c>
      <c r="W536">
        <f>VLOOKUP($R536,装备规划说明!$X$27:$AI$34,W$1,FALSE)</f>
        <v>20</v>
      </c>
      <c r="X536">
        <f>INT(VLOOKUP($R536,装备规划说明!$X$27:$AI$34,X$1,FALSE)*VLOOKUP($G536,装备规划说明!$F$10:$O$21,4,FALSE)/装备规划说明!$AE$14)</f>
        <v>7</v>
      </c>
      <c r="Y536" t="str">
        <f t="shared" si="136"/>
        <v>[[16,98,175][[20,4,8]</v>
      </c>
      <c r="Z536">
        <f t="shared" si="137"/>
        <v>3</v>
      </c>
      <c r="AA536" t="str">
        <f t="shared" si="138"/>
        <v>[[16,23,93,100][20,1,4,100]]</v>
      </c>
      <c r="AB536" t="str">
        <f t="shared" si="132"/>
        <v>[[16,23,93,100][20,1,4,100]]</v>
      </c>
      <c r="AC536" t="str">
        <f t="shared" si="132"/>
        <v>[[16,23,93,100][20,1,4,100]]</v>
      </c>
      <c r="AD536" t="str">
        <f t="shared" si="132"/>
        <v>[[16,23,93,100][20,1,4,100]]</v>
      </c>
      <c r="AE536">
        <f t="shared" si="139"/>
        <v>1</v>
      </c>
    </row>
    <row r="537" spans="1:31" hidden="1" x14ac:dyDescent="0.15">
      <c r="A537" t="str">
        <f t="shared" si="93"/>
        <v>1203401</v>
      </c>
      <c r="B537">
        <f t="shared" si="94"/>
        <v>1</v>
      </c>
      <c r="E537">
        <f t="shared" ref="E537" si="194">E37</f>
        <v>4</v>
      </c>
      <c r="G537">
        <f t="shared" ref="G537" si="195">G37</f>
        <v>1</v>
      </c>
      <c r="H537">
        <f>VLOOKUP(G537,装备规划说明!$F$7:$H$20,2,FALSE)</f>
        <v>10</v>
      </c>
      <c r="I537">
        <f>IF(G537&gt;2,IF(E537=VLOOKUP(G537,装备规划说明!$F$10:$P$20,11,FALSE),1,0)+IF(E537-1=VLOOKUP(G537,装备规划说明!$F$10:$P$20,11,FALSE),1,0),IF(E537=VLOOKUP(G537,装备规划说明!$F$10:$P$20,11,FALSE),1,0))</f>
        <v>0</v>
      </c>
      <c r="J537">
        <f t="shared" si="97"/>
        <v>2</v>
      </c>
      <c r="K537">
        <v>0</v>
      </c>
      <c r="R537">
        <f t="shared" ref="R537:S537" si="196">R37</f>
        <v>3</v>
      </c>
      <c r="S537">
        <f t="shared" si="196"/>
        <v>3</v>
      </c>
      <c r="U537">
        <f>VLOOKUP($R537,装备规划说明!$X$27:$AI$34,U$1,FALSE)</f>
        <v>16</v>
      </c>
      <c r="V537">
        <f>INT(VLOOKUP($R537,装备规划说明!$X$27:$AI$34,V$1,FALSE)*VLOOKUP($G537,装备规划说明!$F$10:$O$21,4,FALSE)/装备规划说明!$AE$14)</f>
        <v>70</v>
      </c>
      <c r="W537">
        <f>VLOOKUP($R537,装备规划说明!$X$27:$AI$34,W$1,FALSE)</f>
        <v>21</v>
      </c>
      <c r="X537">
        <f>INT(VLOOKUP($R537,装备规划说明!$X$27:$AI$34,X$1,FALSE)*VLOOKUP($G537,装备规划说明!$F$10:$O$21,4,FALSE)/装备规划说明!$AE$14)</f>
        <v>7</v>
      </c>
      <c r="Y537" t="str">
        <f t="shared" si="136"/>
        <v>[[16,49,87][[21,4,8]</v>
      </c>
      <c r="Z537">
        <f t="shared" si="137"/>
        <v>3</v>
      </c>
      <c r="AA537" t="str">
        <f t="shared" si="138"/>
        <v>[[16,11,46,100][21,1,4,100]]</v>
      </c>
      <c r="AB537" t="str">
        <f t="shared" si="132"/>
        <v>[[16,11,46,100][21,1,4,100]]</v>
      </c>
      <c r="AC537" t="str">
        <f t="shared" si="132"/>
        <v>[[16,11,46,100][21,1,4,100]]</v>
      </c>
      <c r="AD537" t="str">
        <f t="shared" si="132"/>
        <v>[[16,11,46,100][21,1,4,100]]</v>
      </c>
      <c r="AE537">
        <f t="shared" si="139"/>
        <v>1</v>
      </c>
    </row>
    <row r="538" spans="1:31" hidden="1" x14ac:dyDescent="0.15">
      <c r="A538" t="str">
        <f t="shared" si="93"/>
        <v>1204401</v>
      </c>
      <c r="B538">
        <f t="shared" si="94"/>
        <v>1</v>
      </c>
      <c r="E538">
        <f t="shared" ref="E538" si="197">E38</f>
        <v>4</v>
      </c>
      <c r="G538">
        <f t="shared" ref="G538" si="198">G38</f>
        <v>1</v>
      </c>
      <c r="H538">
        <f>VLOOKUP(G538,装备规划说明!$F$7:$H$20,2,FALSE)</f>
        <v>10</v>
      </c>
      <c r="I538">
        <f>IF(G538&gt;2,IF(E538=VLOOKUP(G538,装备规划说明!$F$10:$P$20,11,FALSE),1,0)+IF(E538-1=VLOOKUP(G538,装备规划说明!$F$10:$P$20,11,FALSE),1,0),IF(E538=VLOOKUP(G538,装备规划说明!$F$10:$P$20,11,FALSE),1,0))</f>
        <v>0</v>
      </c>
      <c r="J538">
        <f t="shared" si="97"/>
        <v>2</v>
      </c>
      <c r="K538">
        <v>0</v>
      </c>
      <c r="R538">
        <f t="shared" ref="R538:S538" si="199">R38</f>
        <v>4</v>
      </c>
      <c r="S538">
        <f t="shared" si="199"/>
        <v>4</v>
      </c>
      <c r="U538">
        <f>VLOOKUP($R538,装备规划说明!$X$27:$AI$34,U$1,FALSE)</f>
        <v>18</v>
      </c>
      <c r="V538">
        <f>INT(VLOOKUP($R538,装备规划说明!$X$27:$AI$34,V$1,FALSE)*VLOOKUP($G538,装备规划说明!$F$10:$O$21,4,FALSE)/装备规划说明!$AE$14)</f>
        <v>7</v>
      </c>
      <c r="W538">
        <f>VLOOKUP($R538,装备规划说明!$X$27:$AI$34,W$1,FALSE)</f>
        <v>22</v>
      </c>
      <c r="X538">
        <f>INT(VLOOKUP($R538,装备规划说明!$X$27:$AI$34,X$1,FALSE)*VLOOKUP($G538,装备规划说明!$F$10:$O$21,4,FALSE)/装备规划说明!$AE$14)</f>
        <v>3</v>
      </c>
      <c r="Y538" t="str">
        <f t="shared" si="136"/>
        <v>[[18,4,8][[22,2,3]</v>
      </c>
      <c r="Z538">
        <f t="shared" si="137"/>
        <v>3</v>
      </c>
      <c r="AA538" t="str">
        <f t="shared" si="138"/>
        <v>[[18,1,4,100][22,0,2,100]]</v>
      </c>
      <c r="AB538" t="str">
        <f t="shared" si="132"/>
        <v>[[18,1,4,100][22,0,2,100]]</v>
      </c>
      <c r="AC538" t="str">
        <f t="shared" si="132"/>
        <v>[[18,1,4,100][22,0,2,100]]</v>
      </c>
      <c r="AD538" t="str">
        <f t="shared" si="132"/>
        <v>[[18,1,4,100][22,0,2,100]]</v>
      </c>
      <c r="AE538">
        <f t="shared" si="139"/>
        <v>1</v>
      </c>
    </row>
    <row r="539" spans="1:31" hidden="1" x14ac:dyDescent="0.15">
      <c r="A539" t="str">
        <f t="shared" si="93"/>
        <v>1205401</v>
      </c>
      <c r="B539">
        <f t="shared" si="94"/>
        <v>1</v>
      </c>
      <c r="E539">
        <f t="shared" ref="E539" si="200">E39</f>
        <v>4</v>
      </c>
      <c r="G539">
        <f t="shared" ref="G539" si="201">G39</f>
        <v>1</v>
      </c>
      <c r="H539">
        <f>VLOOKUP(G539,装备规划说明!$F$7:$H$20,2,FALSE)</f>
        <v>10</v>
      </c>
      <c r="I539">
        <f>IF(G539&gt;2,IF(E539=VLOOKUP(G539,装备规划说明!$F$10:$P$20,11,FALSE),1,0)+IF(E539-1=VLOOKUP(G539,装备规划说明!$F$10:$P$20,11,FALSE),1,0),IF(E539=VLOOKUP(G539,装备规划说明!$F$10:$P$20,11,FALSE),1,0))</f>
        <v>0</v>
      </c>
      <c r="J539">
        <f t="shared" si="97"/>
        <v>2</v>
      </c>
      <c r="K539">
        <v>0</v>
      </c>
      <c r="R539">
        <f t="shared" ref="R539:S539" si="202">R39</f>
        <v>5</v>
      </c>
      <c r="S539">
        <f t="shared" si="202"/>
        <v>5</v>
      </c>
      <c r="U539">
        <f>VLOOKUP($R539,装备规划说明!$X$27:$AI$34,U$1,FALSE)</f>
        <v>16</v>
      </c>
      <c r="V539">
        <f>INT(VLOOKUP($R539,装备规划说明!$X$27:$AI$34,V$1,FALSE)*VLOOKUP($G539,装备规划说明!$F$10:$O$21,4,FALSE)/装备规划说明!$AE$14)</f>
        <v>98</v>
      </c>
      <c r="W539">
        <f>VLOOKUP($R539,装备规划说明!$X$27:$AI$34,W$1,FALSE)</f>
        <v>17</v>
      </c>
      <c r="X539">
        <f>INT(VLOOKUP($R539,装备规划说明!$X$27:$AI$34,X$1,FALSE)*VLOOKUP($G539,装备规划说明!$F$10:$O$21,4,FALSE)/装备规划说明!$AE$14)</f>
        <v>70</v>
      </c>
      <c r="Y539" t="str">
        <f t="shared" si="136"/>
        <v>[[16,68,122][[17,49,87]</v>
      </c>
      <c r="Z539">
        <f t="shared" si="137"/>
        <v>3</v>
      </c>
      <c r="AA539" t="str">
        <f t="shared" si="138"/>
        <v>[[16,16,65,100][17,11,46,100]]</v>
      </c>
      <c r="AB539" t="str">
        <f t="shared" si="132"/>
        <v>[[16,16,65,100][17,11,46,100]]</v>
      </c>
      <c r="AC539" t="str">
        <f t="shared" si="132"/>
        <v>[[16,16,65,100][17,11,46,100]]</v>
      </c>
      <c r="AD539" t="str">
        <f t="shared" si="132"/>
        <v>[[16,16,65,100][17,11,46,100]]</v>
      </c>
      <c r="AE539">
        <f t="shared" si="139"/>
        <v>1</v>
      </c>
    </row>
    <row r="540" spans="1:31" hidden="1" x14ac:dyDescent="0.15">
      <c r="A540" t="str">
        <f t="shared" si="93"/>
        <v>1206401</v>
      </c>
      <c r="B540">
        <f t="shared" si="94"/>
        <v>1</v>
      </c>
      <c r="E540">
        <f t="shared" ref="E540" si="203">E40</f>
        <v>4</v>
      </c>
      <c r="G540">
        <f t="shared" ref="G540" si="204">G40</f>
        <v>1</v>
      </c>
      <c r="H540">
        <f>VLOOKUP(G540,装备规划说明!$F$7:$H$20,2,FALSE)</f>
        <v>10</v>
      </c>
      <c r="I540">
        <f>IF(G540&gt;2,IF(E540=VLOOKUP(G540,装备规划说明!$F$10:$P$20,11,FALSE),1,0)+IF(E540-1=VLOOKUP(G540,装备规划说明!$F$10:$P$20,11,FALSE),1,0),IF(E540=VLOOKUP(G540,装备规划说明!$F$10:$P$20,11,FALSE),1,0))</f>
        <v>0</v>
      </c>
      <c r="J540">
        <f t="shared" si="97"/>
        <v>2</v>
      </c>
      <c r="K540">
        <v>0</v>
      </c>
      <c r="R540">
        <f t="shared" ref="R540:S540" si="205">R40</f>
        <v>6</v>
      </c>
      <c r="S540">
        <f t="shared" si="205"/>
        <v>6</v>
      </c>
      <c r="U540">
        <f>VLOOKUP($R540,装备规划说明!$X$27:$AI$34,U$1,FALSE)</f>
        <v>18</v>
      </c>
      <c r="V540">
        <f>INT(VLOOKUP($R540,装备规划说明!$X$27:$AI$34,V$1,FALSE)*VLOOKUP($G540,装备规划说明!$F$10:$O$21,4,FALSE)/装备规划说明!$AE$14)</f>
        <v>7</v>
      </c>
      <c r="W540">
        <f>VLOOKUP($R540,装备规划说明!$X$27:$AI$34,W$1,FALSE)</f>
        <v>17</v>
      </c>
      <c r="X540">
        <f>INT(VLOOKUP($R540,装备规划说明!$X$27:$AI$34,X$1,FALSE)*VLOOKUP($G540,装备规划说明!$F$10:$O$21,4,FALSE)/装备规划说明!$AE$14)</f>
        <v>2</v>
      </c>
      <c r="Y540" t="str">
        <f t="shared" si="136"/>
        <v>[[18,4,8][[17,1,2]</v>
      </c>
      <c r="Z540">
        <f t="shared" si="137"/>
        <v>3</v>
      </c>
      <c r="AA540" t="str">
        <f t="shared" si="138"/>
        <v>[[18,1,4,100][17,0,1,100]]</v>
      </c>
      <c r="AB540" t="str">
        <f t="shared" si="132"/>
        <v>[[18,1,4,100][17,0,1,100]]</v>
      </c>
      <c r="AC540" t="str">
        <f t="shared" si="132"/>
        <v>[[18,1,4,100][17,0,1,100]]</v>
      </c>
      <c r="AD540" t="str">
        <f t="shared" si="132"/>
        <v>[[18,1,4,100][17,0,1,100]]</v>
      </c>
      <c r="AE540">
        <f t="shared" si="139"/>
        <v>1</v>
      </c>
    </row>
    <row r="541" spans="1:31" hidden="1" x14ac:dyDescent="0.15">
      <c r="A541" t="str">
        <f t="shared" si="93"/>
        <v>1207401</v>
      </c>
      <c r="B541">
        <f t="shared" si="94"/>
        <v>1</v>
      </c>
      <c r="E541">
        <f t="shared" ref="E541" si="206">E41</f>
        <v>4</v>
      </c>
      <c r="G541">
        <f t="shared" ref="G541" si="207">G41</f>
        <v>1</v>
      </c>
      <c r="H541">
        <f>VLOOKUP(G541,装备规划说明!$F$7:$H$20,2,FALSE)</f>
        <v>10</v>
      </c>
      <c r="I541">
        <f>IF(G541&gt;2,IF(E541=VLOOKUP(G541,装备规划说明!$F$10:$P$20,11,FALSE),1,0)+IF(E541-1=VLOOKUP(G541,装备规划说明!$F$10:$P$20,11,FALSE),1,0),IF(E541=VLOOKUP(G541,装备规划说明!$F$10:$P$20,11,FALSE),1,0))</f>
        <v>0</v>
      </c>
      <c r="J541">
        <f t="shared" si="97"/>
        <v>2</v>
      </c>
      <c r="K541">
        <v>0</v>
      </c>
      <c r="R541">
        <f t="shared" ref="R541:S541" si="208">R41</f>
        <v>7</v>
      </c>
      <c r="S541">
        <f t="shared" si="208"/>
        <v>7</v>
      </c>
      <c r="U541">
        <f>VLOOKUP($R541,装备规划说明!$X$27:$AI$34,U$1,FALSE)</f>
        <v>16</v>
      </c>
      <c r="V541">
        <f>INT(VLOOKUP($R541,装备规划说明!$X$27:$AI$34,V$1,FALSE)*VLOOKUP($G541,装备规划说明!$F$10:$O$21,4,FALSE)/装备规划说明!$AE$14)</f>
        <v>140</v>
      </c>
      <c r="W541">
        <f>VLOOKUP($R541,装备规划说明!$X$27:$AI$34,W$1,FALSE)</f>
        <v>18</v>
      </c>
      <c r="X541">
        <f>INT(VLOOKUP($R541,装备规划说明!$X$27:$AI$34,X$1,FALSE)*VLOOKUP($G541,装备规划说明!$F$10:$O$21,4,FALSE)/装备规划说明!$AE$14)</f>
        <v>28</v>
      </c>
      <c r="Y541" t="str">
        <f t="shared" si="136"/>
        <v>[[16,98,175][[18,19,35]</v>
      </c>
      <c r="Z541">
        <f t="shared" si="137"/>
        <v>3</v>
      </c>
      <c r="AA541" t="str">
        <f t="shared" si="138"/>
        <v>[[16,23,93,100][18,4,18,100]]</v>
      </c>
      <c r="AB541" t="str">
        <f t="shared" si="132"/>
        <v>[[16,23,93,100][18,4,18,100]]</v>
      </c>
      <c r="AC541" t="str">
        <f t="shared" si="132"/>
        <v>[[16,23,93,100][18,4,18,100]]</v>
      </c>
      <c r="AD541" t="str">
        <f t="shared" si="132"/>
        <v>[[16,23,93,100][18,4,18,100]]</v>
      </c>
      <c r="AE541">
        <f t="shared" si="139"/>
        <v>1</v>
      </c>
    </row>
    <row r="542" spans="1:31" hidden="1" x14ac:dyDescent="0.15">
      <c r="A542" t="str">
        <f t="shared" si="93"/>
        <v>1207401</v>
      </c>
      <c r="B542">
        <f t="shared" si="94"/>
        <v>1</v>
      </c>
      <c r="E542">
        <f t="shared" ref="E542" si="209">E42</f>
        <v>4</v>
      </c>
      <c r="G542">
        <f t="shared" ref="G542" si="210">G42</f>
        <v>1</v>
      </c>
      <c r="H542">
        <f>VLOOKUP(G542,装备规划说明!$F$7:$H$20,2,FALSE)</f>
        <v>10</v>
      </c>
      <c r="I542">
        <f>IF(G542&gt;2,IF(E542=VLOOKUP(G542,装备规划说明!$F$10:$P$20,11,FALSE),1,0)+IF(E542-1=VLOOKUP(G542,装备规划说明!$F$10:$P$20,11,FALSE),1,0),IF(E542=VLOOKUP(G542,装备规划说明!$F$10:$P$20,11,FALSE),1,0))</f>
        <v>0</v>
      </c>
      <c r="J542">
        <f t="shared" si="97"/>
        <v>2</v>
      </c>
      <c r="K542">
        <v>0</v>
      </c>
      <c r="R542">
        <f t="shared" ref="R542:S542" si="211">R42</f>
        <v>7</v>
      </c>
      <c r="S542">
        <f t="shared" si="211"/>
        <v>7</v>
      </c>
      <c r="U542">
        <f>VLOOKUP($R542,装备规划说明!$X$27:$AI$34,U$1,FALSE)</f>
        <v>16</v>
      </c>
      <c r="V542">
        <f>INT(VLOOKUP($R542,装备规划说明!$X$27:$AI$34,V$1,FALSE)*VLOOKUP($G542,装备规划说明!$F$10:$O$21,4,FALSE)/装备规划说明!$AE$14)</f>
        <v>140</v>
      </c>
      <c r="W542">
        <f>VLOOKUP($R542,装备规划说明!$X$27:$AI$34,W$1,FALSE)</f>
        <v>18</v>
      </c>
      <c r="X542">
        <f>INT(VLOOKUP($R542,装备规划说明!$X$27:$AI$34,X$1,FALSE)*VLOOKUP($G542,装备规划说明!$F$10:$O$21,4,FALSE)/装备规划说明!$AE$14)</f>
        <v>28</v>
      </c>
      <c r="Y542" t="str">
        <f t="shared" si="136"/>
        <v>[[16,98,175][[18,19,35]</v>
      </c>
      <c r="Z542">
        <f t="shared" si="137"/>
        <v>3</v>
      </c>
      <c r="AA542" t="str">
        <f t="shared" si="138"/>
        <v>[[16,23,93,100][18,4,18,100]]</v>
      </c>
      <c r="AB542" t="str">
        <f t="shared" si="132"/>
        <v>[[16,23,93,100][18,4,18,100]]</v>
      </c>
      <c r="AC542" t="str">
        <f t="shared" si="132"/>
        <v>[[16,23,93,100][18,4,18,100]]</v>
      </c>
      <c r="AD542" t="str">
        <f t="shared" si="132"/>
        <v>[[16,23,93,100][18,4,18,100]]</v>
      </c>
      <c r="AE542">
        <f t="shared" si="139"/>
        <v>1</v>
      </c>
    </row>
    <row r="543" spans="1:31" hidden="1" x14ac:dyDescent="0.15">
      <c r="A543" t="str">
        <f t="shared" si="93"/>
        <v>1207401</v>
      </c>
      <c r="B543">
        <f t="shared" si="94"/>
        <v>1</v>
      </c>
      <c r="E543">
        <f t="shared" ref="E543" si="212">E43</f>
        <v>4</v>
      </c>
      <c r="G543">
        <f t="shared" ref="G543" si="213">G43</f>
        <v>1</v>
      </c>
      <c r="H543">
        <f>VLOOKUP(G543,装备规划说明!$F$7:$H$20,2,FALSE)</f>
        <v>10</v>
      </c>
      <c r="I543">
        <f>IF(G543&gt;2,IF(E543=VLOOKUP(G543,装备规划说明!$F$10:$P$20,11,FALSE),1,0)+IF(E543-1=VLOOKUP(G543,装备规划说明!$F$10:$P$20,11,FALSE),1,0),IF(E543=VLOOKUP(G543,装备规划说明!$F$10:$P$20,11,FALSE),1,0))</f>
        <v>0</v>
      </c>
      <c r="J543">
        <f t="shared" si="97"/>
        <v>2</v>
      </c>
      <c r="K543">
        <v>0</v>
      </c>
      <c r="R543">
        <f t="shared" ref="R543:S543" si="214">R43</f>
        <v>7</v>
      </c>
      <c r="S543">
        <f t="shared" si="214"/>
        <v>7</v>
      </c>
      <c r="U543">
        <f>VLOOKUP($R543,装备规划说明!$X$27:$AI$34,U$1,FALSE)</f>
        <v>16</v>
      </c>
      <c r="V543">
        <f>INT(VLOOKUP($R543,装备规划说明!$X$27:$AI$34,V$1,FALSE)*VLOOKUP($G543,装备规划说明!$F$10:$O$21,4,FALSE)/装备规划说明!$AE$14)</f>
        <v>140</v>
      </c>
      <c r="W543">
        <f>VLOOKUP($R543,装备规划说明!$X$27:$AI$34,W$1,FALSE)</f>
        <v>18</v>
      </c>
      <c r="X543">
        <f>INT(VLOOKUP($R543,装备规划说明!$X$27:$AI$34,X$1,FALSE)*VLOOKUP($G543,装备规划说明!$F$10:$O$21,4,FALSE)/装备规划说明!$AE$14)</f>
        <v>28</v>
      </c>
      <c r="Y543" t="str">
        <f t="shared" si="136"/>
        <v>[[16,98,175][[18,19,35]</v>
      </c>
      <c r="Z543">
        <f t="shared" si="137"/>
        <v>3</v>
      </c>
      <c r="AA543" t="str">
        <f t="shared" si="138"/>
        <v>[[16,23,93,100][18,4,18,100]]</v>
      </c>
      <c r="AB543" t="str">
        <f t="shared" si="132"/>
        <v>[[16,23,93,100][18,4,18,100]]</v>
      </c>
      <c r="AC543" t="str">
        <f t="shared" si="132"/>
        <v>[[16,23,93,100][18,4,18,100]]</v>
      </c>
      <c r="AD543" t="str">
        <f t="shared" si="132"/>
        <v>[[16,23,93,100][18,4,18,100]]</v>
      </c>
      <c r="AE543">
        <f t="shared" si="139"/>
        <v>1</v>
      </c>
    </row>
    <row r="544" spans="1:31" hidden="1" x14ac:dyDescent="0.15">
      <c r="A544" t="str">
        <f t="shared" si="93"/>
        <v>1207401</v>
      </c>
      <c r="B544">
        <f t="shared" si="94"/>
        <v>1</v>
      </c>
      <c r="E544">
        <f t="shared" ref="E544" si="215">E44</f>
        <v>4</v>
      </c>
      <c r="G544">
        <f t="shared" ref="G544" si="216">G44</f>
        <v>1</v>
      </c>
      <c r="H544">
        <f>VLOOKUP(G544,装备规划说明!$F$7:$H$20,2,FALSE)</f>
        <v>10</v>
      </c>
      <c r="I544">
        <f>IF(G544&gt;2,IF(E544=VLOOKUP(G544,装备规划说明!$F$10:$P$20,11,FALSE),1,0)+IF(E544-1=VLOOKUP(G544,装备规划说明!$F$10:$P$20,11,FALSE),1,0),IF(E544=VLOOKUP(G544,装备规划说明!$F$10:$P$20,11,FALSE),1,0))</f>
        <v>0</v>
      </c>
      <c r="J544">
        <f t="shared" si="97"/>
        <v>2</v>
      </c>
      <c r="K544">
        <v>0</v>
      </c>
      <c r="R544">
        <f t="shared" ref="R544:S544" si="217">R44</f>
        <v>7</v>
      </c>
      <c r="S544">
        <f t="shared" si="217"/>
        <v>7</v>
      </c>
      <c r="U544">
        <f>VLOOKUP($R544,装备规划说明!$X$27:$AI$34,U$1,FALSE)</f>
        <v>16</v>
      </c>
      <c r="V544">
        <f>INT(VLOOKUP($R544,装备规划说明!$X$27:$AI$34,V$1,FALSE)*VLOOKUP($G544,装备规划说明!$F$10:$O$21,4,FALSE)/装备规划说明!$AE$14)</f>
        <v>140</v>
      </c>
      <c r="W544">
        <f>VLOOKUP($R544,装备规划说明!$X$27:$AI$34,W$1,FALSE)</f>
        <v>18</v>
      </c>
      <c r="X544">
        <f>INT(VLOOKUP($R544,装备规划说明!$X$27:$AI$34,X$1,FALSE)*VLOOKUP($G544,装备规划说明!$F$10:$O$21,4,FALSE)/装备规划说明!$AE$14)</f>
        <v>28</v>
      </c>
      <c r="Y544" t="str">
        <f t="shared" si="136"/>
        <v>[[16,98,175][[18,19,35]</v>
      </c>
      <c r="Z544">
        <f t="shared" si="137"/>
        <v>3</v>
      </c>
      <c r="AA544" t="str">
        <f t="shared" si="138"/>
        <v>[[16,23,93,100][18,4,18,100]]</v>
      </c>
      <c r="AB544" t="str">
        <f t="shared" si="132"/>
        <v>[[16,23,93,100][18,4,18,100]]</v>
      </c>
      <c r="AC544" t="str">
        <f t="shared" si="132"/>
        <v>[[16,23,93,100][18,4,18,100]]</v>
      </c>
      <c r="AD544" t="str">
        <f t="shared" si="132"/>
        <v>[[16,23,93,100][18,4,18,100]]</v>
      </c>
      <c r="AE544">
        <f t="shared" si="139"/>
        <v>1</v>
      </c>
    </row>
    <row r="545" spans="1:31" hidden="1" x14ac:dyDescent="0.15">
      <c r="A545" t="str">
        <f t="shared" si="93"/>
        <v>1201501</v>
      </c>
      <c r="B545">
        <f t="shared" si="94"/>
        <v>1</v>
      </c>
      <c r="E545">
        <f t="shared" ref="E545" si="218">E45</f>
        <v>5</v>
      </c>
      <c r="G545">
        <f t="shared" ref="G545" si="219">G45</f>
        <v>1</v>
      </c>
      <c r="H545">
        <f>VLOOKUP(G545,装备规划说明!$F$7:$H$20,2,FALSE)</f>
        <v>10</v>
      </c>
      <c r="I545">
        <f>IF(G545&gt;2,IF(E545=VLOOKUP(G545,装备规划说明!$F$10:$P$20,11,FALSE),1,0)+IF(E545-1=VLOOKUP(G545,装备规划说明!$F$10:$P$20,11,FALSE),1,0),IF(E545=VLOOKUP(G545,装备规划说明!$F$10:$P$20,11,FALSE),1,0))</f>
        <v>0</v>
      </c>
      <c r="J545">
        <f t="shared" si="97"/>
        <v>2</v>
      </c>
      <c r="K545">
        <v>0</v>
      </c>
      <c r="R545">
        <f t="shared" ref="R545:S545" si="220">R45</f>
        <v>1</v>
      </c>
      <c r="S545">
        <f t="shared" si="220"/>
        <v>1</v>
      </c>
      <c r="U545">
        <f>VLOOKUP($R545,装备规划说明!$X$27:$AI$34,U$1,FALSE)</f>
        <v>16</v>
      </c>
      <c r="V545">
        <f>INT(VLOOKUP($R545,装备规划说明!$X$27:$AI$34,V$1,FALSE)*VLOOKUP($G545,装备规划说明!$F$10:$O$21,4,FALSE)/装备规划说明!$AE$14)</f>
        <v>98</v>
      </c>
      <c r="W545">
        <f>VLOOKUP($R545,装备规划说明!$X$27:$AI$34,W$1,FALSE)</f>
        <v>20</v>
      </c>
      <c r="X545">
        <f>INT(VLOOKUP($R545,装备规划说明!$X$27:$AI$34,X$1,FALSE)*VLOOKUP($G545,装备规划说明!$F$10:$O$21,4,FALSE)/装备规划说明!$AE$14)</f>
        <v>7</v>
      </c>
      <c r="Y545" t="str">
        <f t="shared" si="136"/>
        <v>[[16,68,122][[20,4,8]</v>
      </c>
      <c r="Z545">
        <f t="shared" si="137"/>
        <v>4</v>
      </c>
      <c r="AA545" t="str">
        <f t="shared" si="138"/>
        <v>[[16,16,65,100][20,1,4,100]]</v>
      </c>
      <c r="AB545" t="str">
        <f t="shared" si="132"/>
        <v>[[16,16,65,100][20,1,4,100]]</v>
      </c>
      <c r="AC545" t="str">
        <f t="shared" si="132"/>
        <v>[[16,16,65,100][20,1,4,100]]</v>
      </c>
      <c r="AD545" t="str">
        <f t="shared" si="132"/>
        <v>[[16,16,65,100][20,1,4,100]]</v>
      </c>
      <c r="AE545">
        <f t="shared" si="139"/>
        <v>2</v>
      </c>
    </row>
    <row r="546" spans="1:31" hidden="1" x14ac:dyDescent="0.15">
      <c r="A546" t="str">
        <f t="shared" si="93"/>
        <v>1202501</v>
      </c>
      <c r="B546">
        <f t="shared" si="94"/>
        <v>1</v>
      </c>
      <c r="E546">
        <f t="shared" ref="E546" si="221">E46</f>
        <v>5</v>
      </c>
      <c r="G546">
        <f t="shared" ref="G546" si="222">G46</f>
        <v>1</v>
      </c>
      <c r="H546">
        <f>VLOOKUP(G546,装备规划说明!$F$7:$H$20,2,FALSE)</f>
        <v>10</v>
      </c>
      <c r="I546">
        <f>IF(G546&gt;2,IF(E546=VLOOKUP(G546,装备规划说明!$F$10:$P$20,11,FALSE),1,0)+IF(E546-1=VLOOKUP(G546,装备规划说明!$F$10:$P$20,11,FALSE),1,0),IF(E546=VLOOKUP(G546,装备规划说明!$F$10:$P$20,11,FALSE),1,0))</f>
        <v>0</v>
      </c>
      <c r="J546">
        <f t="shared" si="97"/>
        <v>2</v>
      </c>
      <c r="K546">
        <v>0</v>
      </c>
      <c r="R546">
        <f t="shared" ref="R546:S546" si="223">R46</f>
        <v>2</v>
      </c>
      <c r="S546">
        <f t="shared" si="223"/>
        <v>2</v>
      </c>
      <c r="U546">
        <f>VLOOKUP($R546,装备规划说明!$X$27:$AI$34,U$1,FALSE)</f>
        <v>16</v>
      </c>
      <c r="V546">
        <f>INT(VLOOKUP($R546,装备规划说明!$X$27:$AI$34,V$1,FALSE)*VLOOKUP($G546,装备规划说明!$F$10:$O$21,4,FALSE)/装备规划说明!$AE$14)</f>
        <v>140</v>
      </c>
      <c r="W546">
        <f>VLOOKUP($R546,装备规划说明!$X$27:$AI$34,W$1,FALSE)</f>
        <v>20</v>
      </c>
      <c r="X546">
        <f>INT(VLOOKUP($R546,装备规划说明!$X$27:$AI$34,X$1,FALSE)*VLOOKUP($G546,装备规划说明!$F$10:$O$21,4,FALSE)/装备规划说明!$AE$14)</f>
        <v>7</v>
      </c>
      <c r="Y546" t="str">
        <f t="shared" si="136"/>
        <v>[[16,98,175][[20,4,8]</v>
      </c>
      <c r="Z546">
        <f t="shared" si="137"/>
        <v>4</v>
      </c>
      <c r="AA546" t="str">
        <f t="shared" si="138"/>
        <v>[[16,23,93,100][20,1,4,100]]</v>
      </c>
      <c r="AB546" t="str">
        <f t="shared" si="132"/>
        <v>[[16,23,93,100][20,1,4,100]]</v>
      </c>
      <c r="AC546" t="str">
        <f t="shared" si="132"/>
        <v>[[16,23,93,100][20,1,4,100]]</v>
      </c>
      <c r="AD546" t="str">
        <f t="shared" si="132"/>
        <v>[[16,23,93,100][20,1,4,100]]</v>
      </c>
      <c r="AE546">
        <f t="shared" si="139"/>
        <v>2</v>
      </c>
    </row>
    <row r="547" spans="1:31" hidden="1" x14ac:dyDescent="0.15">
      <c r="A547" t="str">
        <f t="shared" si="93"/>
        <v>1203501</v>
      </c>
      <c r="B547">
        <f t="shared" si="94"/>
        <v>1</v>
      </c>
      <c r="E547">
        <f t="shared" ref="E547" si="224">E47</f>
        <v>5</v>
      </c>
      <c r="G547">
        <f t="shared" ref="G547" si="225">G47</f>
        <v>1</v>
      </c>
      <c r="H547">
        <f>VLOOKUP(G547,装备规划说明!$F$7:$H$20,2,FALSE)</f>
        <v>10</v>
      </c>
      <c r="I547">
        <f>IF(G547&gt;2,IF(E547=VLOOKUP(G547,装备规划说明!$F$10:$P$20,11,FALSE),1,0)+IF(E547-1=VLOOKUP(G547,装备规划说明!$F$10:$P$20,11,FALSE),1,0),IF(E547=VLOOKUP(G547,装备规划说明!$F$10:$P$20,11,FALSE),1,0))</f>
        <v>0</v>
      </c>
      <c r="J547">
        <f t="shared" si="97"/>
        <v>2</v>
      </c>
      <c r="K547">
        <v>0</v>
      </c>
      <c r="R547">
        <f t="shared" ref="R547:S547" si="226">R47</f>
        <v>3</v>
      </c>
      <c r="S547">
        <f t="shared" si="226"/>
        <v>3</v>
      </c>
      <c r="U547">
        <f>VLOOKUP($R547,装备规划说明!$X$27:$AI$34,U$1,FALSE)</f>
        <v>16</v>
      </c>
      <c r="V547">
        <f>INT(VLOOKUP($R547,装备规划说明!$X$27:$AI$34,V$1,FALSE)*VLOOKUP($G547,装备规划说明!$F$10:$O$21,4,FALSE)/装备规划说明!$AE$14)</f>
        <v>70</v>
      </c>
      <c r="W547">
        <f>VLOOKUP($R547,装备规划说明!$X$27:$AI$34,W$1,FALSE)</f>
        <v>21</v>
      </c>
      <c r="X547">
        <f>INT(VLOOKUP($R547,装备规划说明!$X$27:$AI$34,X$1,FALSE)*VLOOKUP($G547,装备规划说明!$F$10:$O$21,4,FALSE)/装备规划说明!$AE$14)</f>
        <v>7</v>
      </c>
      <c r="Y547" t="str">
        <f t="shared" si="136"/>
        <v>[[16,49,87][[21,4,8]</v>
      </c>
      <c r="Z547">
        <f t="shared" si="137"/>
        <v>4</v>
      </c>
      <c r="AA547" t="str">
        <f t="shared" si="138"/>
        <v>[[16,11,46,100][21,1,4,100]]</v>
      </c>
      <c r="AB547" t="str">
        <f t="shared" si="132"/>
        <v>[[16,11,46,100][21,1,4,100]]</v>
      </c>
      <c r="AC547" t="str">
        <f t="shared" si="132"/>
        <v>[[16,11,46,100][21,1,4,100]]</v>
      </c>
      <c r="AD547" t="str">
        <f t="shared" si="132"/>
        <v>[[16,11,46,100][21,1,4,100]]</v>
      </c>
      <c r="AE547">
        <f t="shared" si="139"/>
        <v>2</v>
      </c>
    </row>
    <row r="548" spans="1:31" hidden="1" x14ac:dyDescent="0.15">
      <c r="A548" t="str">
        <f t="shared" si="93"/>
        <v>1204501</v>
      </c>
      <c r="B548">
        <f t="shared" si="94"/>
        <v>1</v>
      </c>
      <c r="E548">
        <f t="shared" ref="E548" si="227">E48</f>
        <v>5</v>
      </c>
      <c r="G548">
        <f t="shared" ref="G548" si="228">G48</f>
        <v>1</v>
      </c>
      <c r="H548">
        <f>VLOOKUP(G548,装备规划说明!$F$7:$H$20,2,FALSE)</f>
        <v>10</v>
      </c>
      <c r="I548">
        <f>IF(G548&gt;2,IF(E548=VLOOKUP(G548,装备规划说明!$F$10:$P$20,11,FALSE),1,0)+IF(E548-1=VLOOKUP(G548,装备规划说明!$F$10:$P$20,11,FALSE),1,0),IF(E548=VLOOKUP(G548,装备规划说明!$F$10:$P$20,11,FALSE),1,0))</f>
        <v>0</v>
      </c>
      <c r="J548">
        <f t="shared" si="97"/>
        <v>2</v>
      </c>
      <c r="K548">
        <v>0</v>
      </c>
      <c r="R548">
        <f t="shared" ref="R548:S548" si="229">R48</f>
        <v>4</v>
      </c>
      <c r="S548">
        <f t="shared" si="229"/>
        <v>4</v>
      </c>
      <c r="U548">
        <f>VLOOKUP($R548,装备规划说明!$X$27:$AI$34,U$1,FALSE)</f>
        <v>18</v>
      </c>
      <c r="V548">
        <f>INT(VLOOKUP($R548,装备规划说明!$X$27:$AI$34,V$1,FALSE)*VLOOKUP($G548,装备规划说明!$F$10:$O$21,4,FALSE)/装备规划说明!$AE$14)</f>
        <v>7</v>
      </c>
      <c r="W548">
        <f>VLOOKUP($R548,装备规划说明!$X$27:$AI$34,W$1,FALSE)</f>
        <v>22</v>
      </c>
      <c r="X548">
        <f>INT(VLOOKUP($R548,装备规划说明!$X$27:$AI$34,X$1,FALSE)*VLOOKUP($G548,装备规划说明!$F$10:$O$21,4,FALSE)/装备规划说明!$AE$14)</f>
        <v>3</v>
      </c>
      <c r="Y548" t="str">
        <f t="shared" si="136"/>
        <v>[[18,4,8][[22,2,3]</v>
      </c>
      <c r="Z548">
        <f t="shared" si="137"/>
        <v>4</v>
      </c>
      <c r="AA548" t="str">
        <f t="shared" si="138"/>
        <v>[[18,1,4,100][22,0,2,100]]</v>
      </c>
      <c r="AB548" t="str">
        <f t="shared" si="132"/>
        <v>[[18,1,4,100][22,0,2,100]]</v>
      </c>
      <c r="AC548" t="str">
        <f t="shared" si="132"/>
        <v>[[18,1,4,100][22,0,2,100]]</v>
      </c>
      <c r="AD548" t="str">
        <f t="shared" si="132"/>
        <v>[[18,1,4,100][22,0,2,100]]</v>
      </c>
      <c r="AE548">
        <f t="shared" si="139"/>
        <v>2</v>
      </c>
    </row>
    <row r="549" spans="1:31" hidden="1" x14ac:dyDescent="0.15">
      <c r="A549" t="str">
        <f t="shared" si="93"/>
        <v>1205501</v>
      </c>
      <c r="B549">
        <f t="shared" si="94"/>
        <v>1</v>
      </c>
      <c r="E549">
        <f t="shared" ref="E549" si="230">E49</f>
        <v>5</v>
      </c>
      <c r="G549">
        <f t="shared" ref="G549" si="231">G49</f>
        <v>1</v>
      </c>
      <c r="H549">
        <f>VLOOKUP(G549,装备规划说明!$F$7:$H$20,2,FALSE)</f>
        <v>10</v>
      </c>
      <c r="I549">
        <f>IF(G549&gt;2,IF(E549=VLOOKUP(G549,装备规划说明!$F$10:$P$20,11,FALSE),1,0)+IF(E549-1=VLOOKUP(G549,装备规划说明!$F$10:$P$20,11,FALSE),1,0),IF(E549=VLOOKUP(G549,装备规划说明!$F$10:$P$20,11,FALSE),1,0))</f>
        <v>0</v>
      </c>
      <c r="J549">
        <f t="shared" si="97"/>
        <v>2</v>
      </c>
      <c r="K549">
        <v>0</v>
      </c>
      <c r="R549">
        <f t="shared" ref="R549:S549" si="232">R49</f>
        <v>5</v>
      </c>
      <c r="S549">
        <f t="shared" si="232"/>
        <v>5</v>
      </c>
      <c r="U549">
        <f>VLOOKUP($R549,装备规划说明!$X$27:$AI$34,U$1,FALSE)</f>
        <v>16</v>
      </c>
      <c r="V549">
        <f>INT(VLOOKUP($R549,装备规划说明!$X$27:$AI$34,V$1,FALSE)*VLOOKUP($G549,装备规划说明!$F$10:$O$21,4,FALSE)/装备规划说明!$AE$14)</f>
        <v>98</v>
      </c>
      <c r="W549">
        <f>VLOOKUP($R549,装备规划说明!$X$27:$AI$34,W$1,FALSE)</f>
        <v>17</v>
      </c>
      <c r="X549">
        <f>INT(VLOOKUP($R549,装备规划说明!$X$27:$AI$34,X$1,FALSE)*VLOOKUP($G549,装备规划说明!$F$10:$O$21,4,FALSE)/装备规划说明!$AE$14)</f>
        <v>70</v>
      </c>
      <c r="Y549" t="str">
        <f t="shared" si="136"/>
        <v>[[16,68,122][[17,49,87]</v>
      </c>
      <c r="Z549">
        <f t="shared" si="137"/>
        <v>4</v>
      </c>
      <c r="AA549" t="str">
        <f t="shared" si="138"/>
        <v>[[16,16,65,100][17,11,46,100]]</v>
      </c>
      <c r="AB549" t="str">
        <f t="shared" si="132"/>
        <v>[[16,16,65,100][17,11,46,100]]</v>
      </c>
      <c r="AC549" t="str">
        <f t="shared" si="132"/>
        <v>[[16,16,65,100][17,11,46,100]]</v>
      </c>
      <c r="AD549" t="str">
        <f t="shared" si="132"/>
        <v>[[16,16,65,100][17,11,46,100]]</v>
      </c>
      <c r="AE549">
        <f t="shared" si="139"/>
        <v>2</v>
      </c>
    </row>
    <row r="550" spans="1:31" hidden="1" x14ac:dyDescent="0.15">
      <c r="A550" t="str">
        <f t="shared" si="93"/>
        <v>1206501</v>
      </c>
      <c r="B550">
        <f t="shared" si="94"/>
        <v>1</v>
      </c>
      <c r="E550">
        <f t="shared" ref="E550" si="233">E50</f>
        <v>5</v>
      </c>
      <c r="G550">
        <f t="shared" ref="G550" si="234">G50</f>
        <v>1</v>
      </c>
      <c r="H550">
        <f>VLOOKUP(G550,装备规划说明!$F$7:$H$20,2,FALSE)</f>
        <v>10</v>
      </c>
      <c r="I550">
        <f>IF(G550&gt;2,IF(E550=VLOOKUP(G550,装备规划说明!$F$10:$P$20,11,FALSE),1,0)+IF(E550-1=VLOOKUP(G550,装备规划说明!$F$10:$P$20,11,FALSE),1,0),IF(E550=VLOOKUP(G550,装备规划说明!$F$10:$P$20,11,FALSE),1,0))</f>
        <v>0</v>
      </c>
      <c r="J550">
        <f t="shared" si="97"/>
        <v>2</v>
      </c>
      <c r="K550">
        <v>0</v>
      </c>
      <c r="R550">
        <f t="shared" ref="R550:S550" si="235">R50</f>
        <v>6</v>
      </c>
      <c r="S550">
        <f t="shared" si="235"/>
        <v>6</v>
      </c>
      <c r="U550">
        <f>VLOOKUP($R550,装备规划说明!$X$27:$AI$34,U$1,FALSE)</f>
        <v>18</v>
      </c>
      <c r="V550">
        <f>INT(VLOOKUP($R550,装备规划说明!$X$27:$AI$34,V$1,FALSE)*VLOOKUP($G550,装备规划说明!$F$10:$O$21,4,FALSE)/装备规划说明!$AE$14)</f>
        <v>7</v>
      </c>
      <c r="W550">
        <f>VLOOKUP($R550,装备规划说明!$X$27:$AI$34,W$1,FALSE)</f>
        <v>17</v>
      </c>
      <c r="X550">
        <f>INT(VLOOKUP($R550,装备规划说明!$X$27:$AI$34,X$1,FALSE)*VLOOKUP($G550,装备规划说明!$F$10:$O$21,4,FALSE)/装备规划说明!$AE$14)</f>
        <v>2</v>
      </c>
      <c r="Y550" t="str">
        <f t="shared" si="136"/>
        <v>[[18,4,8][[17,1,2]</v>
      </c>
      <c r="Z550">
        <f t="shared" si="137"/>
        <v>4</v>
      </c>
      <c r="AA550" t="str">
        <f t="shared" si="138"/>
        <v>[[18,1,4,100][17,0,1,100]]</v>
      </c>
      <c r="AB550" t="str">
        <f t="shared" si="132"/>
        <v>[[18,1,4,100][17,0,1,100]]</v>
      </c>
      <c r="AC550" t="str">
        <f t="shared" si="132"/>
        <v>[[18,1,4,100][17,0,1,100]]</v>
      </c>
      <c r="AD550" t="str">
        <f t="shared" si="132"/>
        <v>[[18,1,4,100][17,0,1,100]]</v>
      </c>
      <c r="AE550">
        <f t="shared" si="139"/>
        <v>2</v>
      </c>
    </row>
    <row r="551" spans="1:31" hidden="1" x14ac:dyDescent="0.15">
      <c r="A551" t="str">
        <f t="shared" si="93"/>
        <v>1207501</v>
      </c>
      <c r="B551">
        <f t="shared" si="94"/>
        <v>1</v>
      </c>
      <c r="E551">
        <f t="shared" ref="E551" si="236">E51</f>
        <v>5</v>
      </c>
      <c r="G551">
        <f t="shared" ref="G551" si="237">G51</f>
        <v>1</v>
      </c>
      <c r="H551">
        <f>VLOOKUP(G551,装备规划说明!$F$7:$H$20,2,FALSE)</f>
        <v>10</v>
      </c>
      <c r="I551">
        <f>IF(G551&gt;2,IF(E551=VLOOKUP(G551,装备规划说明!$F$10:$P$20,11,FALSE),1,0)+IF(E551-1=VLOOKUP(G551,装备规划说明!$F$10:$P$20,11,FALSE),1,0),IF(E551=VLOOKUP(G551,装备规划说明!$F$10:$P$20,11,FALSE),1,0))</f>
        <v>0</v>
      </c>
      <c r="J551">
        <f t="shared" si="97"/>
        <v>2</v>
      </c>
      <c r="K551">
        <v>0</v>
      </c>
      <c r="R551">
        <f t="shared" ref="R551:S551" si="238">R51</f>
        <v>7</v>
      </c>
      <c r="S551">
        <f t="shared" si="238"/>
        <v>7</v>
      </c>
      <c r="U551">
        <f>VLOOKUP($R551,装备规划说明!$X$27:$AI$34,U$1,FALSE)</f>
        <v>16</v>
      </c>
      <c r="V551">
        <f>INT(VLOOKUP($R551,装备规划说明!$X$27:$AI$34,V$1,FALSE)*VLOOKUP($G551,装备规划说明!$F$10:$O$21,4,FALSE)/装备规划说明!$AE$14)</f>
        <v>140</v>
      </c>
      <c r="W551">
        <f>VLOOKUP($R551,装备规划说明!$X$27:$AI$34,W$1,FALSE)</f>
        <v>18</v>
      </c>
      <c r="X551">
        <f>INT(VLOOKUP($R551,装备规划说明!$X$27:$AI$34,X$1,FALSE)*VLOOKUP($G551,装备规划说明!$F$10:$O$21,4,FALSE)/装备规划说明!$AE$14)</f>
        <v>28</v>
      </c>
      <c r="Y551" t="str">
        <f t="shared" si="136"/>
        <v>[[16,98,175][[18,19,35]</v>
      </c>
      <c r="Z551">
        <f t="shared" si="137"/>
        <v>4</v>
      </c>
      <c r="AA551" t="str">
        <f t="shared" si="138"/>
        <v>[[16,23,93,100][18,4,18,100]]</v>
      </c>
      <c r="AB551" t="str">
        <f t="shared" si="132"/>
        <v>[[16,23,93,100][18,4,18,100]]</v>
      </c>
      <c r="AC551" t="str">
        <f t="shared" si="132"/>
        <v>[[16,23,93,100][18,4,18,100]]</v>
      </c>
      <c r="AD551" t="str">
        <f t="shared" si="132"/>
        <v>[[16,23,93,100][18,4,18,100]]</v>
      </c>
      <c r="AE551">
        <f t="shared" si="139"/>
        <v>2</v>
      </c>
    </row>
    <row r="552" spans="1:31" hidden="1" x14ac:dyDescent="0.15">
      <c r="A552" t="str">
        <f t="shared" si="93"/>
        <v>1207501</v>
      </c>
      <c r="B552">
        <f t="shared" si="94"/>
        <v>1</v>
      </c>
      <c r="E552">
        <f t="shared" ref="E552" si="239">E52</f>
        <v>5</v>
      </c>
      <c r="G552">
        <f t="shared" ref="G552" si="240">G52</f>
        <v>1</v>
      </c>
      <c r="H552">
        <f>VLOOKUP(G552,装备规划说明!$F$7:$H$20,2,FALSE)</f>
        <v>10</v>
      </c>
      <c r="I552">
        <f>IF(G552&gt;2,IF(E552=VLOOKUP(G552,装备规划说明!$F$10:$P$20,11,FALSE),1,0)+IF(E552-1=VLOOKUP(G552,装备规划说明!$F$10:$P$20,11,FALSE),1,0),IF(E552=VLOOKUP(G552,装备规划说明!$F$10:$P$20,11,FALSE),1,0))</f>
        <v>0</v>
      </c>
      <c r="J552">
        <f t="shared" si="97"/>
        <v>2</v>
      </c>
      <c r="K552">
        <v>0</v>
      </c>
      <c r="R552">
        <f t="shared" ref="R552:S552" si="241">R52</f>
        <v>7</v>
      </c>
      <c r="S552">
        <f t="shared" si="241"/>
        <v>7</v>
      </c>
      <c r="U552">
        <f>VLOOKUP($R552,装备规划说明!$X$27:$AI$34,U$1,FALSE)</f>
        <v>16</v>
      </c>
      <c r="V552">
        <f>INT(VLOOKUP($R552,装备规划说明!$X$27:$AI$34,V$1,FALSE)*VLOOKUP($G552,装备规划说明!$F$10:$O$21,4,FALSE)/装备规划说明!$AE$14)</f>
        <v>140</v>
      </c>
      <c r="W552">
        <f>VLOOKUP($R552,装备规划说明!$X$27:$AI$34,W$1,FALSE)</f>
        <v>18</v>
      </c>
      <c r="X552">
        <f>INT(VLOOKUP($R552,装备规划说明!$X$27:$AI$34,X$1,FALSE)*VLOOKUP($G552,装备规划说明!$F$10:$O$21,4,FALSE)/装备规划说明!$AE$14)</f>
        <v>28</v>
      </c>
      <c r="Y552" t="str">
        <f t="shared" si="136"/>
        <v>[[16,98,175][[18,19,35]</v>
      </c>
      <c r="Z552">
        <f t="shared" si="137"/>
        <v>4</v>
      </c>
      <c r="AA552" t="str">
        <f t="shared" si="138"/>
        <v>[[16,23,93,100][18,4,18,100]]</v>
      </c>
      <c r="AB552" t="str">
        <f t="shared" si="132"/>
        <v>[[16,23,93,100][18,4,18,100]]</v>
      </c>
      <c r="AC552" t="str">
        <f t="shared" si="132"/>
        <v>[[16,23,93,100][18,4,18,100]]</v>
      </c>
      <c r="AD552" t="str">
        <f t="shared" si="132"/>
        <v>[[16,23,93,100][18,4,18,100]]</v>
      </c>
      <c r="AE552">
        <f t="shared" si="139"/>
        <v>2</v>
      </c>
    </row>
    <row r="553" spans="1:31" hidden="1" x14ac:dyDescent="0.15">
      <c r="A553" t="str">
        <f t="shared" si="93"/>
        <v>1207501</v>
      </c>
      <c r="B553">
        <f t="shared" si="94"/>
        <v>1</v>
      </c>
      <c r="E553">
        <f t="shared" ref="E553" si="242">E53</f>
        <v>5</v>
      </c>
      <c r="G553">
        <f t="shared" ref="G553" si="243">G53</f>
        <v>1</v>
      </c>
      <c r="H553">
        <f>VLOOKUP(G553,装备规划说明!$F$7:$H$20,2,FALSE)</f>
        <v>10</v>
      </c>
      <c r="I553">
        <f>IF(G553&gt;2,IF(E553=VLOOKUP(G553,装备规划说明!$F$10:$P$20,11,FALSE),1,0)+IF(E553-1=VLOOKUP(G553,装备规划说明!$F$10:$P$20,11,FALSE),1,0),IF(E553=VLOOKUP(G553,装备规划说明!$F$10:$P$20,11,FALSE),1,0))</f>
        <v>0</v>
      </c>
      <c r="J553">
        <f t="shared" si="97"/>
        <v>2</v>
      </c>
      <c r="K553">
        <v>0</v>
      </c>
      <c r="R553">
        <f t="shared" ref="R553:S553" si="244">R53</f>
        <v>7</v>
      </c>
      <c r="S553">
        <f t="shared" si="244"/>
        <v>7</v>
      </c>
      <c r="U553">
        <f>VLOOKUP($R553,装备规划说明!$X$27:$AI$34,U$1,FALSE)</f>
        <v>16</v>
      </c>
      <c r="V553">
        <f>INT(VLOOKUP($R553,装备规划说明!$X$27:$AI$34,V$1,FALSE)*VLOOKUP($G553,装备规划说明!$F$10:$O$21,4,FALSE)/装备规划说明!$AE$14)</f>
        <v>140</v>
      </c>
      <c r="W553">
        <f>VLOOKUP($R553,装备规划说明!$X$27:$AI$34,W$1,FALSE)</f>
        <v>18</v>
      </c>
      <c r="X553">
        <f>INT(VLOOKUP($R553,装备规划说明!$X$27:$AI$34,X$1,FALSE)*VLOOKUP($G553,装备规划说明!$F$10:$O$21,4,FALSE)/装备规划说明!$AE$14)</f>
        <v>28</v>
      </c>
      <c r="Y553" t="str">
        <f t="shared" si="136"/>
        <v>[[16,98,175][[18,19,35]</v>
      </c>
      <c r="Z553">
        <f t="shared" si="137"/>
        <v>4</v>
      </c>
      <c r="AA553" t="str">
        <f t="shared" si="138"/>
        <v>[[16,23,93,100][18,4,18,100]]</v>
      </c>
      <c r="AB553" t="str">
        <f t="shared" si="132"/>
        <v>[[16,23,93,100][18,4,18,100]]</v>
      </c>
      <c r="AC553" t="str">
        <f t="shared" si="132"/>
        <v>[[16,23,93,100][18,4,18,100]]</v>
      </c>
      <c r="AD553" t="str">
        <f t="shared" si="132"/>
        <v>[[16,23,93,100][18,4,18,100]]</v>
      </c>
      <c r="AE553">
        <f t="shared" si="139"/>
        <v>2</v>
      </c>
    </row>
    <row r="554" spans="1:31" hidden="1" x14ac:dyDescent="0.15">
      <c r="A554" t="str">
        <f t="shared" si="93"/>
        <v>1207501</v>
      </c>
      <c r="B554">
        <f t="shared" si="94"/>
        <v>1</v>
      </c>
      <c r="E554">
        <f t="shared" ref="E554" si="245">E54</f>
        <v>5</v>
      </c>
      <c r="G554">
        <f t="shared" ref="G554" si="246">G54</f>
        <v>1</v>
      </c>
      <c r="H554">
        <f>VLOOKUP(G554,装备规划说明!$F$7:$H$20,2,FALSE)</f>
        <v>10</v>
      </c>
      <c r="I554">
        <f>IF(G554&gt;2,IF(E554=VLOOKUP(G554,装备规划说明!$F$10:$P$20,11,FALSE),1,0)+IF(E554-1=VLOOKUP(G554,装备规划说明!$F$10:$P$20,11,FALSE),1,0),IF(E554=VLOOKUP(G554,装备规划说明!$F$10:$P$20,11,FALSE),1,0))</f>
        <v>0</v>
      </c>
      <c r="J554">
        <f t="shared" si="97"/>
        <v>2</v>
      </c>
      <c r="K554">
        <v>0</v>
      </c>
      <c r="R554">
        <f t="shared" ref="R554:S554" si="247">R54</f>
        <v>7</v>
      </c>
      <c r="S554">
        <f t="shared" si="247"/>
        <v>7</v>
      </c>
      <c r="U554">
        <f>VLOOKUP($R554,装备规划说明!$X$27:$AI$34,U$1,FALSE)</f>
        <v>16</v>
      </c>
      <c r="V554">
        <f>INT(VLOOKUP($R554,装备规划说明!$X$27:$AI$34,V$1,FALSE)*VLOOKUP($G554,装备规划说明!$F$10:$O$21,4,FALSE)/装备规划说明!$AE$14)</f>
        <v>140</v>
      </c>
      <c r="W554">
        <f>VLOOKUP($R554,装备规划说明!$X$27:$AI$34,W$1,FALSE)</f>
        <v>18</v>
      </c>
      <c r="X554">
        <f>INT(VLOOKUP($R554,装备规划说明!$X$27:$AI$34,X$1,FALSE)*VLOOKUP($G554,装备规划说明!$F$10:$O$21,4,FALSE)/装备规划说明!$AE$14)</f>
        <v>28</v>
      </c>
      <c r="Y554" t="str">
        <f t="shared" si="136"/>
        <v>[[16,98,175][[18,19,35]</v>
      </c>
      <c r="Z554">
        <f t="shared" si="137"/>
        <v>4</v>
      </c>
      <c r="AA554" t="str">
        <f t="shared" si="138"/>
        <v>[[16,23,93,100][18,4,18,100]]</v>
      </c>
      <c r="AB554" t="str">
        <f t="shared" si="132"/>
        <v>[[16,23,93,100][18,4,18,100]]</v>
      </c>
      <c r="AC554" t="str">
        <f t="shared" si="132"/>
        <v>[[16,23,93,100][18,4,18,100]]</v>
      </c>
      <c r="AD554" t="str">
        <f t="shared" si="132"/>
        <v>[[16,23,93,100][18,4,18,100]]</v>
      </c>
      <c r="AE554">
        <f t="shared" si="139"/>
        <v>2</v>
      </c>
    </row>
    <row r="555" spans="1:31" hidden="1" x14ac:dyDescent="0.15">
      <c r="A555" t="str">
        <f t="shared" si="93"/>
        <v>1201102</v>
      </c>
      <c r="B555">
        <f t="shared" si="94"/>
        <v>1</v>
      </c>
      <c r="E555">
        <f t="shared" ref="E555" si="248">E55</f>
        <v>1</v>
      </c>
      <c r="G555">
        <f t="shared" ref="G555" si="249">G55</f>
        <v>2</v>
      </c>
      <c r="H555">
        <f>VLOOKUP(G555,装备规划说明!$F$7:$H$20,2,FALSE)</f>
        <v>30</v>
      </c>
      <c r="I555">
        <f>IF(G555&gt;2,IF(E555=VLOOKUP(G555,装备规划说明!$F$10:$P$20,11,FALSE),1,0)+IF(E555-1=VLOOKUP(G555,装备规划说明!$F$10:$P$20,11,FALSE),1,0),IF(E555=VLOOKUP(G555,装备规划说明!$F$10:$P$20,11,FALSE),1,0))</f>
        <v>0</v>
      </c>
      <c r="J555">
        <f t="shared" si="97"/>
        <v>2</v>
      </c>
      <c r="K555">
        <v>0</v>
      </c>
      <c r="R555">
        <f t="shared" ref="R555:S555" si="250">R55</f>
        <v>1</v>
      </c>
      <c r="S555">
        <f t="shared" si="250"/>
        <v>1</v>
      </c>
      <c r="U555">
        <f>VLOOKUP($R555,装备规划说明!$X$27:$AI$34,U$1,FALSE)</f>
        <v>16</v>
      </c>
      <c r="V555">
        <f>INT(VLOOKUP($R555,装备规划说明!$X$27:$AI$34,V$1,FALSE)*VLOOKUP($G555,装备规划说明!$F$10:$O$21,4,FALSE)/装备规划说明!$AE$14)</f>
        <v>295</v>
      </c>
      <c r="W555">
        <f>VLOOKUP($R555,装备规划说明!$X$27:$AI$34,W$1,FALSE)</f>
        <v>20</v>
      </c>
      <c r="X555">
        <f>INT(VLOOKUP($R555,装备规划说明!$X$27:$AI$34,X$1,FALSE)*VLOOKUP($G555,装备规划说明!$F$10:$O$21,4,FALSE)/装备规划说明!$AE$14)</f>
        <v>21</v>
      </c>
      <c r="Y555" t="str">
        <f t="shared" si="136"/>
        <v>[[16,206,368][[20,14,26]</v>
      </c>
      <c r="Z555">
        <f t="shared" si="137"/>
        <v>0</v>
      </c>
      <c r="AA555" t="str">
        <f t="shared" si="138"/>
        <v>[[16,49,196,100][20,3,14,100]]</v>
      </c>
      <c r="AB555" t="str">
        <f t="shared" si="132"/>
        <v>[[16,49,196,100][20,3,14,100]]</v>
      </c>
      <c r="AC555" t="str">
        <f t="shared" si="132"/>
        <v>[[16,49,196,100][20,3,14,100]]</v>
      </c>
      <c r="AD555" t="str">
        <f t="shared" si="132"/>
        <v>[[16,49,196,100][20,3,14,100]]</v>
      </c>
      <c r="AE555">
        <f t="shared" si="139"/>
        <v>0</v>
      </c>
    </row>
    <row r="556" spans="1:31" hidden="1" x14ac:dyDescent="0.15">
      <c r="A556" t="str">
        <f t="shared" si="93"/>
        <v>1202102</v>
      </c>
      <c r="B556">
        <f t="shared" si="94"/>
        <v>1</v>
      </c>
      <c r="E556">
        <f t="shared" ref="E556" si="251">E56</f>
        <v>1</v>
      </c>
      <c r="G556">
        <f t="shared" ref="G556" si="252">G56</f>
        <v>2</v>
      </c>
      <c r="H556">
        <f>VLOOKUP(G556,装备规划说明!$F$7:$H$20,2,FALSE)</f>
        <v>30</v>
      </c>
      <c r="I556">
        <f>IF(G556&gt;2,IF(E556=VLOOKUP(G556,装备规划说明!$F$10:$P$20,11,FALSE),1,0)+IF(E556-1=VLOOKUP(G556,装备规划说明!$F$10:$P$20,11,FALSE),1,0),IF(E556=VLOOKUP(G556,装备规划说明!$F$10:$P$20,11,FALSE),1,0))</f>
        <v>0</v>
      </c>
      <c r="J556">
        <f t="shared" si="97"/>
        <v>2</v>
      </c>
      <c r="K556">
        <v>0</v>
      </c>
      <c r="R556">
        <f t="shared" ref="R556:S556" si="253">R56</f>
        <v>2</v>
      </c>
      <c r="S556">
        <f t="shared" si="253"/>
        <v>2</v>
      </c>
      <c r="U556">
        <f>VLOOKUP($R556,装备规划说明!$X$27:$AI$34,U$1,FALSE)</f>
        <v>16</v>
      </c>
      <c r="V556">
        <f>INT(VLOOKUP($R556,装备规划说明!$X$27:$AI$34,V$1,FALSE)*VLOOKUP($G556,装备规划说明!$F$10:$O$21,4,FALSE)/装备规划说明!$AE$14)</f>
        <v>422</v>
      </c>
      <c r="W556">
        <f>VLOOKUP($R556,装备规划说明!$X$27:$AI$34,W$1,FALSE)</f>
        <v>20</v>
      </c>
      <c r="X556">
        <f>INT(VLOOKUP($R556,装备规划说明!$X$27:$AI$34,X$1,FALSE)*VLOOKUP($G556,装备规划说明!$F$10:$O$21,4,FALSE)/装备规划说明!$AE$14)</f>
        <v>21</v>
      </c>
      <c r="Y556" t="str">
        <f t="shared" si="136"/>
        <v>[[16,295,527][[20,14,26]</v>
      </c>
      <c r="Z556">
        <f t="shared" si="137"/>
        <v>0</v>
      </c>
      <c r="AA556" t="str">
        <f t="shared" si="138"/>
        <v>[[16,70,281,100][20,3,14,100]]</v>
      </c>
      <c r="AB556" t="str">
        <f t="shared" si="132"/>
        <v>[[16,70,281,100][20,3,14,100]]</v>
      </c>
      <c r="AC556" t="str">
        <f t="shared" si="132"/>
        <v>[[16,70,281,100][20,3,14,100]]</v>
      </c>
      <c r="AD556" t="str">
        <f t="shared" si="132"/>
        <v>[[16,70,281,100][20,3,14,100]]</v>
      </c>
      <c r="AE556">
        <f t="shared" si="139"/>
        <v>0</v>
      </c>
    </row>
    <row r="557" spans="1:31" hidden="1" x14ac:dyDescent="0.15">
      <c r="A557" t="str">
        <f t="shared" si="93"/>
        <v>1203102</v>
      </c>
      <c r="B557">
        <f t="shared" si="94"/>
        <v>1</v>
      </c>
      <c r="E557">
        <f t="shared" ref="E557" si="254">E57</f>
        <v>1</v>
      </c>
      <c r="G557">
        <f t="shared" ref="G557" si="255">G57</f>
        <v>2</v>
      </c>
      <c r="H557">
        <f>VLOOKUP(G557,装备规划说明!$F$7:$H$20,2,FALSE)</f>
        <v>30</v>
      </c>
      <c r="I557">
        <f>IF(G557&gt;2,IF(E557=VLOOKUP(G557,装备规划说明!$F$10:$P$20,11,FALSE),1,0)+IF(E557-1=VLOOKUP(G557,装备规划说明!$F$10:$P$20,11,FALSE),1,0),IF(E557=VLOOKUP(G557,装备规划说明!$F$10:$P$20,11,FALSE),1,0))</f>
        <v>0</v>
      </c>
      <c r="J557">
        <f t="shared" si="97"/>
        <v>2</v>
      </c>
      <c r="K557">
        <v>0</v>
      </c>
      <c r="R557">
        <f t="shared" ref="R557:S557" si="256">R57</f>
        <v>3</v>
      </c>
      <c r="S557">
        <f t="shared" si="256"/>
        <v>3</v>
      </c>
      <c r="U557">
        <f>VLOOKUP($R557,装备规划说明!$X$27:$AI$34,U$1,FALSE)</f>
        <v>16</v>
      </c>
      <c r="V557">
        <f>INT(VLOOKUP($R557,装备规划说明!$X$27:$AI$34,V$1,FALSE)*VLOOKUP($G557,装备规划说明!$F$10:$O$21,4,FALSE)/装备规划说明!$AE$14)</f>
        <v>211</v>
      </c>
      <c r="W557">
        <f>VLOOKUP($R557,装备规划说明!$X$27:$AI$34,W$1,FALSE)</f>
        <v>21</v>
      </c>
      <c r="X557">
        <f>INT(VLOOKUP($R557,装备规划说明!$X$27:$AI$34,X$1,FALSE)*VLOOKUP($G557,装备规划说明!$F$10:$O$21,4,FALSE)/装备规划说明!$AE$14)</f>
        <v>21</v>
      </c>
      <c r="Y557" t="str">
        <f t="shared" si="136"/>
        <v>[[16,147,263][[21,14,26]</v>
      </c>
      <c r="Z557">
        <f t="shared" si="137"/>
        <v>0</v>
      </c>
      <c r="AA557" t="str">
        <f t="shared" si="138"/>
        <v>[[16,35,140,100][21,3,14,100]]</v>
      </c>
      <c r="AB557" t="str">
        <f t="shared" si="132"/>
        <v>[[16,35,140,100][21,3,14,100]]</v>
      </c>
      <c r="AC557" t="str">
        <f t="shared" si="132"/>
        <v>[[16,35,140,100][21,3,14,100]]</v>
      </c>
      <c r="AD557" t="str">
        <f t="shared" si="132"/>
        <v>[[16,35,140,100][21,3,14,100]]</v>
      </c>
      <c r="AE557">
        <f t="shared" si="139"/>
        <v>0</v>
      </c>
    </row>
    <row r="558" spans="1:31" hidden="1" x14ac:dyDescent="0.15">
      <c r="A558" t="str">
        <f t="shared" si="93"/>
        <v>1204102</v>
      </c>
      <c r="B558">
        <f t="shared" si="94"/>
        <v>1</v>
      </c>
      <c r="E558">
        <f t="shared" ref="E558" si="257">E58</f>
        <v>1</v>
      </c>
      <c r="G558">
        <f t="shared" ref="G558" si="258">G58</f>
        <v>2</v>
      </c>
      <c r="H558">
        <f>VLOOKUP(G558,装备规划说明!$F$7:$H$20,2,FALSE)</f>
        <v>30</v>
      </c>
      <c r="I558">
        <f>IF(G558&gt;2,IF(E558=VLOOKUP(G558,装备规划说明!$F$10:$P$20,11,FALSE),1,0)+IF(E558-1=VLOOKUP(G558,装备规划说明!$F$10:$P$20,11,FALSE),1,0),IF(E558=VLOOKUP(G558,装备规划说明!$F$10:$P$20,11,FALSE),1,0))</f>
        <v>0</v>
      </c>
      <c r="J558">
        <f t="shared" si="97"/>
        <v>2</v>
      </c>
      <c r="K558">
        <v>0</v>
      </c>
      <c r="R558">
        <f t="shared" ref="R558:S558" si="259">R58</f>
        <v>4</v>
      </c>
      <c r="S558">
        <f t="shared" si="259"/>
        <v>4</v>
      </c>
      <c r="U558">
        <f>VLOOKUP($R558,装备规划说明!$X$27:$AI$34,U$1,FALSE)</f>
        <v>18</v>
      </c>
      <c r="V558">
        <f>INT(VLOOKUP($R558,装备规划说明!$X$27:$AI$34,V$1,FALSE)*VLOOKUP($G558,装备规划说明!$F$10:$O$21,4,FALSE)/装备规划说明!$AE$14)</f>
        <v>21</v>
      </c>
      <c r="W558">
        <f>VLOOKUP($R558,装备规划说明!$X$27:$AI$34,W$1,FALSE)</f>
        <v>22</v>
      </c>
      <c r="X558">
        <f>INT(VLOOKUP($R558,装备规划说明!$X$27:$AI$34,X$1,FALSE)*VLOOKUP($G558,装备规划说明!$F$10:$O$21,4,FALSE)/装备规划说明!$AE$14)</f>
        <v>10</v>
      </c>
      <c r="Y558" t="str">
        <f t="shared" si="136"/>
        <v>[[18,14,26][[22,7,12]</v>
      </c>
      <c r="Z558">
        <f t="shared" si="137"/>
        <v>0</v>
      </c>
      <c r="AA558" t="str">
        <f t="shared" si="138"/>
        <v>[[18,3,14,100][22,1,6,100]]</v>
      </c>
      <c r="AB558" t="str">
        <f t="shared" si="132"/>
        <v>[[18,3,14,100][22,1,6,100]]</v>
      </c>
      <c r="AC558" t="str">
        <f t="shared" si="132"/>
        <v>[[18,3,14,100][22,1,6,100]]</v>
      </c>
      <c r="AD558" t="str">
        <f t="shared" si="132"/>
        <v>[[18,3,14,100][22,1,6,100]]</v>
      </c>
      <c r="AE558">
        <f t="shared" si="139"/>
        <v>0</v>
      </c>
    </row>
    <row r="559" spans="1:31" hidden="1" x14ac:dyDescent="0.15">
      <c r="A559" t="str">
        <f t="shared" si="93"/>
        <v>1205102</v>
      </c>
      <c r="B559">
        <f t="shared" si="94"/>
        <v>1</v>
      </c>
      <c r="E559">
        <f t="shared" ref="E559" si="260">E59</f>
        <v>1</v>
      </c>
      <c r="G559">
        <f t="shared" ref="G559" si="261">G59</f>
        <v>2</v>
      </c>
      <c r="H559">
        <f>VLOOKUP(G559,装备规划说明!$F$7:$H$20,2,FALSE)</f>
        <v>30</v>
      </c>
      <c r="I559">
        <f>IF(G559&gt;2,IF(E559=VLOOKUP(G559,装备规划说明!$F$10:$P$20,11,FALSE),1,0)+IF(E559-1=VLOOKUP(G559,装备规划说明!$F$10:$P$20,11,FALSE),1,0),IF(E559=VLOOKUP(G559,装备规划说明!$F$10:$P$20,11,FALSE),1,0))</f>
        <v>0</v>
      </c>
      <c r="J559">
        <f t="shared" si="97"/>
        <v>2</v>
      </c>
      <c r="K559">
        <v>0</v>
      </c>
      <c r="R559">
        <f t="shared" ref="R559:S559" si="262">R59</f>
        <v>5</v>
      </c>
      <c r="S559">
        <f t="shared" si="262"/>
        <v>5</v>
      </c>
      <c r="U559">
        <f>VLOOKUP($R559,装备规划说明!$X$27:$AI$34,U$1,FALSE)</f>
        <v>16</v>
      </c>
      <c r="V559">
        <f>INT(VLOOKUP($R559,装备规划说明!$X$27:$AI$34,V$1,FALSE)*VLOOKUP($G559,装备规划说明!$F$10:$O$21,4,FALSE)/装备规划说明!$AE$14)</f>
        <v>295</v>
      </c>
      <c r="W559">
        <f>VLOOKUP($R559,装备规划说明!$X$27:$AI$34,W$1,FALSE)</f>
        <v>17</v>
      </c>
      <c r="X559">
        <f>INT(VLOOKUP($R559,装备规划说明!$X$27:$AI$34,X$1,FALSE)*VLOOKUP($G559,装备规划说明!$F$10:$O$21,4,FALSE)/装备规划说明!$AE$14)</f>
        <v>211</v>
      </c>
      <c r="Y559" t="str">
        <f t="shared" si="136"/>
        <v>[[16,206,368][[17,147,263]</v>
      </c>
      <c r="Z559">
        <f t="shared" si="137"/>
        <v>0</v>
      </c>
      <c r="AA559" t="str">
        <f t="shared" si="138"/>
        <v>[[16,49,196,100][17,35,140,100]]</v>
      </c>
      <c r="AB559" t="str">
        <f t="shared" si="132"/>
        <v>[[16,49,196,100][17,35,140,100]]</v>
      </c>
      <c r="AC559" t="str">
        <f t="shared" si="132"/>
        <v>[[16,49,196,100][17,35,140,100]]</v>
      </c>
      <c r="AD559" t="str">
        <f t="shared" si="132"/>
        <v>[[16,49,196,100][17,35,140,100]]</v>
      </c>
      <c r="AE559">
        <f t="shared" si="139"/>
        <v>0</v>
      </c>
    </row>
    <row r="560" spans="1:31" hidden="1" x14ac:dyDescent="0.15">
      <c r="A560" t="str">
        <f t="shared" si="93"/>
        <v>1206102</v>
      </c>
      <c r="B560">
        <f t="shared" si="94"/>
        <v>1</v>
      </c>
      <c r="E560">
        <f t="shared" ref="E560" si="263">E60</f>
        <v>1</v>
      </c>
      <c r="G560">
        <f t="shared" ref="G560" si="264">G60</f>
        <v>2</v>
      </c>
      <c r="H560">
        <f>VLOOKUP(G560,装备规划说明!$F$7:$H$20,2,FALSE)</f>
        <v>30</v>
      </c>
      <c r="I560">
        <f>IF(G560&gt;2,IF(E560=VLOOKUP(G560,装备规划说明!$F$10:$P$20,11,FALSE),1,0)+IF(E560-1=VLOOKUP(G560,装备规划说明!$F$10:$P$20,11,FALSE),1,0),IF(E560=VLOOKUP(G560,装备规划说明!$F$10:$P$20,11,FALSE),1,0))</f>
        <v>0</v>
      </c>
      <c r="J560">
        <f t="shared" si="97"/>
        <v>2</v>
      </c>
      <c r="K560">
        <v>0</v>
      </c>
      <c r="R560">
        <f t="shared" ref="R560:S560" si="265">R60</f>
        <v>6</v>
      </c>
      <c r="S560">
        <f t="shared" si="265"/>
        <v>6</v>
      </c>
      <c r="U560">
        <f>VLOOKUP($R560,装备规划说明!$X$27:$AI$34,U$1,FALSE)</f>
        <v>18</v>
      </c>
      <c r="V560">
        <f>INT(VLOOKUP($R560,装备规划说明!$X$27:$AI$34,V$1,FALSE)*VLOOKUP($G560,装备规划说明!$F$10:$O$21,4,FALSE)/装备规划说明!$AE$14)</f>
        <v>21</v>
      </c>
      <c r="W560">
        <f>VLOOKUP($R560,装备规划说明!$X$27:$AI$34,W$1,FALSE)</f>
        <v>17</v>
      </c>
      <c r="X560">
        <f>INT(VLOOKUP($R560,装备规划说明!$X$27:$AI$34,X$1,FALSE)*VLOOKUP($G560,装备规划说明!$F$10:$O$21,4,FALSE)/装备规划说明!$AE$14)</f>
        <v>8</v>
      </c>
      <c r="Y560" t="str">
        <f t="shared" si="136"/>
        <v>[[18,14,26][[17,5,10]</v>
      </c>
      <c r="Z560">
        <f t="shared" si="137"/>
        <v>0</v>
      </c>
      <c r="AA560" t="str">
        <f t="shared" si="138"/>
        <v>[[18,3,14,100][17,1,5,100]]</v>
      </c>
      <c r="AB560" t="str">
        <f t="shared" si="132"/>
        <v>[[18,3,14,100][17,1,5,100]]</v>
      </c>
      <c r="AC560" t="str">
        <f t="shared" si="132"/>
        <v>[[18,3,14,100][17,1,5,100]]</v>
      </c>
      <c r="AD560" t="str">
        <f t="shared" si="132"/>
        <v>[[18,3,14,100][17,1,5,100]]</v>
      </c>
      <c r="AE560">
        <f t="shared" si="139"/>
        <v>0</v>
      </c>
    </row>
    <row r="561" spans="1:31" hidden="1" x14ac:dyDescent="0.15">
      <c r="A561" t="str">
        <f t="shared" si="93"/>
        <v>1207102</v>
      </c>
      <c r="B561">
        <f t="shared" si="94"/>
        <v>1</v>
      </c>
      <c r="E561">
        <f t="shared" ref="E561" si="266">E61</f>
        <v>1</v>
      </c>
      <c r="G561">
        <f t="shared" ref="G561" si="267">G61</f>
        <v>2</v>
      </c>
      <c r="H561">
        <f>VLOOKUP(G561,装备规划说明!$F$7:$H$20,2,FALSE)</f>
        <v>30</v>
      </c>
      <c r="I561">
        <f>IF(G561&gt;2,IF(E561=VLOOKUP(G561,装备规划说明!$F$10:$P$20,11,FALSE),1,0)+IF(E561-1=VLOOKUP(G561,装备规划说明!$F$10:$P$20,11,FALSE),1,0),IF(E561=VLOOKUP(G561,装备规划说明!$F$10:$P$20,11,FALSE),1,0))</f>
        <v>0</v>
      </c>
      <c r="J561">
        <f t="shared" si="97"/>
        <v>2</v>
      </c>
      <c r="K561">
        <v>0</v>
      </c>
      <c r="R561">
        <f t="shared" ref="R561:S561" si="268">R61</f>
        <v>7</v>
      </c>
      <c r="S561">
        <f t="shared" si="268"/>
        <v>7</v>
      </c>
      <c r="U561">
        <f>VLOOKUP($R561,装备规划说明!$X$27:$AI$34,U$1,FALSE)</f>
        <v>16</v>
      </c>
      <c r="V561">
        <f>INT(VLOOKUP($R561,装备规划说明!$X$27:$AI$34,V$1,FALSE)*VLOOKUP($G561,装备规划说明!$F$10:$O$21,4,FALSE)/装备规划说明!$AE$14)</f>
        <v>422</v>
      </c>
      <c r="W561">
        <f>VLOOKUP($R561,装备规划说明!$X$27:$AI$34,W$1,FALSE)</f>
        <v>18</v>
      </c>
      <c r="X561">
        <f>INT(VLOOKUP($R561,装备规划说明!$X$27:$AI$34,X$1,FALSE)*VLOOKUP($G561,装备规划说明!$F$10:$O$21,4,FALSE)/装备规划说明!$AE$14)</f>
        <v>84</v>
      </c>
      <c r="Y561" t="str">
        <f t="shared" si="136"/>
        <v>[[16,295,527][[18,58,105]</v>
      </c>
      <c r="Z561">
        <f t="shared" si="137"/>
        <v>0</v>
      </c>
      <c r="AA561" t="str">
        <f t="shared" si="138"/>
        <v>[[16,70,281,100][18,14,56,100]]</v>
      </c>
      <c r="AB561" t="str">
        <f t="shared" si="132"/>
        <v>[[16,70,281,100][18,14,56,100]]</v>
      </c>
      <c r="AC561" t="str">
        <f t="shared" si="132"/>
        <v>[[16,70,281,100][18,14,56,100]]</v>
      </c>
      <c r="AD561" t="str">
        <f t="shared" si="132"/>
        <v>[[16,70,281,100][18,14,56,100]]</v>
      </c>
      <c r="AE561">
        <f t="shared" si="139"/>
        <v>0</v>
      </c>
    </row>
    <row r="562" spans="1:31" hidden="1" x14ac:dyDescent="0.15">
      <c r="A562" t="str">
        <f t="shared" si="93"/>
        <v>1207102</v>
      </c>
      <c r="B562">
        <f t="shared" si="94"/>
        <v>1</v>
      </c>
      <c r="E562">
        <f t="shared" ref="E562" si="269">E62</f>
        <v>1</v>
      </c>
      <c r="G562">
        <f t="shared" ref="G562" si="270">G62</f>
        <v>2</v>
      </c>
      <c r="H562">
        <f>VLOOKUP(G562,装备规划说明!$F$7:$H$20,2,FALSE)</f>
        <v>30</v>
      </c>
      <c r="I562">
        <f>IF(G562&gt;2,IF(E562=VLOOKUP(G562,装备规划说明!$F$10:$P$20,11,FALSE),1,0)+IF(E562-1=VLOOKUP(G562,装备规划说明!$F$10:$P$20,11,FALSE),1,0),IF(E562=VLOOKUP(G562,装备规划说明!$F$10:$P$20,11,FALSE),1,0))</f>
        <v>0</v>
      </c>
      <c r="J562">
        <f t="shared" si="97"/>
        <v>2</v>
      </c>
      <c r="K562">
        <v>0</v>
      </c>
      <c r="R562">
        <f t="shared" ref="R562:S562" si="271">R62</f>
        <v>7</v>
      </c>
      <c r="S562">
        <f t="shared" si="271"/>
        <v>7</v>
      </c>
      <c r="U562">
        <f>VLOOKUP($R562,装备规划说明!$X$27:$AI$34,U$1,FALSE)</f>
        <v>16</v>
      </c>
      <c r="V562">
        <f>INT(VLOOKUP($R562,装备规划说明!$X$27:$AI$34,V$1,FALSE)*VLOOKUP($G562,装备规划说明!$F$10:$O$21,4,FALSE)/装备规划说明!$AE$14)</f>
        <v>422</v>
      </c>
      <c r="W562">
        <f>VLOOKUP($R562,装备规划说明!$X$27:$AI$34,W$1,FALSE)</f>
        <v>18</v>
      </c>
      <c r="X562">
        <f>INT(VLOOKUP($R562,装备规划说明!$X$27:$AI$34,X$1,FALSE)*VLOOKUP($G562,装备规划说明!$F$10:$O$21,4,FALSE)/装备规划说明!$AE$14)</f>
        <v>84</v>
      </c>
      <c r="Y562" t="str">
        <f t="shared" si="136"/>
        <v>[[16,295,527][[18,58,105]</v>
      </c>
      <c r="Z562">
        <f t="shared" si="137"/>
        <v>0</v>
      </c>
      <c r="AA562" t="str">
        <f t="shared" si="138"/>
        <v>[[16,70,281,100][18,14,56,100]]</v>
      </c>
      <c r="AB562" t="str">
        <f t="shared" si="132"/>
        <v>[[16,70,281,100][18,14,56,100]]</v>
      </c>
      <c r="AC562" t="str">
        <f t="shared" si="132"/>
        <v>[[16,70,281,100][18,14,56,100]]</v>
      </c>
      <c r="AD562" t="str">
        <f t="shared" si="132"/>
        <v>[[16,70,281,100][18,14,56,100]]</v>
      </c>
      <c r="AE562">
        <f t="shared" si="139"/>
        <v>0</v>
      </c>
    </row>
    <row r="563" spans="1:31" hidden="1" x14ac:dyDescent="0.15">
      <c r="A563" t="str">
        <f t="shared" si="93"/>
        <v>1207102</v>
      </c>
      <c r="B563">
        <f t="shared" si="94"/>
        <v>1</v>
      </c>
      <c r="E563">
        <f t="shared" ref="E563" si="272">E63</f>
        <v>1</v>
      </c>
      <c r="G563">
        <f t="shared" ref="G563" si="273">G63</f>
        <v>2</v>
      </c>
      <c r="H563">
        <f>VLOOKUP(G563,装备规划说明!$F$7:$H$20,2,FALSE)</f>
        <v>30</v>
      </c>
      <c r="I563">
        <f>IF(G563&gt;2,IF(E563=VLOOKUP(G563,装备规划说明!$F$10:$P$20,11,FALSE),1,0)+IF(E563-1=VLOOKUP(G563,装备规划说明!$F$10:$P$20,11,FALSE),1,0),IF(E563=VLOOKUP(G563,装备规划说明!$F$10:$P$20,11,FALSE),1,0))</f>
        <v>0</v>
      </c>
      <c r="J563">
        <f t="shared" si="97"/>
        <v>2</v>
      </c>
      <c r="K563">
        <v>0</v>
      </c>
      <c r="R563">
        <f t="shared" ref="R563:S563" si="274">R63</f>
        <v>7</v>
      </c>
      <c r="S563">
        <f t="shared" si="274"/>
        <v>7</v>
      </c>
      <c r="U563">
        <f>VLOOKUP($R563,装备规划说明!$X$27:$AI$34,U$1,FALSE)</f>
        <v>16</v>
      </c>
      <c r="V563">
        <f>INT(VLOOKUP($R563,装备规划说明!$X$27:$AI$34,V$1,FALSE)*VLOOKUP($G563,装备规划说明!$F$10:$O$21,4,FALSE)/装备规划说明!$AE$14)</f>
        <v>422</v>
      </c>
      <c r="W563">
        <f>VLOOKUP($R563,装备规划说明!$X$27:$AI$34,W$1,FALSE)</f>
        <v>18</v>
      </c>
      <c r="X563">
        <f>INT(VLOOKUP($R563,装备规划说明!$X$27:$AI$34,X$1,FALSE)*VLOOKUP($G563,装备规划说明!$F$10:$O$21,4,FALSE)/装备规划说明!$AE$14)</f>
        <v>84</v>
      </c>
      <c r="Y563" t="str">
        <f t="shared" si="136"/>
        <v>[[16,295,527][[18,58,105]</v>
      </c>
      <c r="Z563">
        <f t="shared" si="137"/>
        <v>0</v>
      </c>
      <c r="AA563" t="str">
        <f t="shared" si="138"/>
        <v>[[16,70,281,100][18,14,56,100]]</v>
      </c>
      <c r="AB563" t="str">
        <f t="shared" si="132"/>
        <v>[[16,70,281,100][18,14,56,100]]</v>
      </c>
      <c r="AC563" t="str">
        <f t="shared" si="132"/>
        <v>[[16,70,281,100][18,14,56,100]]</v>
      </c>
      <c r="AD563" t="str">
        <f t="shared" si="132"/>
        <v>[[16,70,281,100][18,14,56,100]]</v>
      </c>
      <c r="AE563">
        <f t="shared" si="139"/>
        <v>0</v>
      </c>
    </row>
    <row r="564" spans="1:31" hidden="1" x14ac:dyDescent="0.15">
      <c r="A564" t="str">
        <f t="shared" si="93"/>
        <v>1207102</v>
      </c>
      <c r="B564">
        <f t="shared" si="94"/>
        <v>1</v>
      </c>
      <c r="E564">
        <f t="shared" ref="E564" si="275">E64</f>
        <v>1</v>
      </c>
      <c r="G564">
        <f t="shared" ref="G564" si="276">G64</f>
        <v>2</v>
      </c>
      <c r="H564">
        <f>VLOOKUP(G564,装备规划说明!$F$7:$H$20,2,FALSE)</f>
        <v>30</v>
      </c>
      <c r="I564">
        <f>IF(G564&gt;2,IF(E564=VLOOKUP(G564,装备规划说明!$F$10:$P$20,11,FALSE),1,0)+IF(E564-1=VLOOKUP(G564,装备规划说明!$F$10:$P$20,11,FALSE),1,0),IF(E564=VLOOKUP(G564,装备规划说明!$F$10:$P$20,11,FALSE),1,0))</f>
        <v>0</v>
      </c>
      <c r="J564">
        <f t="shared" si="97"/>
        <v>2</v>
      </c>
      <c r="K564">
        <v>0</v>
      </c>
      <c r="R564">
        <f t="shared" ref="R564:S564" si="277">R64</f>
        <v>7</v>
      </c>
      <c r="S564">
        <f t="shared" si="277"/>
        <v>7</v>
      </c>
      <c r="U564">
        <f>VLOOKUP($R564,装备规划说明!$X$27:$AI$34,U$1,FALSE)</f>
        <v>16</v>
      </c>
      <c r="V564">
        <f>INT(VLOOKUP($R564,装备规划说明!$X$27:$AI$34,V$1,FALSE)*VLOOKUP($G564,装备规划说明!$F$10:$O$21,4,FALSE)/装备规划说明!$AE$14)</f>
        <v>422</v>
      </c>
      <c r="W564">
        <f>VLOOKUP($R564,装备规划说明!$X$27:$AI$34,W$1,FALSE)</f>
        <v>18</v>
      </c>
      <c r="X564">
        <f>INT(VLOOKUP($R564,装备规划说明!$X$27:$AI$34,X$1,FALSE)*VLOOKUP($G564,装备规划说明!$F$10:$O$21,4,FALSE)/装备规划说明!$AE$14)</f>
        <v>84</v>
      </c>
      <c r="Y564" t="str">
        <f t="shared" si="136"/>
        <v>[[16,295,527][[18,58,105]</v>
      </c>
      <c r="Z564">
        <f t="shared" si="137"/>
        <v>0</v>
      </c>
      <c r="AA564" t="str">
        <f t="shared" si="138"/>
        <v>[[16,70,281,100][18,14,56,100]]</v>
      </c>
      <c r="AB564" t="str">
        <f t="shared" si="132"/>
        <v>[[16,70,281,100][18,14,56,100]]</v>
      </c>
      <c r="AC564" t="str">
        <f t="shared" si="132"/>
        <v>[[16,70,281,100][18,14,56,100]]</v>
      </c>
      <c r="AD564" t="str">
        <f t="shared" si="132"/>
        <v>[[16,70,281,100][18,14,56,100]]</v>
      </c>
      <c r="AE564">
        <f t="shared" si="139"/>
        <v>0</v>
      </c>
    </row>
    <row r="565" spans="1:31" x14ac:dyDescent="0.15">
      <c r="A565" t="str">
        <f t="shared" si="93"/>
        <v>1201202</v>
      </c>
      <c r="B565">
        <f t="shared" si="94"/>
        <v>1</v>
      </c>
      <c r="E565">
        <f t="shared" ref="E565" si="278">E65</f>
        <v>2</v>
      </c>
      <c r="G565">
        <f t="shared" ref="G565" si="279">G65</f>
        <v>2</v>
      </c>
      <c r="H565">
        <f>VLOOKUP(G565,装备规划说明!$F$7:$H$20,2,FALSE)</f>
        <v>30</v>
      </c>
      <c r="I565">
        <f>IF(G565&gt;2,IF(E565=VLOOKUP(G565,装备规划说明!$F$10:$P$20,11,FALSE),1,0)+IF(E565-1=VLOOKUP(G565,装备规划说明!$F$10:$P$20,11,FALSE),1,0),IF(E565=VLOOKUP(G565,装备规划说明!$F$10:$P$20,11,FALSE),1,0))</f>
        <v>1</v>
      </c>
      <c r="J565">
        <f t="shared" si="97"/>
        <v>2</v>
      </c>
      <c r="K565">
        <v>0</v>
      </c>
      <c r="R565">
        <f t="shared" ref="R565:S565" si="280">R65</f>
        <v>1</v>
      </c>
      <c r="S565">
        <f t="shared" si="280"/>
        <v>1</v>
      </c>
      <c r="U565">
        <f>VLOOKUP($R565,装备规划说明!$X$27:$AI$34,U$1,FALSE)</f>
        <v>16</v>
      </c>
      <c r="V565">
        <f>INT(VLOOKUP($R565,装备规划说明!$X$27:$AI$34,V$1,FALSE)*VLOOKUP($G565,装备规划说明!$F$10:$O$21,4,FALSE)/装备规划说明!$AE$14)</f>
        <v>295</v>
      </c>
      <c r="W565">
        <f>VLOOKUP($R565,装备规划说明!$X$27:$AI$34,W$1,FALSE)</f>
        <v>20</v>
      </c>
      <c r="X565">
        <f>INT(VLOOKUP($R565,装备规划说明!$X$27:$AI$34,X$1,FALSE)*VLOOKUP($G565,装备规划说明!$F$10:$O$21,4,FALSE)/装备规划说明!$AE$14)</f>
        <v>21</v>
      </c>
      <c r="Y565" t="str">
        <f t="shared" ref="Y565:Y574" si="281">"[["&amp;$U565&amp;","&amp;INT($V565)&amp;"]"&amp;"[["&amp;$W565&amp;","&amp;INT($X565)&amp;"]]"</f>
        <v>[[16,295][[20,21]]</v>
      </c>
      <c r="Z565">
        <f t="shared" si="137"/>
        <v>1</v>
      </c>
      <c r="AA565" t="str">
        <f t="shared" si="138"/>
        <v>[[16,49,196,100][20,3,14,100]]</v>
      </c>
      <c r="AB565" t="str">
        <f t="shared" si="132"/>
        <v>[[16,49,196,100][20,3,14,100]]</v>
      </c>
      <c r="AC565" t="str">
        <f t="shared" si="132"/>
        <v>[[16,49,196,100][20,3,14,100]]</v>
      </c>
      <c r="AD565" t="str">
        <f t="shared" si="132"/>
        <v>[[16,49,196,100][20,3,14,100]]</v>
      </c>
      <c r="AE565">
        <f t="shared" si="139"/>
        <v>1</v>
      </c>
    </row>
    <row r="566" spans="1:31" x14ac:dyDescent="0.15">
      <c r="A566" t="str">
        <f t="shared" si="93"/>
        <v>1202202</v>
      </c>
      <c r="B566">
        <f t="shared" si="94"/>
        <v>1</v>
      </c>
      <c r="E566">
        <f t="shared" ref="E566" si="282">E66</f>
        <v>2</v>
      </c>
      <c r="G566">
        <f t="shared" ref="G566" si="283">G66</f>
        <v>2</v>
      </c>
      <c r="H566">
        <f>VLOOKUP(G566,装备规划说明!$F$7:$H$20,2,FALSE)</f>
        <v>30</v>
      </c>
      <c r="I566">
        <f>IF(G566&gt;2,IF(E566=VLOOKUP(G566,装备规划说明!$F$10:$P$20,11,FALSE),1,0)+IF(E566-1=VLOOKUP(G566,装备规划说明!$F$10:$P$20,11,FALSE),1,0),IF(E566=VLOOKUP(G566,装备规划说明!$F$10:$P$20,11,FALSE),1,0))</f>
        <v>1</v>
      </c>
      <c r="J566">
        <f t="shared" si="97"/>
        <v>2</v>
      </c>
      <c r="K566">
        <v>0</v>
      </c>
      <c r="R566">
        <f t="shared" ref="R566:S566" si="284">R66</f>
        <v>2</v>
      </c>
      <c r="S566">
        <f t="shared" si="284"/>
        <v>2</v>
      </c>
      <c r="U566">
        <f>VLOOKUP($R566,装备规划说明!$X$27:$AI$34,U$1,FALSE)</f>
        <v>16</v>
      </c>
      <c r="V566">
        <f>INT(VLOOKUP($R566,装备规划说明!$X$27:$AI$34,V$1,FALSE)*VLOOKUP($G566,装备规划说明!$F$10:$O$21,4,FALSE)/装备规划说明!$AE$14)</f>
        <v>422</v>
      </c>
      <c r="W566">
        <f>VLOOKUP($R566,装备规划说明!$X$27:$AI$34,W$1,FALSE)</f>
        <v>20</v>
      </c>
      <c r="X566">
        <f>INT(VLOOKUP($R566,装备规划说明!$X$27:$AI$34,X$1,FALSE)*VLOOKUP($G566,装备规划说明!$F$10:$O$21,4,FALSE)/装备规划说明!$AE$14)</f>
        <v>21</v>
      </c>
      <c r="Y566" t="str">
        <f t="shared" si="281"/>
        <v>[[16,422][[20,21]]</v>
      </c>
      <c r="Z566">
        <f t="shared" si="137"/>
        <v>1</v>
      </c>
      <c r="AA566" t="str">
        <f t="shared" si="138"/>
        <v>[[16,70,281,100][20,3,14,100]]</v>
      </c>
      <c r="AB566" t="str">
        <f t="shared" si="132"/>
        <v>[[16,70,281,100][20,3,14,100]]</v>
      </c>
      <c r="AC566" t="str">
        <f t="shared" si="132"/>
        <v>[[16,70,281,100][20,3,14,100]]</v>
      </c>
      <c r="AD566" t="str">
        <f t="shared" si="132"/>
        <v>[[16,70,281,100][20,3,14,100]]</v>
      </c>
      <c r="AE566">
        <f t="shared" si="139"/>
        <v>1</v>
      </c>
    </row>
    <row r="567" spans="1:31" x14ac:dyDescent="0.15">
      <c r="A567" t="str">
        <f t="shared" si="93"/>
        <v>1203202</v>
      </c>
      <c r="B567">
        <f t="shared" si="94"/>
        <v>1</v>
      </c>
      <c r="E567">
        <f t="shared" ref="E567" si="285">E67</f>
        <v>2</v>
      </c>
      <c r="G567">
        <f t="shared" ref="G567" si="286">G67</f>
        <v>2</v>
      </c>
      <c r="H567">
        <f>VLOOKUP(G567,装备规划说明!$F$7:$H$20,2,FALSE)</f>
        <v>30</v>
      </c>
      <c r="I567">
        <f>IF(G567&gt;2,IF(E567=VLOOKUP(G567,装备规划说明!$F$10:$P$20,11,FALSE),1,0)+IF(E567-1=VLOOKUP(G567,装备规划说明!$F$10:$P$20,11,FALSE),1,0),IF(E567=VLOOKUP(G567,装备规划说明!$F$10:$P$20,11,FALSE),1,0))</f>
        <v>1</v>
      </c>
      <c r="J567">
        <f t="shared" si="97"/>
        <v>2</v>
      </c>
      <c r="K567">
        <v>0</v>
      </c>
      <c r="R567">
        <f t="shared" ref="R567:S567" si="287">R67</f>
        <v>3</v>
      </c>
      <c r="S567">
        <f t="shared" si="287"/>
        <v>3</v>
      </c>
      <c r="U567">
        <f>VLOOKUP($R567,装备规划说明!$X$27:$AI$34,U$1,FALSE)</f>
        <v>16</v>
      </c>
      <c r="V567">
        <f>INT(VLOOKUP($R567,装备规划说明!$X$27:$AI$34,V$1,FALSE)*VLOOKUP($G567,装备规划说明!$F$10:$O$21,4,FALSE)/装备规划说明!$AE$14)</f>
        <v>211</v>
      </c>
      <c r="W567">
        <f>VLOOKUP($R567,装备规划说明!$X$27:$AI$34,W$1,FALSE)</f>
        <v>21</v>
      </c>
      <c r="X567">
        <f>INT(VLOOKUP($R567,装备规划说明!$X$27:$AI$34,X$1,FALSE)*VLOOKUP($G567,装备规划说明!$F$10:$O$21,4,FALSE)/装备规划说明!$AE$14)</f>
        <v>21</v>
      </c>
      <c r="Y567" t="str">
        <f t="shared" si="281"/>
        <v>[[16,211][[21,21]]</v>
      </c>
      <c r="Z567">
        <f t="shared" si="137"/>
        <v>1</v>
      </c>
      <c r="AA567" t="str">
        <f t="shared" si="138"/>
        <v>[[16,35,140,100][21,3,14,100]]</v>
      </c>
      <c r="AB567" t="str">
        <f t="shared" si="132"/>
        <v>[[16,35,140,100][21,3,14,100]]</v>
      </c>
      <c r="AC567" t="str">
        <f t="shared" si="132"/>
        <v>[[16,35,140,100][21,3,14,100]]</v>
      </c>
      <c r="AD567" t="str">
        <f t="shared" si="132"/>
        <v>[[16,35,140,100][21,3,14,100]]</v>
      </c>
      <c r="AE567">
        <f t="shared" si="139"/>
        <v>1</v>
      </c>
    </row>
    <row r="568" spans="1:31" x14ac:dyDescent="0.15">
      <c r="A568" t="str">
        <f t="shared" si="93"/>
        <v>1204202</v>
      </c>
      <c r="B568">
        <f t="shared" si="94"/>
        <v>1</v>
      </c>
      <c r="E568">
        <f t="shared" ref="E568" si="288">E68</f>
        <v>2</v>
      </c>
      <c r="G568">
        <f t="shared" ref="G568" si="289">G68</f>
        <v>2</v>
      </c>
      <c r="H568">
        <f>VLOOKUP(G568,装备规划说明!$F$7:$H$20,2,FALSE)</f>
        <v>30</v>
      </c>
      <c r="I568">
        <f>IF(G568&gt;2,IF(E568=VLOOKUP(G568,装备规划说明!$F$10:$P$20,11,FALSE),1,0)+IF(E568-1=VLOOKUP(G568,装备规划说明!$F$10:$P$20,11,FALSE),1,0),IF(E568=VLOOKUP(G568,装备规划说明!$F$10:$P$20,11,FALSE),1,0))</f>
        <v>1</v>
      </c>
      <c r="J568">
        <f t="shared" si="97"/>
        <v>2</v>
      </c>
      <c r="K568">
        <v>0</v>
      </c>
      <c r="R568">
        <f t="shared" ref="R568:S568" si="290">R68</f>
        <v>4</v>
      </c>
      <c r="S568">
        <f t="shared" si="290"/>
        <v>4</v>
      </c>
      <c r="U568">
        <f>VLOOKUP($R568,装备规划说明!$X$27:$AI$34,U$1,FALSE)</f>
        <v>18</v>
      </c>
      <c r="V568">
        <f>INT(VLOOKUP($R568,装备规划说明!$X$27:$AI$34,V$1,FALSE)*VLOOKUP($G568,装备规划说明!$F$10:$O$21,4,FALSE)/装备规划说明!$AE$14)</f>
        <v>21</v>
      </c>
      <c r="W568">
        <f>VLOOKUP($R568,装备规划说明!$X$27:$AI$34,W$1,FALSE)</f>
        <v>22</v>
      </c>
      <c r="X568">
        <f>INT(VLOOKUP($R568,装备规划说明!$X$27:$AI$34,X$1,FALSE)*VLOOKUP($G568,装备规划说明!$F$10:$O$21,4,FALSE)/装备规划说明!$AE$14)</f>
        <v>10</v>
      </c>
      <c r="Y568" t="str">
        <f t="shared" si="281"/>
        <v>[[18,21][[22,10]]</v>
      </c>
      <c r="Z568">
        <f t="shared" si="137"/>
        <v>1</v>
      </c>
      <c r="AA568" t="str">
        <f t="shared" si="138"/>
        <v>[[18,3,14,100][22,1,6,100]]</v>
      </c>
      <c r="AB568" t="str">
        <f t="shared" si="132"/>
        <v>[[18,3,14,100][22,1,6,100]]</v>
      </c>
      <c r="AC568" t="str">
        <f t="shared" si="132"/>
        <v>[[18,3,14,100][22,1,6,100]]</v>
      </c>
      <c r="AD568" t="str">
        <f t="shared" si="132"/>
        <v>[[18,3,14,100][22,1,6,100]]</v>
      </c>
      <c r="AE568">
        <f t="shared" si="139"/>
        <v>1</v>
      </c>
    </row>
    <row r="569" spans="1:31" x14ac:dyDescent="0.15">
      <c r="A569" t="str">
        <f t="shared" si="93"/>
        <v>1205202</v>
      </c>
      <c r="B569">
        <f t="shared" si="94"/>
        <v>1</v>
      </c>
      <c r="E569">
        <f t="shared" ref="E569" si="291">E69</f>
        <v>2</v>
      </c>
      <c r="G569">
        <f t="shared" ref="G569" si="292">G69</f>
        <v>2</v>
      </c>
      <c r="H569">
        <f>VLOOKUP(G569,装备规划说明!$F$7:$H$20,2,FALSE)</f>
        <v>30</v>
      </c>
      <c r="I569">
        <f>IF(G569&gt;2,IF(E569=VLOOKUP(G569,装备规划说明!$F$10:$P$20,11,FALSE),1,0)+IF(E569-1=VLOOKUP(G569,装备规划说明!$F$10:$P$20,11,FALSE),1,0),IF(E569=VLOOKUP(G569,装备规划说明!$F$10:$P$20,11,FALSE),1,0))</f>
        <v>1</v>
      </c>
      <c r="J569">
        <f t="shared" si="97"/>
        <v>2</v>
      </c>
      <c r="K569">
        <v>0</v>
      </c>
      <c r="R569">
        <f t="shared" ref="R569:S569" si="293">R69</f>
        <v>5</v>
      </c>
      <c r="S569">
        <f t="shared" si="293"/>
        <v>5</v>
      </c>
      <c r="U569">
        <f>VLOOKUP($R569,装备规划说明!$X$27:$AI$34,U$1,FALSE)</f>
        <v>16</v>
      </c>
      <c r="V569">
        <f>INT(VLOOKUP($R569,装备规划说明!$X$27:$AI$34,V$1,FALSE)*VLOOKUP($G569,装备规划说明!$F$10:$O$21,4,FALSE)/装备规划说明!$AE$14)</f>
        <v>295</v>
      </c>
      <c r="W569">
        <f>VLOOKUP($R569,装备规划说明!$X$27:$AI$34,W$1,FALSE)</f>
        <v>17</v>
      </c>
      <c r="X569">
        <f>INT(VLOOKUP($R569,装备规划说明!$X$27:$AI$34,X$1,FALSE)*VLOOKUP($G569,装备规划说明!$F$10:$O$21,4,FALSE)/装备规划说明!$AE$14)</f>
        <v>211</v>
      </c>
      <c r="Y569" t="str">
        <f t="shared" si="281"/>
        <v>[[16,295][[17,211]]</v>
      </c>
      <c r="Z569">
        <f t="shared" si="137"/>
        <v>1</v>
      </c>
      <c r="AA569" t="str">
        <f t="shared" si="138"/>
        <v>[[16,49,196,100][17,35,140,100]]</v>
      </c>
      <c r="AB569" t="str">
        <f t="shared" si="132"/>
        <v>[[16,49,196,100][17,35,140,100]]</v>
      </c>
      <c r="AC569" t="str">
        <f t="shared" si="132"/>
        <v>[[16,49,196,100][17,35,140,100]]</v>
      </c>
      <c r="AD569" t="str">
        <f t="shared" si="132"/>
        <v>[[16,49,196,100][17,35,140,100]]</v>
      </c>
      <c r="AE569">
        <f t="shared" si="139"/>
        <v>1</v>
      </c>
    </row>
    <row r="570" spans="1:31" x14ac:dyDescent="0.15">
      <c r="A570" t="str">
        <f t="shared" ref="A570:A633" si="294">B570&amp;J570&amp;IF(R570&lt;10,"0"&amp;R570,R570)&amp;E570&amp;IF(G570&lt;10,"0"&amp;G570,G570)</f>
        <v>1206202</v>
      </c>
      <c r="B570">
        <f t="shared" ref="B570:B633" si="295">B70</f>
        <v>1</v>
      </c>
      <c r="E570">
        <f t="shared" ref="E570" si="296">E70</f>
        <v>2</v>
      </c>
      <c r="G570">
        <f t="shared" ref="G570" si="297">G70</f>
        <v>2</v>
      </c>
      <c r="H570">
        <f>VLOOKUP(G570,装备规划说明!$F$7:$H$20,2,FALSE)</f>
        <v>30</v>
      </c>
      <c r="I570">
        <f>IF(G570&gt;2,IF(E570=VLOOKUP(G570,装备规划说明!$F$10:$P$20,11,FALSE),1,0)+IF(E570-1=VLOOKUP(G570,装备规划说明!$F$10:$P$20,11,FALSE),1,0),IF(E570=VLOOKUP(G570,装备规划说明!$F$10:$P$20,11,FALSE),1,0))</f>
        <v>1</v>
      </c>
      <c r="J570">
        <f t="shared" ref="J570:J633" si="298">J70+1</f>
        <v>2</v>
      </c>
      <c r="K570">
        <v>0</v>
      </c>
      <c r="R570">
        <f t="shared" ref="R570:S570" si="299">R70</f>
        <v>6</v>
      </c>
      <c r="S570">
        <f t="shared" si="299"/>
        <v>6</v>
      </c>
      <c r="U570">
        <f>VLOOKUP($R570,装备规划说明!$X$27:$AI$34,U$1,FALSE)</f>
        <v>18</v>
      </c>
      <c r="V570">
        <f>INT(VLOOKUP($R570,装备规划说明!$X$27:$AI$34,V$1,FALSE)*VLOOKUP($G570,装备规划说明!$F$10:$O$21,4,FALSE)/装备规划说明!$AE$14)</f>
        <v>21</v>
      </c>
      <c r="W570">
        <f>VLOOKUP($R570,装备规划说明!$X$27:$AI$34,W$1,FALSE)</f>
        <v>17</v>
      </c>
      <c r="X570">
        <f>INT(VLOOKUP($R570,装备规划说明!$X$27:$AI$34,X$1,FALSE)*VLOOKUP($G570,装备规划说明!$F$10:$O$21,4,FALSE)/装备规划说明!$AE$14)</f>
        <v>8</v>
      </c>
      <c r="Y570" t="str">
        <f t="shared" si="281"/>
        <v>[[18,21][[17,8]]</v>
      </c>
      <c r="Z570">
        <f t="shared" si="137"/>
        <v>1</v>
      </c>
      <c r="AA570" t="str">
        <f t="shared" si="138"/>
        <v>[[18,3,14,100][17,1,5,100]]</v>
      </c>
      <c r="AB570" t="str">
        <f t="shared" si="132"/>
        <v>[[18,3,14,100][17,1,5,100]]</v>
      </c>
      <c r="AC570" t="str">
        <f t="shared" si="132"/>
        <v>[[18,3,14,100][17,1,5,100]]</v>
      </c>
      <c r="AD570" t="str">
        <f t="shared" si="132"/>
        <v>[[18,3,14,100][17,1,5,100]]</v>
      </c>
      <c r="AE570">
        <f t="shared" si="139"/>
        <v>1</v>
      </c>
    </row>
    <row r="571" spans="1:31" x14ac:dyDescent="0.15">
      <c r="A571" t="str">
        <f t="shared" si="294"/>
        <v>1207202</v>
      </c>
      <c r="B571">
        <f t="shared" si="295"/>
        <v>1</v>
      </c>
      <c r="E571">
        <f t="shared" ref="E571" si="300">E71</f>
        <v>2</v>
      </c>
      <c r="G571">
        <f t="shared" ref="G571" si="301">G71</f>
        <v>2</v>
      </c>
      <c r="H571">
        <f>VLOOKUP(G571,装备规划说明!$F$7:$H$20,2,FALSE)</f>
        <v>30</v>
      </c>
      <c r="I571">
        <f>IF(G571&gt;2,IF(E571=VLOOKUP(G571,装备规划说明!$F$10:$P$20,11,FALSE),1,0)+IF(E571-1=VLOOKUP(G571,装备规划说明!$F$10:$P$20,11,FALSE),1,0),IF(E571=VLOOKUP(G571,装备规划说明!$F$10:$P$20,11,FALSE),1,0))</f>
        <v>1</v>
      </c>
      <c r="J571">
        <f t="shared" si="298"/>
        <v>2</v>
      </c>
      <c r="K571">
        <v>0</v>
      </c>
      <c r="R571">
        <f t="shared" ref="R571:S571" si="302">R71</f>
        <v>7</v>
      </c>
      <c r="S571">
        <f t="shared" si="302"/>
        <v>7</v>
      </c>
      <c r="U571">
        <f>VLOOKUP($R571,装备规划说明!$X$27:$AI$34,U$1,FALSE)</f>
        <v>16</v>
      </c>
      <c r="V571">
        <f>INT(VLOOKUP($R571,装备规划说明!$X$27:$AI$34,V$1,FALSE)*VLOOKUP($G571,装备规划说明!$F$10:$O$21,4,FALSE)/装备规划说明!$AE$14)</f>
        <v>422</v>
      </c>
      <c r="W571">
        <f>VLOOKUP($R571,装备规划说明!$X$27:$AI$34,W$1,FALSE)</f>
        <v>18</v>
      </c>
      <c r="X571">
        <f>INT(VLOOKUP($R571,装备规划说明!$X$27:$AI$34,X$1,FALSE)*VLOOKUP($G571,装备规划说明!$F$10:$O$21,4,FALSE)/装备规划说明!$AE$14)</f>
        <v>84</v>
      </c>
      <c r="Y571" t="str">
        <f t="shared" si="281"/>
        <v>[[16,422][[18,84]]</v>
      </c>
      <c r="Z571">
        <f t="shared" si="137"/>
        <v>1</v>
      </c>
      <c r="AA571" t="str">
        <f t="shared" si="138"/>
        <v>[[16,70,281,100][18,14,56,100]]</v>
      </c>
      <c r="AB571" t="str">
        <f t="shared" si="132"/>
        <v>[[16,70,281,100][18,14,56,100]]</v>
      </c>
      <c r="AC571" t="str">
        <f t="shared" si="132"/>
        <v>[[16,70,281,100][18,14,56,100]]</v>
      </c>
      <c r="AD571" t="str">
        <f t="shared" si="132"/>
        <v>[[16,70,281,100][18,14,56,100]]</v>
      </c>
      <c r="AE571">
        <f t="shared" si="139"/>
        <v>1</v>
      </c>
    </row>
    <row r="572" spans="1:31" x14ac:dyDescent="0.15">
      <c r="A572" t="str">
        <f t="shared" si="294"/>
        <v>1207202</v>
      </c>
      <c r="B572">
        <f t="shared" si="295"/>
        <v>1</v>
      </c>
      <c r="E572">
        <f t="shared" ref="E572" si="303">E72</f>
        <v>2</v>
      </c>
      <c r="G572">
        <f t="shared" ref="G572" si="304">G72</f>
        <v>2</v>
      </c>
      <c r="H572">
        <f>VLOOKUP(G572,装备规划说明!$F$7:$H$20,2,FALSE)</f>
        <v>30</v>
      </c>
      <c r="I572">
        <f>IF(G572&gt;2,IF(E572=VLOOKUP(G572,装备规划说明!$F$10:$P$20,11,FALSE),1,0)+IF(E572-1=VLOOKUP(G572,装备规划说明!$F$10:$P$20,11,FALSE),1,0),IF(E572=VLOOKUP(G572,装备规划说明!$F$10:$P$20,11,FALSE),1,0))</f>
        <v>1</v>
      </c>
      <c r="J572">
        <f t="shared" si="298"/>
        <v>2</v>
      </c>
      <c r="K572">
        <v>0</v>
      </c>
      <c r="R572">
        <f t="shared" ref="R572:S572" si="305">R72</f>
        <v>7</v>
      </c>
      <c r="S572">
        <f t="shared" si="305"/>
        <v>7</v>
      </c>
      <c r="U572">
        <f>VLOOKUP($R572,装备规划说明!$X$27:$AI$34,U$1,FALSE)</f>
        <v>16</v>
      </c>
      <c r="V572">
        <f>INT(VLOOKUP($R572,装备规划说明!$X$27:$AI$34,V$1,FALSE)*VLOOKUP($G572,装备规划说明!$F$10:$O$21,4,FALSE)/装备规划说明!$AE$14)</f>
        <v>422</v>
      </c>
      <c r="W572">
        <f>VLOOKUP($R572,装备规划说明!$X$27:$AI$34,W$1,FALSE)</f>
        <v>18</v>
      </c>
      <c r="X572">
        <f>INT(VLOOKUP($R572,装备规划说明!$X$27:$AI$34,X$1,FALSE)*VLOOKUP($G572,装备规划说明!$F$10:$O$21,4,FALSE)/装备规划说明!$AE$14)</f>
        <v>84</v>
      </c>
      <c r="Y572" t="str">
        <f t="shared" si="281"/>
        <v>[[16,422][[18,84]]</v>
      </c>
      <c r="Z572">
        <f t="shared" si="137"/>
        <v>1</v>
      </c>
      <c r="AA572" t="str">
        <f t="shared" si="138"/>
        <v>[[16,70,281,100][18,14,56,100]]</v>
      </c>
      <c r="AB572" t="str">
        <f t="shared" si="132"/>
        <v>[[16,70,281,100][18,14,56,100]]</v>
      </c>
      <c r="AC572" t="str">
        <f t="shared" si="132"/>
        <v>[[16,70,281,100][18,14,56,100]]</v>
      </c>
      <c r="AD572" t="str">
        <f t="shared" si="132"/>
        <v>[[16,70,281,100][18,14,56,100]]</v>
      </c>
      <c r="AE572">
        <f t="shared" si="139"/>
        <v>1</v>
      </c>
    </row>
    <row r="573" spans="1:31" x14ac:dyDescent="0.15">
      <c r="A573" t="str">
        <f t="shared" si="294"/>
        <v>1207202</v>
      </c>
      <c r="B573">
        <f t="shared" si="295"/>
        <v>1</v>
      </c>
      <c r="E573">
        <f t="shared" ref="E573" si="306">E73</f>
        <v>2</v>
      </c>
      <c r="G573">
        <f t="shared" ref="G573" si="307">G73</f>
        <v>2</v>
      </c>
      <c r="H573">
        <f>VLOOKUP(G573,装备规划说明!$F$7:$H$20,2,FALSE)</f>
        <v>30</v>
      </c>
      <c r="I573">
        <f>IF(G573&gt;2,IF(E573=VLOOKUP(G573,装备规划说明!$F$10:$P$20,11,FALSE),1,0)+IF(E573-1=VLOOKUP(G573,装备规划说明!$F$10:$P$20,11,FALSE),1,0),IF(E573=VLOOKUP(G573,装备规划说明!$F$10:$P$20,11,FALSE),1,0))</f>
        <v>1</v>
      </c>
      <c r="J573">
        <f t="shared" si="298"/>
        <v>2</v>
      </c>
      <c r="K573">
        <v>0</v>
      </c>
      <c r="R573">
        <f t="shared" ref="R573:S573" si="308">R73</f>
        <v>7</v>
      </c>
      <c r="S573">
        <f t="shared" si="308"/>
        <v>7</v>
      </c>
      <c r="U573">
        <f>VLOOKUP($R573,装备规划说明!$X$27:$AI$34,U$1,FALSE)</f>
        <v>16</v>
      </c>
      <c r="V573">
        <f>INT(VLOOKUP($R573,装备规划说明!$X$27:$AI$34,V$1,FALSE)*VLOOKUP($G573,装备规划说明!$F$10:$O$21,4,FALSE)/装备规划说明!$AE$14)</f>
        <v>422</v>
      </c>
      <c r="W573">
        <f>VLOOKUP($R573,装备规划说明!$X$27:$AI$34,W$1,FALSE)</f>
        <v>18</v>
      </c>
      <c r="X573">
        <f>INT(VLOOKUP($R573,装备规划说明!$X$27:$AI$34,X$1,FALSE)*VLOOKUP($G573,装备规划说明!$F$10:$O$21,4,FALSE)/装备规划说明!$AE$14)</f>
        <v>84</v>
      </c>
      <c r="Y573" t="str">
        <f t="shared" si="281"/>
        <v>[[16,422][[18,84]]</v>
      </c>
      <c r="Z573">
        <f t="shared" si="137"/>
        <v>1</v>
      </c>
      <c r="AA573" t="str">
        <f t="shared" si="138"/>
        <v>[[16,70,281,100][18,14,56,100]]</v>
      </c>
      <c r="AB573" t="str">
        <f t="shared" si="132"/>
        <v>[[16,70,281,100][18,14,56,100]]</v>
      </c>
      <c r="AC573" t="str">
        <f t="shared" si="132"/>
        <v>[[16,70,281,100][18,14,56,100]]</v>
      </c>
      <c r="AD573" t="str">
        <f t="shared" si="132"/>
        <v>[[16,70,281,100][18,14,56,100]]</v>
      </c>
      <c r="AE573">
        <f t="shared" si="139"/>
        <v>1</v>
      </c>
    </row>
    <row r="574" spans="1:31" x14ac:dyDescent="0.15">
      <c r="A574" t="str">
        <f t="shared" si="294"/>
        <v>1207202</v>
      </c>
      <c r="B574">
        <f t="shared" si="295"/>
        <v>1</v>
      </c>
      <c r="E574">
        <f t="shared" ref="E574" si="309">E74</f>
        <v>2</v>
      </c>
      <c r="G574">
        <f t="shared" ref="G574" si="310">G74</f>
        <v>2</v>
      </c>
      <c r="H574">
        <f>VLOOKUP(G574,装备规划说明!$F$7:$H$20,2,FALSE)</f>
        <v>30</v>
      </c>
      <c r="I574">
        <f>IF(G574&gt;2,IF(E574=VLOOKUP(G574,装备规划说明!$F$10:$P$20,11,FALSE),1,0)+IF(E574-1=VLOOKUP(G574,装备规划说明!$F$10:$P$20,11,FALSE),1,0),IF(E574=VLOOKUP(G574,装备规划说明!$F$10:$P$20,11,FALSE),1,0))</f>
        <v>1</v>
      </c>
      <c r="J574">
        <f t="shared" si="298"/>
        <v>2</v>
      </c>
      <c r="K574">
        <v>0</v>
      </c>
      <c r="R574">
        <f t="shared" ref="R574:S574" si="311">R74</f>
        <v>7</v>
      </c>
      <c r="S574">
        <f t="shared" si="311"/>
        <v>7</v>
      </c>
      <c r="U574">
        <f>VLOOKUP($R574,装备规划说明!$X$27:$AI$34,U$1,FALSE)</f>
        <v>16</v>
      </c>
      <c r="V574">
        <f>INT(VLOOKUP($R574,装备规划说明!$X$27:$AI$34,V$1,FALSE)*VLOOKUP($G574,装备规划说明!$F$10:$O$21,4,FALSE)/装备规划说明!$AE$14)</f>
        <v>422</v>
      </c>
      <c r="W574">
        <f>VLOOKUP($R574,装备规划说明!$X$27:$AI$34,W$1,FALSE)</f>
        <v>18</v>
      </c>
      <c r="X574">
        <f>INT(VLOOKUP($R574,装备规划说明!$X$27:$AI$34,X$1,FALSE)*VLOOKUP($G574,装备规划说明!$F$10:$O$21,4,FALSE)/装备规划说明!$AE$14)</f>
        <v>84</v>
      </c>
      <c r="Y574" t="str">
        <f t="shared" si="281"/>
        <v>[[16,422][[18,84]]</v>
      </c>
      <c r="Z574">
        <f t="shared" si="137"/>
        <v>1</v>
      </c>
      <c r="AA574" t="str">
        <f t="shared" si="138"/>
        <v>[[16,70,281,100][18,14,56,100]]</v>
      </c>
      <c r="AB574" t="str">
        <f t="shared" si="132"/>
        <v>[[16,70,281,100][18,14,56,100]]</v>
      </c>
      <c r="AC574" t="str">
        <f t="shared" si="132"/>
        <v>[[16,70,281,100][18,14,56,100]]</v>
      </c>
      <c r="AD574" t="str">
        <f t="shared" si="132"/>
        <v>[[16,70,281,100][18,14,56,100]]</v>
      </c>
      <c r="AE574">
        <f t="shared" si="139"/>
        <v>1</v>
      </c>
    </row>
    <row r="575" spans="1:31" hidden="1" x14ac:dyDescent="0.15">
      <c r="A575" t="str">
        <f t="shared" si="294"/>
        <v>1201302</v>
      </c>
      <c r="B575">
        <f t="shared" si="295"/>
        <v>1</v>
      </c>
      <c r="E575">
        <f t="shared" ref="E575" si="312">E75</f>
        <v>3</v>
      </c>
      <c r="G575">
        <f t="shared" ref="G575" si="313">G75</f>
        <v>2</v>
      </c>
      <c r="H575">
        <f>VLOOKUP(G575,装备规划说明!$F$7:$H$20,2,FALSE)</f>
        <v>30</v>
      </c>
      <c r="I575">
        <f>IF(G575&gt;2,IF(E575=VLOOKUP(G575,装备规划说明!$F$10:$P$20,11,FALSE),1,0)+IF(E575-1=VLOOKUP(G575,装备规划说明!$F$10:$P$20,11,FALSE),1,0),IF(E575=VLOOKUP(G575,装备规划说明!$F$10:$P$20,11,FALSE),1,0))</f>
        <v>0</v>
      </c>
      <c r="J575">
        <f t="shared" si="298"/>
        <v>2</v>
      </c>
      <c r="K575">
        <v>0</v>
      </c>
      <c r="R575">
        <f t="shared" ref="R575:S575" si="314">R75</f>
        <v>1</v>
      </c>
      <c r="S575">
        <f t="shared" si="314"/>
        <v>1</v>
      </c>
      <c r="U575">
        <f>VLOOKUP($R575,装备规划说明!$X$27:$AI$34,U$1,FALSE)</f>
        <v>16</v>
      </c>
      <c r="V575">
        <f>INT(VLOOKUP($R575,装备规划说明!$X$27:$AI$34,V$1,FALSE)*VLOOKUP($G575,装备规划说明!$F$10:$O$21,4,FALSE)/装备规划说明!$AE$14)</f>
        <v>295</v>
      </c>
      <c r="W575">
        <f>VLOOKUP($R575,装备规划说明!$X$27:$AI$34,W$1,FALSE)</f>
        <v>20</v>
      </c>
      <c r="X575">
        <f>INT(VLOOKUP($R575,装备规划说明!$X$27:$AI$34,X$1,FALSE)*VLOOKUP($G575,装备规划说明!$F$10:$O$21,4,FALSE)/装备规划说明!$AE$14)</f>
        <v>21</v>
      </c>
      <c r="Y575" t="str">
        <f t="shared" si="136"/>
        <v>[[16,206,368][[20,14,26]</v>
      </c>
      <c r="Z575">
        <f t="shared" si="137"/>
        <v>2</v>
      </c>
      <c r="AA575" t="str">
        <f t="shared" si="138"/>
        <v>[[16,49,196,100][20,3,14,100]]</v>
      </c>
      <c r="AB575" t="str">
        <f t="shared" si="132"/>
        <v>[[16,49,196,100][20,3,14,100]]</v>
      </c>
      <c r="AC575" t="str">
        <f t="shared" si="132"/>
        <v>[[16,49,196,100][20,3,14,100]]</v>
      </c>
      <c r="AD575" t="str">
        <f t="shared" si="132"/>
        <v>[[16,49,196,100][20,3,14,100]]</v>
      </c>
      <c r="AE575">
        <f t="shared" si="139"/>
        <v>1</v>
      </c>
    </row>
    <row r="576" spans="1:31" hidden="1" x14ac:dyDescent="0.15">
      <c r="A576" t="str">
        <f t="shared" si="294"/>
        <v>1202302</v>
      </c>
      <c r="B576">
        <f t="shared" si="295"/>
        <v>1</v>
      </c>
      <c r="E576">
        <f t="shared" ref="E576" si="315">E76</f>
        <v>3</v>
      </c>
      <c r="G576">
        <f t="shared" ref="G576" si="316">G76</f>
        <v>2</v>
      </c>
      <c r="H576">
        <f>VLOOKUP(G576,装备规划说明!$F$7:$H$20,2,FALSE)</f>
        <v>30</v>
      </c>
      <c r="I576">
        <f>IF(G576&gt;2,IF(E576=VLOOKUP(G576,装备规划说明!$F$10:$P$20,11,FALSE),1,0)+IF(E576-1=VLOOKUP(G576,装备规划说明!$F$10:$P$20,11,FALSE),1,0),IF(E576=VLOOKUP(G576,装备规划说明!$F$10:$P$20,11,FALSE),1,0))</f>
        <v>0</v>
      </c>
      <c r="J576">
        <f t="shared" si="298"/>
        <v>2</v>
      </c>
      <c r="K576">
        <v>0</v>
      </c>
      <c r="R576">
        <f t="shared" ref="R576:S576" si="317">R76</f>
        <v>2</v>
      </c>
      <c r="S576">
        <f t="shared" si="317"/>
        <v>2</v>
      </c>
      <c r="U576">
        <f>VLOOKUP($R576,装备规划说明!$X$27:$AI$34,U$1,FALSE)</f>
        <v>16</v>
      </c>
      <c r="V576">
        <f>INT(VLOOKUP($R576,装备规划说明!$X$27:$AI$34,V$1,FALSE)*VLOOKUP($G576,装备规划说明!$F$10:$O$21,4,FALSE)/装备规划说明!$AE$14)</f>
        <v>422</v>
      </c>
      <c r="W576">
        <f>VLOOKUP($R576,装备规划说明!$X$27:$AI$34,W$1,FALSE)</f>
        <v>20</v>
      </c>
      <c r="X576">
        <f>INT(VLOOKUP($R576,装备规划说明!$X$27:$AI$34,X$1,FALSE)*VLOOKUP($G576,装备规划说明!$F$10:$O$21,4,FALSE)/装备规划说明!$AE$14)</f>
        <v>21</v>
      </c>
      <c r="Y576" t="str">
        <f t="shared" si="136"/>
        <v>[[16,295,527][[20,14,26]</v>
      </c>
      <c r="Z576">
        <f t="shared" si="137"/>
        <v>2</v>
      </c>
      <c r="AA576" t="str">
        <f t="shared" si="138"/>
        <v>[[16,70,281,100][20,3,14,100]]</v>
      </c>
      <c r="AB576" t="str">
        <f t="shared" si="132"/>
        <v>[[16,70,281,100][20,3,14,100]]</v>
      </c>
      <c r="AC576" t="str">
        <f t="shared" si="132"/>
        <v>[[16,70,281,100][20,3,14,100]]</v>
      </c>
      <c r="AD576" t="str">
        <f t="shared" si="132"/>
        <v>[[16,70,281,100][20,3,14,100]]</v>
      </c>
      <c r="AE576">
        <f t="shared" si="139"/>
        <v>1</v>
      </c>
    </row>
    <row r="577" spans="1:31" hidden="1" x14ac:dyDescent="0.15">
      <c r="A577" t="str">
        <f t="shared" si="294"/>
        <v>1203302</v>
      </c>
      <c r="B577">
        <f t="shared" si="295"/>
        <v>1</v>
      </c>
      <c r="E577">
        <f t="shared" ref="E577" si="318">E77</f>
        <v>3</v>
      </c>
      <c r="G577">
        <f t="shared" ref="G577" si="319">G77</f>
        <v>2</v>
      </c>
      <c r="H577">
        <f>VLOOKUP(G577,装备规划说明!$F$7:$H$20,2,FALSE)</f>
        <v>30</v>
      </c>
      <c r="I577">
        <f>IF(G577&gt;2,IF(E577=VLOOKUP(G577,装备规划说明!$F$10:$P$20,11,FALSE),1,0)+IF(E577-1=VLOOKUP(G577,装备规划说明!$F$10:$P$20,11,FALSE),1,0),IF(E577=VLOOKUP(G577,装备规划说明!$F$10:$P$20,11,FALSE),1,0))</f>
        <v>0</v>
      </c>
      <c r="J577">
        <f t="shared" si="298"/>
        <v>2</v>
      </c>
      <c r="K577">
        <v>0</v>
      </c>
      <c r="R577">
        <f t="shared" ref="R577:S577" si="320">R77</f>
        <v>3</v>
      </c>
      <c r="S577">
        <f t="shared" si="320"/>
        <v>3</v>
      </c>
      <c r="U577">
        <f>VLOOKUP($R577,装备规划说明!$X$27:$AI$34,U$1,FALSE)</f>
        <v>16</v>
      </c>
      <c r="V577">
        <f>INT(VLOOKUP($R577,装备规划说明!$X$27:$AI$34,V$1,FALSE)*VLOOKUP($G577,装备规划说明!$F$10:$O$21,4,FALSE)/装备规划说明!$AE$14)</f>
        <v>211</v>
      </c>
      <c r="W577">
        <f>VLOOKUP($R577,装备规划说明!$X$27:$AI$34,W$1,FALSE)</f>
        <v>21</v>
      </c>
      <c r="X577">
        <f>INT(VLOOKUP($R577,装备规划说明!$X$27:$AI$34,X$1,FALSE)*VLOOKUP($G577,装备规划说明!$F$10:$O$21,4,FALSE)/装备规划说明!$AE$14)</f>
        <v>21</v>
      </c>
      <c r="Y577" t="str">
        <f t="shared" si="136"/>
        <v>[[16,147,263][[21,14,26]</v>
      </c>
      <c r="Z577">
        <f t="shared" si="137"/>
        <v>2</v>
      </c>
      <c r="AA577" t="str">
        <f t="shared" si="138"/>
        <v>[[16,35,140,100][21,3,14,100]]</v>
      </c>
      <c r="AB577" t="str">
        <f t="shared" si="132"/>
        <v>[[16,35,140,100][21,3,14,100]]</v>
      </c>
      <c r="AC577" t="str">
        <f t="shared" si="132"/>
        <v>[[16,35,140,100][21,3,14,100]]</v>
      </c>
      <c r="AD577" t="str">
        <f t="shared" si="132"/>
        <v>[[16,35,140,100][21,3,14,100]]</v>
      </c>
      <c r="AE577">
        <f t="shared" si="139"/>
        <v>1</v>
      </c>
    </row>
    <row r="578" spans="1:31" hidden="1" x14ac:dyDescent="0.15">
      <c r="A578" t="str">
        <f t="shared" si="294"/>
        <v>1204302</v>
      </c>
      <c r="B578">
        <f t="shared" si="295"/>
        <v>1</v>
      </c>
      <c r="E578">
        <f t="shared" ref="E578" si="321">E78</f>
        <v>3</v>
      </c>
      <c r="G578">
        <f t="shared" ref="G578" si="322">G78</f>
        <v>2</v>
      </c>
      <c r="H578">
        <f>VLOOKUP(G578,装备规划说明!$F$7:$H$20,2,FALSE)</f>
        <v>30</v>
      </c>
      <c r="I578">
        <f>IF(G578&gt;2,IF(E578=VLOOKUP(G578,装备规划说明!$F$10:$P$20,11,FALSE),1,0)+IF(E578-1=VLOOKUP(G578,装备规划说明!$F$10:$P$20,11,FALSE),1,0),IF(E578=VLOOKUP(G578,装备规划说明!$F$10:$P$20,11,FALSE),1,0))</f>
        <v>0</v>
      </c>
      <c r="J578">
        <f t="shared" si="298"/>
        <v>2</v>
      </c>
      <c r="K578">
        <v>0</v>
      </c>
      <c r="R578">
        <f t="shared" ref="R578:S578" si="323">R78</f>
        <v>4</v>
      </c>
      <c r="S578">
        <f t="shared" si="323"/>
        <v>4</v>
      </c>
      <c r="U578">
        <f>VLOOKUP($R578,装备规划说明!$X$27:$AI$34,U$1,FALSE)</f>
        <v>18</v>
      </c>
      <c r="V578">
        <f>INT(VLOOKUP($R578,装备规划说明!$X$27:$AI$34,V$1,FALSE)*VLOOKUP($G578,装备规划说明!$F$10:$O$21,4,FALSE)/装备规划说明!$AE$14)</f>
        <v>21</v>
      </c>
      <c r="W578">
        <f>VLOOKUP($R578,装备规划说明!$X$27:$AI$34,W$1,FALSE)</f>
        <v>22</v>
      </c>
      <c r="X578">
        <f>INT(VLOOKUP($R578,装备规划说明!$X$27:$AI$34,X$1,FALSE)*VLOOKUP($G578,装备规划说明!$F$10:$O$21,4,FALSE)/装备规划说明!$AE$14)</f>
        <v>10</v>
      </c>
      <c r="Y578" t="str">
        <f t="shared" si="136"/>
        <v>[[18,14,26][[22,7,12]</v>
      </c>
      <c r="Z578">
        <f t="shared" si="137"/>
        <v>2</v>
      </c>
      <c r="AA578" t="str">
        <f t="shared" si="138"/>
        <v>[[18,3,14,100][22,1,6,100]]</v>
      </c>
      <c r="AB578" t="str">
        <f t="shared" si="132"/>
        <v>[[18,3,14,100][22,1,6,100]]</v>
      </c>
      <c r="AC578" t="str">
        <f t="shared" si="132"/>
        <v>[[18,3,14,100][22,1,6,100]]</v>
      </c>
      <c r="AD578" t="str">
        <f t="shared" si="132"/>
        <v>[[18,3,14,100][22,1,6,100]]</v>
      </c>
      <c r="AE578">
        <f t="shared" si="139"/>
        <v>1</v>
      </c>
    </row>
    <row r="579" spans="1:31" hidden="1" x14ac:dyDescent="0.15">
      <c r="A579" t="str">
        <f t="shared" si="294"/>
        <v>1205302</v>
      </c>
      <c r="B579">
        <f t="shared" si="295"/>
        <v>1</v>
      </c>
      <c r="E579">
        <f t="shared" ref="E579" si="324">E79</f>
        <v>3</v>
      </c>
      <c r="G579">
        <f t="shared" ref="G579" si="325">G79</f>
        <v>2</v>
      </c>
      <c r="H579">
        <f>VLOOKUP(G579,装备规划说明!$F$7:$H$20,2,FALSE)</f>
        <v>30</v>
      </c>
      <c r="I579">
        <f>IF(G579&gt;2,IF(E579=VLOOKUP(G579,装备规划说明!$F$10:$P$20,11,FALSE),1,0)+IF(E579-1=VLOOKUP(G579,装备规划说明!$F$10:$P$20,11,FALSE),1,0),IF(E579=VLOOKUP(G579,装备规划说明!$F$10:$P$20,11,FALSE),1,0))</f>
        <v>0</v>
      </c>
      <c r="J579">
        <f t="shared" si="298"/>
        <v>2</v>
      </c>
      <c r="K579">
        <v>0</v>
      </c>
      <c r="R579">
        <f t="shared" ref="R579:S579" si="326">R79</f>
        <v>5</v>
      </c>
      <c r="S579">
        <f t="shared" si="326"/>
        <v>5</v>
      </c>
      <c r="U579">
        <f>VLOOKUP($R579,装备规划说明!$X$27:$AI$34,U$1,FALSE)</f>
        <v>16</v>
      </c>
      <c r="V579">
        <f>INT(VLOOKUP($R579,装备规划说明!$X$27:$AI$34,V$1,FALSE)*VLOOKUP($G579,装备规划说明!$F$10:$O$21,4,FALSE)/装备规划说明!$AE$14)</f>
        <v>295</v>
      </c>
      <c r="W579">
        <f>VLOOKUP($R579,装备规划说明!$X$27:$AI$34,W$1,FALSE)</f>
        <v>17</v>
      </c>
      <c r="X579">
        <f>INT(VLOOKUP($R579,装备规划说明!$X$27:$AI$34,X$1,FALSE)*VLOOKUP($G579,装备规划说明!$F$10:$O$21,4,FALSE)/装备规划说明!$AE$14)</f>
        <v>211</v>
      </c>
      <c r="Y579" t="str">
        <f t="shared" si="136"/>
        <v>[[16,206,368][[17,147,263]</v>
      </c>
      <c r="Z579">
        <f t="shared" si="137"/>
        <v>2</v>
      </c>
      <c r="AA579" t="str">
        <f t="shared" si="138"/>
        <v>[[16,49,196,100][17,35,140,100]]</v>
      </c>
      <c r="AB579" t="str">
        <f t="shared" si="132"/>
        <v>[[16,49,196,100][17,35,140,100]]</v>
      </c>
      <c r="AC579" t="str">
        <f t="shared" si="132"/>
        <v>[[16,49,196,100][17,35,140,100]]</v>
      </c>
      <c r="AD579" t="str">
        <f t="shared" si="132"/>
        <v>[[16,49,196,100][17,35,140,100]]</v>
      </c>
      <c r="AE579">
        <f t="shared" si="139"/>
        <v>1</v>
      </c>
    </row>
    <row r="580" spans="1:31" hidden="1" x14ac:dyDescent="0.15">
      <c r="A580" t="str">
        <f t="shared" si="294"/>
        <v>1206302</v>
      </c>
      <c r="B580">
        <f t="shared" si="295"/>
        <v>1</v>
      </c>
      <c r="E580">
        <f t="shared" ref="E580" si="327">E80</f>
        <v>3</v>
      </c>
      <c r="G580">
        <f t="shared" ref="G580" si="328">G80</f>
        <v>2</v>
      </c>
      <c r="H580">
        <f>VLOOKUP(G580,装备规划说明!$F$7:$H$20,2,FALSE)</f>
        <v>30</v>
      </c>
      <c r="I580">
        <f>IF(G580&gt;2,IF(E580=VLOOKUP(G580,装备规划说明!$F$10:$P$20,11,FALSE),1,0)+IF(E580-1=VLOOKUP(G580,装备规划说明!$F$10:$P$20,11,FALSE),1,0),IF(E580=VLOOKUP(G580,装备规划说明!$F$10:$P$20,11,FALSE),1,0))</f>
        <v>0</v>
      </c>
      <c r="J580">
        <f t="shared" si="298"/>
        <v>2</v>
      </c>
      <c r="K580">
        <v>0</v>
      </c>
      <c r="R580">
        <f t="shared" ref="R580:S580" si="329">R80</f>
        <v>6</v>
      </c>
      <c r="S580">
        <f t="shared" si="329"/>
        <v>6</v>
      </c>
      <c r="U580">
        <f>VLOOKUP($R580,装备规划说明!$X$27:$AI$34,U$1,FALSE)</f>
        <v>18</v>
      </c>
      <c r="V580">
        <f>INT(VLOOKUP($R580,装备规划说明!$X$27:$AI$34,V$1,FALSE)*VLOOKUP($G580,装备规划说明!$F$10:$O$21,4,FALSE)/装备规划说明!$AE$14)</f>
        <v>21</v>
      </c>
      <c r="W580">
        <f>VLOOKUP($R580,装备规划说明!$X$27:$AI$34,W$1,FALSE)</f>
        <v>17</v>
      </c>
      <c r="X580">
        <f>INT(VLOOKUP($R580,装备规划说明!$X$27:$AI$34,X$1,FALSE)*VLOOKUP($G580,装备规划说明!$F$10:$O$21,4,FALSE)/装备规划说明!$AE$14)</f>
        <v>8</v>
      </c>
      <c r="Y580" t="str">
        <f t="shared" si="136"/>
        <v>[[18,14,26][[17,5,10]</v>
      </c>
      <c r="Z580">
        <f t="shared" si="137"/>
        <v>2</v>
      </c>
      <c r="AA580" t="str">
        <f t="shared" si="138"/>
        <v>[[18,3,14,100][17,1,5,100]]</v>
      </c>
      <c r="AB580" t="str">
        <f t="shared" si="132"/>
        <v>[[18,3,14,100][17,1,5,100]]</v>
      </c>
      <c r="AC580" t="str">
        <f t="shared" si="132"/>
        <v>[[18,3,14,100][17,1,5,100]]</v>
      </c>
      <c r="AD580" t="str">
        <f t="shared" si="132"/>
        <v>[[18,3,14,100][17,1,5,100]]</v>
      </c>
      <c r="AE580">
        <f t="shared" si="139"/>
        <v>1</v>
      </c>
    </row>
    <row r="581" spans="1:31" hidden="1" x14ac:dyDescent="0.15">
      <c r="A581" t="str">
        <f t="shared" si="294"/>
        <v>1207302</v>
      </c>
      <c r="B581">
        <f t="shared" si="295"/>
        <v>1</v>
      </c>
      <c r="E581">
        <f t="shared" ref="E581" si="330">E81</f>
        <v>3</v>
      </c>
      <c r="G581">
        <f t="shared" ref="G581" si="331">G81</f>
        <v>2</v>
      </c>
      <c r="H581">
        <f>VLOOKUP(G581,装备规划说明!$F$7:$H$20,2,FALSE)</f>
        <v>30</v>
      </c>
      <c r="I581">
        <f>IF(G581&gt;2,IF(E581=VLOOKUP(G581,装备规划说明!$F$10:$P$20,11,FALSE),1,0)+IF(E581-1=VLOOKUP(G581,装备规划说明!$F$10:$P$20,11,FALSE),1,0),IF(E581=VLOOKUP(G581,装备规划说明!$F$10:$P$20,11,FALSE),1,0))</f>
        <v>0</v>
      </c>
      <c r="J581">
        <f t="shared" si="298"/>
        <v>2</v>
      </c>
      <c r="K581">
        <v>0</v>
      </c>
      <c r="R581">
        <f t="shared" ref="R581:S581" si="332">R81</f>
        <v>7</v>
      </c>
      <c r="S581">
        <f t="shared" si="332"/>
        <v>7</v>
      </c>
      <c r="U581">
        <f>VLOOKUP($R581,装备规划说明!$X$27:$AI$34,U$1,FALSE)</f>
        <v>16</v>
      </c>
      <c r="V581">
        <f>INT(VLOOKUP($R581,装备规划说明!$X$27:$AI$34,V$1,FALSE)*VLOOKUP($G581,装备规划说明!$F$10:$O$21,4,FALSE)/装备规划说明!$AE$14)</f>
        <v>422</v>
      </c>
      <c r="W581">
        <f>VLOOKUP($R581,装备规划说明!$X$27:$AI$34,W$1,FALSE)</f>
        <v>18</v>
      </c>
      <c r="X581">
        <f>INT(VLOOKUP($R581,装备规划说明!$X$27:$AI$34,X$1,FALSE)*VLOOKUP($G581,装备规划说明!$F$10:$O$21,4,FALSE)/装备规划说明!$AE$14)</f>
        <v>84</v>
      </c>
      <c r="Y581" t="str">
        <f t="shared" si="136"/>
        <v>[[16,295,527][[18,58,105]</v>
      </c>
      <c r="Z581">
        <f t="shared" si="137"/>
        <v>2</v>
      </c>
      <c r="AA581" t="str">
        <f t="shared" si="138"/>
        <v>[[16,70,281,100][18,14,56,100]]</v>
      </c>
      <c r="AB581" t="str">
        <f t="shared" si="138"/>
        <v>[[16,70,281,100][18,14,56,100]]</v>
      </c>
      <c r="AC581" t="str">
        <f t="shared" si="138"/>
        <v>[[16,70,281,100][18,14,56,100]]</v>
      </c>
      <c r="AD581" t="str">
        <f t="shared" si="138"/>
        <v>[[16,70,281,100][18,14,56,100]]</v>
      </c>
      <c r="AE581">
        <f t="shared" si="139"/>
        <v>1</v>
      </c>
    </row>
    <row r="582" spans="1:31" hidden="1" x14ac:dyDescent="0.15">
      <c r="A582" t="str">
        <f t="shared" si="294"/>
        <v>1207302</v>
      </c>
      <c r="B582">
        <f t="shared" si="295"/>
        <v>1</v>
      </c>
      <c r="E582">
        <f t="shared" ref="E582" si="333">E82</f>
        <v>3</v>
      </c>
      <c r="G582">
        <f t="shared" ref="G582" si="334">G82</f>
        <v>2</v>
      </c>
      <c r="H582">
        <f>VLOOKUP(G582,装备规划说明!$F$7:$H$20,2,FALSE)</f>
        <v>30</v>
      </c>
      <c r="I582">
        <f>IF(G582&gt;2,IF(E582=VLOOKUP(G582,装备规划说明!$F$10:$P$20,11,FALSE),1,0)+IF(E582-1=VLOOKUP(G582,装备规划说明!$F$10:$P$20,11,FALSE),1,0),IF(E582=VLOOKUP(G582,装备规划说明!$F$10:$P$20,11,FALSE),1,0))</f>
        <v>0</v>
      </c>
      <c r="J582">
        <f t="shared" si="298"/>
        <v>2</v>
      </c>
      <c r="K582">
        <v>0</v>
      </c>
      <c r="R582">
        <f t="shared" ref="R582:S582" si="335">R82</f>
        <v>7</v>
      </c>
      <c r="S582">
        <f t="shared" si="335"/>
        <v>7</v>
      </c>
      <c r="U582">
        <f>VLOOKUP($R582,装备规划说明!$X$27:$AI$34,U$1,FALSE)</f>
        <v>16</v>
      </c>
      <c r="V582">
        <f>INT(VLOOKUP($R582,装备规划说明!$X$27:$AI$34,V$1,FALSE)*VLOOKUP($G582,装备规划说明!$F$10:$O$21,4,FALSE)/装备规划说明!$AE$14)</f>
        <v>422</v>
      </c>
      <c r="W582">
        <f>VLOOKUP($R582,装备规划说明!$X$27:$AI$34,W$1,FALSE)</f>
        <v>18</v>
      </c>
      <c r="X582">
        <f>INT(VLOOKUP($R582,装备规划说明!$X$27:$AI$34,X$1,FALSE)*VLOOKUP($G582,装备规划说明!$F$10:$O$21,4,FALSE)/装备规划说明!$AE$14)</f>
        <v>84</v>
      </c>
      <c r="Y582" t="str">
        <f t="shared" ref="Y582:Y645" si="336">"[["&amp;$U582&amp;","&amp;INT($V582*0.7)&amp;","&amp;INT($V582*1.25)&amp;"]"&amp;"[["&amp;$W582&amp;","&amp;INT($X582*0.7)&amp;","&amp;INT($X582*1.25)&amp;"]"</f>
        <v>[[16,295,527][[18,58,105]</v>
      </c>
      <c r="Z582">
        <f t="shared" ref="Z582:Z645" si="337">E582-1</f>
        <v>2</v>
      </c>
      <c r="AA582" t="str">
        <f t="shared" ref="AA582:AD645" si="338">"[["&amp;$U582&amp;","&amp;INT($V582/6)&amp;","&amp;INT($V582/1.5)&amp;",100]"&amp;"["&amp;$W582&amp;","&amp;INT($X582/6)&amp;","&amp;INT($X582/1.5)&amp;",100]]"</f>
        <v>[[16,70,281,100][18,14,56,100]]</v>
      </c>
      <c r="AB582" t="str">
        <f t="shared" si="338"/>
        <v>[[16,70,281,100][18,14,56,100]]</v>
      </c>
      <c r="AC582" t="str">
        <f t="shared" si="338"/>
        <v>[[16,70,281,100][18,14,56,100]]</v>
      </c>
      <c r="AD582" t="str">
        <f t="shared" si="338"/>
        <v>[[16,70,281,100][18,14,56,100]]</v>
      </c>
      <c r="AE582">
        <f t="shared" ref="AE582:AE645" si="339">ROUNDDOWN((E582*3+G582)/8,0)</f>
        <v>1</v>
      </c>
    </row>
    <row r="583" spans="1:31" hidden="1" x14ac:dyDescent="0.15">
      <c r="A583" t="str">
        <f t="shared" si="294"/>
        <v>1207302</v>
      </c>
      <c r="B583">
        <f t="shared" si="295"/>
        <v>1</v>
      </c>
      <c r="E583">
        <f t="shared" ref="E583" si="340">E83</f>
        <v>3</v>
      </c>
      <c r="G583">
        <f t="shared" ref="G583" si="341">G83</f>
        <v>2</v>
      </c>
      <c r="H583">
        <f>VLOOKUP(G583,装备规划说明!$F$7:$H$20,2,FALSE)</f>
        <v>30</v>
      </c>
      <c r="I583">
        <f>IF(G583&gt;2,IF(E583=VLOOKUP(G583,装备规划说明!$F$10:$P$20,11,FALSE),1,0)+IF(E583-1=VLOOKUP(G583,装备规划说明!$F$10:$P$20,11,FALSE),1,0),IF(E583=VLOOKUP(G583,装备规划说明!$F$10:$P$20,11,FALSE),1,0))</f>
        <v>0</v>
      </c>
      <c r="J583">
        <f t="shared" si="298"/>
        <v>2</v>
      </c>
      <c r="K583">
        <v>0</v>
      </c>
      <c r="R583">
        <f t="shared" ref="R583:S583" si="342">R83</f>
        <v>7</v>
      </c>
      <c r="S583">
        <f t="shared" si="342"/>
        <v>7</v>
      </c>
      <c r="U583">
        <f>VLOOKUP($R583,装备规划说明!$X$27:$AI$34,U$1,FALSE)</f>
        <v>16</v>
      </c>
      <c r="V583">
        <f>INT(VLOOKUP($R583,装备规划说明!$X$27:$AI$34,V$1,FALSE)*VLOOKUP($G583,装备规划说明!$F$10:$O$21,4,FALSE)/装备规划说明!$AE$14)</f>
        <v>422</v>
      </c>
      <c r="W583">
        <f>VLOOKUP($R583,装备规划说明!$X$27:$AI$34,W$1,FALSE)</f>
        <v>18</v>
      </c>
      <c r="X583">
        <f>INT(VLOOKUP($R583,装备规划说明!$X$27:$AI$34,X$1,FALSE)*VLOOKUP($G583,装备规划说明!$F$10:$O$21,4,FALSE)/装备规划说明!$AE$14)</f>
        <v>84</v>
      </c>
      <c r="Y583" t="str">
        <f t="shared" si="336"/>
        <v>[[16,295,527][[18,58,105]</v>
      </c>
      <c r="Z583">
        <f t="shared" si="337"/>
        <v>2</v>
      </c>
      <c r="AA583" t="str">
        <f t="shared" si="338"/>
        <v>[[16,70,281,100][18,14,56,100]]</v>
      </c>
      <c r="AB583" t="str">
        <f t="shared" si="338"/>
        <v>[[16,70,281,100][18,14,56,100]]</v>
      </c>
      <c r="AC583" t="str">
        <f t="shared" si="338"/>
        <v>[[16,70,281,100][18,14,56,100]]</v>
      </c>
      <c r="AD583" t="str">
        <f t="shared" si="338"/>
        <v>[[16,70,281,100][18,14,56,100]]</v>
      </c>
      <c r="AE583">
        <f t="shared" si="339"/>
        <v>1</v>
      </c>
    </row>
    <row r="584" spans="1:31" hidden="1" x14ac:dyDescent="0.15">
      <c r="A584" t="str">
        <f t="shared" si="294"/>
        <v>1207302</v>
      </c>
      <c r="B584">
        <f t="shared" si="295"/>
        <v>1</v>
      </c>
      <c r="E584">
        <f t="shared" ref="E584" si="343">E84</f>
        <v>3</v>
      </c>
      <c r="G584">
        <f t="shared" ref="G584" si="344">G84</f>
        <v>2</v>
      </c>
      <c r="H584">
        <f>VLOOKUP(G584,装备规划说明!$F$7:$H$20,2,FALSE)</f>
        <v>30</v>
      </c>
      <c r="I584">
        <f>IF(G584&gt;2,IF(E584=VLOOKUP(G584,装备规划说明!$F$10:$P$20,11,FALSE),1,0)+IF(E584-1=VLOOKUP(G584,装备规划说明!$F$10:$P$20,11,FALSE),1,0),IF(E584=VLOOKUP(G584,装备规划说明!$F$10:$P$20,11,FALSE),1,0))</f>
        <v>0</v>
      </c>
      <c r="J584">
        <f t="shared" si="298"/>
        <v>2</v>
      </c>
      <c r="K584">
        <v>0</v>
      </c>
      <c r="R584">
        <f t="shared" ref="R584:S584" si="345">R84</f>
        <v>7</v>
      </c>
      <c r="S584">
        <f t="shared" si="345"/>
        <v>7</v>
      </c>
      <c r="U584">
        <f>VLOOKUP($R584,装备规划说明!$X$27:$AI$34,U$1,FALSE)</f>
        <v>16</v>
      </c>
      <c r="V584">
        <f>INT(VLOOKUP($R584,装备规划说明!$X$27:$AI$34,V$1,FALSE)*VLOOKUP($G584,装备规划说明!$F$10:$O$21,4,FALSE)/装备规划说明!$AE$14)</f>
        <v>422</v>
      </c>
      <c r="W584">
        <f>VLOOKUP($R584,装备规划说明!$X$27:$AI$34,W$1,FALSE)</f>
        <v>18</v>
      </c>
      <c r="X584">
        <f>INT(VLOOKUP($R584,装备规划说明!$X$27:$AI$34,X$1,FALSE)*VLOOKUP($G584,装备规划说明!$F$10:$O$21,4,FALSE)/装备规划说明!$AE$14)</f>
        <v>84</v>
      </c>
      <c r="Y584" t="str">
        <f t="shared" si="336"/>
        <v>[[16,295,527][[18,58,105]</v>
      </c>
      <c r="Z584">
        <f t="shared" si="337"/>
        <v>2</v>
      </c>
      <c r="AA584" t="str">
        <f t="shared" si="338"/>
        <v>[[16,70,281,100][18,14,56,100]]</v>
      </c>
      <c r="AB584" t="str">
        <f t="shared" si="338"/>
        <v>[[16,70,281,100][18,14,56,100]]</v>
      </c>
      <c r="AC584" t="str">
        <f t="shared" si="338"/>
        <v>[[16,70,281,100][18,14,56,100]]</v>
      </c>
      <c r="AD584" t="str">
        <f t="shared" si="338"/>
        <v>[[16,70,281,100][18,14,56,100]]</v>
      </c>
      <c r="AE584">
        <f t="shared" si="339"/>
        <v>1</v>
      </c>
    </row>
    <row r="585" spans="1:31" hidden="1" x14ac:dyDescent="0.15">
      <c r="A585" t="str">
        <f t="shared" si="294"/>
        <v>1201402</v>
      </c>
      <c r="B585">
        <f t="shared" si="295"/>
        <v>1</v>
      </c>
      <c r="E585">
        <f t="shared" ref="E585" si="346">E85</f>
        <v>4</v>
      </c>
      <c r="G585">
        <f t="shared" ref="G585" si="347">G85</f>
        <v>2</v>
      </c>
      <c r="H585">
        <f>VLOOKUP(G585,装备规划说明!$F$7:$H$20,2,FALSE)</f>
        <v>30</v>
      </c>
      <c r="I585">
        <f>IF(G585&gt;2,IF(E585=VLOOKUP(G585,装备规划说明!$F$10:$P$20,11,FALSE),1,0)+IF(E585-1=VLOOKUP(G585,装备规划说明!$F$10:$P$20,11,FALSE),1,0),IF(E585=VLOOKUP(G585,装备规划说明!$F$10:$P$20,11,FALSE),1,0))</f>
        <v>0</v>
      </c>
      <c r="J585">
        <f t="shared" si="298"/>
        <v>2</v>
      </c>
      <c r="K585">
        <v>0</v>
      </c>
      <c r="R585">
        <f t="shared" ref="R585:S585" si="348">R85</f>
        <v>1</v>
      </c>
      <c r="S585">
        <f t="shared" si="348"/>
        <v>1</v>
      </c>
      <c r="U585">
        <f>VLOOKUP($R585,装备规划说明!$X$27:$AI$34,U$1,FALSE)</f>
        <v>16</v>
      </c>
      <c r="V585">
        <f>INT(VLOOKUP($R585,装备规划说明!$X$27:$AI$34,V$1,FALSE)*VLOOKUP($G585,装备规划说明!$F$10:$O$21,4,FALSE)/装备规划说明!$AE$14)</f>
        <v>295</v>
      </c>
      <c r="W585">
        <f>VLOOKUP($R585,装备规划说明!$X$27:$AI$34,W$1,FALSE)</f>
        <v>20</v>
      </c>
      <c r="X585">
        <f>INT(VLOOKUP($R585,装备规划说明!$X$27:$AI$34,X$1,FALSE)*VLOOKUP($G585,装备规划说明!$F$10:$O$21,4,FALSE)/装备规划说明!$AE$14)</f>
        <v>21</v>
      </c>
      <c r="Y585" t="str">
        <f t="shared" si="336"/>
        <v>[[16,206,368][[20,14,26]</v>
      </c>
      <c r="Z585">
        <f t="shared" si="337"/>
        <v>3</v>
      </c>
      <c r="AA585" t="str">
        <f t="shared" si="338"/>
        <v>[[16,49,196,100][20,3,14,100]]</v>
      </c>
      <c r="AB585" t="str">
        <f t="shared" si="338"/>
        <v>[[16,49,196,100][20,3,14,100]]</v>
      </c>
      <c r="AC585" t="str">
        <f t="shared" si="338"/>
        <v>[[16,49,196,100][20,3,14,100]]</v>
      </c>
      <c r="AD585" t="str">
        <f t="shared" si="338"/>
        <v>[[16,49,196,100][20,3,14,100]]</v>
      </c>
      <c r="AE585">
        <f t="shared" si="339"/>
        <v>1</v>
      </c>
    </row>
    <row r="586" spans="1:31" hidden="1" x14ac:dyDescent="0.15">
      <c r="A586" t="str">
        <f t="shared" si="294"/>
        <v>1202402</v>
      </c>
      <c r="B586">
        <f t="shared" si="295"/>
        <v>1</v>
      </c>
      <c r="E586">
        <f t="shared" ref="E586" si="349">E86</f>
        <v>4</v>
      </c>
      <c r="G586">
        <f t="shared" ref="G586" si="350">G86</f>
        <v>2</v>
      </c>
      <c r="H586">
        <f>VLOOKUP(G586,装备规划说明!$F$7:$H$20,2,FALSE)</f>
        <v>30</v>
      </c>
      <c r="I586">
        <f>IF(G586&gt;2,IF(E586=VLOOKUP(G586,装备规划说明!$F$10:$P$20,11,FALSE),1,0)+IF(E586-1=VLOOKUP(G586,装备规划说明!$F$10:$P$20,11,FALSE),1,0),IF(E586=VLOOKUP(G586,装备规划说明!$F$10:$P$20,11,FALSE),1,0))</f>
        <v>0</v>
      </c>
      <c r="J586">
        <f t="shared" si="298"/>
        <v>2</v>
      </c>
      <c r="K586">
        <v>0</v>
      </c>
      <c r="R586">
        <f t="shared" ref="R586:S586" si="351">R86</f>
        <v>2</v>
      </c>
      <c r="S586">
        <f t="shared" si="351"/>
        <v>2</v>
      </c>
      <c r="U586">
        <f>VLOOKUP($R586,装备规划说明!$X$27:$AI$34,U$1,FALSE)</f>
        <v>16</v>
      </c>
      <c r="V586">
        <f>INT(VLOOKUP($R586,装备规划说明!$X$27:$AI$34,V$1,FALSE)*VLOOKUP($G586,装备规划说明!$F$10:$O$21,4,FALSE)/装备规划说明!$AE$14)</f>
        <v>422</v>
      </c>
      <c r="W586">
        <f>VLOOKUP($R586,装备规划说明!$X$27:$AI$34,W$1,FALSE)</f>
        <v>20</v>
      </c>
      <c r="X586">
        <f>INT(VLOOKUP($R586,装备规划说明!$X$27:$AI$34,X$1,FALSE)*VLOOKUP($G586,装备规划说明!$F$10:$O$21,4,FALSE)/装备规划说明!$AE$14)</f>
        <v>21</v>
      </c>
      <c r="Y586" t="str">
        <f t="shared" si="336"/>
        <v>[[16,295,527][[20,14,26]</v>
      </c>
      <c r="Z586">
        <f t="shared" si="337"/>
        <v>3</v>
      </c>
      <c r="AA586" t="str">
        <f t="shared" si="338"/>
        <v>[[16,70,281,100][20,3,14,100]]</v>
      </c>
      <c r="AB586" t="str">
        <f t="shared" si="338"/>
        <v>[[16,70,281,100][20,3,14,100]]</v>
      </c>
      <c r="AC586" t="str">
        <f t="shared" si="338"/>
        <v>[[16,70,281,100][20,3,14,100]]</v>
      </c>
      <c r="AD586" t="str">
        <f t="shared" si="338"/>
        <v>[[16,70,281,100][20,3,14,100]]</v>
      </c>
      <c r="AE586">
        <f t="shared" si="339"/>
        <v>1</v>
      </c>
    </row>
    <row r="587" spans="1:31" hidden="1" x14ac:dyDescent="0.15">
      <c r="A587" t="str">
        <f t="shared" si="294"/>
        <v>1203402</v>
      </c>
      <c r="B587">
        <f t="shared" si="295"/>
        <v>1</v>
      </c>
      <c r="E587">
        <f t="shared" ref="E587" si="352">E87</f>
        <v>4</v>
      </c>
      <c r="G587">
        <f t="shared" ref="G587" si="353">G87</f>
        <v>2</v>
      </c>
      <c r="H587">
        <f>VLOOKUP(G587,装备规划说明!$F$7:$H$20,2,FALSE)</f>
        <v>30</v>
      </c>
      <c r="I587">
        <f>IF(G587&gt;2,IF(E587=VLOOKUP(G587,装备规划说明!$F$10:$P$20,11,FALSE),1,0)+IF(E587-1=VLOOKUP(G587,装备规划说明!$F$10:$P$20,11,FALSE),1,0),IF(E587=VLOOKUP(G587,装备规划说明!$F$10:$P$20,11,FALSE),1,0))</f>
        <v>0</v>
      </c>
      <c r="J587">
        <f t="shared" si="298"/>
        <v>2</v>
      </c>
      <c r="K587">
        <v>0</v>
      </c>
      <c r="R587">
        <f t="shared" ref="R587:S587" si="354">R87</f>
        <v>3</v>
      </c>
      <c r="S587">
        <f t="shared" si="354"/>
        <v>3</v>
      </c>
      <c r="U587">
        <f>VLOOKUP($R587,装备规划说明!$X$27:$AI$34,U$1,FALSE)</f>
        <v>16</v>
      </c>
      <c r="V587">
        <f>INT(VLOOKUP($R587,装备规划说明!$X$27:$AI$34,V$1,FALSE)*VLOOKUP($G587,装备规划说明!$F$10:$O$21,4,FALSE)/装备规划说明!$AE$14)</f>
        <v>211</v>
      </c>
      <c r="W587">
        <f>VLOOKUP($R587,装备规划说明!$X$27:$AI$34,W$1,FALSE)</f>
        <v>21</v>
      </c>
      <c r="X587">
        <f>INT(VLOOKUP($R587,装备规划说明!$X$27:$AI$34,X$1,FALSE)*VLOOKUP($G587,装备规划说明!$F$10:$O$21,4,FALSE)/装备规划说明!$AE$14)</f>
        <v>21</v>
      </c>
      <c r="Y587" t="str">
        <f t="shared" si="336"/>
        <v>[[16,147,263][[21,14,26]</v>
      </c>
      <c r="Z587">
        <f t="shared" si="337"/>
        <v>3</v>
      </c>
      <c r="AA587" t="str">
        <f t="shared" si="338"/>
        <v>[[16,35,140,100][21,3,14,100]]</v>
      </c>
      <c r="AB587" t="str">
        <f t="shared" si="338"/>
        <v>[[16,35,140,100][21,3,14,100]]</v>
      </c>
      <c r="AC587" t="str">
        <f t="shared" si="338"/>
        <v>[[16,35,140,100][21,3,14,100]]</v>
      </c>
      <c r="AD587" t="str">
        <f t="shared" si="338"/>
        <v>[[16,35,140,100][21,3,14,100]]</v>
      </c>
      <c r="AE587">
        <f t="shared" si="339"/>
        <v>1</v>
      </c>
    </row>
    <row r="588" spans="1:31" hidden="1" x14ac:dyDescent="0.15">
      <c r="A588" t="str">
        <f t="shared" si="294"/>
        <v>1204402</v>
      </c>
      <c r="B588">
        <f t="shared" si="295"/>
        <v>1</v>
      </c>
      <c r="E588">
        <f t="shared" ref="E588" si="355">E88</f>
        <v>4</v>
      </c>
      <c r="G588">
        <f t="shared" ref="G588" si="356">G88</f>
        <v>2</v>
      </c>
      <c r="H588">
        <f>VLOOKUP(G588,装备规划说明!$F$7:$H$20,2,FALSE)</f>
        <v>30</v>
      </c>
      <c r="I588">
        <f>IF(G588&gt;2,IF(E588=VLOOKUP(G588,装备规划说明!$F$10:$P$20,11,FALSE),1,0)+IF(E588-1=VLOOKUP(G588,装备规划说明!$F$10:$P$20,11,FALSE),1,0),IF(E588=VLOOKUP(G588,装备规划说明!$F$10:$P$20,11,FALSE),1,0))</f>
        <v>0</v>
      </c>
      <c r="J588">
        <f t="shared" si="298"/>
        <v>2</v>
      </c>
      <c r="K588">
        <v>0</v>
      </c>
      <c r="R588">
        <f t="shared" ref="R588:S588" si="357">R88</f>
        <v>4</v>
      </c>
      <c r="S588">
        <f t="shared" si="357"/>
        <v>4</v>
      </c>
      <c r="U588">
        <f>VLOOKUP($R588,装备规划说明!$X$27:$AI$34,U$1,FALSE)</f>
        <v>18</v>
      </c>
      <c r="V588">
        <f>INT(VLOOKUP($R588,装备规划说明!$X$27:$AI$34,V$1,FALSE)*VLOOKUP($G588,装备规划说明!$F$10:$O$21,4,FALSE)/装备规划说明!$AE$14)</f>
        <v>21</v>
      </c>
      <c r="W588">
        <f>VLOOKUP($R588,装备规划说明!$X$27:$AI$34,W$1,FALSE)</f>
        <v>22</v>
      </c>
      <c r="X588">
        <f>INT(VLOOKUP($R588,装备规划说明!$X$27:$AI$34,X$1,FALSE)*VLOOKUP($G588,装备规划说明!$F$10:$O$21,4,FALSE)/装备规划说明!$AE$14)</f>
        <v>10</v>
      </c>
      <c r="Y588" t="str">
        <f t="shared" si="336"/>
        <v>[[18,14,26][[22,7,12]</v>
      </c>
      <c r="Z588">
        <f t="shared" si="337"/>
        <v>3</v>
      </c>
      <c r="AA588" t="str">
        <f t="shared" si="338"/>
        <v>[[18,3,14,100][22,1,6,100]]</v>
      </c>
      <c r="AB588" t="str">
        <f t="shared" si="338"/>
        <v>[[18,3,14,100][22,1,6,100]]</v>
      </c>
      <c r="AC588" t="str">
        <f t="shared" si="338"/>
        <v>[[18,3,14,100][22,1,6,100]]</v>
      </c>
      <c r="AD588" t="str">
        <f t="shared" si="338"/>
        <v>[[18,3,14,100][22,1,6,100]]</v>
      </c>
      <c r="AE588">
        <f t="shared" si="339"/>
        <v>1</v>
      </c>
    </row>
    <row r="589" spans="1:31" hidden="1" x14ac:dyDescent="0.15">
      <c r="A589" t="str">
        <f t="shared" si="294"/>
        <v>1205402</v>
      </c>
      <c r="B589">
        <f t="shared" si="295"/>
        <v>1</v>
      </c>
      <c r="E589">
        <f t="shared" ref="E589" si="358">E89</f>
        <v>4</v>
      </c>
      <c r="G589">
        <f t="shared" ref="G589" si="359">G89</f>
        <v>2</v>
      </c>
      <c r="H589">
        <f>VLOOKUP(G589,装备规划说明!$F$7:$H$20,2,FALSE)</f>
        <v>30</v>
      </c>
      <c r="I589">
        <f>IF(G589&gt;2,IF(E589=VLOOKUP(G589,装备规划说明!$F$10:$P$20,11,FALSE),1,0)+IF(E589-1=VLOOKUP(G589,装备规划说明!$F$10:$P$20,11,FALSE),1,0),IF(E589=VLOOKUP(G589,装备规划说明!$F$10:$P$20,11,FALSE),1,0))</f>
        <v>0</v>
      </c>
      <c r="J589">
        <f t="shared" si="298"/>
        <v>2</v>
      </c>
      <c r="K589">
        <v>0</v>
      </c>
      <c r="R589">
        <f t="shared" ref="R589:S589" si="360">R89</f>
        <v>5</v>
      </c>
      <c r="S589">
        <f t="shared" si="360"/>
        <v>5</v>
      </c>
      <c r="U589">
        <f>VLOOKUP($R589,装备规划说明!$X$27:$AI$34,U$1,FALSE)</f>
        <v>16</v>
      </c>
      <c r="V589">
        <f>INT(VLOOKUP($R589,装备规划说明!$X$27:$AI$34,V$1,FALSE)*VLOOKUP($G589,装备规划说明!$F$10:$O$21,4,FALSE)/装备规划说明!$AE$14)</f>
        <v>295</v>
      </c>
      <c r="W589">
        <f>VLOOKUP($R589,装备规划说明!$X$27:$AI$34,W$1,FALSE)</f>
        <v>17</v>
      </c>
      <c r="X589">
        <f>INT(VLOOKUP($R589,装备规划说明!$X$27:$AI$34,X$1,FALSE)*VLOOKUP($G589,装备规划说明!$F$10:$O$21,4,FALSE)/装备规划说明!$AE$14)</f>
        <v>211</v>
      </c>
      <c r="Y589" t="str">
        <f t="shared" si="336"/>
        <v>[[16,206,368][[17,147,263]</v>
      </c>
      <c r="Z589">
        <f t="shared" si="337"/>
        <v>3</v>
      </c>
      <c r="AA589" t="str">
        <f t="shared" si="338"/>
        <v>[[16,49,196,100][17,35,140,100]]</v>
      </c>
      <c r="AB589" t="str">
        <f t="shared" si="338"/>
        <v>[[16,49,196,100][17,35,140,100]]</v>
      </c>
      <c r="AC589" t="str">
        <f t="shared" si="338"/>
        <v>[[16,49,196,100][17,35,140,100]]</v>
      </c>
      <c r="AD589" t="str">
        <f t="shared" si="338"/>
        <v>[[16,49,196,100][17,35,140,100]]</v>
      </c>
      <c r="AE589">
        <f t="shared" si="339"/>
        <v>1</v>
      </c>
    </row>
    <row r="590" spans="1:31" hidden="1" x14ac:dyDescent="0.15">
      <c r="A590" t="str">
        <f t="shared" si="294"/>
        <v>1206402</v>
      </c>
      <c r="B590">
        <f t="shared" si="295"/>
        <v>1</v>
      </c>
      <c r="E590">
        <f t="shared" ref="E590" si="361">E90</f>
        <v>4</v>
      </c>
      <c r="G590">
        <f t="shared" ref="G590" si="362">G90</f>
        <v>2</v>
      </c>
      <c r="H590">
        <f>VLOOKUP(G590,装备规划说明!$F$7:$H$20,2,FALSE)</f>
        <v>30</v>
      </c>
      <c r="I590">
        <f>IF(G590&gt;2,IF(E590=VLOOKUP(G590,装备规划说明!$F$10:$P$20,11,FALSE),1,0)+IF(E590-1=VLOOKUP(G590,装备规划说明!$F$10:$P$20,11,FALSE),1,0),IF(E590=VLOOKUP(G590,装备规划说明!$F$10:$P$20,11,FALSE),1,0))</f>
        <v>0</v>
      </c>
      <c r="J590">
        <f t="shared" si="298"/>
        <v>2</v>
      </c>
      <c r="K590">
        <v>0</v>
      </c>
      <c r="R590">
        <f t="shared" ref="R590:S590" si="363">R90</f>
        <v>6</v>
      </c>
      <c r="S590">
        <f t="shared" si="363"/>
        <v>6</v>
      </c>
      <c r="U590">
        <f>VLOOKUP($R590,装备规划说明!$X$27:$AI$34,U$1,FALSE)</f>
        <v>18</v>
      </c>
      <c r="V590">
        <f>INT(VLOOKUP($R590,装备规划说明!$X$27:$AI$34,V$1,FALSE)*VLOOKUP($G590,装备规划说明!$F$10:$O$21,4,FALSE)/装备规划说明!$AE$14)</f>
        <v>21</v>
      </c>
      <c r="W590">
        <f>VLOOKUP($R590,装备规划说明!$X$27:$AI$34,W$1,FALSE)</f>
        <v>17</v>
      </c>
      <c r="X590">
        <f>INT(VLOOKUP($R590,装备规划说明!$X$27:$AI$34,X$1,FALSE)*VLOOKUP($G590,装备规划说明!$F$10:$O$21,4,FALSE)/装备规划说明!$AE$14)</f>
        <v>8</v>
      </c>
      <c r="Y590" t="str">
        <f t="shared" si="336"/>
        <v>[[18,14,26][[17,5,10]</v>
      </c>
      <c r="Z590">
        <f t="shared" si="337"/>
        <v>3</v>
      </c>
      <c r="AA590" t="str">
        <f t="shared" si="338"/>
        <v>[[18,3,14,100][17,1,5,100]]</v>
      </c>
      <c r="AB590" t="str">
        <f t="shared" si="338"/>
        <v>[[18,3,14,100][17,1,5,100]]</v>
      </c>
      <c r="AC590" t="str">
        <f t="shared" si="338"/>
        <v>[[18,3,14,100][17,1,5,100]]</v>
      </c>
      <c r="AD590" t="str">
        <f t="shared" si="338"/>
        <v>[[18,3,14,100][17,1,5,100]]</v>
      </c>
      <c r="AE590">
        <f t="shared" si="339"/>
        <v>1</v>
      </c>
    </row>
    <row r="591" spans="1:31" hidden="1" x14ac:dyDescent="0.15">
      <c r="A591" t="str">
        <f t="shared" si="294"/>
        <v>1207402</v>
      </c>
      <c r="B591">
        <f t="shared" si="295"/>
        <v>1</v>
      </c>
      <c r="E591">
        <f t="shared" ref="E591" si="364">E91</f>
        <v>4</v>
      </c>
      <c r="G591">
        <f t="shared" ref="G591" si="365">G91</f>
        <v>2</v>
      </c>
      <c r="H591">
        <f>VLOOKUP(G591,装备规划说明!$F$7:$H$20,2,FALSE)</f>
        <v>30</v>
      </c>
      <c r="I591">
        <f>IF(G591&gt;2,IF(E591=VLOOKUP(G591,装备规划说明!$F$10:$P$20,11,FALSE),1,0)+IF(E591-1=VLOOKUP(G591,装备规划说明!$F$10:$P$20,11,FALSE),1,0),IF(E591=VLOOKUP(G591,装备规划说明!$F$10:$P$20,11,FALSE),1,0))</f>
        <v>0</v>
      </c>
      <c r="J591">
        <f t="shared" si="298"/>
        <v>2</v>
      </c>
      <c r="K591">
        <v>0</v>
      </c>
      <c r="R591">
        <f t="shared" ref="R591:S591" si="366">R91</f>
        <v>7</v>
      </c>
      <c r="S591">
        <f t="shared" si="366"/>
        <v>7</v>
      </c>
      <c r="U591">
        <f>VLOOKUP($R591,装备规划说明!$X$27:$AI$34,U$1,FALSE)</f>
        <v>16</v>
      </c>
      <c r="V591">
        <f>INT(VLOOKUP($R591,装备规划说明!$X$27:$AI$34,V$1,FALSE)*VLOOKUP($G591,装备规划说明!$F$10:$O$21,4,FALSE)/装备规划说明!$AE$14)</f>
        <v>422</v>
      </c>
      <c r="W591">
        <f>VLOOKUP($R591,装备规划说明!$X$27:$AI$34,W$1,FALSE)</f>
        <v>18</v>
      </c>
      <c r="X591">
        <f>INT(VLOOKUP($R591,装备规划说明!$X$27:$AI$34,X$1,FALSE)*VLOOKUP($G591,装备规划说明!$F$10:$O$21,4,FALSE)/装备规划说明!$AE$14)</f>
        <v>84</v>
      </c>
      <c r="Y591" t="str">
        <f t="shared" si="336"/>
        <v>[[16,295,527][[18,58,105]</v>
      </c>
      <c r="Z591">
        <f t="shared" si="337"/>
        <v>3</v>
      </c>
      <c r="AA591" t="str">
        <f t="shared" si="338"/>
        <v>[[16,70,281,100][18,14,56,100]]</v>
      </c>
      <c r="AB591" t="str">
        <f t="shared" si="338"/>
        <v>[[16,70,281,100][18,14,56,100]]</v>
      </c>
      <c r="AC591" t="str">
        <f t="shared" si="338"/>
        <v>[[16,70,281,100][18,14,56,100]]</v>
      </c>
      <c r="AD591" t="str">
        <f t="shared" si="338"/>
        <v>[[16,70,281,100][18,14,56,100]]</v>
      </c>
      <c r="AE591">
        <f t="shared" si="339"/>
        <v>1</v>
      </c>
    </row>
    <row r="592" spans="1:31" hidden="1" x14ac:dyDescent="0.15">
      <c r="A592" t="str">
        <f t="shared" si="294"/>
        <v>1207402</v>
      </c>
      <c r="B592">
        <f t="shared" si="295"/>
        <v>1</v>
      </c>
      <c r="E592">
        <f t="shared" ref="E592" si="367">E92</f>
        <v>4</v>
      </c>
      <c r="G592">
        <f t="shared" ref="G592" si="368">G92</f>
        <v>2</v>
      </c>
      <c r="H592">
        <f>VLOOKUP(G592,装备规划说明!$F$7:$H$20,2,FALSE)</f>
        <v>30</v>
      </c>
      <c r="I592">
        <f>IF(G592&gt;2,IF(E592=VLOOKUP(G592,装备规划说明!$F$10:$P$20,11,FALSE),1,0)+IF(E592-1=VLOOKUP(G592,装备规划说明!$F$10:$P$20,11,FALSE),1,0),IF(E592=VLOOKUP(G592,装备规划说明!$F$10:$P$20,11,FALSE),1,0))</f>
        <v>0</v>
      </c>
      <c r="J592">
        <f t="shared" si="298"/>
        <v>2</v>
      </c>
      <c r="K592">
        <v>0</v>
      </c>
      <c r="R592">
        <f t="shared" ref="R592:S592" si="369">R92</f>
        <v>7</v>
      </c>
      <c r="S592">
        <f t="shared" si="369"/>
        <v>7</v>
      </c>
      <c r="U592">
        <f>VLOOKUP($R592,装备规划说明!$X$27:$AI$34,U$1,FALSE)</f>
        <v>16</v>
      </c>
      <c r="V592">
        <f>INT(VLOOKUP($R592,装备规划说明!$X$27:$AI$34,V$1,FALSE)*VLOOKUP($G592,装备规划说明!$F$10:$O$21,4,FALSE)/装备规划说明!$AE$14)</f>
        <v>422</v>
      </c>
      <c r="W592">
        <f>VLOOKUP($R592,装备规划说明!$X$27:$AI$34,W$1,FALSE)</f>
        <v>18</v>
      </c>
      <c r="X592">
        <f>INT(VLOOKUP($R592,装备规划说明!$X$27:$AI$34,X$1,FALSE)*VLOOKUP($G592,装备规划说明!$F$10:$O$21,4,FALSE)/装备规划说明!$AE$14)</f>
        <v>84</v>
      </c>
      <c r="Y592" t="str">
        <f t="shared" si="336"/>
        <v>[[16,295,527][[18,58,105]</v>
      </c>
      <c r="Z592">
        <f t="shared" si="337"/>
        <v>3</v>
      </c>
      <c r="AA592" t="str">
        <f t="shared" si="338"/>
        <v>[[16,70,281,100][18,14,56,100]]</v>
      </c>
      <c r="AB592" t="str">
        <f t="shared" si="338"/>
        <v>[[16,70,281,100][18,14,56,100]]</v>
      </c>
      <c r="AC592" t="str">
        <f t="shared" si="338"/>
        <v>[[16,70,281,100][18,14,56,100]]</v>
      </c>
      <c r="AD592" t="str">
        <f t="shared" si="338"/>
        <v>[[16,70,281,100][18,14,56,100]]</v>
      </c>
      <c r="AE592">
        <f t="shared" si="339"/>
        <v>1</v>
      </c>
    </row>
    <row r="593" spans="1:31" hidden="1" x14ac:dyDescent="0.15">
      <c r="A593" t="str">
        <f t="shared" si="294"/>
        <v>1207402</v>
      </c>
      <c r="B593">
        <f t="shared" si="295"/>
        <v>1</v>
      </c>
      <c r="E593">
        <f t="shared" ref="E593" si="370">E93</f>
        <v>4</v>
      </c>
      <c r="G593">
        <f t="shared" ref="G593" si="371">G93</f>
        <v>2</v>
      </c>
      <c r="H593">
        <f>VLOOKUP(G593,装备规划说明!$F$7:$H$20,2,FALSE)</f>
        <v>30</v>
      </c>
      <c r="I593">
        <f>IF(G593&gt;2,IF(E593=VLOOKUP(G593,装备规划说明!$F$10:$P$20,11,FALSE),1,0)+IF(E593-1=VLOOKUP(G593,装备规划说明!$F$10:$P$20,11,FALSE),1,0),IF(E593=VLOOKUP(G593,装备规划说明!$F$10:$P$20,11,FALSE),1,0))</f>
        <v>0</v>
      </c>
      <c r="J593">
        <f t="shared" si="298"/>
        <v>2</v>
      </c>
      <c r="K593">
        <v>0</v>
      </c>
      <c r="R593">
        <f t="shared" ref="R593:S593" si="372">R93</f>
        <v>7</v>
      </c>
      <c r="S593">
        <f t="shared" si="372"/>
        <v>7</v>
      </c>
      <c r="U593">
        <f>VLOOKUP($R593,装备规划说明!$X$27:$AI$34,U$1,FALSE)</f>
        <v>16</v>
      </c>
      <c r="V593">
        <f>INT(VLOOKUP($R593,装备规划说明!$X$27:$AI$34,V$1,FALSE)*VLOOKUP($G593,装备规划说明!$F$10:$O$21,4,FALSE)/装备规划说明!$AE$14)</f>
        <v>422</v>
      </c>
      <c r="W593">
        <f>VLOOKUP($R593,装备规划说明!$X$27:$AI$34,W$1,FALSE)</f>
        <v>18</v>
      </c>
      <c r="X593">
        <f>INT(VLOOKUP($R593,装备规划说明!$X$27:$AI$34,X$1,FALSE)*VLOOKUP($G593,装备规划说明!$F$10:$O$21,4,FALSE)/装备规划说明!$AE$14)</f>
        <v>84</v>
      </c>
      <c r="Y593" t="str">
        <f t="shared" si="336"/>
        <v>[[16,295,527][[18,58,105]</v>
      </c>
      <c r="Z593">
        <f t="shared" si="337"/>
        <v>3</v>
      </c>
      <c r="AA593" t="str">
        <f t="shared" si="338"/>
        <v>[[16,70,281,100][18,14,56,100]]</v>
      </c>
      <c r="AB593" t="str">
        <f t="shared" si="338"/>
        <v>[[16,70,281,100][18,14,56,100]]</v>
      </c>
      <c r="AC593" t="str">
        <f t="shared" si="338"/>
        <v>[[16,70,281,100][18,14,56,100]]</v>
      </c>
      <c r="AD593" t="str">
        <f t="shared" si="338"/>
        <v>[[16,70,281,100][18,14,56,100]]</v>
      </c>
      <c r="AE593">
        <f t="shared" si="339"/>
        <v>1</v>
      </c>
    </row>
    <row r="594" spans="1:31" hidden="1" x14ac:dyDescent="0.15">
      <c r="A594" t="str">
        <f t="shared" si="294"/>
        <v>1207402</v>
      </c>
      <c r="B594">
        <f t="shared" si="295"/>
        <v>1</v>
      </c>
      <c r="E594">
        <f t="shared" ref="E594" si="373">E94</f>
        <v>4</v>
      </c>
      <c r="G594">
        <f t="shared" ref="G594" si="374">G94</f>
        <v>2</v>
      </c>
      <c r="H594">
        <f>VLOOKUP(G594,装备规划说明!$F$7:$H$20,2,FALSE)</f>
        <v>30</v>
      </c>
      <c r="I594">
        <f>IF(G594&gt;2,IF(E594=VLOOKUP(G594,装备规划说明!$F$10:$P$20,11,FALSE),1,0)+IF(E594-1=VLOOKUP(G594,装备规划说明!$F$10:$P$20,11,FALSE),1,0),IF(E594=VLOOKUP(G594,装备规划说明!$F$10:$P$20,11,FALSE),1,0))</f>
        <v>0</v>
      </c>
      <c r="J594">
        <f t="shared" si="298"/>
        <v>2</v>
      </c>
      <c r="K594">
        <v>0</v>
      </c>
      <c r="R594">
        <f t="shared" ref="R594:S594" si="375">R94</f>
        <v>7</v>
      </c>
      <c r="S594">
        <f t="shared" si="375"/>
        <v>7</v>
      </c>
      <c r="U594">
        <f>VLOOKUP($R594,装备规划说明!$X$27:$AI$34,U$1,FALSE)</f>
        <v>16</v>
      </c>
      <c r="V594">
        <f>INT(VLOOKUP($R594,装备规划说明!$X$27:$AI$34,V$1,FALSE)*VLOOKUP($G594,装备规划说明!$F$10:$O$21,4,FALSE)/装备规划说明!$AE$14)</f>
        <v>422</v>
      </c>
      <c r="W594">
        <f>VLOOKUP($R594,装备规划说明!$X$27:$AI$34,W$1,FALSE)</f>
        <v>18</v>
      </c>
      <c r="X594">
        <f>INT(VLOOKUP($R594,装备规划说明!$X$27:$AI$34,X$1,FALSE)*VLOOKUP($G594,装备规划说明!$F$10:$O$21,4,FALSE)/装备规划说明!$AE$14)</f>
        <v>84</v>
      </c>
      <c r="Y594" t="str">
        <f t="shared" si="336"/>
        <v>[[16,295,527][[18,58,105]</v>
      </c>
      <c r="Z594">
        <f t="shared" si="337"/>
        <v>3</v>
      </c>
      <c r="AA594" t="str">
        <f t="shared" si="338"/>
        <v>[[16,70,281,100][18,14,56,100]]</v>
      </c>
      <c r="AB594" t="str">
        <f t="shared" si="338"/>
        <v>[[16,70,281,100][18,14,56,100]]</v>
      </c>
      <c r="AC594" t="str">
        <f t="shared" si="338"/>
        <v>[[16,70,281,100][18,14,56,100]]</v>
      </c>
      <c r="AD594" t="str">
        <f t="shared" si="338"/>
        <v>[[16,70,281,100][18,14,56,100]]</v>
      </c>
      <c r="AE594">
        <f t="shared" si="339"/>
        <v>1</v>
      </c>
    </row>
    <row r="595" spans="1:31" hidden="1" x14ac:dyDescent="0.15">
      <c r="A595" t="str">
        <f t="shared" si="294"/>
        <v>1201502</v>
      </c>
      <c r="B595">
        <f t="shared" si="295"/>
        <v>1</v>
      </c>
      <c r="E595">
        <f t="shared" ref="E595" si="376">E95</f>
        <v>5</v>
      </c>
      <c r="G595">
        <f t="shared" ref="G595" si="377">G95</f>
        <v>2</v>
      </c>
      <c r="H595">
        <f>VLOOKUP(G595,装备规划说明!$F$7:$H$20,2,FALSE)</f>
        <v>30</v>
      </c>
      <c r="I595">
        <f>IF(G595&gt;2,IF(E595=VLOOKUP(G595,装备规划说明!$F$10:$P$20,11,FALSE),1,0)+IF(E595-1=VLOOKUP(G595,装备规划说明!$F$10:$P$20,11,FALSE),1,0),IF(E595=VLOOKUP(G595,装备规划说明!$F$10:$P$20,11,FALSE),1,0))</f>
        <v>0</v>
      </c>
      <c r="J595">
        <f t="shared" si="298"/>
        <v>2</v>
      </c>
      <c r="K595">
        <v>0</v>
      </c>
      <c r="R595">
        <f t="shared" ref="R595:S595" si="378">R95</f>
        <v>1</v>
      </c>
      <c r="S595">
        <f t="shared" si="378"/>
        <v>1</v>
      </c>
      <c r="U595">
        <f>VLOOKUP($R595,装备规划说明!$X$27:$AI$34,U$1,FALSE)</f>
        <v>16</v>
      </c>
      <c r="V595">
        <f>INT(VLOOKUP($R595,装备规划说明!$X$27:$AI$34,V$1,FALSE)*VLOOKUP($G595,装备规划说明!$F$10:$O$21,4,FALSE)/装备规划说明!$AE$14)</f>
        <v>295</v>
      </c>
      <c r="W595">
        <f>VLOOKUP($R595,装备规划说明!$X$27:$AI$34,W$1,FALSE)</f>
        <v>20</v>
      </c>
      <c r="X595">
        <f>INT(VLOOKUP($R595,装备规划说明!$X$27:$AI$34,X$1,FALSE)*VLOOKUP($G595,装备规划说明!$F$10:$O$21,4,FALSE)/装备规划说明!$AE$14)</f>
        <v>21</v>
      </c>
      <c r="Y595" t="str">
        <f t="shared" si="336"/>
        <v>[[16,206,368][[20,14,26]</v>
      </c>
      <c r="Z595">
        <f t="shared" si="337"/>
        <v>4</v>
      </c>
      <c r="AA595" t="str">
        <f t="shared" si="338"/>
        <v>[[16,49,196,100][20,3,14,100]]</v>
      </c>
      <c r="AB595" t="str">
        <f t="shared" si="338"/>
        <v>[[16,49,196,100][20,3,14,100]]</v>
      </c>
      <c r="AC595" t="str">
        <f t="shared" si="338"/>
        <v>[[16,49,196,100][20,3,14,100]]</v>
      </c>
      <c r="AD595" t="str">
        <f t="shared" si="338"/>
        <v>[[16,49,196,100][20,3,14,100]]</v>
      </c>
      <c r="AE595">
        <f t="shared" si="339"/>
        <v>2</v>
      </c>
    </row>
    <row r="596" spans="1:31" hidden="1" x14ac:dyDescent="0.15">
      <c r="A596" t="str">
        <f t="shared" si="294"/>
        <v>1202502</v>
      </c>
      <c r="B596">
        <f t="shared" si="295"/>
        <v>1</v>
      </c>
      <c r="E596">
        <f t="shared" ref="E596" si="379">E96</f>
        <v>5</v>
      </c>
      <c r="G596">
        <f t="shared" ref="G596" si="380">G96</f>
        <v>2</v>
      </c>
      <c r="H596">
        <f>VLOOKUP(G596,装备规划说明!$F$7:$H$20,2,FALSE)</f>
        <v>30</v>
      </c>
      <c r="I596">
        <f>IF(G596&gt;2,IF(E596=VLOOKUP(G596,装备规划说明!$F$10:$P$20,11,FALSE),1,0)+IF(E596-1=VLOOKUP(G596,装备规划说明!$F$10:$P$20,11,FALSE),1,0),IF(E596=VLOOKUP(G596,装备规划说明!$F$10:$P$20,11,FALSE),1,0))</f>
        <v>0</v>
      </c>
      <c r="J596">
        <f t="shared" si="298"/>
        <v>2</v>
      </c>
      <c r="K596">
        <v>0</v>
      </c>
      <c r="R596">
        <f t="shared" ref="R596:S596" si="381">R96</f>
        <v>2</v>
      </c>
      <c r="S596">
        <f t="shared" si="381"/>
        <v>2</v>
      </c>
      <c r="U596">
        <f>VLOOKUP($R596,装备规划说明!$X$27:$AI$34,U$1,FALSE)</f>
        <v>16</v>
      </c>
      <c r="V596">
        <f>INT(VLOOKUP($R596,装备规划说明!$X$27:$AI$34,V$1,FALSE)*VLOOKUP($G596,装备规划说明!$F$10:$O$21,4,FALSE)/装备规划说明!$AE$14)</f>
        <v>422</v>
      </c>
      <c r="W596">
        <f>VLOOKUP($R596,装备规划说明!$X$27:$AI$34,W$1,FALSE)</f>
        <v>20</v>
      </c>
      <c r="X596">
        <f>INT(VLOOKUP($R596,装备规划说明!$X$27:$AI$34,X$1,FALSE)*VLOOKUP($G596,装备规划说明!$F$10:$O$21,4,FALSE)/装备规划说明!$AE$14)</f>
        <v>21</v>
      </c>
      <c r="Y596" t="str">
        <f t="shared" si="336"/>
        <v>[[16,295,527][[20,14,26]</v>
      </c>
      <c r="Z596">
        <f t="shared" si="337"/>
        <v>4</v>
      </c>
      <c r="AA596" t="str">
        <f t="shared" si="338"/>
        <v>[[16,70,281,100][20,3,14,100]]</v>
      </c>
      <c r="AB596" t="str">
        <f t="shared" si="338"/>
        <v>[[16,70,281,100][20,3,14,100]]</v>
      </c>
      <c r="AC596" t="str">
        <f t="shared" si="338"/>
        <v>[[16,70,281,100][20,3,14,100]]</v>
      </c>
      <c r="AD596" t="str">
        <f t="shared" si="338"/>
        <v>[[16,70,281,100][20,3,14,100]]</v>
      </c>
      <c r="AE596">
        <f t="shared" si="339"/>
        <v>2</v>
      </c>
    </row>
    <row r="597" spans="1:31" hidden="1" x14ac:dyDescent="0.15">
      <c r="A597" t="str">
        <f t="shared" si="294"/>
        <v>1203502</v>
      </c>
      <c r="B597">
        <f t="shared" si="295"/>
        <v>1</v>
      </c>
      <c r="E597">
        <f t="shared" ref="E597" si="382">E97</f>
        <v>5</v>
      </c>
      <c r="G597">
        <f t="shared" ref="G597" si="383">G97</f>
        <v>2</v>
      </c>
      <c r="H597">
        <f>VLOOKUP(G597,装备规划说明!$F$7:$H$20,2,FALSE)</f>
        <v>30</v>
      </c>
      <c r="I597">
        <f>IF(G597&gt;2,IF(E597=VLOOKUP(G597,装备规划说明!$F$10:$P$20,11,FALSE),1,0)+IF(E597-1=VLOOKUP(G597,装备规划说明!$F$10:$P$20,11,FALSE),1,0),IF(E597=VLOOKUP(G597,装备规划说明!$F$10:$P$20,11,FALSE),1,0))</f>
        <v>0</v>
      </c>
      <c r="J597">
        <f t="shared" si="298"/>
        <v>2</v>
      </c>
      <c r="K597">
        <v>0</v>
      </c>
      <c r="R597">
        <f t="shared" ref="R597:S597" si="384">R97</f>
        <v>3</v>
      </c>
      <c r="S597">
        <f t="shared" si="384"/>
        <v>3</v>
      </c>
      <c r="U597">
        <f>VLOOKUP($R597,装备规划说明!$X$27:$AI$34,U$1,FALSE)</f>
        <v>16</v>
      </c>
      <c r="V597">
        <f>INT(VLOOKUP($R597,装备规划说明!$X$27:$AI$34,V$1,FALSE)*VLOOKUP($G597,装备规划说明!$F$10:$O$21,4,FALSE)/装备规划说明!$AE$14)</f>
        <v>211</v>
      </c>
      <c r="W597">
        <f>VLOOKUP($R597,装备规划说明!$X$27:$AI$34,W$1,FALSE)</f>
        <v>21</v>
      </c>
      <c r="X597">
        <f>INT(VLOOKUP($R597,装备规划说明!$X$27:$AI$34,X$1,FALSE)*VLOOKUP($G597,装备规划说明!$F$10:$O$21,4,FALSE)/装备规划说明!$AE$14)</f>
        <v>21</v>
      </c>
      <c r="Y597" t="str">
        <f t="shared" si="336"/>
        <v>[[16,147,263][[21,14,26]</v>
      </c>
      <c r="Z597">
        <f t="shared" si="337"/>
        <v>4</v>
      </c>
      <c r="AA597" t="str">
        <f t="shared" si="338"/>
        <v>[[16,35,140,100][21,3,14,100]]</v>
      </c>
      <c r="AB597" t="str">
        <f t="shared" si="338"/>
        <v>[[16,35,140,100][21,3,14,100]]</v>
      </c>
      <c r="AC597" t="str">
        <f t="shared" si="338"/>
        <v>[[16,35,140,100][21,3,14,100]]</v>
      </c>
      <c r="AD597" t="str">
        <f t="shared" si="338"/>
        <v>[[16,35,140,100][21,3,14,100]]</v>
      </c>
      <c r="AE597">
        <f t="shared" si="339"/>
        <v>2</v>
      </c>
    </row>
    <row r="598" spans="1:31" hidden="1" x14ac:dyDescent="0.15">
      <c r="A598" t="str">
        <f t="shared" si="294"/>
        <v>1204502</v>
      </c>
      <c r="B598">
        <f t="shared" si="295"/>
        <v>1</v>
      </c>
      <c r="E598">
        <f t="shared" ref="E598" si="385">E98</f>
        <v>5</v>
      </c>
      <c r="G598">
        <f t="shared" ref="G598" si="386">G98</f>
        <v>2</v>
      </c>
      <c r="H598">
        <f>VLOOKUP(G598,装备规划说明!$F$7:$H$20,2,FALSE)</f>
        <v>30</v>
      </c>
      <c r="I598">
        <f>IF(G598&gt;2,IF(E598=VLOOKUP(G598,装备规划说明!$F$10:$P$20,11,FALSE),1,0)+IF(E598-1=VLOOKUP(G598,装备规划说明!$F$10:$P$20,11,FALSE),1,0),IF(E598=VLOOKUP(G598,装备规划说明!$F$10:$P$20,11,FALSE),1,0))</f>
        <v>0</v>
      </c>
      <c r="J598">
        <f t="shared" si="298"/>
        <v>2</v>
      </c>
      <c r="K598">
        <v>0</v>
      </c>
      <c r="R598">
        <f t="shared" ref="R598:S598" si="387">R98</f>
        <v>4</v>
      </c>
      <c r="S598">
        <f t="shared" si="387"/>
        <v>4</v>
      </c>
      <c r="U598">
        <f>VLOOKUP($R598,装备规划说明!$X$27:$AI$34,U$1,FALSE)</f>
        <v>18</v>
      </c>
      <c r="V598">
        <f>INT(VLOOKUP($R598,装备规划说明!$X$27:$AI$34,V$1,FALSE)*VLOOKUP($G598,装备规划说明!$F$10:$O$21,4,FALSE)/装备规划说明!$AE$14)</f>
        <v>21</v>
      </c>
      <c r="W598">
        <f>VLOOKUP($R598,装备规划说明!$X$27:$AI$34,W$1,FALSE)</f>
        <v>22</v>
      </c>
      <c r="X598">
        <f>INT(VLOOKUP($R598,装备规划说明!$X$27:$AI$34,X$1,FALSE)*VLOOKUP($G598,装备规划说明!$F$10:$O$21,4,FALSE)/装备规划说明!$AE$14)</f>
        <v>10</v>
      </c>
      <c r="Y598" t="str">
        <f t="shared" si="336"/>
        <v>[[18,14,26][[22,7,12]</v>
      </c>
      <c r="Z598">
        <f t="shared" si="337"/>
        <v>4</v>
      </c>
      <c r="AA598" t="str">
        <f t="shared" si="338"/>
        <v>[[18,3,14,100][22,1,6,100]]</v>
      </c>
      <c r="AB598" t="str">
        <f t="shared" si="338"/>
        <v>[[18,3,14,100][22,1,6,100]]</v>
      </c>
      <c r="AC598" t="str">
        <f t="shared" si="338"/>
        <v>[[18,3,14,100][22,1,6,100]]</v>
      </c>
      <c r="AD598" t="str">
        <f t="shared" si="338"/>
        <v>[[18,3,14,100][22,1,6,100]]</v>
      </c>
      <c r="AE598">
        <f t="shared" si="339"/>
        <v>2</v>
      </c>
    </row>
    <row r="599" spans="1:31" hidden="1" x14ac:dyDescent="0.15">
      <c r="A599" t="str">
        <f t="shared" si="294"/>
        <v>1205502</v>
      </c>
      <c r="B599">
        <f t="shared" si="295"/>
        <v>1</v>
      </c>
      <c r="E599">
        <f t="shared" ref="E599" si="388">E99</f>
        <v>5</v>
      </c>
      <c r="G599">
        <f t="shared" ref="G599" si="389">G99</f>
        <v>2</v>
      </c>
      <c r="H599">
        <f>VLOOKUP(G599,装备规划说明!$F$7:$H$20,2,FALSE)</f>
        <v>30</v>
      </c>
      <c r="I599">
        <f>IF(G599&gt;2,IF(E599=VLOOKUP(G599,装备规划说明!$F$10:$P$20,11,FALSE),1,0)+IF(E599-1=VLOOKUP(G599,装备规划说明!$F$10:$P$20,11,FALSE),1,0),IF(E599=VLOOKUP(G599,装备规划说明!$F$10:$P$20,11,FALSE),1,0))</f>
        <v>0</v>
      </c>
      <c r="J599">
        <f t="shared" si="298"/>
        <v>2</v>
      </c>
      <c r="K599">
        <v>0</v>
      </c>
      <c r="R599">
        <f t="shared" ref="R599:S599" si="390">R99</f>
        <v>5</v>
      </c>
      <c r="S599">
        <f t="shared" si="390"/>
        <v>5</v>
      </c>
      <c r="U599">
        <f>VLOOKUP($R599,装备规划说明!$X$27:$AI$34,U$1,FALSE)</f>
        <v>16</v>
      </c>
      <c r="V599">
        <f>INT(VLOOKUP($R599,装备规划说明!$X$27:$AI$34,V$1,FALSE)*VLOOKUP($G599,装备规划说明!$F$10:$O$21,4,FALSE)/装备规划说明!$AE$14)</f>
        <v>295</v>
      </c>
      <c r="W599">
        <f>VLOOKUP($R599,装备规划说明!$X$27:$AI$34,W$1,FALSE)</f>
        <v>17</v>
      </c>
      <c r="X599">
        <f>INT(VLOOKUP($R599,装备规划说明!$X$27:$AI$34,X$1,FALSE)*VLOOKUP($G599,装备规划说明!$F$10:$O$21,4,FALSE)/装备规划说明!$AE$14)</f>
        <v>211</v>
      </c>
      <c r="Y599" t="str">
        <f t="shared" si="336"/>
        <v>[[16,206,368][[17,147,263]</v>
      </c>
      <c r="Z599">
        <f t="shared" si="337"/>
        <v>4</v>
      </c>
      <c r="AA599" t="str">
        <f t="shared" si="338"/>
        <v>[[16,49,196,100][17,35,140,100]]</v>
      </c>
      <c r="AB599" t="str">
        <f t="shared" si="338"/>
        <v>[[16,49,196,100][17,35,140,100]]</v>
      </c>
      <c r="AC599" t="str">
        <f t="shared" si="338"/>
        <v>[[16,49,196,100][17,35,140,100]]</v>
      </c>
      <c r="AD599" t="str">
        <f t="shared" si="338"/>
        <v>[[16,49,196,100][17,35,140,100]]</v>
      </c>
      <c r="AE599">
        <f t="shared" si="339"/>
        <v>2</v>
      </c>
    </row>
    <row r="600" spans="1:31" hidden="1" x14ac:dyDescent="0.15">
      <c r="A600" t="str">
        <f t="shared" si="294"/>
        <v>1206502</v>
      </c>
      <c r="B600">
        <f t="shared" si="295"/>
        <v>1</v>
      </c>
      <c r="E600">
        <f t="shared" ref="E600" si="391">E100</f>
        <v>5</v>
      </c>
      <c r="G600">
        <f t="shared" ref="G600" si="392">G100</f>
        <v>2</v>
      </c>
      <c r="H600">
        <f>VLOOKUP(G600,装备规划说明!$F$7:$H$20,2,FALSE)</f>
        <v>30</v>
      </c>
      <c r="I600">
        <f>IF(G600&gt;2,IF(E600=VLOOKUP(G600,装备规划说明!$F$10:$P$20,11,FALSE),1,0)+IF(E600-1=VLOOKUP(G600,装备规划说明!$F$10:$P$20,11,FALSE),1,0),IF(E600=VLOOKUP(G600,装备规划说明!$F$10:$P$20,11,FALSE),1,0))</f>
        <v>0</v>
      </c>
      <c r="J600">
        <f t="shared" si="298"/>
        <v>2</v>
      </c>
      <c r="K600">
        <v>0</v>
      </c>
      <c r="R600">
        <f t="shared" ref="R600:S600" si="393">R100</f>
        <v>6</v>
      </c>
      <c r="S600">
        <f t="shared" si="393"/>
        <v>6</v>
      </c>
      <c r="U600">
        <f>VLOOKUP($R600,装备规划说明!$X$27:$AI$34,U$1,FALSE)</f>
        <v>18</v>
      </c>
      <c r="V600">
        <f>INT(VLOOKUP($R600,装备规划说明!$X$27:$AI$34,V$1,FALSE)*VLOOKUP($G600,装备规划说明!$F$10:$O$21,4,FALSE)/装备规划说明!$AE$14)</f>
        <v>21</v>
      </c>
      <c r="W600">
        <f>VLOOKUP($R600,装备规划说明!$X$27:$AI$34,W$1,FALSE)</f>
        <v>17</v>
      </c>
      <c r="X600">
        <f>INT(VLOOKUP($R600,装备规划说明!$X$27:$AI$34,X$1,FALSE)*VLOOKUP($G600,装备规划说明!$F$10:$O$21,4,FALSE)/装备规划说明!$AE$14)</f>
        <v>8</v>
      </c>
      <c r="Y600" t="str">
        <f t="shared" si="336"/>
        <v>[[18,14,26][[17,5,10]</v>
      </c>
      <c r="Z600">
        <f t="shared" si="337"/>
        <v>4</v>
      </c>
      <c r="AA600" t="str">
        <f t="shared" si="338"/>
        <v>[[18,3,14,100][17,1,5,100]]</v>
      </c>
      <c r="AB600" t="str">
        <f t="shared" si="338"/>
        <v>[[18,3,14,100][17,1,5,100]]</v>
      </c>
      <c r="AC600" t="str">
        <f t="shared" si="338"/>
        <v>[[18,3,14,100][17,1,5,100]]</v>
      </c>
      <c r="AD600" t="str">
        <f t="shared" si="338"/>
        <v>[[18,3,14,100][17,1,5,100]]</v>
      </c>
      <c r="AE600">
        <f t="shared" si="339"/>
        <v>2</v>
      </c>
    </row>
    <row r="601" spans="1:31" hidden="1" x14ac:dyDescent="0.15">
      <c r="A601" t="str">
        <f t="shared" si="294"/>
        <v>1207502</v>
      </c>
      <c r="B601">
        <f t="shared" si="295"/>
        <v>1</v>
      </c>
      <c r="E601">
        <f t="shared" ref="E601" si="394">E101</f>
        <v>5</v>
      </c>
      <c r="G601">
        <f t="shared" ref="G601" si="395">G101</f>
        <v>2</v>
      </c>
      <c r="H601">
        <f>VLOOKUP(G601,装备规划说明!$F$7:$H$20,2,FALSE)</f>
        <v>30</v>
      </c>
      <c r="I601">
        <f>IF(G601&gt;2,IF(E601=VLOOKUP(G601,装备规划说明!$F$10:$P$20,11,FALSE),1,0)+IF(E601-1=VLOOKUP(G601,装备规划说明!$F$10:$P$20,11,FALSE),1,0),IF(E601=VLOOKUP(G601,装备规划说明!$F$10:$P$20,11,FALSE),1,0))</f>
        <v>0</v>
      </c>
      <c r="J601">
        <f t="shared" si="298"/>
        <v>2</v>
      </c>
      <c r="K601">
        <v>0</v>
      </c>
      <c r="R601">
        <f t="shared" ref="R601:S601" si="396">R101</f>
        <v>7</v>
      </c>
      <c r="S601">
        <f t="shared" si="396"/>
        <v>7</v>
      </c>
      <c r="U601">
        <f>VLOOKUP($R601,装备规划说明!$X$27:$AI$34,U$1,FALSE)</f>
        <v>16</v>
      </c>
      <c r="V601">
        <f>INT(VLOOKUP($R601,装备规划说明!$X$27:$AI$34,V$1,FALSE)*VLOOKUP($G601,装备规划说明!$F$10:$O$21,4,FALSE)/装备规划说明!$AE$14)</f>
        <v>422</v>
      </c>
      <c r="W601">
        <f>VLOOKUP($R601,装备规划说明!$X$27:$AI$34,W$1,FALSE)</f>
        <v>18</v>
      </c>
      <c r="X601">
        <f>INT(VLOOKUP($R601,装备规划说明!$X$27:$AI$34,X$1,FALSE)*VLOOKUP($G601,装备规划说明!$F$10:$O$21,4,FALSE)/装备规划说明!$AE$14)</f>
        <v>84</v>
      </c>
      <c r="Y601" t="str">
        <f t="shared" si="336"/>
        <v>[[16,295,527][[18,58,105]</v>
      </c>
      <c r="Z601">
        <f t="shared" si="337"/>
        <v>4</v>
      </c>
      <c r="AA601" t="str">
        <f t="shared" si="338"/>
        <v>[[16,70,281,100][18,14,56,100]]</v>
      </c>
      <c r="AB601" t="str">
        <f t="shared" si="338"/>
        <v>[[16,70,281,100][18,14,56,100]]</v>
      </c>
      <c r="AC601" t="str">
        <f t="shared" si="338"/>
        <v>[[16,70,281,100][18,14,56,100]]</v>
      </c>
      <c r="AD601" t="str">
        <f t="shared" si="338"/>
        <v>[[16,70,281,100][18,14,56,100]]</v>
      </c>
      <c r="AE601">
        <f t="shared" si="339"/>
        <v>2</v>
      </c>
    </row>
    <row r="602" spans="1:31" hidden="1" x14ac:dyDescent="0.15">
      <c r="A602" t="str">
        <f t="shared" si="294"/>
        <v>1207502</v>
      </c>
      <c r="B602">
        <f t="shared" si="295"/>
        <v>1</v>
      </c>
      <c r="E602">
        <f t="shared" ref="E602" si="397">E102</f>
        <v>5</v>
      </c>
      <c r="G602">
        <f t="shared" ref="G602" si="398">G102</f>
        <v>2</v>
      </c>
      <c r="H602">
        <f>VLOOKUP(G602,装备规划说明!$F$7:$H$20,2,FALSE)</f>
        <v>30</v>
      </c>
      <c r="I602">
        <f>IF(G602&gt;2,IF(E602=VLOOKUP(G602,装备规划说明!$F$10:$P$20,11,FALSE),1,0)+IF(E602-1=VLOOKUP(G602,装备规划说明!$F$10:$P$20,11,FALSE),1,0),IF(E602=VLOOKUP(G602,装备规划说明!$F$10:$P$20,11,FALSE),1,0))</f>
        <v>0</v>
      </c>
      <c r="J602">
        <f t="shared" si="298"/>
        <v>2</v>
      </c>
      <c r="K602">
        <v>0</v>
      </c>
      <c r="R602">
        <f t="shared" ref="R602:S602" si="399">R102</f>
        <v>7</v>
      </c>
      <c r="S602">
        <f t="shared" si="399"/>
        <v>7</v>
      </c>
      <c r="U602">
        <f>VLOOKUP($R602,装备规划说明!$X$27:$AI$34,U$1,FALSE)</f>
        <v>16</v>
      </c>
      <c r="V602">
        <f>INT(VLOOKUP($R602,装备规划说明!$X$27:$AI$34,V$1,FALSE)*VLOOKUP($G602,装备规划说明!$F$10:$O$21,4,FALSE)/装备规划说明!$AE$14)</f>
        <v>422</v>
      </c>
      <c r="W602">
        <f>VLOOKUP($R602,装备规划说明!$X$27:$AI$34,W$1,FALSE)</f>
        <v>18</v>
      </c>
      <c r="X602">
        <f>INT(VLOOKUP($R602,装备规划说明!$X$27:$AI$34,X$1,FALSE)*VLOOKUP($G602,装备规划说明!$F$10:$O$21,4,FALSE)/装备规划说明!$AE$14)</f>
        <v>84</v>
      </c>
      <c r="Y602" t="str">
        <f t="shared" si="336"/>
        <v>[[16,295,527][[18,58,105]</v>
      </c>
      <c r="Z602">
        <f t="shared" si="337"/>
        <v>4</v>
      </c>
      <c r="AA602" t="str">
        <f t="shared" si="338"/>
        <v>[[16,70,281,100][18,14,56,100]]</v>
      </c>
      <c r="AB602" t="str">
        <f t="shared" si="338"/>
        <v>[[16,70,281,100][18,14,56,100]]</v>
      </c>
      <c r="AC602" t="str">
        <f t="shared" si="338"/>
        <v>[[16,70,281,100][18,14,56,100]]</v>
      </c>
      <c r="AD602" t="str">
        <f t="shared" si="338"/>
        <v>[[16,70,281,100][18,14,56,100]]</v>
      </c>
      <c r="AE602">
        <f t="shared" si="339"/>
        <v>2</v>
      </c>
    </row>
    <row r="603" spans="1:31" hidden="1" x14ac:dyDescent="0.15">
      <c r="A603" t="str">
        <f t="shared" si="294"/>
        <v>1207502</v>
      </c>
      <c r="B603">
        <f t="shared" si="295"/>
        <v>1</v>
      </c>
      <c r="E603">
        <f t="shared" ref="E603" si="400">E103</f>
        <v>5</v>
      </c>
      <c r="G603">
        <f t="shared" ref="G603" si="401">G103</f>
        <v>2</v>
      </c>
      <c r="H603">
        <f>VLOOKUP(G603,装备规划说明!$F$7:$H$20,2,FALSE)</f>
        <v>30</v>
      </c>
      <c r="I603">
        <f>IF(G603&gt;2,IF(E603=VLOOKUP(G603,装备规划说明!$F$10:$P$20,11,FALSE),1,0)+IF(E603-1=VLOOKUP(G603,装备规划说明!$F$10:$P$20,11,FALSE),1,0),IF(E603=VLOOKUP(G603,装备规划说明!$F$10:$P$20,11,FALSE),1,0))</f>
        <v>0</v>
      </c>
      <c r="J603">
        <f t="shared" si="298"/>
        <v>2</v>
      </c>
      <c r="K603">
        <v>0</v>
      </c>
      <c r="R603">
        <f t="shared" ref="R603:S603" si="402">R103</f>
        <v>7</v>
      </c>
      <c r="S603">
        <f t="shared" si="402"/>
        <v>7</v>
      </c>
      <c r="U603">
        <f>VLOOKUP($R603,装备规划说明!$X$27:$AI$34,U$1,FALSE)</f>
        <v>16</v>
      </c>
      <c r="V603">
        <f>INT(VLOOKUP($R603,装备规划说明!$X$27:$AI$34,V$1,FALSE)*VLOOKUP($G603,装备规划说明!$F$10:$O$21,4,FALSE)/装备规划说明!$AE$14)</f>
        <v>422</v>
      </c>
      <c r="W603">
        <f>VLOOKUP($R603,装备规划说明!$X$27:$AI$34,W$1,FALSE)</f>
        <v>18</v>
      </c>
      <c r="X603">
        <f>INT(VLOOKUP($R603,装备规划说明!$X$27:$AI$34,X$1,FALSE)*VLOOKUP($G603,装备规划说明!$F$10:$O$21,4,FALSE)/装备规划说明!$AE$14)</f>
        <v>84</v>
      </c>
      <c r="Y603" t="str">
        <f t="shared" si="336"/>
        <v>[[16,295,527][[18,58,105]</v>
      </c>
      <c r="Z603">
        <f t="shared" si="337"/>
        <v>4</v>
      </c>
      <c r="AA603" t="str">
        <f t="shared" si="338"/>
        <v>[[16,70,281,100][18,14,56,100]]</v>
      </c>
      <c r="AB603" t="str">
        <f t="shared" si="338"/>
        <v>[[16,70,281,100][18,14,56,100]]</v>
      </c>
      <c r="AC603" t="str">
        <f t="shared" si="338"/>
        <v>[[16,70,281,100][18,14,56,100]]</v>
      </c>
      <c r="AD603" t="str">
        <f t="shared" si="338"/>
        <v>[[16,70,281,100][18,14,56,100]]</v>
      </c>
      <c r="AE603">
        <f t="shared" si="339"/>
        <v>2</v>
      </c>
    </row>
    <row r="604" spans="1:31" hidden="1" x14ac:dyDescent="0.15">
      <c r="A604" t="str">
        <f t="shared" si="294"/>
        <v>1207502</v>
      </c>
      <c r="B604">
        <f t="shared" si="295"/>
        <v>1</v>
      </c>
      <c r="E604">
        <f t="shared" ref="E604" si="403">E104</f>
        <v>5</v>
      </c>
      <c r="G604">
        <f t="shared" ref="G604" si="404">G104</f>
        <v>2</v>
      </c>
      <c r="H604">
        <f>VLOOKUP(G604,装备规划说明!$F$7:$H$20,2,FALSE)</f>
        <v>30</v>
      </c>
      <c r="I604">
        <f>IF(G604&gt;2,IF(E604=VLOOKUP(G604,装备规划说明!$F$10:$P$20,11,FALSE),1,0)+IF(E604-1=VLOOKUP(G604,装备规划说明!$F$10:$P$20,11,FALSE),1,0),IF(E604=VLOOKUP(G604,装备规划说明!$F$10:$P$20,11,FALSE),1,0))</f>
        <v>0</v>
      </c>
      <c r="J604">
        <f t="shared" si="298"/>
        <v>2</v>
      </c>
      <c r="K604">
        <v>0</v>
      </c>
      <c r="R604">
        <f t="shared" ref="R604:S604" si="405">R104</f>
        <v>7</v>
      </c>
      <c r="S604">
        <f t="shared" si="405"/>
        <v>7</v>
      </c>
      <c r="U604">
        <f>VLOOKUP($R604,装备规划说明!$X$27:$AI$34,U$1,FALSE)</f>
        <v>16</v>
      </c>
      <c r="V604">
        <f>INT(VLOOKUP($R604,装备规划说明!$X$27:$AI$34,V$1,FALSE)*VLOOKUP($G604,装备规划说明!$F$10:$O$21,4,FALSE)/装备规划说明!$AE$14)</f>
        <v>422</v>
      </c>
      <c r="W604">
        <f>VLOOKUP($R604,装备规划说明!$X$27:$AI$34,W$1,FALSE)</f>
        <v>18</v>
      </c>
      <c r="X604">
        <f>INT(VLOOKUP($R604,装备规划说明!$X$27:$AI$34,X$1,FALSE)*VLOOKUP($G604,装备规划说明!$F$10:$O$21,4,FALSE)/装备规划说明!$AE$14)</f>
        <v>84</v>
      </c>
      <c r="Y604" t="str">
        <f t="shared" si="336"/>
        <v>[[16,295,527][[18,58,105]</v>
      </c>
      <c r="Z604">
        <f t="shared" si="337"/>
        <v>4</v>
      </c>
      <c r="AA604" t="str">
        <f t="shared" si="338"/>
        <v>[[16,70,281,100][18,14,56,100]]</v>
      </c>
      <c r="AB604" t="str">
        <f t="shared" si="338"/>
        <v>[[16,70,281,100][18,14,56,100]]</v>
      </c>
      <c r="AC604" t="str">
        <f t="shared" si="338"/>
        <v>[[16,70,281,100][18,14,56,100]]</v>
      </c>
      <c r="AD604" t="str">
        <f t="shared" si="338"/>
        <v>[[16,70,281,100][18,14,56,100]]</v>
      </c>
      <c r="AE604">
        <f t="shared" si="339"/>
        <v>2</v>
      </c>
    </row>
    <row r="605" spans="1:31" hidden="1" x14ac:dyDescent="0.15">
      <c r="A605" t="str">
        <f t="shared" si="294"/>
        <v>1201103</v>
      </c>
      <c r="B605">
        <f t="shared" si="295"/>
        <v>1</v>
      </c>
      <c r="E605">
        <f t="shared" ref="E605" si="406">E105</f>
        <v>1</v>
      </c>
      <c r="G605">
        <f t="shared" ref="G605" si="407">G105</f>
        <v>3</v>
      </c>
      <c r="H605">
        <f>VLOOKUP(G605,装备规划说明!$F$7:$H$20,2,FALSE)</f>
        <v>50</v>
      </c>
      <c r="I605">
        <f>IF(G605&gt;2,IF(E605=VLOOKUP(G605,装备规划说明!$F$10:$P$20,11,FALSE),1,0)+IF(E605-1=VLOOKUP(G605,装备规划说明!$F$10:$P$20,11,FALSE),1,0),IF(E605=VLOOKUP(G605,装备规划说明!$F$10:$P$20,11,FALSE),1,0))</f>
        <v>0</v>
      </c>
      <c r="J605">
        <f t="shared" si="298"/>
        <v>2</v>
      </c>
      <c r="K605">
        <v>0</v>
      </c>
      <c r="R605">
        <f t="shared" ref="R605:S605" si="408">R105</f>
        <v>1</v>
      </c>
      <c r="S605">
        <f t="shared" si="408"/>
        <v>1</v>
      </c>
      <c r="U605">
        <f>VLOOKUP($R605,装备规划说明!$X$27:$AI$34,U$1,FALSE)</f>
        <v>16</v>
      </c>
      <c r="V605">
        <f>INT(VLOOKUP($R605,装备规划说明!$X$27:$AI$34,V$1,FALSE)*VLOOKUP($G605,装备规划说明!$F$10:$O$21,4,FALSE)/装备规划说明!$AE$14)</f>
        <v>492</v>
      </c>
      <c r="W605">
        <f>VLOOKUP($R605,装备规划说明!$X$27:$AI$34,W$1,FALSE)</f>
        <v>20</v>
      </c>
      <c r="X605">
        <f>INT(VLOOKUP($R605,装备规划说明!$X$27:$AI$34,X$1,FALSE)*VLOOKUP($G605,装备规划说明!$F$10:$O$21,4,FALSE)/装备规划说明!$AE$14)</f>
        <v>35</v>
      </c>
      <c r="Y605" t="str">
        <f t="shared" si="336"/>
        <v>[[16,344,615][[20,24,43]</v>
      </c>
      <c r="Z605">
        <f t="shared" si="337"/>
        <v>0</v>
      </c>
      <c r="AA605" t="str">
        <f t="shared" si="338"/>
        <v>[[16,82,328,100][20,5,23,100]]</v>
      </c>
      <c r="AB605" t="str">
        <f t="shared" si="338"/>
        <v>[[16,82,328,100][20,5,23,100]]</v>
      </c>
      <c r="AC605" t="str">
        <f t="shared" si="338"/>
        <v>[[16,82,328,100][20,5,23,100]]</v>
      </c>
      <c r="AD605" t="str">
        <f t="shared" si="338"/>
        <v>[[16,82,328,100][20,5,23,100]]</v>
      </c>
      <c r="AE605">
        <f t="shared" si="339"/>
        <v>0</v>
      </c>
    </row>
    <row r="606" spans="1:31" hidden="1" x14ac:dyDescent="0.15">
      <c r="A606" t="str">
        <f t="shared" si="294"/>
        <v>1202103</v>
      </c>
      <c r="B606">
        <f t="shared" si="295"/>
        <v>1</v>
      </c>
      <c r="E606">
        <f t="shared" ref="E606" si="409">E106</f>
        <v>1</v>
      </c>
      <c r="G606">
        <f t="shared" ref="G606" si="410">G106</f>
        <v>3</v>
      </c>
      <c r="H606">
        <f>VLOOKUP(G606,装备规划说明!$F$7:$H$20,2,FALSE)</f>
        <v>50</v>
      </c>
      <c r="I606">
        <f>IF(G606&gt;2,IF(E606=VLOOKUP(G606,装备规划说明!$F$10:$P$20,11,FALSE),1,0)+IF(E606-1=VLOOKUP(G606,装备规划说明!$F$10:$P$20,11,FALSE),1,0),IF(E606=VLOOKUP(G606,装备规划说明!$F$10:$P$20,11,FALSE),1,0))</f>
        <v>0</v>
      </c>
      <c r="J606">
        <f t="shared" si="298"/>
        <v>2</v>
      </c>
      <c r="K606">
        <v>0</v>
      </c>
      <c r="R606">
        <f t="shared" ref="R606:S606" si="411">R106</f>
        <v>2</v>
      </c>
      <c r="S606">
        <f t="shared" si="411"/>
        <v>2</v>
      </c>
      <c r="U606">
        <f>VLOOKUP($R606,装备规划说明!$X$27:$AI$34,U$1,FALSE)</f>
        <v>16</v>
      </c>
      <c r="V606">
        <f>INT(VLOOKUP($R606,装备规划说明!$X$27:$AI$34,V$1,FALSE)*VLOOKUP($G606,装备规划说明!$F$10:$O$21,4,FALSE)/装备规划说明!$AE$14)</f>
        <v>704</v>
      </c>
      <c r="W606">
        <f>VLOOKUP($R606,装备规划说明!$X$27:$AI$34,W$1,FALSE)</f>
        <v>20</v>
      </c>
      <c r="X606">
        <f>INT(VLOOKUP($R606,装备规划说明!$X$27:$AI$34,X$1,FALSE)*VLOOKUP($G606,装备规划说明!$F$10:$O$21,4,FALSE)/装备规划说明!$AE$14)</f>
        <v>35</v>
      </c>
      <c r="Y606" t="str">
        <f t="shared" si="336"/>
        <v>[[16,492,880][[20,24,43]</v>
      </c>
      <c r="Z606">
        <f t="shared" si="337"/>
        <v>0</v>
      </c>
      <c r="AA606" t="str">
        <f t="shared" si="338"/>
        <v>[[16,117,469,100][20,5,23,100]]</v>
      </c>
      <c r="AB606" t="str">
        <f t="shared" si="338"/>
        <v>[[16,117,469,100][20,5,23,100]]</v>
      </c>
      <c r="AC606" t="str">
        <f t="shared" si="338"/>
        <v>[[16,117,469,100][20,5,23,100]]</v>
      </c>
      <c r="AD606" t="str">
        <f t="shared" si="338"/>
        <v>[[16,117,469,100][20,5,23,100]]</v>
      </c>
      <c r="AE606">
        <f t="shared" si="339"/>
        <v>0</v>
      </c>
    </row>
    <row r="607" spans="1:31" hidden="1" x14ac:dyDescent="0.15">
      <c r="A607" t="str">
        <f t="shared" si="294"/>
        <v>1203103</v>
      </c>
      <c r="B607">
        <f t="shared" si="295"/>
        <v>1</v>
      </c>
      <c r="E607">
        <f t="shared" ref="E607" si="412">E107</f>
        <v>1</v>
      </c>
      <c r="G607">
        <f t="shared" ref="G607" si="413">G107</f>
        <v>3</v>
      </c>
      <c r="H607">
        <f>VLOOKUP(G607,装备规划说明!$F$7:$H$20,2,FALSE)</f>
        <v>50</v>
      </c>
      <c r="I607">
        <f>IF(G607&gt;2,IF(E607=VLOOKUP(G607,装备规划说明!$F$10:$P$20,11,FALSE),1,0)+IF(E607-1=VLOOKUP(G607,装备规划说明!$F$10:$P$20,11,FALSE),1,0),IF(E607=VLOOKUP(G607,装备规划说明!$F$10:$P$20,11,FALSE),1,0))</f>
        <v>0</v>
      </c>
      <c r="J607">
        <f t="shared" si="298"/>
        <v>2</v>
      </c>
      <c r="K607">
        <v>0</v>
      </c>
      <c r="R607">
        <f t="shared" ref="R607:S607" si="414">R107</f>
        <v>3</v>
      </c>
      <c r="S607">
        <f t="shared" si="414"/>
        <v>3</v>
      </c>
      <c r="U607">
        <f>VLOOKUP($R607,装备规划说明!$X$27:$AI$34,U$1,FALSE)</f>
        <v>16</v>
      </c>
      <c r="V607">
        <f>INT(VLOOKUP($R607,装备规划说明!$X$27:$AI$34,V$1,FALSE)*VLOOKUP($G607,装备规划说明!$F$10:$O$21,4,FALSE)/装备规划说明!$AE$14)</f>
        <v>352</v>
      </c>
      <c r="W607">
        <f>VLOOKUP($R607,装备规划说明!$X$27:$AI$34,W$1,FALSE)</f>
        <v>21</v>
      </c>
      <c r="X607">
        <f>INT(VLOOKUP($R607,装备规划说明!$X$27:$AI$34,X$1,FALSE)*VLOOKUP($G607,装备规划说明!$F$10:$O$21,4,FALSE)/装备规划说明!$AE$14)</f>
        <v>35</v>
      </c>
      <c r="Y607" t="str">
        <f t="shared" si="336"/>
        <v>[[16,246,440][[21,24,43]</v>
      </c>
      <c r="Z607">
        <f t="shared" si="337"/>
        <v>0</v>
      </c>
      <c r="AA607" t="str">
        <f t="shared" si="338"/>
        <v>[[16,58,234,100][21,5,23,100]]</v>
      </c>
      <c r="AB607" t="str">
        <f t="shared" si="338"/>
        <v>[[16,58,234,100][21,5,23,100]]</v>
      </c>
      <c r="AC607" t="str">
        <f t="shared" si="338"/>
        <v>[[16,58,234,100][21,5,23,100]]</v>
      </c>
      <c r="AD607" t="str">
        <f t="shared" si="338"/>
        <v>[[16,58,234,100][21,5,23,100]]</v>
      </c>
      <c r="AE607">
        <f t="shared" si="339"/>
        <v>0</v>
      </c>
    </row>
    <row r="608" spans="1:31" hidden="1" x14ac:dyDescent="0.15">
      <c r="A608" t="str">
        <f t="shared" si="294"/>
        <v>1204103</v>
      </c>
      <c r="B608">
        <f t="shared" si="295"/>
        <v>1</v>
      </c>
      <c r="E608">
        <f t="shared" ref="E608" si="415">E108</f>
        <v>1</v>
      </c>
      <c r="G608">
        <f t="shared" ref="G608" si="416">G108</f>
        <v>3</v>
      </c>
      <c r="H608">
        <f>VLOOKUP(G608,装备规划说明!$F$7:$H$20,2,FALSE)</f>
        <v>50</v>
      </c>
      <c r="I608">
        <f>IF(G608&gt;2,IF(E608=VLOOKUP(G608,装备规划说明!$F$10:$P$20,11,FALSE),1,0)+IF(E608-1=VLOOKUP(G608,装备规划说明!$F$10:$P$20,11,FALSE),1,0),IF(E608=VLOOKUP(G608,装备规划说明!$F$10:$P$20,11,FALSE),1,0))</f>
        <v>0</v>
      </c>
      <c r="J608">
        <f t="shared" si="298"/>
        <v>2</v>
      </c>
      <c r="K608">
        <v>0</v>
      </c>
      <c r="R608">
        <f t="shared" ref="R608:S608" si="417">R108</f>
        <v>4</v>
      </c>
      <c r="S608">
        <f t="shared" si="417"/>
        <v>4</v>
      </c>
      <c r="U608">
        <f>VLOOKUP($R608,装备规划说明!$X$27:$AI$34,U$1,FALSE)</f>
        <v>18</v>
      </c>
      <c r="V608">
        <f>INT(VLOOKUP($R608,装备规划说明!$X$27:$AI$34,V$1,FALSE)*VLOOKUP($G608,装备规划说明!$F$10:$O$21,4,FALSE)/装备规划说明!$AE$14)</f>
        <v>35</v>
      </c>
      <c r="W608">
        <f>VLOOKUP($R608,装备规划说明!$X$27:$AI$34,W$1,FALSE)</f>
        <v>22</v>
      </c>
      <c r="X608">
        <f>INT(VLOOKUP($R608,装备规划说明!$X$27:$AI$34,X$1,FALSE)*VLOOKUP($G608,装备规划说明!$F$10:$O$21,4,FALSE)/装备规划说明!$AE$14)</f>
        <v>17</v>
      </c>
      <c r="Y608" t="str">
        <f t="shared" si="336"/>
        <v>[[18,24,43][[22,11,21]</v>
      </c>
      <c r="Z608">
        <f t="shared" si="337"/>
        <v>0</v>
      </c>
      <c r="AA608" t="str">
        <f t="shared" si="338"/>
        <v>[[18,5,23,100][22,2,11,100]]</v>
      </c>
      <c r="AB608" t="str">
        <f t="shared" si="338"/>
        <v>[[18,5,23,100][22,2,11,100]]</v>
      </c>
      <c r="AC608" t="str">
        <f t="shared" si="338"/>
        <v>[[18,5,23,100][22,2,11,100]]</v>
      </c>
      <c r="AD608" t="str">
        <f t="shared" si="338"/>
        <v>[[18,5,23,100][22,2,11,100]]</v>
      </c>
      <c r="AE608">
        <f t="shared" si="339"/>
        <v>0</v>
      </c>
    </row>
    <row r="609" spans="1:31" hidden="1" x14ac:dyDescent="0.15">
      <c r="A609" t="str">
        <f t="shared" si="294"/>
        <v>1205103</v>
      </c>
      <c r="B609">
        <f t="shared" si="295"/>
        <v>1</v>
      </c>
      <c r="E609">
        <f t="shared" ref="E609" si="418">E109</f>
        <v>1</v>
      </c>
      <c r="G609">
        <f t="shared" ref="G609" si="419">G109</f>
        <v>3</v>
      </c>
      <c r="H609">
        <f>VLOOKUP(G609,装备规划说明!$F$7:$H$20,2,FALSE)</f>
        <v>50</v>
      </c>
      <c r="I609">
        <f>IF(G609&gt;2,IF(E609=VLOOKUP(G609,装备规划说明!$F$10:$P$20,11,FALSE),1,0)+IF(E609-1=VLOOKUP(G609,装备规划说明!$F$10:$P$20,11,FALSE),1,0),IF(E609=VLOOKUP(G609,装备规划说明!$F$10:$P$20,11,FALSE),1,0))</f>
        <v>0</v>
      </c>
      <c r="J609">
        <f t="shared" si="298"/>
        <v>2</v>
      </c>
      <c r="K609">
        <v>0</v>
      </c>
      <c r="R609">
        <f t="shared" ref="R609:S609" si="420">R109</f>
        <v>5</v>
      </c>
      <c r="S609">
        <f t="shared" si="420"/>
        <v>5</v>
      </c>
      <c r="U609">
        <f>VLOOKUP($R609,装备规划说明!$X$27:$AI$34,U$1,FALSE)</f>
        <v>16</v>
      </c>
      <c r="V609">
        <f>INT(VLOOKUP($R609,装备规划说明!$X$27:$AI$34,V$1,FALSE)*VLOOKUP($G609,装备规划说明!$F$10:$O$21,4,FALSE)/装备规划说明!$AE$14)</f>
        <v>492</v>
      </c>
      <c r="W609">
        <f>VLOOKUP($R609,装备规划说明!$X$27:$AI$34,W$1,FALSE)</f>
        <v>17</v>
      </c>
      <c r="X609">
        <f>INT(VLOOKUP($R609,装备规划说明!$X$27:$AI$34,X$1,FALSE)*VLOOKUP($G609,装备规划说明!$F$10:$O$21,4,FALSE)/装备规划说明!$AE$14)</f>
        <v>352</v>
      </c>
      <c r="Y609" t="str">
        <f t="shared" si="336"/>
        <v>[[16,344,615][[17,246,440]</v>
      </c>
      <c r="Z609">
        <f t="shared" si="337"/>
        <v>0</v>
      </c>
      <c r="AA609" t="str">
        <f t="shared" si="338"/>
        <v>[[16,82,328,100][17,58,234,100]]</v>
      </c>
      <c r="AB609" t="str">
        <f t="shared" si="338"/>
        <v>[[16,82,328,100][17,58,234,100]]</v>
      </c>
      <c r="AC609" t="str">
        <f t="shared" si="338"/>
        <v>[[16,82,328,100][17,58,234,100]]</v>
      </c>
      <c r="AD609" t="str">
        <f t="shared" si="338"/>
        <v>[[16,82,328,100][17,58,234,100]]</v>
      </c>
      <c r="AE609">
        <f t="shared" si="339"/>
        <v>0</v>
      </c>
    </row>
    <row r="610" spans="1:31" hidden="1" x14ac:dyDescent="0.15">
      <c r="A610" t="str">
        <f t="shared" si="294"/>
        <v>1206103</v>
      </c>
      <c r="B610">
        <f t="shared" si="295"/>
        <v>1</v>
      </c>
      <c r="E610">
        <f t="shared" ref="E610" si="421">E110</f>
        <v>1</v>
      </c>
      <c r="G610">
        <f t="shared" ref="G610" si="422">G110</f>
        <v>3</v>
      </c>
      <c r="H610">
        <f>VLOOKUP(G610,装备规划说明!$F$7:$H$20,2,FALSE)</f>
        <v>50</v>
      </c>
      <c r="I610">
        <f>IF(G610&gt;2,IF(E610=VLOOKUP(G610,装备规划说明!$F$10:$P$20,11,FALSE),1,0)+IF(E610-1=VLOOKUP(G610,装备规划说明!$F$10:$P$20,11,FALSE),1,0),IF(E610=VLOOKUP(G610,装备规划说明!$F$10:$P$20,11,FALSE),1,0))</f>
        <v>0</v>
      </c>
      <c r="J610">
        <f t="shared" si="298"/>
        <v>2</v>
      </c>
      <c r="K610">
        <v>0</v>
      </c>
      <c r="R610">
        <f t="shared" ref="R610:S610" si="423">R110</f>
        <v>6</v>
      </c>
      <c r="S610">
        <f t="shared" si="423"/>
        <v>6</v>
      </c>
      <c r="U610">
        <f>VLOOKUP($R610,装备规划说明!$X$27:$AI$34,U$1,FALSE)</f>
        <v>18</v>
      </c>
      <c r="V610">
        <f>INT(VLOOKUP($R610,装备规划说明!$X$27:$AI$34,V$1,FALSE)*VLOOKUP($G610,装备规划说明!$F$10:$O$21,4,FALSE)/装备规划说明!$AE$14)</f>
        <v>35</v>
      </c>
      <c r="W610">
        <f>VLOOKUP($R610,装备规划说明!$X$27:$AI$34,W$1,FALSE)</f>
        <v>17</v>
      </c>
      <c r="X610">
        <f>INT(VLOOKUP($R610,装备规划说明!$X$27:$AI$34,X$1,FALSE)*VLOOKUP($G610,装备规划说明!$F$10:$O$21,4,FALSE)/装备规划说明!$AE$14)</f>
        <v>14</v>
      </c>
      <c r="Y610" t="str">
        <f t="shared" si="336"/>
        <v>[[18,24,43][[17,9,17]</v>
      </c>
      <c r="Z610">
        <f t="shared" si="337"/>
        <v>0</v>
      </c>
      <c r="AA610" t="str">
        <f t="shared" si="338"/>
        <v>[[18,5,23,100][17,2,9,100]]</v>
      </c>
      <c r="AB610" t="str">
        <f t="shared" si="338"/>
        <v>[[18,5,23,100][17,2,9,100]]</v>
      </c>
      <c r="AC610" t="str">
        <f t="shared" si="338"/>
        <v>[[18,5,23,100][17,2,9,100]]</v>
      </c>
      <c r="AD610" t="str">
        <f t="shared" si="338"/>
        <v>[[18,5,23,100][17,2,9,100]]</v>
      </c>
      <c r="AE610">
        <f t="shared" si="339"/>
        <v>0</v>
      </c>
    </row>
    <row r="611" spans="1:31" hidden="1" x14ac:dyDescent="0.15">
      <c r="A611" t="str">
        <f t="shared" si="294"/>
        <v>1207103</v>
      </c>
      <c r="B611">
        <f t="shared" si="295"/>
        <v>1</v>
      </c>
      <c r="E611">
        <f t="shared" ref="E611" si="424">E111</f>
        <v>1</v>
      </c>
      <c r="G611">
        <f t="shared" ref="G611" si="425">G111</f>
        <v>3</v>
      </c>
      <c r="H611">
        <f>VLOOKUP(G611,装备规划说明!$F$7:$H$20,2,FALSE)</f>
        <v>50</v>
      </c>
      <c r="I611">
        <f>IF(G611&gt;2,IF(E611=VLOOKUP(G611,装备规划说明!$F$10:$P$20,11,FALSE),1,0)+IF(E611-1=VLOOKUP(G611,装备规划说明!$F$10:$P$20,11,FALSE),1,0),IF(E611=VLOOKUP(G611,装备规划说明!$F$10:$P$20,11,FALSE),1,0))</f>
        <v>0</v>
      </c>
      <c r="J611">
        <f t="shared" si="298"/>
        <v>2</v>
      </c>
      <c r="K611">
        <v>0</v>
      </c>
      <c r="R611">
        <f t="shared" ref="R611:S611" si="426">R111</f>
        <v>7</v>
      </c>
      <c r="S611">
        <f t="shared" si="426"/>
        <v>7</v>
      </c>
      <c r="U611">
        <f>VLOOKUP($R611,装备规划说明!$X$27:$AI$34,U$1,FALSE)</f>
        <v>16</v>
      </c>
      <c r="V611">
        <f>INT(VLOOKUP($R611,装备规划说明!$X$27:$AI$34,V$1,FALSE)*VLOOKUP($G611,装备规划说明!$F$10:$O$21,4,FALSE)/装备规划说明!$AE$14)</f>
        <v>704</v>
      </c>
      <c r="W611">
        <f>VLOOKUP($R611,装备规划说明!$X$27:$AI$34,W$1,FALSE)</f>
        <v>18</v>
      </c>
      <c r="X611">
        <f>INT(VLOOKUP($R611,装备规划说明!$X$27:$AI$34,X$1,FALSE)*VLOOKUP($G611,装备规划说明!$F$10:$O$21,4,FALSE)/装备规划说明!$AE$14)</f>
        <v>140</v>
      </c>
      <c r="Y611" t="str">
        <f t="shared" si="336"/>
        <v>[[16,492,880][[18,98,175]</v>
      </c>
      <c r="Z611">
        <f t="shared" si="337"/>
        <v>0</v>
      </c>
      <c r="AA611" t="str">
        <f t="shared" si="338"/>
        <v>[[16,117,469,100][18,23,93,100]]</v>
      </c>
      <c r="AB611" t="str">
        <f t="shared" si="338"/>
        <v>[[16,117,469,100][18,23,93,100]]</v>
      </c>
      <c r="AC611" t="str">
        <f t="shared" si="338"/>
        <v>[[16,117,469,100][18,23,93,100]]</v>
      </c>
      <c r="AD611" t="str">
        <f t="shared" si="338"/>
        <v>[[16,117,469,100][18,23,93,100]]</v>
      </c>
      <c r="AE611">
        <f t="shared" si="339"/>
        <v>0</v>
      </c>
    </row>
    <row r="612" spans="1:31" hidden="1" x14ac:dyDescent="0.15">
      <c r="A612" t="str">
        <f t="shared" si="294"/>
        <v>1207103</v>
      </c>
      <c r="B612">
        <f t="shared" si="295"/>
        <v>1</v>
      </c>
      <c r="E612">
        <f t="shared" ref="E612" si="427">E112</f>
        <v>1</v>
      </c>
      <c r="G612">
        <f t="shared" ref="G612" si="428">G112</f>
        <v>3</v>
      </c>
      <c r="H612">
        <f>VLOOKUP(G612,装备规划说明!$F$7:$H$20,2,FALSE)</f>
        <v>50</v>
      </c>
      <c r="I612">
        <f>IF(G612&gt;2,IF(E612=VLOOKUP(G612,装备规划说明!$F$10:$P$20,11,FALSE),1,0)+IF(E612-1=VLOOKUP(G612,装备规划说明!$F$10:$P$20,11,FALSE),1,0),IF(E612=VLOOKUP(G612,装备规划说明!$F$10:$P$20,11,FALSE),1,0))</f>
        <v>0</v>
      </c>
      <c r="J612">
        <f t="shared" si="298"/>
        <v>2</v>
      </c>
      <c r="K612">
        <v>0</v>
      </c>
      <c r="R612">
        <f t="shared" ref="R612:S612" si="429">R112</f>
        <v>7</v>
      </c>
      <c r="S612">
        <f t="shared" si="429"/>
        <v>7</v>
      </c>
      <c r="U612">
        <f>VLOOKUP($R612,装备规划说明!$X$27:$AI$34,U$1,FALSE)</f>
        <v>16</v>
      </c>
      <c r="V612">
        <f>INT(VLOOKUP($R612,装备规划说明!$X$27:$AI$34,V$1,FALSE)*VLOOKUP($G612,装备规划说明!$F$10:$O$21,4,FALSE)/装备规划说明!$AE$14)</f>
        <v>704</v>
      </c>
      <c r="W612">
        <f>VLOOKUP($R612,装备规划说明!$X$27:$AI$34,W$1,FALSE)</f>
        <v>18</v>
      </c>
      <c r="X612">
        <f>INT(VLOOKUP($R612,装备规划说明!$X$27:$AI$34,X$1,FALSE)*VLOOKUP($G612,装备规划说明!$F$10:$O$21,4,FALSE)/装备规划说明!$AE$14)</f>
        <v>140</v>
      </c>
      <c r="Y612" t="str">
        <f t="shared" si="336"/>
        <v>[[16,492,880][[18,98,175]</v>
      </c>
      <c r="Z612">
        <f t="shared" si="337"/>
        <v>0</v>
      </c>
      <c r="AA612" t="str">
        <f t="shared" si="338"/>
        <v>[[16,117,469,100][18,23,93,100]]</v>
      </c>
      <c r="AB612" t="str">
        <f t="shared" si="338"/>
        <v>[[16,117,469,100][18,23,93,100]]</v>
      </c>
      <c r="AC612" t="str">
        <f t="shared" si="338"/>
        <v>[[16,117,469,100][18,23,93,100]]</v>
      </c>
      <c r="AD612" t="str">
        <f t="shared" si="338"/>
        <v>[[16,117,469,100][18,23,93,100]]</v>
      </c>
      <c r="AE612">
        <f t="shared" si="339"/>
        <v>0</v>
      </c>
    </row>
    <row r="613" spans="1:31" hidden="1" x14ac:dyDescent="0.15">
      <c r="A613" t="str">
        <f t="shared" si="294"/>
        <v>1207103</v>
      </c>
      <c r="B613">
        <f t="shared" si="295"/>
        <v>1</v>
      </c>
      <c r="E613">
        <f t="shared" ref="E613" si="430">E113</f>
        <v>1</v>
      </c>
      <c r="G613">
        <f t="shared" ref="G613" si="431">G113</f>
        <v>3</v>
      </c>
      <c r="H613">
        <f>VLOOKUP(G613,装备规划说明!$F$7:$H$20,2,FALSE)</f>
        <v>50</v>
      </c>
      <c r="I613">
        <f>IF(G613&gt;2,IF(E613=VLOOKUP(G613,装备规划说明!$F$10:$P$20,11,FALSE),1,0)+IF(E613-1=VLOOKUP(G613,装备规划说明!$F$10:$P$20,11,FALSE),1,0),IF(E613=VLOOKUP(G613,装备规划说明!$F$10:$P$20,11,FALSE),1,0))</f>
        <v>0</v>
      </c>
      <c r="J613">
        <f t="shared" si="298"/>
        <v>2</v>
      </c>
      <c r="K613">
        <v>0</v>
      </c>
      <c r="R613">
        <f t="shared" ref="R613:S613" si="432">R113</f>
        <v>7</v>
      </c>
      <c r="S613">
        <f t="shared" si="432"/>
        <v>7</v>
      </c>
      <c r="U613">
        <f>VLOOKUP($R613,装备规划说明!$X$27:$AI$34,U$1,FALSE)</f>
        <v>16</v>
      </c>
      <c r="V613">
        <f>INT(VLOOKUP($R613,装备规划说明!$X$27:$AI$34,V$1,FALSE)*VLOOKUP($G613,装备规划说明!$F$10:$O$21,4,FALSE)/装备规划说明!$AE$14)</f>
        <v>704</v>
      </c>
      <c r="W613">
        <f>VLOOKUP($R613,装备规划说明!$X$27:$AI$34,W$1,FALSE)</f>
        <v>18</v>
      </c>
      <c r="X613">
        <f>INT(VLOOKUP($R613,装备规划说明!$X$27:$AI$34,X$1,FALSE)*VLOOKUP($G613,装备规划说明!$F$10:$O$21,4,FALSE)/装备规划说明!$AE$14)</f>
        <v>140</v>
      </c>
      <c r="Y613" t="str">
        <f t="shared" si="336"/>
        <v>[[16,492,880][[18,98,175]</v>
      </c>
      <c r="Z613">
        <f t="shared" si="337"/>
        <v>0</v>
      </c>
      <c r="AA613" t="str">
        <f t="shared" si="338"/>
        <v>[[16,117,469,100][18,23,93,100]]</v>
      </c>
      <c r="AB613" t="str">
        <f t="shared" si="338"/>
        <v>[[16,117,469,100][18,23,93,100]]</v>
      </c>
      <c r="AC613" t="str">
        <f t="shared" si="338"/>
        <v>[[16,117,469,100][18,23,93,100]]</v>
      </c>
      <c r="AD613" t="str">
        <f t="shared" si="338"/>
        <v>[[16,117,469,100][18,23,93,100]]</v>
      </c>
      <c r="AE613">
        <f t="shared" si="339"/>
        <v>0</v>
      </c>
    </row>
    <row r="614" spans="1:31" hidden="1" x14ac:dyDescent="0.15">
      <c r="A614" t="str">
        <f t="shared" si="294"/>
        <v>1207103</v>
      </c>
      <c r="B614">
        <f t="shared" si="295"/>
        <v>1</v>
      </c>
      <c r="E614">
        <f t="shared" ref="E614" si="433">E114</f>
        <v>1</v>
      </c>
      <c r="G614">
        <f t="shared" ref="G614" si="434">G114</f>
        <v>3</v>
      </c>
      <c r="H614">
        <f>VLOOKUP(G614,装备规划说明!$F$7:$H$20,2,FALSE)</f>
        <v>50</v>
      </c>
      <c r="I614">
        <f>IF(G614&gt;2,IF(E614=VLOOKUP(G614,装备规划说明!$F$10:$P$20,11,FALSE),1,0)+IF(E614-1=VLOOKUP(G614,装备规划说明!$F$10:$P$20,11,FALSE),1,0),IF(E614=VLOOKUP(G614,装备规划说明!$F$10:$P$20,11,FALSE),1,0))</f>
        <v>0</v>
      </c>
      <c r="J614">
        <f t="shared" si="298"/>
        <v>2</v>
      </c>
      <c r="K614">
        <v>0</v>
      </c>
      <c r="R614">
        <f t="shared" ref="R614:S614" si="435">R114</f>
        <v>7</v>
      </c>
      <c r="S614">
        <f t="shared" si="435"/>
        <v>7</v>
      </c>
      <c r="U614">
        <f>VLOOKUP($R614,装备规划说明!$X$27:$AI$34,U$1,FALSE)</f>
        <v>16</v>
      </c>
      <c r="V614">
        <f>INT(VLOOKUP($R614,装备规划说明!$X$27:$AI$34,V$1,FALSE)*VLOOKUP($G614,装备规划说明!$F$10:$O$21,4,FALSE)/装备规划说明!$AE$14)</f>
        <v>704</v>
      </c>
      <c r="W614">
        <f>VLOOKUP($R614,装备规划说明!$X$27:$AI$34,W$1,FALSE)</f>
        <v>18</v>
      </c>
      <c r="X614">
        <f>INT(VLOOKUP($R614,装备规划说明!$X$27:$AI$34,X$1,FALSE)*VLOOKUP($G614,装备规划说明!$F$10:$O$21,4,FALSE)/装备规划说明!$AE$14)</f>
        <v>140</v>
      </c>
      <c r="Y614" t="str">
        <f t="shared" si="336"/>
        <v>[[16,492,880][[18,98,175]</v>
      </c>
      <c r="Z614">
        <f t="shared" si="337"/>
        <v>0</v>
      </c>
      <c r="AA614" t="str">
        <f t="shared" si="338"/>
        <v>[[16,117,469,100][18,23,93,100]]</v>
      </c>
      <c r="AB614" t="str">
        <f t="shared" si="338"/>
        <v>[[16,117,469,100][18,23,93,100]]</v>
      </c>
      <c r="AC614" t="str">
        <f t="shared" si="338"/>
        <v>[[16,117,469,100][18,23,93,100]]</v>
      </c>
      <c r="AD614" t="str">
        <f t="shared" si="338"/>
        <v>[[16,117,469,100][18,23,93,100]]</v>
      </c>
      <c r="AE614">
        <f t="shared" si="339"/>
        <v>0</v>
      </c>
    </row>
    <row r="615" spans="1:31" x14ac:dyDescent="0.15">
      <c r="A615" t="str">
        <f t="shared" si="294"/>
        <v>1201203</v>
      </c>
      <c r="B615">
        <f t="shared" si="295"/>
        <v>1</v>
      </c>
      <c r="E615">
        <f t="shared" ref="E615" si="436">E115</f>
        <v>2</v>
      </c>
      <c r="G615">
        <f t="shared" ref="G615" si="437">G115</f>
        <v>3</v>
      </c>
      <c r="H615">
        <f>VLOOKUP(G615,装备规划说明!$F$7:$H$20,2,FALSE)</f>
        <v>50</v>
      </c>
      <c r="I615">
        <f>IF(G615&gt;2,IF(E615=VLOOKUP(G615,装备规划说明!$F$10:$P$20,11,FALSE),1,0)+IF(E615-1=VLOOKUP(G615,装备规划说明!$F$10:$P$20,11,FALSE),1,0),IF(E615=VLOOKUP(G615,装备规划说明!$F$10:$P$20,11,FALSE),1,0))</f>
        <v>1</v>
      </c>
      <c r="J615">
        <f t="shared" si="298"/>
        <v>2</v>
      </c>
      <c r="K615">
        <v>0</v>
      </c>
      <c r="R615">
        <f t="shared" ref="R615:S615" si="438">R115</f>
        <v>1</v>
      </c>
      <c r="S615">
        <f t="shared" si="438"/>
        <v>1</v>
      </c>
      <c r="U615">
        <f>VLOOKUP($R615,装备规划说明!$X$27:$AI$34,U$1,FALSE)</f>
        <v>16</v>
      </c>
      <c r="V615">
        <f>INT(VLOOKUP($R615,装备规划说明!$X$27:$AI$34,V$1,FALSE)*VLOOKUP($G615,装备规划说明!$F$10:$O$21,4,FALSE)/装备规划说明!$AE$14)</f>
        <v>492</v>
      </c>
      <c r="W615">
        <f>VLOOKUP($R615,装备规划说明!$X$27:$AI$34,W$1,FALSE)</f>
        <v>20</v>
      </c>
      <c r="X615">
        <f>INT(VLOOKUP($R615,装备规划说明!$X$27:$AI$34,X$1,FALSE)*VLOOKUP($G615,装备规划说明!$F$10:$O$21,4,FALSE)/装备规划说明!$AE$14)</f>
        <v>35</v>
      </c>
      <c r="Y615" t="str">
        <f t="shared" ref="Y615:Y634" si="439">"[["&amp;$U615&amp;","&amp;INT($V615)&amp;"]"&amp;"[["&amp;$W615&amp;","&amp;INT($X615)&amp;"]]"</f>
        <v>[[16,492][[20,35]]</v>
      </c>
      <c r="Z615">
        <f t="shared" si="337"/>
        <v>1</v>
      </c>
      <c r="AA615" t="str">
        <f t="shared" si="338"/>
        <v>[[16,82,328,100][20,5,23,100]]</v>
      </c>
      <c r="AB615" t="str">
        <f t="shared" si="338"/>
        <v>[[16,82,328,100][20,5,23,100]]</v>
      </c>
      <c r="AC615" t="str">
        <f t="shared" si="338"/>
        <v>[[16,82,328,100][20,5,23,100]]</v>
      </c>
      <c r="AD615" t="str">
        <f t="shared" si="338"/>
        <v>[[16,82,328,100][20,5,23,100]]</v>
      </c>
      <c r="AE615">
        <f t="shared" si="339"/>
        <v>1</v>
      </c>
    </row>
    <row r="616" spans="1:31" x14ac:dyDescent="0.15">
      <c r="A616" t="str">
        <f t="shared" si="294"/>
        <v>1202203</v>
      </c>
      <c r="B616">
        <f t="shared" si="295"/>
        <v>1</v>
      </c>
      <c r="E616">
        <f t="shared" ref="E616" si="440">E116</f>
        <v>2</v>
      </c>
      <c r="G616">
        <f t="shared" ref="G616" si="441">G116</f>
        <v>3</v>
      </c>
      <c r="H616">
        <f>VLOOKUP(G616,装备规划说明!$F$7:$H$20,2,FALSE)</f>
        <v>50</v>
      </c>
      <c r="I616">
        <f>IF(G616&gt;2,IF(E616=VLOOKUP(G616,装备规划说明!$F$10:$P$20,11,FALSE),1,0)+IF(E616-1=VLOOKUP(G616,装备规划说明!$F$10:$P$20,11,FALSE),1,0),IF(E616=VLOOKUP(G616,装备规划说明!$F$10:$P$20,11,FALSE),1,0))</f>
        <v>1</v>
      </c>
      <c r="J616">
        <f t="shared" si="298"/>
        <v>2</v>
      </c>
      <c r="K616">
        <v>0</v>
      </c>
      <c r="R616">
        <f t="shared" ref="R616:S616" si="442">R116</f>
        <v>2</v>
      </c>
      <c r="S616">
        <f t="shared" si="442"/>
        <v>2</v>
      </c>
      <c r="U616">
        <f>VLOOKUP($R616,装备规划说明!$X$27:$AI$34,U$1,FALSE)</f>
        <v>16</v>
      </c>
      <c r="V616">
        <f>INT(VLOOKUP($R616,装备规划说明!$X$27:$AI$34,V$1,FALSE)*VLOOKUP($G616,装备规划说明!$F$10:$O$21,4,FALSE)/装备规划说明!$AE$14)</f>
        <v>704</v>
      </c>
      <c r="W616">
        <f>VLOOKUP($R616,装备规划说明!$X$27:$AI$34,W$1,FALSE)</f>
        <v>20</v>
      </c>
      <c r="X616">
        <f>INT(VLOOKUP($R616,装备规划说明!$X$27:$AI$34,X$1,FALSE)*VLOOKUP($G616,装备规划说明!$F$10:$O$21,4,FALSE)/装备规划说明!$AE$14)</f>
        <v>35</v>
      </c>
      <c r="Y616" t="str">
        <f t="shared" si="439"/>
        <v>[[16,704][[20,35]]</v>
      </c>
      <c r="Z616">
        <f t="shared" si="337"/>
        <v>1</v>
      </c>
      <c r="AA616" t="str">
        <f t="shared" si="338"/>
        <v>[[16,117,469,100][20,5,23,100]]</v>
      </c>
      <c r="AB616" t="str">
        <f t="shared" si="338"/>
        <v>[[16,117,469,100][20,5,23,100]]</v>
      </c>
      <c r="AC616" t="str">
        <f t="shared" si="338"/>
        <v>[[16,117,469,100][20,5,23,100]]</v>
      </c>
      <c r="AD616" t="str">
        <f t="shared" si="338"/>
        <v>[[16,117,469,100][20,5,23,100]]</v>
      </c>
      <c r="AE616">
        <f t="shared" si="339"/>
        <v>1</v>
      </c>
    </row>
    <row r="617" spans="1:31" x14ac:dyDescent="0.15">
      <c r="A617" t="str">
        <f t="shared" si="294"/>
        <v>1203203</v>
      </c>
      <c r="B617">
        <f t="shared" si="295"/>
        <v>1</v>
      </c>
      <c r="E617">
        <f t="shared" ref="E617" si="443">E117</f>
        <v>2</v>
      </c>
      <c r="G617">
        <f t="shared" ref="G617" si="444">G117</f>
        <v>3</v>
      </c>
      <c r="H617">
        <f>VLOOKUP(G617,装备规划说明!$F$7:$H$20,2,FALSE)</f>
        <v>50</v>
      </c>
      <c r="I617">
        <f>IF(G617&gt;2,IF(E617=VLOOKUP(G617,装备规划说明!$F$10:$P$20,11,FALSE),1,0)+IF(E617-1=VLOOKUP(G617,装备规划说明!$F$10:$P$20,11,FALSE),1,0),IF(E617=VLOOKUP(G617,装备规划说明!$F$10:$P$20,11,FALSE),1,0))</f>
        <v>1</v>
      </c>
      <c r="J617">
        <f t="shared" si="298"/>
        <v>2</v>
      </c>
      <c r="K617">
        <v>0</v>
      </c>
      <c r="R617">
        <f t="shared" ref="R617:S617" si="445">R117</f>
        <v>3</v>
      </c>
      <c r="S617">
        <f t="shared" si="445"/>
        <v>3</v>
      </c>
      <c r="U617">
        <f>VLOOKUP($R617,装备规划说明!$X$27:$AI$34,U$1,FALSE)</f>
        <v>16</v>
      </c>
      <c r="V617">
        <f>INT(VLOOKUP($R617,装备规划说明!$X$27:$AI$34,V$1,FALSE)*VLOOKUP($G617,装备规划说明!$F$10:$O$21,4,FALSE)/装备规划说明!$AE$14)</f>
        <v>352</v>
      </c>
      <c r="W617">
        <f>VLOOKUP($R617,装备规划说明!$X$27:$AI$34,W$1,FALSE)</f>
        <v>21</v>
      </c>
      <c r="X617">
        <f>INT(VLOOKUP($R617,装备规划说明!$X$27:$AI$34,X$1,FALSE)*VLOOKUP($G617,装备规划说明!$F$10:$O$21,4,FALSE)/装备规划说明!$AE$14)</f>
        <v>35</v>
      </c>
      <c r="Y617" t="str">
        <f t="shared" si="439"/>
        <v>[[16,352][[21,35]]</v>
      </c>
      <c r="Z617">
        <f t="shared" si="337"/>
        <v>1</v>
      </c>
      <c r="AA617" t="str">
        <f t="shared" si="338"/>
        <v>[[16,58,234,100][21,5,23,100]]</v>
      </c>
      <c r="AB617" t="str">
        <f t="shared" si="338"/>
        <v>[[16,58,234,100][21,5,23,100]]</v>
      </c>
      <c r="AC617" t="str">
        <f t="shared" si="338"/>
        <v>[[16,58,234,100][21,5,23,100]]</v>
      </c>
      <c r="AD617" t="str">
        <f t="shared" si="338"/>
        <v>[[16,58,234,100][21,5,23,100]]</v>
      </c>
      <c r="AE617">
        <f t="shared" si="339"/>
        <v>1</v>
      </c>
    </row>
    <row r="618" spans="1:31" x14ac:dyDescent="0.15">
      <c r="A618" t="str">
        <f t="shared" si="294"/>
        <v>1204203</v>
      </c>
      <c r="B618">
        <f t="shared" si="295"/>
        <v>1</v>
      </c>
      <c r="E618">
        <f t="shared" ref="E618" si="446">E118</f>
        <v>2</v>
      </c>
      <c r="G618">
        <f t="shared" ref="G618" si="447">G118</f>
        <v>3</v>
      </c>
      <c r="H618">
        <f>VLOOKUP(G618,装备规划说明!$F$7:$H$20,2,FALSE)</f>
        <v>50</v>
      </c>
      <c r="I618">
        <f>IF(G618&gt;2,IF(E618=VLOOKUP(G618,装备规划说明!$F$10:$P$20,11,FALSE),1,0)+IF(E618-1=VLOOKUP(G618,装备规划说明!$F$10:$P$20,11,FALSE),1,0),IF(E618=VLOOKUP(G618,装备规划说明!$F$10:$P$20,11,FALSE),1,0))</f>
        <v>1</v>
      </c>
      <c r="J618">
        <f t="shared" si="298"/>
        <v>2</v>
      </c>
      <c r="K618">
        <v>0</v>
      </c>
      <c r="R618">
        <f t="shared" ref="R618:S618" si="448">R118</f>
        <v>4</v>
      </c>
      <c r="S618">
        <f t="shared" si="448"/>
        <v>4</v>
      </c>
      <c r="U618">
        <f>VLOOKUP($R618,装备规划说明!$X$27:$AI$34,U$1,FALSE)</f>
        <v>18</v>
      </c>
      <c r="V618">
        <f>INT(VLOOKUP($R618,装备规划说明!$X$27:$AI$34,V$1,FALSE)*VLOOKUP($G618,装备规划说明!$F$10:$O$21,4,FALSE)/装备规划说明!$AE$14)</f>
        <v>35</v>
      </c>
      <c r="W618">
        <f>VLOOKUP($R618,装备规划说明!$X$27:$AI$34,W$1,FALSE)</f>
        <v>22</v>
      </c>
      <c r="X618">
        <f>INT(VLOOKUP($R618,装备规划说明!$X$27:$AI$34,X$1,FALSE)*VLOOKUP($G618,装备规划说明!$F$10:$O$21,4,FALSE)/装备规划说明!$AE$14)</f>
        <v>17</v>
      </c>
      <c r="Y618" t="str">
        <f t="shared" si="439"/>
        <v>[[18,35][[22,17]]</v>
      </c>
      <c r="Z618">
        <f t="shared" si="337"/>
        <v>1</v>
      </c>
      <c r="AA618" t="str">
        <f t="shared" si="338"/>
        <v>[[18,5,23,100][22,2,11,100]]</v>
      </c>
      <c r="AB618" t="str">
        <f t="shared" si="338"/>
        <v>[[18,5,23,100][22,2,11,100]]</v>
      </c>
      <c r="AC618" t="str">
        <f t="shared" si="338"/>
        <v>[[18,5,23,100][22,2,11,100]]</v>
      </c>
      <c r="AD618" t="str">
        <f t="shared" si="338"/>
        <v>[[18,5,23,100][22,2,11,100]]</v>
      </c>
      <c r="AE618">
        <f t="shared" si="339"/>
        <v>1</v>
      </c>
    </row>
    <row r="619" spans="1:31" x14ac:dyDescent="0.15">
      <c r="A619" t="str">
        <f t="shared" si="294"/>
        <v>1205203</v>
      </c>
      <c r="B619">
        <f t="shared" si="295"/>
        <v>1</v>
      </c>
      <c r="E619">
        <f t="shared" ref="E619" si="449">E119</f>
        <v>2</v>
      </c>
      <c r="G619">
        <f t="shared" ref="G619" si="450">G119</f>
        <v>3</v>
      </c>
      <c r="H619">
        <f>VLOOKUP(G619,装备规划说明!$F$7:$H$20,2,FALSE)</f>
        <v>50</v>
      </c>
      <c r="I619">
        <f>IF(G619&gt;2,IF(E619=VLOOKUP(G619,装备规划说明!$F$10:$P$20,11,FALSE),1,0)+IF(E619-1=VLOOKUP(G619,装备规划说明!$F$10:$P$20,11,FALSE),1,0),IF(E619=VLOOKUP(G619,装备规划说明!$F$10:$P$20,11,FALSE),1,0))</f>
        <v>1</v>
      </c>
      <c r="J619">
        <f t="shared" si="298"/>
        <v>2</v>
      </c>
      <c r="K619">
        <v>0</v>
      </c>
      <c r="R619">
        <f t="shared" ref="R619:S619" si="451">R119</f>
        <v>5</v>
      </c>
      <c r="S619">
        <f t="shared" si="451"/>
        <v>5</v>
      </c>
      <c r="U619">
        <f>VLOOKUP($R619,装备规划说明!$X$27:$AI$34,U$1,FALSE)</f>
        <v>16</v>
      </c>
      <c r="V619">
        <f>INT(VLOOKUP($R619,装备规划说明!$X$27:$AI$34,V$1,FALSE)*VLOOKUP($G619,装备规划说明!$F$10:$O$21,4,FALSE)/装备规划说明!$AE$14)</f>
        <v>492</v>
      </c>
      <c r="W619">
        <f>VLOOKUP($R619,装备规划说明!$X$27:$AI$34,W$1,FALSE)</f>
        <v>17</v>
      </c>
      <c r="X619">
        <f>INT(VLOOKUP($R619,装备规划说明!$X$27:$AI$34,X$1,FALSE)*VLOOKUP($G619,装备规划说明!$F$10:$O$21,4,FALSE)/装备规划说明!$AE$14)</f>
        <v>352</v>
      </c>
      <c r="Y619" t="str">
        <f t="shared" si="439"/>
        <v>[[16,492][[17,352]]</v>
      </c>
      <c r="Z619">
        <f t="shared" si="337"/>
        <v>1</v>
      </c>
      <c r="AA619" t="str">
        <f t="shared" si="338"/>
        <v>[[16,82,328,100][17,58,234,100]]</v>
      </c>
      <c r="AB619" t="str">
        <f t="shared" si="338"/>
        <v>[[16,82,328,100][17,58,234,100]]</v>
      </c>
      <c r="AC619" t="str">
        <f t="shared" si="338"/>
        <v>[[16,82,328,100][17,58,234,100]]</v>
      </c>
      <c r="AD619" t="str">
        <f t="shared" si="338"/>
        <v>[[16,82,328,100][17,58,234,100]]</v>
      </c>
      <c r="AE619">
        <f t="shared" si="339"/>
        <v>1</v>
      </c>
    </row>
    <row r="620" spans="1:31" x14ac:dyDescent="0.15">
      <c r="A620" t="str">
        <f t="shared" si="294"/>
        <v>1206203</v>
      </c>
      <c r="B620">
        <f t="shared" si="295"/>
        <v>1</v>
      </c>
      <c r="E620">
        <f t="shared" ref="E620" si="452">E120</f>
        <v>2</v>
      </c>
      <c r="G620">
        <f t="shared" ref="G620" si="453">G120</f>
        <v>3</v>
      </c>
      <c r="H620">
        <f>VLOOKUP(G620,装备规划说明!$F$7:$H$20,2,FALSE)</f>
        <v>50</v>
      </c>
      <c r="I620">
        <f>IF(G620&gt;2,IF(E620=VLOOKUP(G620,装备规划说明!$F$10:$P$20,11,FALSE),1,0)+IF(E620-1=VLOOKUP(G620,装备规划说明!$F$10:$P$20,11,FALSE),1,0),IF(E620=VLOOKUP(G620,装备规划说明!$F$10:$P$20,11,FALSE),1,0))</f>
        <v>1</v>
      </c>
      <c r="J620">
        <f t="shared" si="298"/>
        <v>2</v>
      </c>
      <c r="K620">
        <v>0</v>
      </c>
      <c r="R620">
        <f t="shared" ref="R620:S620" si="454">R120</f>
        <v>6</v>
      </c>
      <c r="S620">
        <f t="shared" si="454"/>
        <v>6</v>
      </c>
      <c r="U620">
        <f>VLOOKUP($R620,装备规划说明!$X$27:$AI$34,U$1,FALSE)</f>
        <v>18</v>
      </c>
      <c r="V620">
        <f>INT(VLOOKUP($R620,装备规划说明!$X$27:$AI$34,V$1,FALSE)*VLOOKUP($G620,装备规划说明!$F$10:$O$21,4,FALSE)/装备规划说明!$AE$14)</f>
        <v>35</v>
      </c>
      <c r="W620">
        <f>VLOOKUP($R620,装备规划说明!$X$27:$AI$34,W$1,FALSE)</f>
        <v>17</v>
      </c>
      <c r="X620">
        <f>INT(VLOOKUP($R620,装备规划说明!$X$27:$AI$34,X$1,FALSE)*VLOOKUP($G620,装备规划说明!$F$10:$O$21,4,FALSE)/装备规划说明!$AE$14)</f>
        <v>14</v>
      </c>
      <c r="Y620" t="str">
        <f t="shared" si="439"/>
        <v>[[18,35][[17,14]]</v>
      </c>
      <c r="Z620">
        <f t="shared" si="337"/>
        <v>1</v>
      </c>
      <c r="AA620" t="str">
        <f t="shared" si="338"/>
        <v>[[18,5,23,100][17,2,9,100]]</v>
      </c>
      <c r="AB620" t="str">
        <f t="shared" si="338"/>
        <v>[[18,5,23,100][17,2,9,100]]</v>
      </c>
      <c r="AC620" t="str">
        <f t="shared" si="338"/>
        <v>[[18,5,23,100][17,2,9,100]]</v>
      </c>
      <c r="AD620" t="str">
        <f t="shared" si="338"/>
        <v>[[18,5,23,100][17,2,9,100]]</v>
      </c>
      <c r="AE620">
        <f t="shared" si="339"/>
        <v>1</v>
      </c>
    </row>
    <row r="621" spans="1:31" x14ac:dyDescent="0.15">
      <c r="A621" t="str">
        <f t="shared" si="294"/>
        <v>1207203</v>
      </c>
      <c r="B621">
        <f t="shared" si="295"/>
        <v>1</v>
      </c>
      <c r="E621">
        <f t="shared" ref="E621" si="455">E121</f>
        <v>2</v>
      </c>
      <c r="G621">
        <f t="shared" ref="G621" si="456">G121</f>
        <v>3</v>
      </c>
      <c r="H621">
        <f>VLOOKUP(G621,装备规划说明!$F$7:$H$20,2,FALSE)</f>
        <v>50</v>
      </c>
      <c r="I621">
        <f>IF(G621&gt;2,IF(E621=VLOOKUP(G621,装备规划说明!$F$10:$P$20,11,FALSE),1,0)+IF(E621-1=VLOOKUP(G621,装备规划说明!$F$10:$P$20,11,FALSE),1,0),IF(E621=VLOOKUP(G621,装备规划说明!$F$10:$P$20,11,FALSE),1,0))</f>
        <v>1</v>
      </c>
      <c r="J621">
        <f t="shared" si="298"/>
        <v>2</v>
      </c>
      <c r="K621">
        <v>0</v>
      </c>
      <c r="R621">
        <f t="shared" ref="R621:S621" si="457">R121</f>
        <v>7</v>
      </c>
      <c r="S621">
        <f t="shared" si="457"/>
        <v>7</v>
      </c>
      <c r="U621">
        <f>VLOOKUP($R621,装备规划说明!$X$27:$AI$34,U$1,FALSE)</f>
        <v>16</v>
      </c>
      <c r="V621">
        <f>INT(VLOOKUP($R621,装备规划说明!$X$27:$AI$34,V$1,FALSE)*VLOOKUP($G621,装备规划说明!$F$10:$O$21,4,FALSE)/装备规划说明!$AE$14)</f>
        <v>704</v>
      </c>
      <c r="W621">
        <f>VLOOKUP($R621,装备规划说明!$X$27:$AI$34,W$1,FALSE)</f>
        <v>18</v>
      </c>
      <c r="X621">
        <f>INT(VLOOKUP($R621,装备规划说明!$X$27:$AI$34,X$1,FALSE)*VLOOKUP($G621,装备规划说明!$F$10:$O$21,4,FALSE)/装备规划说明!$AE$14)</f>
        <v>140</v>
      </c>
      <c r="Y621" t="str">
        <f t="shared" si="439"/>
        <v>[[16,704][[18,140]]</v>
      </c>
      <c r="Z621">
        <f t="shared" si="337"/>
        <v>1</v>
      </c>
      <c r="AA621" t="str">
        <f t="shared" si="338"/>
        <v>[[16,117,469,100][18,23,93,100]]</v>
      </c>
      <c r="AB621" t="str">
        <f t="shared" si="338"/>
        <v>[[16,117,469,100][18,23,93,100]]</v>
      </c>
      <c r="AC621" t="str">
        <f t="shared" si="338"/>
        <v>[[16,117,469,100][18,23,93,100]]</v>
      </c>
      <c r="AD621" t="str">
        <f t="shared" si="338"/>
        <v>[[16,117,469,100][18,23,93,100]]</v>
      </c>
      <c r="AE621">
        <f t="shared" si="339"/>
        <v>1</v>
      </c>
    </row>
    <row r="622" spans="1:31" x14ac:dyDescent="0.15">
      <c r="A622" t="str">
        <f t="shared" si="294"/>
        <v>1207203</v>
      </c>
      <c r="B622">
        <f t="shared" si="295"/>
        <v>1</v>
      </c>
      <c r="E622">
        <f t="shared" ref="E622" si="458">E122</f>
        <v>2</v>
      </c>
      <c r="G622">
        <f t="shared" ref="G622" si="459">G122</f>
        <v>3</v>
      </c>
      <c r="H622">
        <f>VLOOKUP(G622,装备规划说明!$F$7:$H$20,2,FALSE)</f>
        <v>50</v>
      </c>
      <c r="I622">
        <f>IF(G622&gt;2,IF(E622=VLOOKUP(G622,装备规划说明!$F$10:$P$20,11,FALSE),1,0)+IF(E622-1=VLOOKUP(G622,装备规划说明!$F$10:$P$20,11,FALSE),1,0),IF(E622=VLOOKUP(G622,装备规划说明!$F$10:$P$20,11,FALSE),1,0))</f>
        <v>1</v>
      </c>
      <c r="J622">
        <f t="shared" si="298"/>
        <v>2</v>
      </c>
      <c r="K622">
        <v>0</v>
      </c>
      <c r="R622">
        <f t="shared" ref="R622:S622" si="460">R122</f>
        <v>7</v>
      </c>
      <c r="S622">
        <f t="shared" si="460"/>
        <v>7</v>
      </c>
      <c r="U622">
        <f>VLOOKUP($R622,装备规划说明!$X$27:$AI$34,U$1,FALSE)</f>
        <v>16</v>
      </c>
      <c r="V622">
        <f>INT(VLOOKUP($R622,装备规划说明!$X$27:$AI$34,V$1,FALSE)*VLOOKUP($G622,装备规划说明!$F$10:$O$21,4,FALSE)/装备规划说明!$AE$14)</f>
        <v>704</v>
      </c>
      <c r="W622">
        <f>VLOOKUP($R622,装备规划说明!$X$27:$AI$34,W$1,FALSE)</f>
        <v>18</v>
      </c>
      <c r="X622">
        <f>INT(VLOOKUP($R622,装备规划说明!$X$27:$AI$34,X$1,FALSE)*VLOOKUP($G622,装备规划说明!$F$10:$O$21,4,FALSE)/装备规划说明!$AE$14)</f>
        <v>140</v>
      </c>
      <c r="Y622" t="str">
        <f t="shared" si="439"/>
        <v>[[16,704][[18,140]]</v>
      </c>
      <c r="Z622">
        <f t="shared" si="337"/>
        <v>1</v>
      </c>
      <c r="AA622" t="str">
        <f t="shared" si="338"/>
        <v>[[16,117,469,100][18,23,93,100]]</v>
      </c>
      <c r="AB622" t="str">
        <f t="shared" si="338"/>
        <v>[[16,117,469,100][18,23,93,100]]</v>
      </c>
      <c r="AC622" t="str">
        <f t="shared" si="338"/>
        <v>[[16,117,469,100][18,23,93,100]]</v>
      </c>
      <c r="AD622" t="str">
        <f t="shared" si="338"/>
        <v>[[16,117,469,100][18,23,93,100]]</v>
      </c>
      <c r="AE622">
        <f t="shared" si="339"/>
        <v>1</v>
      </c>
    </row>
    <row r="623" spans="1:31" x14ac:dyDescent="0.15">
      <c r="A623" t="str">
        <f t="shared" si="294"/>
        <v>1207203</v>
      </c>
      <c r="B623">
        <f t="shared" si="295"/>
        <v>1</v>
      </c>
      <c r="E623">
        <f t="shared" ref="E623" si="461">E123</f>
        <v>2</v>
      </c>
      <c r="G623">
        <f t="shared" ref="G623" si="462">G123</f>
        <v>3</v>
      </c>
      <c r="H623">
        <f>VLOOKUP(G623,装备规划说明!$F$7:$H$20,2,FALSE)</f>
        <v>50</v>
      </c>
      <c r="I623">
        <f>IF(G623&gt;2,IF(E623=VLOOKUP(G623,装备规划说明!$F$10:$P$20,11,FALSE),1,0)+IF(E623-1=VLOOKUP(G623,装备规划说明!$F$10:$P$20,11,FALSE),1,0),IF(E623=VLOOKUP(G623,装备规划说明!$F$10:$P$20,11,FALSE),1,0))</f>
        <v>1</v>
      </c>
      <c r="J623">
        <f t="shared" si="298"/>
        <v>2</v>
      </c>
      <c r="K623">
        <v>0</v>
      </c>
      <c r="R623">
        <f t="shared" ref="R623:S623" si="463">R123</f>
        <v>7</v>
      </c>
      <c r="S623">
        <f t="shared" si="463"/>
        <v>7</v>
      </c>
      <c r="U623">
        <f>VLOOKUP($R623,装备规划说明!$X$27:$AI$34,U$1,FALSE)</f>
        <v>16</v>
      </c>
      <c r="V623">
        <f>INT(VLOOKUP($R623,装备规划说明!$X$27:$AI$34,V$1,FALSE)*VLOOKUP($G623,装备规划说明!$F$10:$O$21,4,FALSE)/装备规划说明!$AE$14)</f>
        <v>704</v>
      </c>
      <c r="W623">
        <f>VLOOKUP($R623,装备规划说明!$X$27:$AI$34,W$1,FALSE)</f>
        <v>18</v>
      </c>
      <c r="X623">
        <f>INT(VLOOKUP($R623,装备规划说明!$X$27:$AI$34,X$1,FALSE)*VLOOKUP($G623,装备规划说明!$F$10:$O$21,4,FALSE)/装备规划说明!$AE$14)</f>
        <v>140</v>
      </c>
      <c r="Y623" t="str">
        <f t="shared" si="439"/>
        <v>[[16,704][[18,140]]</v>
      </c>
      <c r="Z623">
        <f t="shared" si="337"/>
        <v>1</v>
      </c>
      <c r="AA623" t="str">
        <f t="shared" si="338"/>
        <v>[[16,117,469,100][18,23,93,100]]</v>
      </c>
      <c r="AB623" t="str">
        <f t="shared" si="338"/>
        <v>[[16,117,469,100][18,23,93,100]]</v>
      </c>
      <c r="AC623" t="str">
        <f t="shared" si="338"/>
        <v>[[16,117,469,100][18,23,93,100]]</v>
      </c>
      <c r="AD623" t="str">
        <f t="shared" si="338"/>
        <v>[[16,117,469,100][18,23,93,100]]</v>
      </c>
      <c r="AE623">
        <f t="shared" si="339"/>
        <v>1</v>
      </c>
    </row>
    <row r="624" spans="1:31" x14ac:dyDescent="0.15">
      <c r="A624" t="str">
        <f t="shared" si="294"/>
        <v>1207203</v>
      </c>
      <c r="B624">
        <f t="shared" si="295"/>
        <v>1</v>
      </c>
      <c r="E624">
        <f t="shared" ref="E624" si="464">E124</f>
        <v>2</v>
      </c>
      <c r="G624">
        <f t="shared" ref="G624" si="465">G124</f>
        <v>3</v>
      </c>
      <c r="H624">
        <f>VLOOKUP(G624,装备规划说明!$F$7:$H$20,2,FALSE)</f>
        <v>50</v>
      </c>
      <c r="I624">
        <f>IF(G624&gt;2,IF(E624=VLOOKUP(G624,装备规划说明!$F$10:$P$20,11,FALSE),1,0)+IF(E624-1=VLOOKUP(G624,装备规划说明!$F$10:$P$20,11,FALSE),1,0),IF(E624=VLOOKUP(G624,装备规划说明!$F$10:$P$20,11,FALSE),1,0))</f>
        <v>1</v>
      </c>
      <c r="J624">
        <f t="shared" si="298"/>
        <v>2</v>
      </c>
      <c r="K624">
        <v>0</v>
      </c>
      <c r="R624">
        <f t="shared" ref="R624:S624" si="466">R124</f>
        <v>7</v>
      </c>
      <c r="S624">
        <f t="shared" si="466"/>
        <v>7</v>
      </c>
      <c r="U624">
        <f>VLOOKUP($R624,装备规划说明!$X$27:$AI$34,U$1,FALSE)</f>
        <v>16</v>
      </c>
      <c r="V624">
        <f>INT(VLOOKUP($R624,装备规划说明!$X$27:$AI$34,V$1,FALSE)*VLOOKUP($G624,装备规划说明!$F$10:$O$21,4,FALSE)/装备规划说明!$AE$14)</f>
        <v>704</v>
      </c>
      <c r="W624">
        <f>VLOOKUP($R624,装备规划说明!$X$27:$AI$34,W$1,FALSE)</f>
        <v>18</v>
      </c>
      <c r="X624">
        <f>INT(VLOOKUP($R624,装备规划说明!$X$27:$AI$34,X$1,FALSE)*VLOOKUP($G624,装备规划说明!$F$10:$O$21,4,FALSE)/装备规划说明!$AE$14)</f>
        <v>140</v>
      </c>
      <c r="Y624" t="str">
        <f t="shared" si="439"/>
        <v>[[16,704][[18,140]]</v>
      </c>
      <c r="Z624">
        <f t="shared" si="337"/>
        <v>1</v>
      </c>
      <c r="AA624" t="str">
        <f t="shared" si="338"/>
        <v>[[16,117,469,100][18,23,93,100]]</v>
      </c>
      <c r="AB624" t="str">
        <f t="shared" si="338"/>
        <v>[[16,117,469,100][18,23,93,100]]</v>
      </c>
      <c r="AC624" t="str">
        <f t="shared" si="338"/>
        <v>[[16,117,469,100][18,23,93,100]]</v>
      </c>
      <c r="AD624" t="str">
        <f t="shared" si="338"/>
        <v>[[16,117,469,100][18,23,93,100]]</v>
      </c>
      <c r="AE624">
        <f t="shared" si="339"/>
        <v>1</v>
      </c>
    </row>
    <row r="625" spans="1:31" x14ac:dyDescent="0.15">
      <c r="A625" t="str">
        <f t="shared" si="294"/>
        <v>1201303</v>
      </c>
      <c r="B625">
        <f t="shared" si="295"/>
        <v>1</v>
      </c>
      <c r="E625">
        <f t="shared" ref="E625" si="467">E125</f>
        <v>3</v>
      </c>
      <c r="G625">
        <f t="shared" ref="G625" si="468">G125</f>
        <v>3</v>
      </c>
      <c r="H625">
        <f>VLOOKUP(G625,装备规划说明!$F$7:$H$20,2,FALSE)</f>
        <v>50</v>
      </c>
      <c r="I625">
        <f>IF(G625&gt;2,IF(E625=VLOOKUP(G625,装备规划说明!$F$10:$P$20,11,FALSE),1,0)+IF(E625-1=VLOOKUP(G625,装备规划说明!$F$10:$P$20,11,FALSE),1,0),IF(E625=VLOOKUP(G625,装备规划说明!$F$10:$P$20,11,FALSE),1,0))</f>
        <v>1</v>
      </c>
      <c r="J625">
        <f t="shared" si="298"/>
        <v>2</v>
      </c>
      <c r="K625">
        <v>0</v>
      </c>
      <c r="R625">
        <f t="shared" ref="R625:S625" si="469">R125</f>
        <v>1</v>
      </c>
      <c r="S625">
        <f t="shared" si="469"/>
        <v>1</v>
      </c>
      <c r="U625">
        <f>VLOOKUP($R625,装备规划说明!$X$27:$AI$34,U$1,FALSE)</f>
        <v>16</v>
      </c>
      <c r="V625">
        <f>INT(VLOOKUP($R625,装备规划说明!$X$27:$AI$34,V$1,FALSE)*VLOOKUP($G625,装备规划说明!$F$10:$O$21,4,FALSE)/装备规划说明!$AE$14)</f>
        <v>492</v>
      </c>
      <c r="W625">
        <f>VLOOKUP($R625,装备规划说明!$X$27:$AI$34,W$1,FALSE)</f>
        <v>20</v>
      </c>
      <c r="X625">
        <f>INT(VLOOKUP($R625,装备规划说明!$X$27:$AI$34,X$1,FALSE)*VLOOKUP($G625,装备规划说明!$F$10:$O$21,4,FALSE)/装备规划说明!$AE$14)</f>
        <v>35</v>
      </c>
      <c r="Y625" t="str">
        <f t="shared" si="439"/>
        <v>[[16,492][[20,35]]</v>
      </c>
      <c r="Z625">
        <f t="shared" si="337"/>
        <v>2</v>
      </c>
      <c r="AA625" t="str">
        <f t="shared" si="338"/>
        <v>[[16,82,328,100][20,5,23,100]]</v>
      </c>
      <c r="AB625" t="str">
        <f t="shared" si="338"/>
        <v>[[16,82,328,100][20,5,23,100]]</v>
      </c>
      <c r="AC625" t="str">
        <f t="shared" si="338"/>
        <v>[[16,82,328,100][20,5,23,100]]</v>
      </c>
      <c r="AD625" t="str">
        <f t="shared" si="338"/>
        <v>[[16,82,328,100][20,5,23,100]]</v>
      </c>
      <c r="AE625">
        <f t="shared" si="339"/>
        <v>1</v>
      </c>
    </row>
    <row r="626" spans="1:31" x14ac:dyDescent="0.15">
      <c r="A626" t="str">
        <f t="shared" si="294"/>
        <v>1202303</v>
      </c>
      <c r="B626">
        <f t="shared" si="295"/>
        <v>1</v>
      </c>
      <c r="E626">
        <f t="shared" ref="E626" si="470">E126</f>
        <v>3</v>
      </c>
      <c r="G626">
        <f t="shared" ref="G626" si="471">G126</f>
        <v>3</v>
      </c>
      <c r="H626">
        <f>VLOOKUP(G626,装备规划说明!$F$7:$H$20,2,FALSE)</f>
        <v>50</v>
      </c>
      <c r="I626">
        <f>IF(G626&gt;2,IF(E626=VLOOKUP(G626,装备规划说明!$F$10:$P$20,11,FALSE),1,0)+IF(E626-1=VLOOKUP(G626,装备规划说明!$F$10:$P$20,11,FALSE),1,0),IF(E626=VLOOKUP(G626,装备规划说明!$F$10:$P$20,11,FALSE),1,0))</f>
        <v>1</v>
      </c>
      <c r="J626">
        <f t="shared" si="298"/>
        <v>2</v>
      </c>
      <c r="K626">
        <v>0</v>
      </c>
      <c r="R626">
        <f t="shared" ref="R626:S626" si="472">R126</f>
        <v>2</v>
      </c>
      <c r="S626">
        <f t="shared" si="472"/>
        <v>2</v>
      </c>
      <c r="U626">
        <f>VLOOKUP($R626,装备规划说明!$X$27:$AI$34,U$1,FALSE)</f>
        <v>16</v>
      </c>
      <c r="V626">
        <f>INT(VLOOKUP($R626,装备规划说明!$X$27:$AI$34,V$1,FALSE)*VLOOKUP($G626,装备规划说明!$F$10:$O$21,4,FALSE)/装备规划说明!$AE$14)</f>
        <v>704</v>
      </c>
      <c r="W626">
        <f>VLOOKUP($R626,装备规划说明!$X$27:$AI$34,W$1,FALSE)</f>
        <v>20</v>
      </c>
      <c r="X626">
        <f>INT(VLOOKUP($R626,装备规划说明!$X$27:$AI$34,X$1,FALSE)*VLOOKUP($G626,装备规划说明!$F$10:$O$21,4,FALSE)/装备规划说明!$AE$14)</f>
        <v>35</v>
      </c>
      <c r="Y626" t="str">
        <f t="shared" si="439"/>
        <v>[[16,704][[20,35]]</v>
      </c>
      <c r="Z626">
        <f t="shared" si="337"/>
        <v>2</v>
      </c>
      <c r="AA626" t="str">
        <f t="shared" si="338"/>
        <v>[[16,117,469,100][20,5,23,100]]</v>
      </c>
      <c r="AB626" t="str">
        <f t="shared" si="338"/>
        <v>[[16,117,469,100][20,5,23,100]]</v>
      </c>
      <c r="AC626" t="str">
        <f t="shared" si="338"/>
        <v>[[16,117,469,100][20,5,23,100]]</v>
      </c>
      <c r="AD626" t="str">
        <f t="shared" si="338"/>
        <v>[[16,117,469,100][20,5,23,100]]</v>
      </c>
      <c r="AE626">
        <f t="shared" si="339"/>
        <v>1</v>
      </c>
    </row>
    <row r="627" spans="1:31" x14ac:dyDescent="0.15">
      <c r="A627" t="str">
        <f t="shared" si="294"/>
        <v>1203303</v>
      </c>
      <c r="B627">
        <f t="shared" si="295"/>
        <v>1</v>
      </c>
      <c r="E627">
        <f t="shared" ref="E627" si="473">E127</f>
        <v>3</v>
      </c>
      <c r="G627">
        <f t="shared" ref="G627" si="474">G127</f>
        <v>3</v>
      </c>
      <c r="H627">
        <f>VLOOKUP(G627,装备规划说明!$F$7:$H$20,2,FALSE)</f>
        <v>50</v>
      </c>
      <c r="I627">
        <f>IF(G627&gt;2,IF(E627=VLOOKUP(G627,装备规划说明!$F$10:$P$20,11,FALSE),1,0)+IF(E627-1=VLOOKUP(G627,装备规划说明!$F$10:$P$20,11,FALSE),1,0),IF(E627=VLOOKUP(G627,装备规划说明!$F$10:$P$20,11,FALSE),1,0))</f>
        <v>1</v>
      </c>
      <c r="J627">
        <f t="shared" si="298"/>
        <v>2</v>
      </c>
      <c r="K627">
        <v>0</v>
      </c>
      <c r="R627">
        <f t="shared" ref="R627:S627" si="475">R127</f>
        <v>3</v>
      </c>
      <c r="S627">
        <f t="shared" si="475"/>
        <v>3</v>
      </c>
      <c r="U627">
        <f>VLOOKUP($R627,装备规划说明!$X$27:$AI$34,U$1,FALSE)</f>
        <v>16</v>
      </c>
      <c r="V627">
        <f>INT(VLOOKUP($R627,装备规划说明!$X$27:$AI$34,V$1,FALSE)*VLOOKUP($G627,装备规划说明!$F$10:$O$21,4,FALSE)/装备规划说明!$AE$14)</f>
        <v>352</v>
      </c>
      <c r="W627">
        <f>VLOOKUP($R627,装备规划说明!$X$27:$AI$34,W$1,FALSE)</f>
        <v>21</v>
      </c>
      <c r="X627">
        <f>INT(VLOOKUP($R627,装备规划说明!$X$27:$AI$34,X$1,FALSE)*VLOOKUP($G627,装备规划说明!$F$10:$O$21,4,FALSE)/装备规划说明!$AE$14)</f>
        <v>35</v>
      </c>
      <c r="Y627" t="str">
        <f t="shared" si="439"/>
        <v>[[16,352][[21,35]]</v>
      </c>
      <c r="Z627">
        <f t="shared" si="337"/>
        <v>2</v>
      </c>
      <c r="AA627" t="str">
        <f t="shared" si="338"/>
        <v>[[16,58,234,100][21,5,23,100]]</v>
      </c>
      <c r="AB627" t="str">
        <f t="shared" si="338"/>
        <v>[[16,58,234,100][21,5,23,100]]</v>
      </c>
      <c r="AC627" t="str">
        <f t="shared" si="338"/>
        <v>[[16,58,234,100][21,5,23,100]]</v>
      </c>
      <c r="AD627" t="str">
        <f t="shared" si="338"/>
        <v>[[16,58,234,100][21,5,23,100]]</v>
      </c>
      <c r="AE627">
        <f t="shared" si="339"/>
        <v>1</v>
      </c>
    </row>
    <row r="628" spans="1:31" x14ac:dyDescent="0.15">
      <c r="A628" t="str">
        <f t="shared" si="294"/>
        <v>1204303</v>
      </c>
      <c r="B628">
        <f t="shared" si="295"/>
        <v>1</v>
      </c>
      <c r="E628">
        <f t="shared" ref="E628" si="476">E128</f>
        <v>3</v>
      </c>
      <c r="G628">
        <f t="shared" ref="G628" si="477">G128</f>
        <v>3</v>
      </c>
      <c r="H628">
        <f>VLOOKUP(G628,装备规划说明!$F$7:$H$20,2,FALSE)</f>
        <v>50</v>
      </c>
      <c r="I628">
        <f>IF(G628&gt;2,IF(E628=VLOOKUP(G628,装备规划说明!$F$10:$P$20,11,FALSE),1,0)+IF(E628-1=VLOOKUP(G628,装备规划说明!$F$10:$P$20,11,FALSE),1,0),IF(E628=VLOOKUP(G628,装备规划说明!$F$10:$P$20,11,FALSE),1,0))</f>
        <v>1</v>
      </c>
      <c r="J628">
        <f t="shared" si="298"/>
        <v>2</v>
      </c>
      <c r="K628">
        <v>0</v>
      </c>
      <c r="R628">
        <f t="shared" ref="R628:S628" si="478">R128</f>
        <v>4</v>
      </c>
      <c r="S628">
        <f t="shared" si="478"/>
        <v>4</v>
      </c>
      <c r="U628">
        <f>VLOOKUP($R628,装备规划说明!$X$27:$AI$34,U$1,FALSE)</f>
        <v>18</v>
      </c>
      <c r="V628">
        <f>INT(VLOOKUP($R628,装备规划说明!$X$27:$AI$34,V$1,FALSE)*VLOOKUP($G628,装备规划说明!$F$10:$O$21,4,FALSE)/装备规划说明!$AE$14)</f>
        <v>35</v>
      </c>
      <c r="W628">
        <f>VLOOKUP($R628,装备规划说明!$X$27:$AI$34,W$1,FALSE)</f>
        <v>22</v>
      </c>
      <c r="X628">
        <f>INT(VLOOKUP($R628,装备规划说明!$X$27:$AI$34,X$1,FALSE)*VLOOKUP($G628,装备规划说明!$F$10:$O$21,4,FALSE)/装备规划说明!$AE$14)</f>
        <v>17</v>
      </c>
      <c r="Y628" t="str">
        <f t="shared" si="439"/>
        <v>[[18,35][[22,17]]</v>
      </c>
      <c r="Z628">
        <f t="shared" si="337"/>
        <v>2</v>
      </c>
      <c r="AA628" t="str">
        <f t="shared" si="338"/>
        <v>[[18,5,23,100][22,2,11,100]]</v>
      </c>
      <c r="AB628" t="str">
        <f t="shared" si="338"/>
        <v>[[18,5,23,100][22,2,11,100]]</v>
      </c>
      <c r="AC628" t="str">
        <f t="shared" si="338"/>
        <v>[[18,5,23,100][22,2,11,100]]</v>
      </c>
      <c r="AD628" t="str">
        <f t="shared" si="338"/>
        <v>[[18,5,23,100][22,2,11,100]]</v>
      </c>
      <c r="AE628">
        <f t="shared" si="339"/>
        <v>1</v>
      </c>
    </row>
    <row r="629" spans="1:31" x14ac:dyDescent="0.15">
      <c r="A629" t="str">
        <f t="shared" si="294"/>
        <v>1205303</v>
      </c>
      <c r="B629">
        <f t="shared" si="295"/>
        <v>1</v>
      </c>
      <c r="E629">
        <f t="shared" ref="E629" si="479">E129</f>
        <v>3</v>
      </c>
      <c r="G629">
        <f t="shared" ref="G629" si="480">G129</f>
        <v>3</v>
      </c>
      <c r="H629">
        <f>VLOOKUP(G629,装备规划说明!$F$7:$H$20,2,FALSE)</f>
        <v>50</v>
      </c>
      <c r="I629">
        <f>IF(G629&gt;2,IF(E629=VLOOKUP(G629,装备规划说明!$F$10:$P$20,11,FALSE),1,0)+IF(E629-1=VLOOKUP(G629,装备规划说明!$F$10:$P$20,11,FALSE),1,0),IF(E629=VLOOKUP(G629,装备规划说明!$F$10:$P$20,11,FALSE),1,0))</f>
        <v>1</v>
      </c>
      <c r="J629">
        <f t="shared" si="298"/>
        <v>2</v>
      </c>
      <c r="K629">
        <v>0</v>
      </c>
      <c r="R629">
        <f t="shared" ref="R629:S629" si="481">R129</f>
        <v>5</v>
      </c>
      <c r="S629">
        <f t="shared" si="481"/>
        <v>5</v>
      </c>
      <c r="U629">
        <f>VLOOKUP($R629,装备规划说明!$X$27:$AI$34,U$1,FALSE)</f>
        <v>16</v>
      </c>
      <c r="V629">
        <f>INT(VLOOKUP($R629,装备规划说明!$X$27:$AI$34,V$1,FALSE)*VLOOKUP($G629,装备规划说明!$F$10:$O$21,4,FALSE)/装备规划说明!$AE$14)</f>
        <v>492</v>
      </c>
      <c r="W629">
        <f>VLOOKUP($R629,装备规划说明!$X$27:$AI$34,W$1,FALSE)</f>
        <v>17</v>
      </c>
      <c r="X629">
        <f>INT(VLOOKUP($R629,装备规划说明!$X$27:$AI$34,X$1,FALSE)*VLOOKUP($G629,装备规划说明!$F$10:$O$21,4,FALSE)/装备规划说明!$AE$14)</f>
        <v>352</v>
      </c>
      <c r="Y629" t="str">
        <f t="shared" si="439"/>
        <v>[[16,492][[17,352]]</v>
      </c>
      <c r="Z629">
        <f t="shared" si="337"/>
        <v>2</v>
      </c>
      <c r="AA629" t="str">
        <f t="shared" si="338"/>
        <v>[[16,82,328,100][17,58,234,100]]</v>
      </c>
      <c r="AB629" t="str">
        <f t="shared" si="338"/>
        <v>[[16,82,328,100][17,58,234,100]]</v>
      </c>
      <c r="AC629" t="str">
        <f t="shared" si="338"/>
        <v>[[16,82,328,100][17,58,234,100]]</v>
      </c>
      <c r="AD629" t="str">
        <f t="shared" si="338"/>
        <v>[[16,82,328,100][17,58,234,100]]</v>
      </c>
      <c r="AE629">
        <f t="shared" si="339"/>
        <v>1</v>
      </c>
    </row>
    <row r="630" spans="1:31" x14ac:dyDescent="0.15">
      <c r="A630" t="str">
        <f t="shared" si="294"/>
        <v>1206303</v>
      </c>
      <c r="B630">
        <f t="shared" si="295"/>
        <v>1</v>
      </c>
      <c r="E630">
        <f t="shared" ref="E630" si="482">E130</f>
        <v>3</v>
      </c>
      <c r="G630">
        <f t="shared" ref="G630" si="483">G130</f>
        <v>3</v>
      </c>
      <c r="H630">
        <f>VLOOKUP(G630,装备规划说明!$F$7:$H$20,2,FALSE)</f>
        <v>50</v>
      </c>
      <c r="I630">
        <f>IF(G630&gt;2,IF(E630=VLOOKUP(G630,装备规划说明!$F$10:$P$20,11,FALSE),1,0)+IF(E630-1=VLOOKUP(G630,装备规划说明!$F$10:$P$20,11,FALSE),1,0),IF(E630=VLOOKUP(G630,装备规划说明!$F$10:$P$20,11,FALSE),1,0))</f>
        <v>1</v>
      </c>
      <c r="J630">
        <f t="shared" si="298"/>
        <v>2</v>
      </c>
      <c r="K630">
        <v>0</v>
      </c>
      <c r="R630">
        <f t="shared" ref="R630:S630" si="484">R130</f>
        <v>6</v>
      </c>
      <c r="S630">
        <f t="shared" si="484"/>
        <v>6</v>
      </c>
      <c r="U630">
        <f>VLOOKUP($R630,装备规划说明!$X$27:$AI$34,U$1,FALSE)</f>
        <v>18</v>
      </c>
      <c r="V630">
        <f>INT(VLOOKUP($R630,装备规划说明!$X$27:$AI$34,V$1,FALSE)*VLOOKUP($G630,装备规划说明!$F$10:$O$21,4,FALSE)/装备规划说明!$AE$14)</f>
        <v>35</v>
      </c>
      <c r="W630">
        <f>VLOOKUP($R630,装备规划说明!$X$27:$AI$34,W$1,FALSE)</f>
        <v>17</v>
      </c>
      <c r="X630">
        <f>INT(VLOOKUP($R630,装备规划说明!$X$27:$AI$34,X$1,FALSE)*VLOOKUP($G630,装备规划说明!$F$10:$O$21,4,FALSE)/装备规划说明!$AE$14)</f>
        <v>14</v>
      </c>
      <c r="Y630" t="str">
        <f t="shared" si="439"/>
        <v>[[18,35][[17,14]]</v>
      </c>
      <c r="Z630">
        <f t="shared" si="337"/>
        <v>2</v>
      </c>
      <c r="AA630" t="str">
        <f t="shared" si="338"/>
        <v>[[18,5,23,100][17,2,9,100]]</v>
      </c>
      <c r="AB630" t="str">
        <f t="shared" si="338"/>
        <v>[[18,5,23,100][17,2,9,100]]</v>
      </c>
      <c r="AC630" t="str">
        <f t="shared" si="338"/>
        <v>[[18,5,23,100][17,2,9,100]]</v>
      </c>
      <c r="AD630" t="str">
        <f t="shared" si="338"/>
        <v>[[18,5,23,100][17,2,9,100]]</v>
      </c>
      <c r="AE630">
        <f t="shared" si="339"/>
        <v>1</v>
      </c>
    </row>
    <row r="631" spans="1:31" x14ac:dyDescent="0.15">
      <c r="A631" t="str">
        <f t="shared" si="294"/>
        <v>1207303</v>
      </c>
      <c r="B631">
        <f t="shared" si="295"/>
        <v>1</v>
      </c>
      <c r="E631">
        <f t="shared" ref="E631" si="485">E131</f>
        <v>3</v>
      </c>
      <c r="G631">
        <f t="shared" ref="G631" si="486">G131</f>
        <v>3</v>
      </c>
      <c r="H631">
        <f>VLOOKUP(G631,装备规划说明!$F$7:$H$20,2,FALSE)</f>
        <v>50</v>
      </c>
      <c r="I631">
        <f>IF(G631&gt;2,IF(E631=VLOOKUP(G631,装备规划说明!$F$10:$P$20,11,FALSE),1,0)+IF(E631-1=VLOOKUP(G631,装备规划说明!$F$10:$P$20,11,FALSE),1,0),IF(E631=VLOOKUP(G631,装备规划说明!$F$10:$P$20,11,FALSE),1,0))</f>
        <v>1</v>
      </c>
      <c r="J631">
        <f t="shared" si="298"/>
        <v>2</v>
      </c>
      <c r="K631">
        <v>0</v>
      </c>
      <c r="R631">
        <f t="shared" ref="R631:S631" si="487">R131</f>
        <v>7</v>
      </c>
      <c r="S631">
        <f t="shared" si="487"/>
        <v>7</v>
      </c>
      <c r="U631">
        <f>VLOOKUP($R631,装备规划说明!$X$27:$AI$34,U$1,FALSE)</f>
        <v>16</v>
      </c>
      <c r="V631">
        <f>INT(VLOOKUP($R631,装备规划说明!$X$27:$AI$34,V$1,FALSE)*VLOOKUP($G631,装备规划说明!$F$10:$O$21,4,FALSE)/装备规划说明!$AE$14)</f>
        <v>704</v>
      </c>
      <c r="W631">
        <f>VLOOKUP($R631,装备规划说明!$X$27:$AI$34,W$1,FALSE)</f>
        <v>18</v>
      </c>
      <c r="X631">
        <f>INT(VLOOKUP($R631,装备规划说明!$X$27:$AI$34,X$1,FALSE)*VLOOKUP($G631,装备规划说明!$F$10:$O$21,4,FALSE)/装备规划说明!$AE$14)</f>
        <v>140</v>
      </c>
      <c r="Y631" t="str">
        <f t="shared" si="439"/>
        <v>[[16,704][[18,140]]</v>
      </c>
      <c r="Z631">
        <f t="shared" si="337"/>
        <v>2</v>
      </c>
      <c r="AA631" t="str">
        <f t="shared" si="338"/>
        <v>[[16,117,469,100][18,23,93,100]]</v>
      </c>
      <c r="AB631" t="str">
        <f t="shared" si="338"/>
        <v>[[16,117,469,100][18,23,93,100]]</v>
      </c>
      <c r="AC631" t="str">
        <f t="shared" si="338"/>
        <v>[[16,117,469,100][18,23,93,100]]</v>
      </c>
      <c r="AD631" t="str">
        <f t="shared" si="338"/>
        <v>[[16,117,469,100][18,23,93,100]]</v>
      </c>
      <c r="AE631">
        <f t="shared" si="339"/>
        <v>1</v>
      </c>
    </row>
    <row r="632" spans="1:31" x14ac:dyDescent="0.15">
      <c r="A632" t="str">
        <f t="shared" si="294"/>
        <v>1207303</v>
      </c>
      <c r="B632">
        <f t="shared" si="295"/>
        <v>1</v>
      </c>
      <c r="E632">
        <f t="shared" ref="E632" si="488">E132</f>
        <v>3</v>
      </c>
      <c r="G632">
        <f t="shared" ref="G632" si="489">G132</f>
        <v>3</v>
      </c>
      <c r="H632">
        <f>VLOOKUP(G632,装备规划说明!$F$7:$H$20,2,FALSE)</f>
        <v>50</v>
      </c>
      <c r="I632">
        <f>IF(G632&gt;2,IF(E632=VLOOKUP(G632,装备规划说明!$F$10:$P$20,11,FALSE),1,0)+IF(E632-1=VLOOKUP(G632,装备规划说明!$F$10:$P$20,11,FALSE),1,0),IF(E632=VLOOKUP(G632,装备规划说明!$F$10:$P$20,11,FALSE),1,0))</f>
        <v>1</v>
      </c>
      <c r="J632">
        <f t="shared" si="298"/>
        <v>2</v>
      </c>
      <c r="K632">
        <v>0</v>
      </c>
      <c r="R632">
        <f t="shared" ref="R632:S632" si="490">R132</f>
        <v>7</v>
      </c>
      <c r="S632">
        <f t="shared" si="490"/>
        <v>7</v>
      </c>
      <c r="U632">
        <f>VLOOKUP($R632,装备规划说明!$X$27:$AI$34,U$1,FALSE)</f>
        <v>16</v>
      </c>
      <c r="V632">
        <f>INT(VLOOKUP($R632,装备规划说明!$X$27:$AI$34,V$1,FALSE)*VLOOKUP($G632,装备规划说明!$F$10:$O$21,4,FALSE)/装备规划说明!$AE$14)</f>
        <v>704</v>
      </c>
      <c r="W632">
        <f>VLOOKUP($R632,装备规划说明!$X$27:$AI$34,W$1,FALSE)</f>
        <v>18</v>
      </c>
      <c r="X632">
        <f>INT(VLOOKUP($R632,装备规划说明!$X$27:$AI$34,X$1,FALSE)*VLOOKUP($G632,装备规划说明!$F$10:$O$21,4,FALSE)/装备规划说明!$AE$14)</f>
        <v>140</v>
      </c>
      <c r="Y632" t="str">
        <f t="shared" si="439"/>
        <v>[[16,704][[18,140]]</v>
      </c>
      <c r="Z632">
        <f t="shared" si="337"/>
        <v>2</v>
      </c>
      <c r="AA632" t="str">
        <f t="shared" si="338"/>
        <v>[[16,117,469,100][18,23,93,100]]</v>
      </c>
      <c r="AB632" t="str">
        <f t="shared" si="338"/>
        <v>[[16,117,469,100][18,23,93,100]]</v>
      </c>
      <c r="AC632" t="str">
        <f t="shared" si="338"/>
        <v>[[16,117,469,100][18,23,93,100]]</v>
      </c>
      <c r="AD632" t="str">
        <f t="shared" si="338"/>
        <v>[[16,117,469,100][18,23,93,100]]</v>
      </c>
      <c r="AE632">
        <f t="shared" si="339"/>
        <v>1</v>
      </c>
    </row>
    <row r="633" spans="1:31" x14ac:dyDescent="0.15">
      <c r="A633" t="str">
        <f t="shared" si="294"/>
        <v>1207303</v>
      </c>
      <c r="B633">
        <f t="shared" si="295"/>
        <v>1</v>
      </c>
      <c r="E633">
        <f t="shared" ref="E633" si="491">E133</f>
        <v>3</v>
      </c>
      <c r="G633">
        <f t="shared" ref="G633" si="492">G133</f>
        <v>3</v>
      </c>
      <c r="H633">
        <f>VLOOKUP(G633,装备规划说明!$F$7:$H$20,2,FALSE)</f>
        <v>50</v>
      </c>
      <c r="I633">
        <f>IF(G633&gt;2,IF(E633=VLOOKUP(G633,装备规划说明!$F$10:$P$20,11,FALSE),1,0)+IF(E633-1=VLOOKUP(G633,装备规划说明!$F$10:$P$20,11,FALSE),1,0),IF(E633=VLOOKUP(G633,装备规划说明!$F$10:$P$20,11,FALSE),1,0))</f>
        <v>1</v>
      </c>
      <c r="J633">
        <f t="shared" si="298"/>
        <v>2</v>
      </c>
      <c r="K633">
        <v>0</v>
      </c>
      <c r="R633">
        <f t="shared" ref="R633:S633" si="493">R133</f>
        <v>7</v>
      </c>
      <c r="S633">
        <f t="shared" si="493"/>
        <v>7</v>
      </c>
      <c r="U633">
        <f>VLOOKUP($R633,装备规划说明!$X$27:$AI$34,U$1,FALSE)</f>
        <v>16</v>
      </c>
      <c r="V633">
        <f>INT(VLOOKUP($R633,装备规划说明!$X$27:$AI$34,V$1,FALSE)*VLOOKUP($G633,装备规划说明!$F$10:$O$21,4,FALSE)/装备规划说明!$AE$14)</f>
        <v>704</v>
      </c>
      <c r="W633">
        <f>VLOOKUP($R633,装备规划说明!$X$27:$AI$34,W$1,FALSE)</f>
        <v>18</v>
      </c>
      <c r="X633">
        <f>INT(VLOOKUP($R633,装备规划说明!$X$27:$AI$34,X$1,FALSE)*VLOOKUP($G633,装备规划说明!$F$10:$O$21,4,FALSE)/装备规划说明!$AE$14)</f>
        <v>140</v>
      </c>
      <c r="Y633" t="str">
        <f t="shared" si="439"/>
        <v>[[16,704][[18,140]]</v>
      </c>
      <c r="Z633">
        <f t="shared" si="337"/>
        <v>2</v>
      </c>
      <c r="AA633" t="str">
        <f t="shared" si="338"/>
        <v>[[16,117,469,100][18,23,93,100]]</v>
      </c>
      <c r="AB633" t="str">
        <f t="shared" si="338"/>
        <v>[[16,117,469,100][18,23,93,100]]</v>
      </c>
      <c r="AC633" t="str">
        <f t="shared" si="338"/>
        <v>[[16,117,469,100][18,23,93,100]]</v>
      </c>
      <c r="AD633" t="str">
        <f t="shared" si="338"/>
        <v>[[16,117,469,100][18,23,93,100]]</v>
      </c>
      <c r="AE633">
        <f t="shared" si="339"/>
        <v>1</v>
      </c>
    </row>
    <row r="634" spans="1:31" x14ac:dyDescent="0.15">
      <c r="A634" t="str">
        <f t="shared" ref="A634:A697" si="494">B634&amp;J634&amp;IF(R634&lt;10,"0"&amp;R634,R634)&amp;E634&amp;IF(G634&lt;10,"0"&amp;G634,G634)</f>
        <v>1207303</v>
      </c>
      <c r="B634">
        <f t="shared" ref="B634:B697" si="495">B134</f>
        <v>1</v>
      </c>
      <c r="E634">
        <f t="shared" ref="E634" si="496">E134</f>
        <v>3</v>
      </c>
      <c r="G634">
        <f t="shared" ref="G634" si="497">G134</f>
        <v>3</v>
      </c>
      <c r="H634">
        <f>VLOOKUP(G634,装备规划说明!$F$7:$H$20,2,FALSE)</f>
        <v>50</v>
      </c>
      <c r="I634">
        <f>IF(G634&gt;2,IF(E634=VLOOKUP(G634,装备规划说明!$F$10:$P$20,11,FALSE),1,0)+IF(E634-1=VLOOKUP(G634,装备规划说明!$F$10:$P$20,11,FALSE),1,0),IF(E634=VLOOKUP(G634,装备规划说明!$F$10:$P$20,11,FALSE),1,0))</f>
        <v>1</v>
      </c>
      <c r="J634">
        <f t="shared" ref="J634:J697" si="498">J134+1</f>
        <v>2</v>
      </c>
      <c r="K634">
        <v>0</v>
      </c>
      <c r="R634">
        <f t="shared" ref="R634:S634" si="499">R134</f>
        <v>7</v>
      </c>
      <c r="S634">
        <f t="shared" si="499"/>
        <v>7</v>
      </c>
      <c r="U634">
        <f>VLOOKUP($R634,装备规划说明!$X$27:$AI$34,U$1,FALSE)</f>
        <v>16</v>
      </c>
      <c r="V634">
        <f>INT(VLOOKUP($R634,装备规划说明!$X$27:$AI$34,V$1,FALSE)*VLOOKUP($G634,装备规划说明!$F$10:$O$21,4,FALSE)/装备规划说明!$AE$14)</f>
        <v>704</v>
      </c>
      <c r="W634">
        <f>VLOOKUP($R634,装备规划说明!$X$27:$AI$34,W$1,FALSE)</f>
        <v>18</v>
      </c>
      <c r="X634">
        <f>INT(VLOOKUP($R634,装备规划说明!$X$27:$AI$34,X$1,FALSE)*VLOOKUP($G634,装备规划说明!$F$10:$O$21,4,FALSE)/装备规划说明!$AE$14)</f>
        <v>140</v>
      </c>
      <c r="Y634" t="str">
        <f t="shared" si="439"/>
        <v>[[16,704][[18,140]]</v>
      </c>
      <c r="Z634">
        <f t="shared" si="337"/>
        <v>2</v>
      </c>
      <c r="AA634" t="str">
        <f t="shared" si="338"/>
        <v>[[16,117,469,100][18,23,93,100]]</v>
      </c>
      <c r="AB634" t="str">
        <f t="shared" si="338"/>
        <v>[[16,117,469,100][18,23,93,100]]</v>
      </c>
      <c r="AC634" t="str">
        <f t="shared" si="338"/>
        <v>[[16,117,469,100][18,23,93,100]]</v>
      </c>
      <c r="AD634" t="str">
        <f t="shared" si="338"/>
        <v>[[16,117,469,100][18,23,93,100]]</v>
      </c>
      <c r="AE634">
        <f t="shared" si="339"/>
        <v>1</v>
      </c>
    </row>
    <row r="635" spans="1:31" hidden="1" x14ac:dyDescent="0.15">
      <c r="A635" t="str">
        <f t="shared" si="494"/>
        <v>1201403</v>
      </c>
      <c r="B635">
        <f t="shared" si="495"/>
        <v>1</v>
      </c>
      <c r="E635">
        <f t="shared" ref="E635" si="500">E135</f>
        <v>4</v>
      </c>
      <c r="G635">
        <f t="shared" ref="G635" si="501">G135</f>
        <v>3</v>
      </c>
      <c r="H635">
        <f>VLOOKUP(G635,装备规划说明!$F$7:$H$20,2,FALSE)</f>
        <v>50</v>
      </c>
      <c r="I635">
        <f>IF(G635&gt;2,IF(E635=VLOOKUP(G635,装备规划说明!$F$10:$P$20,11,FALSE),1,0)+IF(E635-1=VLOOKUP(G635,装备规划说明!$F$10:$P$20,11,FALSE),1,0),IF(E635=VLOOKUP(G635,装备规划说明!$F$10:$P$20,11,FALSE),1,0))</f>
        <v>0</v>
      </c>
      <c r="J635">
        <f t="shared" si="498"/>
        <v>2</v>
      </c>
      <c r="K635">
        <v>0</v>
      </c>
      <c r="R635">
        <f t="shared" ref="R635:S635" si="502">R135</f>
        <v>1</v>
      </c>
      <c r="S635">
        <f t="shared" si="502"/>
        <v>1</v>
      </c>
      <c r="U635">
        <f>VLOOKUP($R635,装备规划说明!$X$27:$AI$34,U$1,FALSE)</f>
        <v>16</v>
      </c>
      <c r="V635">
        <f>INT(VLOOKUP($R635,装备规划说明!$X$27:$AI$34,V$1,FALSE)*VLOOKUP($G635,装备规划说明!$F$10:$O$21,4,FALSE)/装备规划说明!$AE$14)</f>
        <v>492</v>
      </c>
      <c r="W635">
        <f>VLOOKUP($R635,装备规划说明!$X$27:$AI$34,W$1,FALSE)</f>
        <v>20</v>
      </c>
      <c r="X635">
        <f>INT(VLOOKUP($R635,装备规划说明!$X$27:$AI$34,X$1,FALSE)*VLOOKUP($G635,装备规划说明!$F$10:$O$21,4,FALSE)/装备规划说明!$AE$14)</f>
        <v>35</v>
      </c>
      <c r="Y635" t="str">
        <f t="shared" si="336"/>
        <v>[[16,344,615][[20,24,43]</v>
      </c>
      <c r="Z635">
        <f t="shared" si="337"/>
        <v>3</v>
      </c>
      <c r="AA635" t="str">
        <f t="shared" si="338"/>
        <v>[[16,82,328,100][20,5,23,100]]</v>
      </c>
      <c r="AB635" t="str">
        <f t="shared" si="338"/>
        <v>[[16,82,328,100][20,5,23,100]]</v>
      </c>
      <c r="AC635" t="str">
        <f t="shared" si="338"/>
        <v>[[16,82,328,100][20,5,23,100]]</v>
      </c>
      <c r="AD635" t="str">
        <f t="shared" si="338"/>
        <v>[[16,82,328,100][20,5,23,100]]</v>
      </c>
      <c r="AE635">
        <f t="shared" si="339"/>
        <v>1</v>
      </c>
    </row>
    <row r="636" spans="1:31" hidden="1" x14ac:dyDescent="0.15">
      <c r="A636" t="str">
        <f t="shared" si="494"/>
        <v>1202403</v>
      </c>
      <c r="B636">
        <f t="shared" si="495"/>
        <v>1</v>
      </c>
      <c r="E636">
        <f t="shared" ref="E636" si="503">E136</f>
        <v>4</v>
      </c>
      <c r="G636">
        <f t="shared" ref="G636" si="504">G136</f>
        <v>3</v>
      </c>
      <c r="H636">
        <f>VLOOKUP(G636,装备规划说明!$F$7:$H$20,2,FALSE)</f>
        <v>50</v>
      </c>
      <c r="I636">
        <f>IF(G636&gt;2,IF(E636=VLOOKUP(G636,装备规划说明!$F$10:$P$20,11,FALSE),1,0)+IF(E636-1=VLOOKUP(G636,装备规划说明!$F$10:$P$20,11,FALSE),1,0),IF(E636=VLOOKUP(G636,装备规划说明!$F$10:$P$20,11,FALSE),1,0))</f>
        <v>0</v>
      </c>
      <c r="J636">
        <f t="shared" si="498"/>
        <v>2</v>
      </c>
      <c r="K636">
        <v>0</v>
      </c>
      <c r="R636">
        <f t="shared" ref="R636:S636" si="505">R136</f>
        <v>2</v>
      </c>
      <c r="S636">
        <f t="shared" si="505"/>
        <v>2</v>
      </c>
      <c r="U636">
        <f>VLOOKUP($R636,装备规划说明!$X$27:$AI$34,U$1,FALSE)</f>
        <v>16</v>
      </c>
      <c r="V636">
        <f>INT(VLOOKUP($R636,装备规划说明!$X$27:$AI$34,V$1,FALSE)*VLOOKUP($G636,装备规划说明!$F$10:$O$21,4,FALSE)/装备规划说明!$AE$14)</f>
        <v>704</v>
      </c>
      <c r="W636">
        <f>VLOOKUP($R636,装备规划说明!$X$27:$AI$34,W$1,FALSE)</f>
        <v>20</v>
      </c>
      <c r="X636">
        <f>INT(VLOOKUP($R636,装备规划说明!$X$27:$AI$34,X$1,FALSE)*VLOOKUP($G636,装备规划说明!$F$10:$O$21,4,FALSE)/装备规划说明!$AE$14)</f>
        <v>35</v>
      </c>
      <c r="Y636" t="str">
        <f t="shared" si="336"/>
        <v>[[16,492,880][[20,24,43]</v>
      </c>
      <c r="Z636">
        <f t="shared" si="337"/>
        <v>3</v>
      </c>
      <c r="AA636" t="str">
        <f t="shared" si="338"/>
        <v>[[16,117,469,100][20,5,23,100]]</v>
      </c>
      <c r="AB636" t="str">
        <f t="shared" si="338"/>
        <v>[[16,117,469,100][20,5,23,100]]</v>
      </c>
      <c r="AC636" t="str">
        <f t="shared" si="338"/>
        <v>[[16,117,469,100][20,5,23,100]]</v>
      </c>
      <c r="AD636" t="str">
        <f t="shared" si="338"/>
        <v>[[16,117,469,100][20,5,23,100]]</v>
      </c>
      <c r="AE636">
        <f t="shared" si="339"/>
        <v>1</v>
      </c>
    </row>
    <row r="637" spans="1:31" hidden="1" x14ac:dyDescent="0.15">
      <c r="A637" t="str">
        <f t="shared" si="494"/>
        <v>1203403</v>
      </c>
      <c r="B637">
        <f t="shared" si="495"/>
        <v>1</v>
      </c>
      <c r="E637">
        <f t="shared" ref="E637" si="506">E137</f>
        <v>4</v>
      </c>
      <c r="G637">
        <f t="shared" ref="G637" si="507">G137</f>
        <v>3</v>
      </c>
      <c r="H637">
        <f>VLOOKUP(G637,装备规划说明!$F$7:$H$20,2,FALSE)</f>
        <v>50</v>
      </c>
      <c r="I637">
        <f>IF(G637&gt;2,IF(E637=VLOOKUP(G637,装备规划说明!$F$10:$P$20,11,FALSE),1,0)+IF(E637-1=VLOOKUP(G637,装备规划说明!$F$10:$P$20,11,FALSE),1,0),IF(E637=VLOOKUP(G637,装备规划说明!$F$10:$P$20,11,FALSE),1,0))</f>
        <v>0</v>
      </c>
      <c r="J637">
        <f t="shared" si="498"/>
        <v>2</v>
      </c>
      <c r="K637">
        <v>0</v>
      </c>
      <c r="R637">
        <f t="shared" ref="R637:S637" si="508">R137</f>
        <v>3</v>
      </c>
      <c r="S637">
        <f t="shared" si="508"/>
        <v>3</v>
      </c>
      <c r="U637">
        <f>VLOOKUP($R637,装备规划说明!$X$27:$AI$34,U$1,FALSE)</f>
        <v>16</v>
      </c>
      <c r="V637">
        <f>INT(VLOOKUP($R637,装备规划说明!$X$27:$AI$34,V$1,FALSE)*VLOOKUP($G637,装备规划说明!$F$10:$O$21,4,FALSE)/装备规划说明!$AE$14)</f>
        <v>352</v>
      </c>
      <c r="W637">
        <f>VLOOKUP($R637,装备规划说明!$X$27:$AI$34,W$1,FALSE)</f>
        <v>21</v>
      </c>
      <c r="X637">
        <f>INT(VLOOKUP($R637,装备规划说明!$X$27:$AI$34,X$1,FALSE)*VLOOKUP($G637,装备规划说明!$F$10:$O$21,4,FALSE)/装备规划说明!$AE$14)</f>
        <v>35</v>
      </c>
      <c r="Y637" t="str">
        <f t="shared" si="336"/>
        <v>[[16,246,440][[21,24,43]</v>
      </c>
      <c r="Z637">
        <f t="shared" si="337"/>
        <v>3</v>
      </c>
      <c r="AA637" t="str">
        <f t="shared" si="338"/>
        <v>[[16,58,234,100][21,5,23,100]]</v>
      </c>
      <c r="AB637" t="str">
        <f t="shared" si="338"/>
        <v>[[16,58,234,100][21,5,23,100]]</v>
      </c>
      <c r="AC637" t="str">
        <f t="shared" si="338"/>
        <v>[[16,58,234,100][21,5,23,100]]</v>
      </c>
      <c r="AD637" t="str">
        <f t="shared" si="338"/>
        <v>[[16,58,234,100][21,5,23,100]]</v>
      </c>
      <c r="AE637">
        <f t="shared" si="339"/>
        <v>1</v>
      </c>
    </row>
    <row r="638" spans="1:31" hidden="1" x14ac:dyDescent="0.15">
      <c r="A638" t="str">
        <f t="shared" si="494"/>
        <v>1204403</v>
      </c>
      <c r="B638">
        <f t="shared" si="495"/>
        <v>1</v>
      </c>
      <c r="E638">
        <f t="shared" ref="E638" si="509">E138</f>
        <v>4</v>
      </c>
      <c r="G638">
        <f t="shared" ref="G638" si="510">G138</f>
        <v>3</v>
      </c>
      <c r="H638">
        <f>VLOOKUP(G638,装备规划说明!$F$7:$H$20,2,FALSE)</f>
        <v>50</v>
      </c>
      <c r="I638">
        <f>IF(G638&gt;2,IF(E638=VLOOKUP(G638,装备规划说明!$F$10:$P$20,11,FALSE),1,0)+IF(E638-1=VLOOKUP(G638,装备规划说明!$F$10:$P$20,11,FALSE),1,0),IF(E638=VLOOKUP(G638,装备规划说明!$F$10:$P$20,11,FALSE),1,0))</f>
        <v>0</v>
      </c>
      <c r="J638">
        <f t="shared" si="498"/>
        <v>2</v>
      </c>
      <c r="K638">
        <v>0</v>
      </c>
      <c r="R638">
        <f t="shared" ref="R638:S638" si="511">R138</f>
        <v>4</v>
      </c>
      <c r="S638">
        <f t="shared" si="511"/>
        <v>4</v>
      </c>
      <c r="U638">
        <f>VLOOKUP($R638,装备规划说明!$X$27:$AI$34,U$1,FALSE)</f>
        <v>18</v>
      </c>
      <c r="V638">
        <f>INT(VLOOKUP($R638,装备规划说明!$X$27:$AI$34,V$1,FALSE)*VLOOKUP($G638,装备规划说明!$F$10:$O$21,4,FALSE)/装备规划说明!$AE$14)</f>
        <v>35</v>
      </c>
      <c r="W638">
        <f>VLOOKUP($R638,装备规划说明!$X$27:$AI$34,W$1,FALSE)</f>
        <v>22</v>
      </c>
      <c r="X638">
        <f>INT(VLOOKUP($R638,装备规划说明!$X$27:$AI$34,X$1,FALSE)*VLOOKUP($G638,装备规划说明!$F$10:$O$21,4,FALSE)/装备规划说明!$AE$14)</f>
        <v>17</v>
      </c>
      <c r="Y638" t="str">
        <f t="shared" si="336"/>
        <v>[[18,24,43][[22,11,21]</v>
      </c>
      <c r="Z638">
        <f t="shared" si="337"/>
        <v>3</v>
      </c>
      <c r="AA638" t="str">
        <f t="shared" si="338"/>
        <v>[[18,5,23,100][22,2,11,100]]</v>
      </c>
      <c r="AB638" t="str">
        <f t="shared" si="338"/>
        <v>[[18,5,23,100][22,2,11,100]]</v>
      </c>
      <c r="AC638" t="str">
        <f t="shared" si="338"/>
        <v>[[18,5,23,100][22,2,11,100]]</v>
      </c>
      <c r="AD638" t="str">
        <f t="shared" si="338"/>
        <v>[[18,5,23,100][22,2,11,100]]</v>
      </c>
      <c r="AE638">
        <f t="shared" si="339"/>
        <v>1</v>
      </c>
    </row>
    <row r="639" spans="1:31" hidden="1" x14ac:dyDescent="0.15">
      <c r="A639" t="str">
        <f t="shared" si="494"/>
        <v>1205403</v>
      </c>
      <c r="B639">
        <f t="shared" si="495"/>
        <v>1</v>
      </c>
      <c r="E639">
        <f t="shared" ref="E639" si="512">E139</f>
        <v>4</v>
      </c>
      <c r="G639">
        <f t="shared" ref="G639" si="513">G139</f>
        <v>3</v>
      </c>
      <c r="H639">
        <f>VLOOKUP(G639,装备规划说明!$F$7:$H$20,2,FALSE)</f>
        <v>50</v>
      </c>
      <c r="I639">
        <f>IF(G639&gt;2,IF(E639=VLOOKUP(G639,装备规划说明!$F$10:$P$20,11,FALSE),1,0)+IF(E639-1=VLOOKUP(G639,装备规划说明!$F$10:$P$20,11,FALSE),1,0),IF(E639=VLOOKUP(G639,装备规划说明!$F$10:$P$20,11,FALSE),1,0))</f>
        <v>0</v>
      </c>
      <c r="J639">
        <f t="shared" si="498"/>
        <v>2</v>
      </c>
      <c r="K639">
        <v>0</v>
      </c>
      <c r="R639">
        <f t="shared" ref="R639:S639" si="514">R139</f>
        <v>5</v>
      </c>
      <c r="S639">
        <f t="shared" si="514"/>
        <v>5</v>
      </c>
      <c r="U639">
        <f>VLOOKUP($R639,装备规划说明!$X$27:$AI$34,U$1,FALSE)</f>
        <v>16</v>
      </c>
      <c r="V639">
        <f>INT(VLOOKUP($R639,装备规划说明!$X$27:$AI$34,V$1,FALSE)*VLOOKUP($G639,装备规划说明!$F$10:$O$21,4,FALSE)/装备规划说明!$AE$14)</f>
        <v>492</v>
      </c>
      <c r="W639">
        <f>VLOOKUP($R639,装备规划说明!$X$27:$AI$34,W$1,FALSE)</f>
        <v>17</v>
      </c>
      <c r="X639">
        <f>INT(VLOOKUP($R639,装备规划说明!$X$27:$AI$34,X$1,FALSE)*VLOOKUP($G639,装备规划说明!$F$10:$O$21,4,FALSE)/装备规划说明!$AE$14)</f>
        <v>352</v>
      </c>
      <c r="Y639" t="str">
        <f t="shared" si="336"/>
        <v>[[16,344,615][[17,246,440]</v>
      </c>
      <c r="Z639">
        <f t="shared" si="337"/>
        <v>3</v>
      </c>
      <c r="AA639" t="str">
        <f t="shared" si="338"/>
        <v>[[16,82,328,100][17,58,234,100]]</v>
      </c>
      <c r="AB639" t="str">
        <f t="shared" si="338"/>
        <v>[[16,82,328,100][17,58,234,100]]</v>
      </c>
      <c r="AC639" t="str">
        <f t="shared" si="338"/>
        <v>[[16,82,328,100][17,58,234,100]]</v>
      </c>
      <c r="AD639" t="str">
        <f t="shared" si="338"/>
        <v>[[16,82,328,100][17,58,234,100]]</v>
      </c>
      <c r="AE639">
        <f t="shared" si="339"/>
        <v>1</v>
      </c>
    </row>
    <row r="640" spans="1:31" hidden="1" x14ac:dyDescent="0.15">
      <c r="A640" t="str">
        <f t="shared" si="494"/>
        <v>1206403</v>
      </c>
      <c r="B640">
        <f t="shared" si="495"/>
        <v>1</v>
      </c>
      <c r="E640">
        <f t="shared" ref="E640" si="515">E140</f>
        <v>4</v>
      </c>
      <c r="G640">
        <f t="shared" ref="G640" si="516">G140</f>
        <v>3</v>
      </c>
      <c r="H640">
        <f>VLOOKUP(G640,装备规划说明!$F$7:$H$20,2,FALSE)</f>
        <v>50</v>
      </c>
      <c r="I640">
        <f>IF(G640&gt;2,IF(E640=VLOOKUP(G640,装备规划说明!$F$10:$P$20,11,FALSE),1,0)+IF(E640-1=VLOOKUP(G640,装备规划说明!$F$10:$P$20,11,FALSE),1,0),IF(E640=VLOOKUP(G640,装备规划说明!$F$10:$P$20,11,FALSE),1,0))</f>
        <v>0</v>
      </c>
      <c r="J640">
        <f t="shared" si="498"/>
        <v>2</v>
      </c>
      <c r="K640">
        <v>0</v>
      </c>
      <c r="R640">
        <f t="shared" ref="R640:S640" si="517">R140</f>
        <v>6</v>
      </c>
      <c r="S640">
        <f t="shared" si="517"/>
        <v>6</v>
      </c>
      <c r="U640">
        <f>VLOOKUP($R640,装备规划说明!$X$27:$AI$34,U$1,FALSE)</f>
        <v>18</v>
      </c>
      <c r="V640">
        <f>INT(VLOOKUP($R640,装备规划说明!$X$27:$AI$34,V$1,FALSE)*VLOOKUP($G640,装备规划说明!$F$10:$O$21,4,FALSE)/装备规划说明!$AE$14)</f>
        <v>35</v>
      </c>
      <c r="W640">
        <f>VLOOKUP($R640,装备规划说明!$X$27:$AI$34,W$1,FALSE)</f>
        <v>17</v>
      </c>
      <c r="X640">
        <f>INT(VLOOKUP($R640,装备规划说明!$X$27:$AI$34,X$1,FALSE)*VLOOKUP($G640,装备规划说明!$F$10:$O$21,4,FALSE)/装备规划说明!$AE$14)</f>
        <v>14</v>
      </c>
      <c r="Y640" t="str">
        <f t="shared" si="336"/>
        <v>[[18,24,43][[17,9,17]</v>
      </c>
      <c r="Z640">
        <f t="shared" si="337"/>
        <v>3</v>
      </c>
      <c r="AA640" t="str">
        <f t="shared" si="338"/>
        <v>[[18,5,23,100][17,2,9,100]]</v>
      </c>
      <c r="AB640" t="str">
        <f t="shared" si="338"/>
        <v>[[18,5,23,100][17,2,9,100]]</v>
      </c>
      <c r="AC640" t="str">
        <f t="shared" si="338"/>
        <v>[[18,5,23,100][17,2,9,100]]</v>
      </c>
      <c r="AD640" t="str">
        <f t="shared" si="338"/>
        <v>[[18,5,23,100][17,2,9,100]]</v>
      </c>
      <c r="AE640">
        <f t="shared" si="339"/>
        <v>1</v>
      </c>
    </row>
    <row r="641" spans="1:31" hidden="1" x14ac:dyDescent="0.15">
      <c r="A641" t="str">
        <f t="shared" si="494"/>
        <v>1207403</v>
      </c>
      <c r="B641">
        <f t="shared" si="495"/>
        <v>1</v>
      </c>
      <c r="E641">
        <f t="shared" ref="E641" si="518">E141</f>
        <v>4</v>
      </c>
      <c r="G641">
        <f t="shared" ref="G641" si="519">G141</f>
        <v>3</v>
      </c>
      <c r="H641">
        <f>VLOOKUP(G641,装备规划说明!$F$7:$H$20,2,FALSE)</f>
        <v>50</v>
      </c>
      <c r="I641">
        <f>IF(G641&gt;2,IF(E641=VLOOKUP(G641,装备规划说明!$F$10:$P$20,11,FALSE),1,0)+IF(E641-1=VLOOKUP(G641,装备规划说明!$F$10:$P$20,11,FALSE),1,0),IF(E641=VLOOKUP(G641,装备规划说明!$F$10:$P$20,11,FALSE),1,0))</f>
        <v>0</v>
      </c>
      <c r="J641">
        <f t="shared" si="498"/>
        <v>2</v>
      </c>
      <c r="K641">
        <v>0</v>
      </c>
      <c r="R641">
        <f t="shared" ref="R641:S641" si="520">R141</f>
        <v>7</v>
      </c>
      <c r="S641">
        <f t="shared" si="520"/>
        <v>7</v>
      </c>
      <c r="U641">
        <f>VLOOKUP($R641,装备规划说明!$X$27:$AI$34,U$1,FALSE)</f>
        <v>16</v>
      </c>
      <c r="V641">
        <f>INT(VLOOKUP($R641,装备规划说明!$X$27:$AI$34,V$1,FALSE)*VLOOKUP($G641,装备规划说明!$F$10:$O$21,4,FALSE)/装备规划说明!$AE$14)</f>
        <v>704</v>
      </c>
      <c r="W641">
        <f>VLOOKUP($R641,装备规划说明!$X$27:$AI$34,W$1,FALSE)</f>
        <v>18</v>
      </c>
      <c r="X641">
        <f>INT(VLOOKUP($R641,装备规划说明!$X$27:$AI$34,X$1,FALSE)*VLOOKUP($G641,装备规划说明!$F$10:$O$21,4,FALSE)/装备规划说明!$AE$14)</f>
        <v>140</v>
      </c>
      <c r="Y641" t="str">
        <f t="shared" si="336"/>
        <v>[[16,492,880][[18,98,175]</v>
      </c>
      <c r="Z641">
        <f t="shared" si="337"/>
        <v>3</v>
      </c>
      <c r="AA641" t="str">
        <f t="shared" si="338"/>
        <v>[[16,117,469,100][18,23,93,100]]</v>
      </c>
      <c r="AB641" t="str">
        <f t="shared" si="338"/>
        <v>[[16,117,469,100][18,23,93,100]]</v>
      </c>
      <c r="AC641" t="str">
        <f t="shared" si="338"/>
        <v>[[16,117,469,100][18,23,93,100]]</v>
      </c>
      <c r="AD641" t="str">
        <f t="shared" si="338"/>
        <v>[[16,117,469,100][18,23,93,100]]</v>
      </c>
      <c r="AE641">
        <f t="shared" si="339"/>
        <v>1</v>
      </c>
    </row>
    <row r="642" spans="1:31" hidden="1" x14ac:dyDescent="0.15">
      <c r="A642" t="str">
        <f t="shared" si="494"/>
        <v>1207403</v>
      </c>
      <c r="B642">
        <f t="shared" si="495"/>
        <v>1</v>
      </c>
      <c r="E642">
        <f t="shared" ref="E642" si="521">E142</f>
        <v>4</v>
      </c>
      <c r="G642">
        <f t="shared" ref="G642" si="522">G142</f>
        <v>3</v>
      </c>
      <c r="H642">
        <f>VLOOKUP(G642,装备规划说明!$F$7:$H$20,2,FALSE)</f>
        <v>50</v>
      </c>
      <c r="I642">
        <f>IF(G642&gt;2,IF(E642=VLOOKUP(G642,装备规划说明!$F$10:$P$20,11,FALSE),1,0)+IF(E642-1=VLOOKUP(G642,装备规划说明!$F$10:$P$20,11,FALSE),1,0),IF(E642=VLOOKUP(G642,装备规划说明!$F$10:$P$20,11,FALSE),1,0))</f>
        <v>0</v>
      </c>
      <c r="J642">
        <f t="shared" si="498"/>
        <v>2</v>
      </c>
      <c r="K642">
        <v>0</v>
      </c>
      <c r="R642">
        <f t="shared" ref="R642:S642" si="523">R142</f>
        <v>7</v>
      </c>
      <c r="S642">
        <f t="shared" si="523"/>
        <v>7</v>
      </c>
      <c r="U642">
        <f>VLOOKUP($R642,装备规划说明!$X$27:$AI$34,U$1,FALSE)</f>
        <v>16</v>
      </c>
      <c r="V642">
        <f>INT(VLOOKUP($R642,装备规划说明!$X$27:$AI$34,V$1,FALSE)*VLOOKUP($G642,装备规划说明!$F$10:$O$21,4,FALSE)/装备规划说明!$AE$14)</f>
        <v>704</v>
      </c>
      <c r="W642">
        <f>VLOOKUP($R642,装备规划说明!$X$27:$AI$34,W$1,FALSE)</f>
        <v>18</v>
      </c>
      <c r="X642">
        <f>INT(VLOOKUP($R642,装备规划说明!$X$27:$AI$34,X$1,FALSE)*VLOOKUP($G642,装备规划说明!$F$10:$O$21,4,FALSE)/装备规划说明!$AE$14)</f>
        <v>140</v>
      </c>
      <c r="Y642" t="str">
        <f t="shared" si="336"/>
        <v>[[16,492,880][[18,98,175]</v>
      </c>
      <c r="Z642">
        <f t="shared" si="337"/>
        <v>3</v>
      </c>
      <c r="AA642" t="str">
        <f t="shared" si="338"/>
        <v>[[16,117,469,100][18,23,93,100]]</v>
      </c>
      <c r="AB642" t="str">
        <f t="shared" si="338"/>
        <v>[[16,117,469,100][18,23,93,100]]</v>
      </c>
      <c r="AC642" t="str">
        <f t="shared" si="338"/>
        <v>[[16,117,469,100][18,23,93,100]]</v>
      </c>
      <c r="AD642" t="str">
        <f t="shared" si="338"/>
        <v>[[16,117,469,100][18,23,93,100]]</v>
      </c>
      <c r="AE642">
        <f t="shared" si="339"/>
        <v>1</v>
      </c>
    </row>
    <row r="643" spans="1:31" hidden="1" x14ac:dyDescent="0.15">
      <c r="A643" t="str">
        <f t="shared" si="494"/>
        <v>1207403</v>
      </c>
      <c r="B643">
        <f t="shared" si="495"/>
        <v>1</v>
      </c>
      <c r="E643">
        <f t="shared" ref="E643" si="524">E143</f>
        <v>4</v>
      </c>
      <c r="G643">
        <f t="shared" ref="G643" si="525">G143</f>
        <v>3</v>
      </c>
      <c r="H643">
        <f>VLOOKUP(G643,装备规划说明!$F$7:$H$20,2,FALSE)</f>
        <v>50</v>
      </c>
      <c r="I643">
        <f>IF(G643&gt;2,IF(E643=VLOOKUP(G643,装备规划说明!$F$10:$P$20,11,FALSE),1,0)+IF(E643-1=VLOOKUP(G643,装备规划说明!$F$10:$P$20,11,FALSE),1,0),IF(E643=VLOOKUP(G643,装备规划说明!$F$10:$P$20,11,FALSE),1,0))</f>
        <v>0</v>
      </c>
      <c r="J643">
        <f t="shared" si="498"/>
        <v>2</v>
      </c>
      <c r="K643">
        <v>0</v>
      </c>
      <c r="R643">
        <f t="shared" ref="R643:S643" si="526">R143</f>
        <v>7</v>
      </c>
      <c r="S643">
        <f t="shared" si="526"/>
        <v>7</v>
      </c>
      <c r="U643">
        <f>VLOOKUP($R643,装备规划说明!$X$27:$AI$34,U$1,FALSE)</f>
        <v>16</v>
      </c>
      <c r="V643">
        <f>INT(VLOOKUP($R643,装备规划说明!$X$27:$AI$34,V$1,FALSE)*VLOOKUP($G643,装备规划说明!$F$10:$O$21,4,FALSE)/装备规划说明!$AE$14)</f>
        <v>704</v>
      </c>
      <c r="W643">
        <f>VLOOKUP($R643,装备规划说明!$X$27:$AI$34,W$1,FALSE)</f>
        <v>18</v>
      </c>
      <c r="X643">
        <f>INT(VLOOKUP($R643,装备规划说明!$X$27:$AI$34,X$1,FALSE)*VLOOKUP($G643,装备规划说明!$F$10:$O$21,4,FALSE)/装备规划说明!$AE$14)</f>
        <v>140</v>
      </c>
      <c r="Y643" t="str">
        <f t="shared" si="336"/>
        <v>[[16,492,880][[18,98,175]</v>
      </c>
      <c r="Z643">
        <f t="shared" si="337"/>
        <v>3</v>
      </c>
      <c r="AA643" t="str">
        <f t="shared" si="338"/>
        <v>[[16,117,469,100][18,23,93,100]]</v>
      </c>
      <c r="AB643" t="str">
        <f t="shared" si="338"/>
        <v>[[16,117,469,100][18,23,93,100]]</v>
      </c>
      <c r="AC643" t="str">
        <f t="shared" si="338"/>
        <v>[[16,117,469,100][18,23,93,100]]</v>
      </c>
      <c r="AD643" t="str">
        <f t="shared" si="338"/>
        <v>[[16,117,469,100][18,23,93,100]]</v>
      </c>
      <c r="AE643">
        <f t="shared" si="339"/>
        <v>1</v>
      </c>
    </row>
    <row r="644" spans="1:31" hidden="1" x14ac:dyDescent="0.15">
      <c r="A644" t="str">
        <f t="shared" si="494"/>
        <v>1207403</v>
      </c>
      <c r="B644">
        <f t="shared" si="495"/>
        <v>1</v>
      </c>
      <c r="E644">
        <f t="shared" ref="E644" si="527">E144</f>
        <v>4</v>
      </c>
      <c r="G644">
        <f t="shared" ref="G644" si="528">G144</f>
        <v>3</v>
      </c>
      <c r="H644">
        <f>VLOOKUP(G644,装备规划说明!$F$7:$H$20,2,FALSE)</f>
        <v>50</v>
      </c>
      <c r="I644">
        <f>IF(G644&gt;2,IF(E644=VLOOKUP(G644,装备规划说明!$F$10:$P$20,11,FALSE),1,0)+IF(E644-1=VLOOKUP(G644,装备规划说明!$F$10:$P$20,11,FALSE),1,0),IF(E644=VLOOKUP(G644,装备规划说明!$F$10:$P$20,11,FALSE),1,0))</f>
        <v>0</v>
      </c>
      <c r="J644">
        <f t="shared" si="498"/>
        <v>2</v>
      </c>
      <c r="K644">
        <v>0</v>
      </c>
      <c r="R644">
        <f t="shared" ref="R644:S644" si="529">R144</f>
        <v>7</v>
      </c>
      <c r="S644">
        <f t="shared" si="529"/>
        <v>7</v>
      </c>
      <c r="U644">
        <f>VLOOKUP($R644,装备规划说明!$X$27:$AI$34,U$1,FALSE)</f>
        <v>16</v>
      </c>
      <c r="V644">
        <f>INT(VLOOKUP($R644,装备规划说明!$X$27:$AI$34,V$1,FALSE)*VLOOKUP($G644,装备规划说明!$F$10:$O$21,4,FALSE)/装备规划说明!$AE$14)</f>
        <v>704</v>
      </c>
      <c r="W644">
        <f>VLOOKUP($R644,装备规划说明!$X$27:$AI$34,W$1,FALSE)</f>
        <v>18</v>
      </c>
      <c r="X644">
        <f>INT(VLOOKUP($R644,装备规划说明!$X$27:$AI$34,X$1,FALSE)*VLOOKUP($G644,装备规划说明!$F$10:$O$21,4,FALSE)/装备规划说明!$AE$14)</f>
        <v>140</v>
      </c>
      <c r="Y644" t="str">
        <f t="shared" si="336"/>
        <v>[[16,492,880][[18,98,175]</v>
      </c>
      <c r="Z644">
        <f t="shared" si="337"/>
        <v>3</v>
      </c>
      <c r="AA644" t="str">
        <f t="shared" si="338"/>
        <v>[[16,117,469,100][18,23,93,100]]</v>
      </c>
      <c r="AB644" t="str">
        <f t="shared" si="338"/>
        <v>[[16,117,469,100][18,23,93,100]]</v>
      </c>
      <c r="AC644" t="str">
        <f t="shared" si="338"/>
        <v>[[16,117,469,100][18,23,93,100]]</v>
      </c>
      <c r="AD644" t="str">
        <f t="shared" si="338"/>
        <v>[[16,117,469,100][18,23,93,100]]</v>
      </c>
      <c r="AE644">
        <f t="shared" si="339"/>
        <v>1</v>
      </c>
    </row>
    <row r="645" spans="1:31" hidden="1" x14ac:dyDescent="0.15">
      <c r="A645" t="str">
        <f t="shared" si="494"/>
        <v>1201503</v>
      </c>
      <c r="B645">
        <f t="shared" si="495"/>
        <v>1</v>
      </c>
      <c r="E645">
        <f t="shared" ref="E645" si="530">E145</f>
        <v>5</v>
      </c>
      <c r="G645">
        <f t="shared" ref="G645" si="531">G145</f>
        <v>3</v>
      </c>
      <c r="H645">
        <f>VLOOKUP(G645,装备规划说明!$F$7:$H$20,2,FALSE)</f>
        <v>50</v>
      </c>
      <c r="I645">
        <f>IF(G645&gt;2,IF(E645=VLOOKUP(G645,装备规划说明!$F$10:$P$20,11,FALSE),1,0)+IF(E645-1=VLOOKUP(G645,装备规划说明!$F$10:$P$20,11,FALSE),1,0),IF(E645=VLOOKUP(G645,装备规划说明!$F$10:$P$20,11,FALSE),1,0))</f>
        <v>0</v>
      </c>
      <c r="J645">
        <f t="shared" si="498"/>
        <v>2</v>
      </c>
      <c r="K645">
        <v>0</v>
      </c>
      <c r="R645">
        <f t="shared" ref="R645:S645" si="532">R145</f>
        <v>1</v>
      </c>
      <c r="S645">
        <f t="shared" si="532"/>
        <v>1</v>
      </c>
      <c r="U645">
        <f>VLOOKUP($R645,装备规划说明!$X$27:$AI$34,U$1,FALSE)</f>
        <v>16</v>
      </c>
      <c r="V645">
        <f>INT(VLOOKUP($R645,装备规划说明!$X$27:$AI$34,V$1,FALSE)*VLOOKUP($G645,装备规划说明!$F$10:$O$21,4,FALSE)/装备规划说明!$AE$14)</f>
        <v>492</v>
      </c>
      <c r="W645">
        <f>VLOOKUP($R645,装备规划说明!$X$27:$AI$34,W$1,FALSE)</f>
        <v>20</v>
      </c>
      <c r="X645">
        <f>INT(VLOOKUP($R645,装备规划说明!$X$27:$AI$34,X$1,FALSE)*VLOOKUP($G645,装备规划说明!$F$10:$O$21,4,FALSE)/装备规划说明!$AE$14)</f>
        <v>35</v>
      </c>
      <c r="Y645" t="str">
        <f t="shared" si="336"/>
        <v>[[16,344,615][[20,24,43]</v>
      </c>
      <c r="Z645">
        <f t="shared" si="337"/>
        <v>4</v>
      </c>
      <c r="AA645" t="str">
        <f t="shared" si="338"/>
        <v>[[16,82,328,100][20,5,23,100]]</v>
      </c>
      <c r="AB645" t="str">
        <f t="shared" si="338"/>
        <v>[[16,82,328,100][20,5,23,100]]</v>
      </c>
      <c r="AC645" t="str">
        <f t="shared" si="338"/>
        <v>[[16,82,328,100][20,5,23,100]]</v>
      </c>
      <c r="AD645" t="str">
        <f t="shared" ref="AB645:AD708" si="533">"[["&amp;$U645&amp;","&amp;INT($V645/6)&amp;","&amp;INT($V645/1.5)&amp;",100]"&amp;"["&amp;$W645&amp;","&amp;INT($X645/6)&amp;","&amp;INT($X645/1.5)&amp;",100]]"</f>
        <v>[[16,82,328,100][20,5,23,100]]</v>
      </c>
      <c r="AE645">
        <f t="shared" si="339"/>
        <v>2</v>
      </c>
    </row>
    <row r="646" spans="1:31" hidden="1" x14ac:dyDescent="0.15">
      <c r="A646" t="str">
        <f t="shared" si="494"/>
        <v>1202503</v>
      </c>
      <c r="B646">
        <f t="shared" si="495"/>
        <v>1</v>
      </c>
      <c r="E646">
        <f t="shared" ref="E646" si="534">E146</f>
        <v>5</v>
      </c>
      <c r="G646">
        <f t="shared" ref="G646" si="535">G146</f>
        <v>3</v>
      </c>
      <c r="H646">
        <f>VLOOKUP(G646,装备规划说明!$F$7:$H$20,2,FALSE)</f>
        <v>50</v>
      </c>
      <c r="I646">
        <f>IF(G646&gt;2,IF(E646=VLOOKUP(G646,装备规划说明!$F$10:$P$20,11,FALSE),1,0)+IF(E646-1=VLOOKUP(G646,装备规划说明!$F$10:$P$20,11,FALSE),1,0),IF(E646=VLOOKUP(G646,装备规划说明!$F$10:$P$20,11,FALSE),1,0))</f>
        <v>0</v>
      </c>
      <c r="J646">
        <f t="shared" si="498"/>
        <v>2</v>
      </c>
      <c r="K646">
        <v>0</v>
      </c>
      <c r="R646">
        <f t="shared" ref="R646:S646" si="536">R146</f>
        <v>2</v>
      </c>
      <c r="S646">
        <f t="shared" si="536"/>
        <v>2</v>
      </c>
      <c r="U646">
        <f>VLOOKUP($R646,装备规划说明!$X$27:$AI$34,U$1,FALSE)</f>
        <v>16</v>
      </c>
      <c r="V646">
        <f>INT(VLOOKUP($R646,装备规划说明!$X$27:$AI$34,V$1,FALSE)*VLOOKUP($G646,装备规划说明!$F$10:$O$21,4,FALSE)/装备规划说明!$AE$14)</f>
        <v>704</v>
      </c>
      <c r="W646">
        <f>VLOOKUP($R646,装备规划说明!$X$27:$AI$34,W$1,FALSE)</f>
        <v>20</v>
      </c>
      <c r="X646">
        <f>INT(VLOOKUP($R646,装备规划说明!$X$27:$AI$34,X$1,FALSE)*VLOOKUP($G646,装备规划说明!$F$10:$O$21,4,FALSE)/装备规划说明!$AE$14)</f>
        <v>35</v>
      </c>
      <c r="Y646" t="str">
        <f t="shared" ref="Y646:Y709" si="537">"[["&amp;$U646&amp;","&amp;INT($V646*0.7)&amp;","&amp;INT($V646*1.25)&amp;"]"&amp;"[["&amp;$W646&amp;","&amp;INT($X646*0.7)&amp;","&amp;INT($X646*1.25)&amp;"]"</f>
        <v>[[16,492,880][[20,24,43]</v>
      </c>
      <c r="Z646">
        <f t="shared" ref="Z646:Z709" si="538">E646-1</f>
        <v>4</v>
      </c>
      <c r="AA646" t="str">
        <f t="shared" ref="AA646:AD709" si="539">"[["&amp;$U646&amp;","&amp;INT($V646/6)&amp;","&amp;INT($V646/1.5)&amp;",100]"&amp;"["&amp;$W646&amp;","&amp;INT($X646/6)&amp;","&amp;INT($X646/1.5)&amp;",100]]"</f>
        <v>[[16,117,469,100][20,5,23,100]]</v>
      </c>
      <c r="AB646" t="str">
        <f t="shared" si="533"/>
        <v>[[16,117,469,100][20,5,23,100]]</v>
      </c>
      <c r="AC646" t="str">
        <f t="shared" si="533"/>
        <v>[[16,117,469,100][20,5,23,100]]</v>
      </c>
      <c r="AD646" t="str">
        <f t="shared" si="533"/>
        <v>[[16,117,469,100][20,5,23,100]]</v>
      </c>
      <c r="AE646">
        <f t="shared" ref="AE646:AE709" si="540">ROUNDDOWN((E646*3+G646)/8,0)</f>
        <v>2</v>
      </c>
    </row>
    <row r="647" spans="1:31" hidden="1" x14ac:dyDescent="0.15">
      <c r="A647" t="str">
        <f t="shared" si="494"/>
        <v>1203503</v>
      </c>
      <c r="B647">
        <f t="shared" si="495"/>
        <v>1</v>
      </c>
      <c r="E647">
        <f t="shared" ref="E647" si="541">E147</f>
        <v>5</v>
      </c>
      <c r="G647">
        <f t="shared" ref="G647" si="542">G147</f>
        <v>3</v>
      </c>
      <c r="H647">
        <f>VLOOKUP(G647,装备规划说明!$F$7:$H$20,2,FALSE)</f>
        <v>50</v>
      </c>
      <c r="I647">
        <f>IF(G647&gt;2,IF(E647=VLOOKUP(G647,装备规划说明!$F$10:$P$20,11,FALSE),1,0)+IF(E647-1=VLOOKUP(G647,装备规划说明!$F$10:$P$20,11,FALSE),1,0),IF(E647=VLOOKUP(G647,装备规划说明!$F$10:$P$20,11,FALSE),1,0))</f>
        <v>0</v>
      </c>
      <c r="J647">
        <f t="shared" si="498"/>
        <v>2</v>
      </c>
      <c r="K647">
        <v>0</v>
      </c>
      <c r="R647">
        <f t="shared" ref="R647:S647" si="543">R147</f>
        <v>3</v>
      </c>
      <c r="S647">
        <f t="shared" si="543"/>
        <v>3</v>
      </c>
      <c r="U647">
        <f>VLOOKUP($R647,装备规划说明!$X$27:$AI$34,U$1,FALSE)</f>
        <v>16</v>
      </c>
      <c r="V647">
        <f>INT(VLOOKUP($R647,装备规划说明!$X$27:$AI$34,V$1,FALSE)*VLOOKUP($G647,装备规划说明!$F$10:$O$21,4,FALSE)/装备规划说明!$AE$14)</f>
        <v>352</v>
      </c>
      <c r="W647">
        <f>VLOOKUP($R647,装备规划说明!$X$27:$AI$34,W$1,FALSE)</f>
        <v>21</v>
      </c>
      <c r="X647">
        <f>INT(VLOOKUP($R647,装备规划说明!$X$27:$AI$34,X$1,FALSE)*VLOOKUP($G647,装备规划说明!$F$10:$O$21,4,FALSE)/装备规划说明!$AE$14)</f>
        <v>35</v>
      </c>
      <c r="Y647" t="str">
        <f t="shared" si="537"/>
        <v>[[16,246,440][[21,24,43]</v>
      </c>
      <c r="Z647">
        <f t="shared" si="538"/>
        <v>4</v>
      </c>
      <c r="AA647" t="str">
        <f t="shared" si="539"/>
        <v>[[16,58,234,100][21,5,23,100]]</v>
      </c>
      <c r="AB647" t="str">
        <f t="shared" si="533"/>
        <v>[[16,58,234,100][21,5,23,100]]</v>
      </c>
      <c r="AC647" t="str">
        <f t="shared" si="533"/>
        <v>[[16,58,234,100][21,5,23,100]]</v>
      </c>
      <c r="AD647" t="str">
        <f t="shared" si="533"/>
        <v>[[16,58,234,100][21,5,23,100]]</v>
      </c>
      <c r="AE647">
        <f t="shared" si="540"/>
        <v>2</v>
      </c>
    </row>
    <row r="648" spans="1:31" hidden="1" x14ac:dyDescent="0.15">
      <c r="A648" t="str">
        <f t="shared" si="494"/>
        <v>1204503</v>
      </c>
      <c r="B648">
        <f t="shared" si="495"/>
        <v>1</v>
      </c>
      <c r="E648">
        <f t="shared" ref="E648" si="544">E148</f>
        <v>5</v>
      </c>
      <c r="G648">
        <f t="shared" ref="G648" si="545">G148</f>
        <v>3</v>
      </c>
      <c r="H648">
        <f>VLOOKUP(G648,装备规划说明!$F$7:$H$20,2,FALSE)</f>
        <v>50</v>
      </c>
      <c r="I648">
        <f>IF(G648&gt;2,IF(E648=VLOOKUP(G648,装备规划说明!$F$10:$P$20,11,FALSE),1,0)+IF(E648-1=VLOOKUP(G648,装备规划说明!$F$10:$P$20,11,FALSE),1,0),IF(E648=VLOOKUP(G648,装备规划说明!$F$10:$P$20,11,FALSE),1,0))</f>
        <v>0</v>
      </c>
      <c r="J648">
        <f t="shared" si="498"/>
        <v>2</v>
      </c>
      <c r="K648">
        <v>0</v>
      </c>
      <c r="R648">
        <f t="shared" ref="R648:S648" si="546">R148</f>
        <v>4</v>
      </c>
      <c r="S648">
        <f t="shared" si="546"/>
        <v>4</v>
      </c>
      <c r="U648">
        <f>VLOOKUP($R648,装备规划说明!$X$27:$AI$34,U$1,FALSE)</f>
        <v>18</v>
      </c>
      <c r="V648">
        <f>INT(VLOOKUP($R648,装备规划说明!$X$27:$AI$34,V$1,FALSE)*VLOOKUP($G648,装备规划说明!$F$10:$O$21,4,FALSE)/装备规划说明!$AE$14)</f>
        <v>35</v>
      </c>
      <c r="W648">
        <f>VLOOKUP($R648,装备规划说明!$X$27:$AI$34,W$1,FALSE)</f>
        <v>22</v>
      </c>
      <c r="X648">
        <f>INT(VLOOKUP($R648,装备规划说明!$X$27:$AI$34,X$1,FALSE)*VLOOKUP($G648,装备规划说明!$F$10:$O$21,4,FALSE)/装备规划说明!$AE$14)</f>
        <v>17</v>
      </c>
      <c r="Y648" t="str">
        <f t="shared" si="537"/>
        <v>[[18,24,43][[22,11,21]</v>
      </c>
      <c r="Z648">
        <f t="shared" si="538"/>
        <v>4</v>
      </c>
      <c r="AA648" t="str">
        <f t="shared" si="539"/>
        <v>[[18,5,23,100][22,2,11,100]]</v>
      </c>
      <c r="AB648" t="str">
        <f t="shared" si="533"/>
        <v>[[18,5,23,100][22,2,11,100]]</v>
      </c>
      <c r="AC648" t="str">
        <f t="shared" si="533"/>
        <v>[[18,5,23,100][22,2,11,100]]</v>
      </c>
      <c r="AD648" t="str">
        <f t="shared" si="533"/>
        <v>[[18,5,23,100][22,2,11,100]]</v>
      </c>
      <c r="AE648">
        <f t="shared" si="540"/>
        <v>2</v>
      </c>
    </row>
    <row r="649" spans="1:31" hidden="1" x14ac:dyDescent="0.15">
      <c r="A649" t="str">
        <f t="shared" si="494"/>
        <v>1205503</v>
      </c>
      <c r="B649">
        <f t="shared" si="495"/>
        <v>1</v>
      </c>
      <c r="E649">
        <f t="shared" ref="E649" si="547">E149</f>
        <v>5</v>
      </c>
      <c r="G649">
        <f t="shared" ref="G649" si="548">G149</f>
        <v>3</v>
      </c>
      <c r="H649">
        <f>VLOOKUP(G649,装备规划说明!$F$7:$H$20,2,FALSE)</f>
        <v>50</v>
      </c>
      <c r="I649">
        <f>IF(G649&gt;2,IF(E649=VLOOKUP(G649,装备规划说明!$F$10:$P$20,11,FALSE),1,0)+IF(E649-1=VLOOKUP(G649,装备规划说明!$F$10:$P$20,11,FALSE),1,0),IF(E649=VLOOKUP(G649,装备规划说明!$F$10:$P$20,11,FALSE),1,0))</f>
        <v>0</v>
      </c>
      <c r="J649">
        <f t="shared" si="498"/>
        <v>2</v>
      </c>
      <c r="K649">
        <v>0</v>
      </c>
      <c r="R649">
        <f t="shared" ref="R649:S649" si="549">R149</f>
        <v>5</v>
      </c>
      <c r="S649">
        <f t="shared" si="549"/>
        <v>5</v>
      </c>
      <c r="U649">
        <f>VLOOKUP($R649,装备规划说明!$X$27:$AI$34,U$1,FALSE)</f>
        <v>16</v>
      </c>
      <c r="V649">
        <f>INT(VLOOKUP($R649,装备规划说明!$X$27:$AI$34,V$1,FALSE)*VLOOKUP($G649,装备规划说明!$F$10:$O$21,4,FALSE)/装备规划说明!$AE$14)</f>
        <v>492</v>
      </c>
      <c r="W649">
        <f>VLOOKUP($R649,装备规划说明!$X$27:$AI$34,W$1,FALSE)</f>
        <v>17</v>
      </c>
      <c r="X649">
        <f>INT(VLOOKUP($R649,装备规划说明!$X$27:$AI$34,X$1,FALSE)*VLOOKUP($G649,装备规划说明!$F$10:$O$21,4,FALSE)/装备规划说明!$AE$14)</f>
        <v>352</v>
      </c>
      <c r="Y649" t="str">
        <f t="shared" si="537"/>
        <v>[[16,344,615][[17,246,440]</v>
      </c>
      <c r="Z649">
        <f t="shared" si="538"/>
        <v>4</v>
      </c>
      <c r="AA649" t="str">
        <f t="shared" si="539"/>
        <v>[[16,82,328,100][17,58,234,100]]</v>
      </c>
      <c r="AB649" t="str">
        <f t="shared" si="533"/>
        <v>[[16,82,328,100][17,58,234,100]]</v>
      </c>
      <c r="AC649" t="str">
        <f t="shared" si="533"/>
        <v>[[16,82,328,100][17,58,234,100]]</v>
      </c>
      <c r="AD649" t="str">
        <f t="shared" si="533"/>
        <v>[[16,82,328,100][17,58,234,100]]</v>
      </c>
      <c r="AE649">
        <f t="shared" si="540"/>
        <v>2</v>
      </c>
    </row>
    <row r="650" spans="1:31" hidden="1" x14ac:dyDescent="0.15">
      <c r="A650" t="str">
        <f t="shared" si="494"/>
        <v>1206503</v>
      </c>
      <c r="B650">
        <f t="shared" si="495"/>
        <v>1</v>
      </c>
      <c r="E650">
        <f t="shared" ref="E650" si="550">E150</f>
        <v>5</v>
      </c>
      <c r="G650">
        <f t="shared" ref="G650" si="551">G150</f>
        <v>3</v>
      </c>
      <c r="H650">
        <f>VLOOKUP(G650,装备规划说明!$F$7:$H$20,2,FALSE)</f>
        <v>50</v>
      </c>
      <c r="I650">
        <f>IF(G650&gt;2,IF(E650=VLOOKUP(G650,装备规划说明!$F$10:$P$20,11,FALSE),1,0)+IF(E650-1=VLOOKUP(G650,装备规划说明!$F$10:$P$20,11,FALSE),1,0),IF(E650=VLOOKUP(G650,装备规划说明!$F$10:$P$20,11,FALSE),1,0))</f>
        <v>0</v>
      </c>
      <c r="J650">
        <f t="shared" si="498"/>
        <v>2</v>
      </c>
      <c r="K650">
        <v>0</v>
      </c>
      <c r="R650">
        <f t="shared" ref="R650:S650" si="552">R150</f>
        <v>6</v>
      </c>
      <c r="S650">
        <f t="shared" si="552"/>
        <v>6</v>
      </c>
      <c r="U650">
        <f>VLOOKUP($R650,装备规划说明!$X$27:$AI$34,U$1,FALSE)</f>
        <v>18</v>
      </c>
      <c r="V650">
        <f>INT(VLOOKUP($R650,装备规划说明!$X$27:$AI$34,V$1,FALSE)*VLOOKUP($G650,装备规划说明!$F$10:$O$21,4,FALSE)/装备规划说明!$AE$14)</f>
        <v>35</v>
      </c>
      <c r="W650">
        <f>VLOOKUP($R650,装备规划说明!$X$27:$AI$34,W$1,FALSE)</f>
        <v>17</v>
      </c>
      <c r="X650">
        <f>INT(VLOOKUP($R650,装备规划说明!$X$27:$AI$34,X$1,FALSE)*VLOOKUP($G650,装备规划说明!$F$10:$O$21,4,FALSE)/装备规划说明!$AE$14)</f>
        <v>14</v>
      </c>
      <c r="Y650" t="str">
        <f t="shared" si="537"/>
        <v>[[18,24,43][[17,9,17]</v>
      </c>
      <c r="Z650">
        <f t="shared" si="538"/>
        <v>4</v>
      </c>
      <c r="AA650" t="str">
        <f t="shared" si="539"/>
        <v>[[18,5,23,100][17,2,9,100]]</v>
      </c>
      <c r="AB650" t="str">
        <f t="shared" si="533"/>
        <v>[[18,5,23,100][17,2,9,100]]</v>
      </c>
      <c r="AC650" t="str">
        <f t="shared" si="533"/>
        <v>[[18,5,23,100][17,2,9,100]]</v>
      </c>
      <c r="AD650" t="str">
        <f t="shared" si="533"/>
        <v>[[18,5,23,100][17,2,9,100]]</v>
      </c>
      <c r="AE650">
        <f t="shared" si="540"/>
        <v>2</v>
      </c>
    </row>
    <row r="651" spans="1:31" hidden="1" x14ac:dyDescent="0.15">
      <c r="A651" t="str">
        <f t="shared" si="494"/>
        <v>1207503</v>
      </c>
      <c r="B651">
        <f t="shared" si="495"/>
        <v>1</v>
      </c>
      <c r="E651">
        <f t="shared" ref="E651" si="553">E151</f>
        <v>5</v>
      </c>
      <c r="G651">
        <f t="shared" ref="G651" si="554">G151</f>
        <v>3</v>
      </c>
      <c r="H651">
        <f>VLOOKUP(G651,装备规划说明!$F$7:$H$20,2,FALSE)</f>
        <v>50</v>
      </c>
      <c r="I651">
        <f>IF(G651&gt;2,IF(E651=VLOOKUP(G651,装备规划说明!$F$10:$P$20,11,FALSE),1,0)+IF(E651-1=VLOOKUP(G651,装备规划说明!$F$10:$P$20,11,FALSE),1,0),IF(E651=VLOOKUP(G651,装备规划说明!$F$10:$P$20,11,FALSE),1,0))</f>
        <v>0</v>
      </c>
      <c r="J651">
        <f t="shared" si="498"/>
        <v>2</v>
      </c>
      <c r="K651">
        <v>0</v>
      </c>
      <c r="R651">
        <f t="shared" ref="R651:S651" si="555">R151</f>
        <v>7</v>
      </c>
      <c r="S651">
        <f t="shared" si="555"/>
        <v>7</v>
      </c>
      <c r="U651">
        <f>VLOOKUP($R651,装备规划说明!$X$27:$AI$34,U$1,FALSE)</f>
        <v>16</v>
      </c>
      <c r="V651">
        <f>INT(VLOOKUP($R651,装备规划说明!$X$27:$AI$34,V$1,FALSE)*VLOOKUP($G651,装备规划说明!$F$10:$O$21,4,FALSE)/装备规划说明!$AE$14)</f>
        <v>704</v>
      </c>
      <c r="W651">
        <f>VLOOKUP($R651,装备规划说明!$X$27:$AI$34,W$1,FALSE)</f>
        <v>18</v>
      </c>
      <c r="X651">
        <f>INT(VLOOKUP($R651,装备规划说明!$X$27:$AI$34,X$1,FALSE)*VLOOKUP($G651,装备规划说明!$F$10:$O$21,4,FALSE)/装备规划说明!$AE$14)</f>
        <v>140</v>
      </c>
      <c r="Y651" t="str">
        <f t="shared" si="537"/>
        <v>[[16,492,880][[18,98,175]</v>
      </c>
      <c r="Z651">
        <f t="shared" si="538"/>
        <v>4</v>
      </c>
      <c r="AA651" t="str">
        <f t="shared" si="539"/>
        <v>[[16,117,469,100][18,23,93,100]]</v>
      </c>
      <c r="AB651" t="str">
        <f t="shared" si="533"/>
        <v>[[16,117,469,100][18,23,93,100]]</v>
      </c>
      <c r="AC651" t="str">
        <f t="shared" si="533"/>
        <v>[[16,117,469,100][18,23,93,100]]</v>
      </c>
      <c r="AD651" t="str">
        <f t="shared" si="533"/>
        <v>[[16,117,469,100][18,23,93,100]]</v>
      </c>
      <c r="AE651">
        <f t="shared" si="540"/>
        <v>2</v>
      </c>
    </row>
    <row r="652" spans="1:31" hidden="1" x14ac:dyDescent="0.15">
      <c r="A652" t="str">
        <f t="shared" si="494"/>
        <v>1207503</v>
      </c>
      <c r="B652">
        <f t="shared" si="495"/>
        <v>1</v>
      </c>
      <c r="E652">
        <f t="shared" ref="E652" si="556">E152</f>
        <v>5</v>
      </c>
      <c r="G652">
        <f t="shared" ref="G652" si="557">G152</f>
        <v>3</v>
      </c>
      <c r="H652">
        <f>VLOOKUP(G652,装备规划说明!$F$7:$H$20,2,FALSE)</f>
        <v>50</v>
      </c>
      <c r="I652">
        <f>IF(G652&gt;2,IF(E652=VLOOKUP(G652,装备规划说明!$F$10:$P$20,11,FALSE),1,0)+IF(E652-1=VLOOKUP(G652,装备规划说明!$F$10:$P$20,11,FALSE),1,0),IF(E652=VLOOKUP(G652,装备规划说明!$F$10:$P$20,11,FALSE),1,0))</f>
        <v>0</v>
      </c>
      <c r="J652">
        <f t="shared" si="498"/>
        <v>2</v>
      </c>
      <c r="K652">
        <v>0</v>
      </c>
      <c r="R652">
        <f t="shared" ref="R652:S652" si="558">R152</f>
        <v>7</v>
      </c>
      <c r="S652">
        <f t="shared" si="558"/>
        <v>7</v>
      </c>
      <c r="U652">
        <f>VLOOKUP($R652,装备规划说明!$X$27:$AI$34,U$1,FALSE)</f>
        <v>16</v>
      </c>
      <c r="V652">
        <f>INT(VLOOKUP($R652,装备规划说明!$X$27:$AI$34,V$1,FALSE)*VLOOKUP($G652,装备规划说明!$F$10:$O$21,4,FALSE)/装备规划说明!$AE$14)</f>
        <v>704</v>
      </c>
      <c r="W652">
        <f>VLOOKUP($R652,装备规划说明!$X$27:$AI$34,W$1,FALSE)</f>
        <v>18</v>
      </c>
      <c r="X652">
        <f>INT(VLOOKUP($R652,装备规划说明!$X$27:$AI$34,X$1,FALSE)*VLOOKUP($G652,装备规划说明!$F$10:$O$21,4,FALSE)/装备规划说明!$AE$14)</f>
        <v>140</v>
      </c>
      <c r="Y652" t="str">
        <f t="shared" si="537"/>
        <v>[[16,492,880][[18,98,175]</v>
      </c>
      <c r="Z652">
        <f t="shared" si="538"/>
        <v>4</v>
      </c>
      <c r="AA652" t="str">
        <f t="shared" si="539"/>
        <v>[[16,117,469,100][18,23,93,100]]</v>
      </c>
      <c r="AB652" t="str">
        <f t="shared" si="533"/>
        <v>[[16,117,469,100][18,23,93,100]]</v>
      </c>
      <c r="AC652" t="str">
        <f t="shared" si="533"/>
        <v>[[16,117,469,100][18,23,93,100]]</v>
      </c>
      <c r="AD652" t="str">
        <f t="shared" si="533"/>
        <v>[[16,117,469,100][18,23,93,100]]</v>
      </c>
      <c r="AE652">
        <f t="shared" si="540"/>
        <v>2</v>
      </c>
    </row>
    <row r="653" spans="1:31" hidden="1" x14ac:dyDescent="0.15">
      <c r="A653" t="str">
        <f t="shared" si="494"/>
        <v>1207503</v>
      </c>
      <c r="B653">
        <f t="shared" si="495"/>
        <v>1</v>
      </c>
      <c r="E653">
        <f t="shared" ref="E653" si="559">E153</f>
        <v>5</v>
      </c>
      <c r="G653">
        <f t="shared" ref="G653" si="560">G153</f>
        <v>3</v>
      </c>
      <c r="H653">
        <f>VLOOKUP(G653,装备规划说明!$F$7:$H$20,2,FALSE)</f>
        <v>50</v>
      </c>
      <c r="I653">
        <f>IF(G653&gt;2,IF(E653=VLOOKUP(G653,装备规划说明!$F$10:$P$20,11,FALSE),1,0)+IF(E653-1=VLOOKUP(G653,装备规划说明!$F$10:$P$20,11,FALSE),1,0),IF(E653=VLOOKUP(G653,装备规划说明!$F$10:$P$20,11,FALSE),1,0))</f>
        <v>0</v>
      </c>
      <c r="J653">
        <f t="shared" si="498"/>
        <v>2</v>
      </c>
      <c r="K653">
        <v>0</v>
      </c>
      <c r="R653">
        <f t="shared" ref="R653:S653" si="561">R153</f>
        <v>7</v>
      </c>
      <c r="S653">
        <f t="shared" si="561"/>
        <v>7</v>
      </c>
      <c r="U653">
        <f>VLOOKUP($R653,装备规划说明!$X$27:$AI$34,U$1,FALSE)</f>
        <v>16</v>
      </c>
      <c r="V653">
        <f>INT(VLOOKUP($R653,装备规划说明!$X$27:$AI$34,V$1,FALSE)*VLOOKUP($G653,装备规划说明!$F$10:$O$21,4,FALSE)/装备规划说明!$AE$14)</f>
        <v>704</v>
      </c>
      <c r="W653">
        <f>VLOOKUP($R653,装备规划说明!$X$27:$AI$34,W$1,FALSE)</f>
        <v>18</v>
      </c>
      <c r="X653">
        <f>INT(VLOOKUP($R653,装备规划说明!$X$27:$AI$34,X$1,FALSE)*VLOOKUP($G653,装备规划说明!$F$10:$O$21,4,FALSE)/装备规划说明!$AE$14)</f>
        <v>140</v>
      </c>
      <c r="Y653" t="str">
        <f t="shared" si="537"/>
        <v>[[16,492,880][[18,98,175]</v>
      </c>
      <c r="Z653">
        <f t="shared" si="538"/>
        <v>4</v>
      </c>
      <c r="AA653" t="str">
        <f t="shared" si="539"/>
        <v>[[16,117,469,100][18,23,93,100]]</v>
      </c>
      <c r="AB653" t="str">
        <f t="shared" si="533"/>
        <v>[[16,117,469,100][18,23,93,100]]</v>
      </c>
      <c r="AC653" t="str">
        <f t="shared" si="533"/>
        <v>[[16,117,469,100][18,23,93,100]]</v>
      </c>
      <c r="AD653" t="str">
        <f t="shared" si="533"/>
        <v>[[16,117,469,100][18,23,93,100]]</v>
      </c>
      <c r="AE653">
        <f t="shared" si="540"/>
        <v>2</v>
      </c>
    </row>
    <row r="654" spans="1:31" hidden="1" x14ac:dyDescent="0.15">
      <c r="A654" t="str">
        <f t="shared" si="494"/>
        <v>1207503</v>
      </c>
      <c r="B654">
        <f t="shared" si="495"/>
        <v>1</v>
      </c>
      <c r="E654">
        <f t="shared" ref="E654" si="562">E154</f>
        <v>5</v>
      </c>
      <c r="G654">
        <f t="shared" ref="G654" si="563">G154</f>
        <v>3</v>
      </c>
      <c r="H654">
        <f>VLOOKUP(G654,装备规划说明!$F$7:$H$20,2,FALSE)</f>
        <v>50</v>
      </c>
      <c r="I654">
        <f>IF(G654&gt;2,IF(E654=VLOOKUP(G654,装备规划说明!$F$10:$P$20,11,FALSE),1,0)+IF(E654-1=VLOOKUP(G654,装备规划说明!$F$10:$P$20,11,FALSE),1,0),IF(E654=VLOOKUP(G654,装备规划说明!$F$10:$P$20,11,FALSE),1,0))</f>
        <v>0</v>
      </c>
      <c r="J654">
        <f t="shared" si="498"/>
        <v>2</v>
      </c>
      <c r="K654">
        <v>0</v>
      </c>
      <c r="R654">
        <f t="shared" ref="R654:S654" si="564">R154</f>
        <v>7</v>
      </c>
      <c r="S654">
        <f t="shared" si="564"/>
        <v>7</v>
      </c>
      <c r="U654">
        <f>VLOOKUP($R654,装备规划说明!$X$27:$AI$34,U$1,FALSE)</f>
        <v>16</v>
      </c>
      <c r="V654">
        <f>INT(VLOOKUP($R654,装备规划说明!$X$27:$AI$34,V$1,FALSE)*VLOOKUP($G654,装备规划说明!$F$10:$O$21,4,FALSE)/装备规划说明!$AE$14)</f>
        <v>704</v>
      </c>
      <c r="W654">
        <f>VLOOKUP($R654,装备规划说明!$X$27:$AI$34,W$1,FALSE)</f>
        <v>18</v>
      </c>
      <c r="X654">
        <f>INT(VLOOKUP($R654,装备规划说明!$X$27:$AI$34,X$1,FALSE)*VLOOKUP($G654,装备规划说明!$F$10:$O$21,4,FALSE)/装备规划说明!$AE$14)</f>
        <v>140</v>
      </c>
      <c r="Y654" t="str">
        <f t="shared" si="537"/>
        <v>[[16,492,880][[18,98,175]</v>
      </c>
      <c r="Z654">
        <f t="shared" si="538"/>
        <v>4</v>
      </c>
      <c r="AA654" t="str">
        <f t="shared" si="539"/>
        <v>[[16,117,469,100][18,23,93,100]]</v>
      </c>
      <c r="AB654" t="str">
        <f t="shared" si="533"/>
        <v>[[16,117,469,100][18,23,93,100]]</v>
      </c>
      <c r="AC654" t="str">
        <f t="shared" si="533"/>
        <v>[[16,117,469,100][18,23,93,100]]</v>
      </c>
      <c r="AD654" t="str">
        <f t="shared" si="533"/>
        <v>[[16,117,469,100][18,23,93,100]]</v>
      </c>
      <c r="AE654">
        <f t="shared" si="540"/>
        <v>2</v>
      </c>
    </row>
    <row r="655" spans="1:31" hidden="1" x14ac:dyDescent="0.15">
      <c r="A655" t="str">
        <f t="shared" si="494"/>
        <v>1201104</v>
      </c>
      <c r="B655">
        <f t="shared" si="495"/>
        <v>1</v>
      </c>
      <c r="E655">
        <f t="shared" ref="E655" si="565">E155</f>
        <v>1</v>
      </c>
      <c r="G655">
        <f t="shared" ref="G655" si="566">G155</f>
        <v>4</v>
      </c>
      <c r="H655">
        <f>VLOOKUP(G655,装备规划说明!$F$7:$H$20,2,FALSE)</f>
        <v>70</v>
      </c>
      <c r="I655">
        <f>IF(G655&gt;2,IF(E655=VLOOKUP(G655,装备规划说明!$F$10:$P$20,11,FALSE),1,0)+IF(E655-1=VLOOKUP(G655,装备规划说明!$F$10:$P$20,11,FALSE),1,0),IF(E655=VLOOKUP(G655,装备规划说明!$F$10:$P$20,11,FALSE),1,0))</f>
        <v>0</v>
      </c>
      <c r="J655">
        <f t="shared" si="498"/>
        <v>2</v>
      </c>
      <c r="K655">
        <v>0</v>
      </c>
      <c r="R655">
        <f t="shared" ref="R655:S655" si="567">R155</f>
        <v>1</v>
      </c>
      <c r="S655">
        <f t="shared" si="567"/>
        <v>1</v>
      </c>
      <c r="U655">
        <f>VLOOKUP($R655,装备规划说明!$X$27:$AI$34,U$1,FALSE)</f>
        <v>16</v>
      </c>
      <c r="V655">
        <f>INT(VLOOKUP($R655,装备规划说明!$X$27:$AI$34,V$1,FALSE)*VLOOKUP($G655,装备规划说明!$F$10:$O$21,4,FALSE)/装备规划说明!$AE$14)</f>
        <v>690</v>
      </c>
      <c r="W655">
        <f>VLOOKUP($R655,装备规划说明!$X$27:$AI$34,W$1,FALSE)</f>
        <v>20</v>
      </c>
      <c r="X655">
        <f>INT(VLOOKUP($R655,装备规划说明!$X$27:$AI$34,X$1,FALSE)*VLOOKUP($G655,装备规划说明!$F$10:$O$21,4,FALSE)/装备规划说明!$AE$14)</f>
        <v>49</v>
      </c>
      <c r="Y655" t="str">
        <f t="shared" si="537"/>
        <v>[[16,483,862][[20,34,61]</v>
      </c>
      <c r="Z655">
        <f t="shared" si="538"/>
        <v>0</v>
      </c>
      <c r="AA655" t="str">
        <f t="shared" si="539"/>
        <v>[[16,115,460,100][20,8,32,100]]</v>
      </c>
      <c r="AB655" t="str">
        <f t="shared" si="533"/>
        <v>[[16,115,460,100][20,8,32,100]]</v>
      </c>
      <c r="AC655" t="str">
        <f t="shared" si="533"/>
        <v>[[16,115,460,100][20,8,32,100]]</v>
      </c>
      <c r="AD655" t="str">
        <f t="shared" si="533"/>
        <v>[[16,115,460,100][20,8,32,100]]</v>
      </c>
      <c r="AE655">
        <f t="shared" si="540"/>
        <v>0</v>
      </c>
    </row>
    <row r="656" spans="1:31" hidden="1" x14ac:dyDescent="0.15">
      <c r="A656" t="str">
        <f t="shared" si="494"/>
        <v>1202104</v>
      </c>
      <c r="B656">
        <f t="shared" si="495"/>
        <v>1</v>
      </c>
      <c r="E656">
        <f t="shared" ref="E656" si="568">E156</f>
        <v>1</v>
      </c>
      <c r="G656">
        <f t="shared" ref="G656" si="569">G156</f>
        <v>4</v>
      </c>
      <c r="H656">
        <f>VLOOKUP(G656,装备规划说明!$F$7:$H$20,2,FALSE)</f>
        <v>70</v>
      </c>
      <c r="I656">
        <f>IF(G656&gt;2,IF(E656=VLOOKUP(G656,装备规划说明!$F$10:$P$20,11,FALSE),1,0)+IF(E656-1=VLOOKUP(G656,装备规划说明!$F$10:$P$20,11,FALSE),1,0),IF(E656=VLOOKUP(G656,装备规划说明!$F$10:$P$20,11,FALSE),1,0))</f>
        <v>0</v>
      </c>
      <c r="J656">
        <f t="shared" si="498"/>
        <v>2</v>
      </c>
      <c r="K656">
        <v>0</v>
      </c>
      <c r="R656">
        <f t="shared" ref="R656:S656" si="570">R156</f>
        <v>2</v>
      </c>
      <c r="S656">
        <f t="shared" si="570"/>
        <v>2</v>
      </c>
      <c r="U656">
        <f>VLOOKUP($R656,装备规划说明!$X$27:$AI$34,U$1,FALSE)</f>
        <v>16</v>
      </c>
      <c r="V656">
        <f>INT(VLOOKUP($R656,装备规划说明!$X$27:$AI$34,V$1,FALSE)*VLOOKUP($G656,装备规划说明!$F$10:$O$21,4,FALSE)/装备规划说明!$AE$14)</f>
        <v>985</v>
      </c>
      <c r="W656">
        <f>VLOOKUP($R656,装备规划说明!$X$27:$AI$34,W$1,FALSE)</f>
        <v>20</v>
      </c>
      <c r="X656">
        <f>INT(VLOOKUP($R656,装备规划说明!$X$27:$AI$34,X$1,FALSE)*VLOOKUP($G656,装备规划说明!$F$10:$O$21,4,FALSE)/装备规划说明!$AE$14)</f>
        <v>49</v>
      </c>
      <c r="Y656" t="str">
        <f t="shared" si="537"/>
        <v>[[16,689,1231][[20,34,61]</v>
      </c>
      <c r="Z656">
        <f t="shared" si="538"/>
        <v>0</v>
      </c>
      <c r="AA656" t="str">
        <f t="shared" si="539"/>
        <v>[[16,164,656,100][20,8,32,100]]</v>
      </c>
      <c r="AB656" t="str">
        <f t="shared" si="533"/>
        <v>[[16,164,656,100][20,8,32,100]]</v>
      </c>
      <c r="AC656" t="str">
        <f t="shared" si="533"/>
        <v>[[16,164,656,100][20,8,32,100]]</v>
      </c>
      <c r="AD656" t="str">
        <f t="shared" si="533"/>
        <v>[[16,164,656,100][20,8,32,100]]</v>
      </c>
      <c r="AE656">
        <f t="shared" si="540"/>
        <v>0</v>
      </c>
    </row>
    <row r="657" spans="1:31" hidden="1" x14ac:dyDescent="0.15">
      <c r="A657" t="str">
        <f t="shared" si="494"/>
        <v>1203104</v>
      </c>
      <c r="B657">
        <f t="shared" si="495"/>
        <v>1</v>
      </c>
      <c r="E657">
        <f t="shared" ref="E657" si="571">E157</f>
        <v>1</v>
      </c>
      <c r="G657">
        <f t="shared" ref="G657" si="572">G157</f>
        <v>4</v>
      </c>
      <c r="H657">
        <f>VLOOKUP(G657,装备规划说明!$F$7:$H$20,2,FALSE)</f>
        <v>70</v>
      </c>
      <c r="I657">
        <f>IF(G657&gt;2,IF(E657=VLOOKUP(G657,装备规划说明!$F$10:$P$20,11,FALSE),1,0)+IF(E657-1=VLOOKUP(G657,装备规划说明!$F$10:$P$20,11,FALSE),1,0),IF(E657=VLOOKUP(G657,装备规划说明!$F$10:$P$20,11,FALSE),1,0))</f>
        <v>0</v>
      </c>
      <c r="J657">
        <f t="shared" si="498"/>
        <v>2</v>
      </c>
      <c r="K657">
        <v>0</v>
      </c>
      <c r="R657">
        <f t="shared" ref="R657:S657" si="573">R157</f>
        <v>3</v>
      </c>
      <c r="S657">
        <f t="shared" si="573"/>
        <v>3</v>
      </c>
      <c r="U657">
        <f>VLOOKUP($R657,装备规划说明!$X$27:$AI$34,U$1,FALSE)</f>
        <v>16</v>
      </c>
      <c r="V657">
        <f>INT(VLOOKUP($R657,装备规划说明!$X$27:$AI$34,V$1,FALSE)*VLOOKUP($G657,装备规划说明!$F$10:$O$21,4,FALSE)/装备规划说明!$AE$14)</f>
        <v>492</v>
      </c>
      <c r="W657">
        <f>VLOOKUP($R657,装备规划说明!$X$27:$AI$34,W$1,FALSE)</f>
        <v>21</v>
      </c>
      <c r="X657">
        <f>INT(VLOOKUP($R657,装备规划说明!$X$27:$AI$34,X$1,FALSE)*VLOOKUP($G657,装备规划说明!$F$10:$O$21,4,FALSE)/装备规划说明!$AE$14)</f>
        <v>49</v>
      </c>
      <c r="Y657" t="str">
        <f t="shared" si="537"/>
        <v>[[16,344,615][[21,34,61]</v>
      </c>
      <c r="Z657">
        <f t="shared" si="538"/>
        <v>0</v>
      </c>
      <c r="AA657" t="str">
        <f t="shared" si="539"/>
        <v>[[16,82,328,100][21,8,32,100]]</v>
      </c>
      <c r="AB657" t="str">
        <f t="shared" si="533"/>
        <v>[[16,82,328,100][21,8,32,100]]</v>
      </c>
      <c r="AC657" t="str">
        <f t="shared" si="533"/>
        <v>[[16,82,328,100][21,8,32,100]]</v>
      </c>
      <c r="AD657" t="str">
        <f t="shared" si="533"/>
        <v>[[16,82,328,100][21,8,32,100]]</v>
      </c>
      <c r="AE657">
        <f t="shared" si="540"/>
        <v>0</v>
      </c>
    </row>
    <row r="658" spans="1:31" hidden="1" x14ac:dyDescent="0.15">
      <c r="A658" t="str">
        <f t="shared" si="494"/>
        <v>1204104</v>
      </c>
      <c r="B658">
        <f t="shared" si="495"/>
        <v>1</v>
      </c>
      <c r="E658">
        <f t="shared" ref="E658" si="574">E158</f>
        <v>1</v>
      </c>
      <c r="G658">
        <f t="shared" ref="G658" si="575">G158</f>
        <v>4</v>
      </c>
      <c r="H658">
        <f>VLOOKUP(G658,装备规划说明!$F$7:$H$20,2,FALSE)</f>
        <v>70</v>
      </c>
      <c r="I658">
        <f>IF(G658&gt;2,IF(E658=VLOOKUP(G658,装备规划说明!$F$10:$P$20,11,FALSE),1,0)+IF(E658-1=VLOOKUP(G658,装备规划说明!$F$10:$P$20,11,FALSE),1,0),IF(E658=VLOOKUP(G658,装备规划说明!$F$10:$P$20,11,FALSE),1,0))</f>
        <v>0</v>
      </c>
      <c r="J658">
        <f t="shared" si="498"/>
        <v>2</v>
      </c>
      <c r="K658">
        <v>0</v>
      </c>
      <c r="R658">
        <f t="shared" ref="R658:S658" si="576">R158</f>
        <v>4</v>
      </c>
      <c r="S658">
        <f t="shared" si="576"/>
        <v>4</v>
      </c>
      <c r="U658">
        <f>VLOOKUP($R658,装备规划说明!$X$27:$AI$34,U$1,FALSE)</f>
        <v>18</v>
      </c>
      <c r="V658">
        <f>INT(VLOOKUP($R658,装备规划说明!$X$27:$AI$34,V$1,FALSE)*VLOOKUP($G658,装备规划说明!$F$10:$O$21,4,FALSE)/装备规划说明!$AE$14)</f>
        <v>49</v>
      </c>
      <c r="W658">
        <f>VLOOKUP($R658,装备规划说明!$X$27:$AI$34,W$1,FALSE)</f>
        <v>22</v>
      </c>
      <c r="X658">
        <f>INT(VLOOKUP($R658,装备规划说明!$X$27:$AI$34,X$1,FALSE)*VLOOKUP($G658,装备规划说明!$F$10:$O$21,4,FALSE)/装备规划说明!$AE$14)</f>
        <v>24</v>
      </c>
      <c r="Y658" t="str">
        <f t="shared" si="537"/>
        <v>[[18,34,61][[22,16,30]</v>
      </c>
      <c r="Z658">
        <f t="shared" si="538"/>
        <v>0</v>
      </c>
      <c r="AA658" t="str">
        <f t="shared" si="539"/>
        <v>[[18,8,32,100][22,4,16,100]]</v>
      </c>
      <c r="AB658" t="str">
        <f t="shared" si="533"/>
        <v>[[18,8,32,100][22,4,16,100]]</v>
      </c>
      <c r="AC658" t="str">
        <f t="shared" si="533"/>
        <v>[[18,8,32,100][22,4,16,100]]</v>
      </c>
      <c r="AD658" t="str">
        <f t="shared" si="533"/>
        <v>[[18,8,32,100][22,4,16,100]]</v>
      </c>
      <c r="AE658">
        <f t="shared" si="540"/>
        <v>0</v>
      </c>
    </row>
    <row r="659" spans="1:31" hidden="1" x14ac:dyDescent="0.15">
      <c r="A659" t="str">
        <f t="shared" si="494"/>
        <v>1205104</v>
      </c>
      <c r="B659">
        <f t="shared" si="495"/>
        <v>1</v>
      </c>
      <c r="E659">
        <f t="shared" ref="E659" si="577">E159</f>
        <v>1</v>
      </c>
      <c r="G659">
        <f t="shared" ref="G659" si="578">G159</f>
        <v>4</v>
      </c>
      <c r="H659">
        <f>VLOOKUP(G659,装备规划说明!$F$7:$H$20,2,FALSE)</f>
        <v>70</v>
      </c>
      <c r="I659">
        <f>IF(G659&gt;2,IF(E659=VLOOKUP(G659,装备规划说明!$F$10:$P$20,11,FALSE),1,0)+IF(E659-1=VLOOKUP(G659,装备规划说明!$F$10:$P$20,11,FALSE),1,0),IF(E659=VLOOKUP(G659,装备规划说明!$F$10:$P$20,11,FALSE),1,0))</f>
        <v>0</v>
      </c>
      <c r="J659">
        <f t="shared" si="498"/>
        <v>2</v>
      </c>
      <c r="K659">
        <v>0</v>
      </c>
      <c r="R659">
        <f t="shared" ref="R659:S659" si="579">R159</f>
        <v>5</v>
      </c>
      <c r="S659">
        <f t="shared" si="579"/>
        <v>5</v>
      </c>
      <c r="U659">
        <f>VLOOKUP($R659,装备规划说明!$X$27:$AI$34,U$1,FALSE)</f>
        <v>16</v>
      </c>
      <c r="V659">
        <f>INT(VLOOKUP($R659,装备规划说明!$X$27:$AI$34,V$1,FALSE)*VLOOKUP($G659,装备规划说明!$F$10:$O$21,4,FALSE)/装备规划说明!$AE$14)</f>
        <v>690</v>
      </c>
      <c r="W659">
        <f>VLOOKUP($R659,装备规划说明!$X$27:$AI$34,W$1,FALSE)</f>
        <v>17</v>
      </c>
      <c r="X659">
        <f>INT(VLOOKUP($R659,装备规划说明!$X$27:$AI$34,X$1,FALSE)*VLOOKUP($G659,装备规划说明!$F$10:$O$21,4,FALSE)/装备规划说明!$AE$14)</f>
        <v>492</v>
      </c>
      <c r="Y659" t="str">
        <f t="shared" si="537"/>
        <v>[[16,483,862][[17,344,615]</v>
      </c>
      <c r="Z659">
        <f t="shared" si="538"/>
        <v>0</v>
      </c>
      <c r="AA659" t="str">
        <f t="shared" si="539"/>
        <v>[[16,115,460,100][17,82,328,100]]</v>
      </c>
      <c r="AB659" t="str">
        <f t="shared" si="533"/>
        <v>[[16,115,460,100][17,82,328,100]]</v>
      </c>
      <c r="AC659" t="str">
        <f t="shared" si="533"/>
        <v>[[16,115,460,100][17,82,328,100]]</v>
      </c>
      <c r="AD659" t="str">
        <f t="shared" si="533"/>
        <v>[[16,115,460,100][17,82,328,100]]</v>
      </c>
      <c r="AE659">
        <f t="shared" si="540"/>
        <v>0</v>
      </c>
    </row>
    <row r="660" spans="1:31" hidden="1" x14ac:dyDescent="0.15">
      <c r="A660" t="str">
        <f t="shared" si="494"/>
        <v>1206104</v>
      </c>
      <c r="B660">
        <f t="shared" si="495"/>
        <v>1</v>
      </c>
      <c r="E660">
        <f t="shared" ref="E660" si="580">E160</f>
        <v>1</v>
      </c>
      <c r="G660">
        <f t="shared" ref="G660" si="581">G160</f>
        <v>4</v>
      </c>
      <c r="H660">
        <f>VLOOKUP(G660,装备规划说明!$F$7:$H$20,2,FALSE)</f>
        <v>70</v>
      </c>
      <c r="I660">
        <f>IF(G660&gt;2,IF(E660=VLOOKUP(G660,装备规划说明!$F$10:$P$20,11,FALSE),1,0)+IF(E660-1=VLOOKUP(G660,装备规划说明!$F$10:$P$20,11,FALSE),1,0),IF(E660=VLOOKUP(G660,装备规划说明!$F$10:$P$20,11,FALSE),1,0))</f>
        <v>0</v>
      </c>
      <c r="J660">
        <f t="shared" si="498"/>
        <v>2</v>
      </c>
      <c r="K660">
        <v>0</v>
      </c>
      <c r="R660">
        <f t="shared" ref="R660:S660" si="582">R160</f>
        <v>6</v>
      </c>
      <c r="S660">
        <f t="shared" si="582"/>
        <v>6</v>
      </c>
      <c r="U660">
        <f>VLOOKUP($R660,装备规划说明!$X$27:$AI$34,U$1,FALSE)</f>
        <v>18</v>
      </c>
      <c r="V660">
        <f>INT(VLOOKUP($R660,装备规划说明!$X$27:$AI$34,V$1,FALSE)*VLOOKUP($G660,装备规划说明!$F$10:$O$21,4,FALSE)/装备规划说明!$AE$14)</f>
        <v>49</v>
      </c>
      <c r="W660">
        <f>VLOOKUP($R660,装备规划说明!$X$27:$AI$34,W$1,FALSE)</f>
        <v>17</v>
      </c>
      <c r="X660">
        <f>INT(VLOOKUP($R660,装备规划说明!$X$27:$AI$34,X$1,FALSE)*VLOOKUP($G660,装备规划说明!$F$10:$O$21,4,FALSE)/装备规划说明!$AE$14)</f>
        <v>19</v>
      </c>
      <c r="Y660" t="str">
        <f t="shared" si="537"/>
        <v>[[18,34,61][[17,13,23]</v>
      </c>
      <c r="Z660">
        <f t="shared" si="538"/>
        <v>0</v>
      </c>
      <c r="AA660" t="str">
        <f t="shared" si="539"/>
        <v>[[18,8,32,100][17,3,12,100]]</v>
      </c>
      <c r="AB660" t="str">
        <f t="shared" si="533"/>
        <v>[[18,8,32,100][17,3,12,100]]</v>
      </c>
      <c r="AC660" t="str">
        <f t="shared" si="533"/>
        <v>[[18,8,32,100][17,3,12,100]]</v>
      </c>
      <c r="AD660" t="str">
        <f t="shared" si="533"/>
        <v>[[18,8,32,100][17,3,12,100]]</v>
      </c>
      <c r="AE660">
        <f t="shared" si="540"/>
        <v>0</v>
      </c>
    </row>
    <row r="661" spans="1:31" hidden="1" x14ac:dyDescent="0.15">
      <c r="A661" t="str">
        <f t="shared" si="494"/>
        <v>1207104</v>
      </c>
      <c r="B661">
        <f t="shared" si="495"/>
        <v>1</v>
      </c>
      <c r="E661">
        <f t="shared" ref="E661" si="583">E161</f>
        <v>1</v>
      </c>
      <c r="G661">
        <f t="shared" ref="G661" si="584">G161</f>
        <v>4</v>
      </c>
      <c r="H661">
        <f>VLOOKUP(G661,装备规划说明!$F$7:$H$20,2,FALSE)</f>
        <v>70</v>
      </c>
      <c r="I661">
        <f>IF(G661&gt;2,IF(E661=VLOOKUP(G661,装备规划说明!$F$10:$P$20,11,FALSE),1,0)+IF(E661-1=VLOOKUP(G661,装备规划说明!$F$10:$P$20,11,FALSE),1,0),IF(E661=VLOOKUP(G661,装备规划说明!$F$10:$P$20,11,FALSE),1,0))</f>
        <v>0</v>
      </c>
      <c r="J661">
        <f t="shared" si="498"/>
        <v>2</v>
      </c>
      <c r="K661">
        <v>0</v>
      </c>
      <c r="R661">
        <f t="shared" ref="R661:S661" si="585">R161</f>
        <v>7</v>
      </c>
      <c r="S661">
        <f t="shared" si="585"/>
        <v>7</v>
      </c>
      <c r="U661">
        <f>VLOOKUP($R661,装备规划说明!$X$27:$AI$34,U$1,FALSE)</f>
        <v>16</v>
      </c>
      <c r="V661">
        <f>INT(VLOOKUP($R661,装备规划说明!$X$27:$AI$34,V$1,FALSE)*VLOOKUP($G661,装备规划说明!$F$10:$O$21,4,FALSE)/装备规划说明!$AE$14)</f>
        <v>985</v>
      </c>
      <c r="W661">
        <f>VLOOKUP($R661,装备规划说明!$X$27:$AI$34,W$1,FALSE)</f>
        <v>18</v>
      </c>
      <c r="X661">
        <f>INT(VLOOKUP($R661,装备规划说明!$X$27:$AI$34,X$1,FALSE)*VLOOKUP($G661,装备规划说明!$F$10:$O$21,4,FALSE)/装备规划说明!$AE$14)</f>
        <v>197</v>
      </c>
      <c r="Y661" t="str">
        <f t="shared" si="537"/>
        <v>[[16,689,1231][[18,137,246]</v>
      </c>
      <c r="Z661">
        <f t="shared" si="538"/>
        <v>0</v>
      </c>
      <c r="AA661" t="str">
        <f t="shared" si="539"/>
        <v>[[16,164,656,100][18,32,131,100]]</v>
      </c>
      <c r="AB661" t="str">
        <f t="shared" si="533"/>
        <v>[[16,164,656,100][18,32,131,100]]</v>
      </c>
      <c r="AC661" t="str">
        <f t="shared" si="533"/>
        <v>[[16,164,656,100][18,32,131,100]]</v>
      </c>
      <c r="AD661" t="str">
        <f t="shared" si="533"/>
        <v>[[16,164,656,100][18,32,131,100]]</v>
      </c>
      <c r="AE661">
        <f t="shared" si="540"/>
        <v>0</v>
      </c>
    </row>
    <row r="662" spans="1:31" hidden="1" x14ac:dyDescent="0.15">
      <c r="A662" t="str">
        <f t="shared" si="494"/>
        <v>1207104</v>
      </c>
      <c r="B662">
        <f t="shared" si="495"/>
        <v>1</v>
      </c>
      <c r="E662">
        <f t="shared" ref="E662" si="586">E162</f>
        <v>1</v>
      </c>
      <c r="G662">
        <f t="shared" ref="G662" si="587">G162</f>
        <v>4</v>
      </c>
      <c r="H662">
        <f>VLOOKUP(G662,装备规划说明!$F$7:$H$20,2,FALSE)</f>
        <v>70</v>
      </c>
      <c r="I662">
        <f>IF(G662&gt;2,IF(E662=VLOOKUP(G662,装备规划说明!$F$10:$P$20,11,FALSE),1,0)+IF(E662-1=VLOOKUP(G662,装备规划说明!$F$10:$P$20,11,FALSE),1,0),IF(E662=VLOOKUP(G662,装备规划说明!$F$10:$P$20,11,FALSE),1,0))</f>
        <v>0</v>
      </c>
      <c r="J662">
        <f t="shared" si="498"/>
        <v>2</v>
      </c>
      <c r="K662">
        <v>0</v>
      </c>
      <c r="R662">
        <f t="shared" ref="R662:S662" si="588">R162</f>
        <v>7</v>
      </c>
      <c r="S662">
        <f t="shared" si="588"/>
        <v>7</v>
      </c>
      <c r="U662">
        <f>VLOOKUP($R662,装备规划说明!$X$27:$AI$34,U$1,FALSE)</f>
        <v>16</v>
      </c>
      <c r="V662">
        <f>INT(VLOOKUP($R662,装备规划说明!$X$27:$AI$34,V$1,FALSE)*VLOOKUP($G662,装备规划说明!$F$10:$O$21,4,FALSE)/装备规划说明!$AE$14)</f>
        <v>985</v>
      </c>
      <c r="W662">
        <f>VLOOKUP($R662,装备规划说明!$X$27:$AI$34,W$1,FALSE)</f>
        <v>18</v>
      </c>
      <c r="X662">
        <f>INT(VLOOKUP($R662,装备规划说明!$X$27:$AI$34,X$1,FALSE)*VLOOKUP($G662,装备规划说明!$F$10:$O$21,4,FALSE)/装备规划说明!$AE$14)</f>
        <v>197</v>
      </c>
      <c r="Y662" t="str">
        <f t="shared" si="537"/>
        <v>[[16,689,1231][[18,137,246]</v>
      </c>
      <c r="Z662">
        <f t="shared" si="538"/>
        <v>0</v>
      </c>
      <c r="AA662" t="str">
        <f t="shared" si="539"/>
        <v>[[16,164,656,100][18,32,131,100]]</v>
      </c>
      <c r="AB662" t="str">
        <f t="shared" si="533"/>
        <v>[[16,164,656,100][18,32,131,100]]</v>
      </c>
      <c r="AC662" t="str">
        <f t="shared" si="533"/>
        <v>[[16,164,656,100][18,32,131,100]]</v>
      </c>
      <c r="AD662" t="str">
        <f t="shared" si="533"/>
        <v>[[16,164,656,100][18,32,131,100]]</v>
      </c>
      <c r="AE662">
        <f t="shared" si="540"/>
        <v>0</v>
      </c>
    </row>
    <row r="663" spans="1:31" hidden="1" x14ac:dyDescent="0.15">
      <c r="A663" t="str">
        <f t="shared" si="494"/>
        <v>1207104</v>
      </c>
      <c r="B663">
        <f t="shared" si="495"/>
        <v>1</v>
      </c>
      <c r="E663">
        <f t="shared" ref="E663" si="589">E163</f>
        <v>1</v>
      </c>
      <c r="G663">
        <f t="shared" ref="G663" si="590">G163</f>
        <v>4</v>
      </c>
      <c r="H663">
        <f>VLOOKUP(G663,装备规划说明!$F$7:$H$20,2,FALSE)</f>
        <v>70</v>
      </c>
      <c r="I663">
        <f>IF(G663&gt;2,IF(E663=VLOOKUP(G663,装备规划说明!$F$10:$P$20,11,FALSE),1,0)+IF(E663-1=VLOOKUP(G663,装备规划说明!$F$10:$P$20,11,FALSE),1,0),IF(E663=VLOOKUP(G663,装备规划说明!$F$10:$P$20,11,FALSE),1,0))</f>
        <v>0</v>
      </c>
      <c r="J663">
        <f t="shared" si="498"/>
        <v>2</v>
      </c>
      <c r="K663">
        <v>0</v>
      </c>
      <c r="R663">
        <f t="shared" ref="R663:S663" si="591">R163</f>
        <v>7</v>
      </c>
      <c r="S663">
        <f t="shared" si="591"/>
        <v>7</v>
      </c>
      <c r="U663">
        <f>VLOOKUP($R663,装备规划说明!$X$27:$AI$34,U$1,FALSE)</f>
        <v>16</v>
      </c>
      <c r="V663">
        <f>INT(VLOOKUP($R663,装备规划说明!$X$27:$AI$34,V$1,FALSE)*VLOOKUP($G663,装备规划说明!$F$10:$O$21,4,FALSE)/装备规划说明!$AE$14)</f>
        <v>985</v>
      </c>
      <c r="W663">
        <f>VLOOKUP($R663,装备规划说明!$X$27:$AI$34,W$1,FALSE)</f>
        <v>18</v>
      </c>
      <c r="X663">
        <f>INT(VLOOKUP($R663,装备规划说明!$X$27:$AI$34,X$1,FALSE)*VLOOKUP($G663,装备规划说明!$F$10:$O$21,4,FALSE)/装备规划说明!$AE$14)</f>
        <v>197</v>
      </c>
      <c r="Y663" t="str">
        <f t="shared" si="537"/>
        <v>[[16,689,1231][[18,137,246]</v>
      </c>
      <c r="Z663">
        <f t="shared" si="538"/>
        <v>0</v>
      </c>
      <c r="AA663" t="str">
        <f t="shared" si="539"/>
        <v>[[16,164,656,100][18,32,131,100]]</v>
      </c>
      <c r="AB663" t="str">
        <f t="shared" si="533"/>
        <v>[[16,164,656,100][18,32,131,100]]</v>
      </c>
      <c r="AC663" t="str">
        <f t="shared" si="533"/>
        <v>[[16,164,656,100][18,32,131,100]]</v>
      </c>
      <c r="AD663" t="str">
        <f t="shared" si="533"/>
        <v>[[16,164,656,100][18,32,131,100]]</v>
      </c>
      <c r="AE663">
        <f t="shared" si="540"/>
        <v>0</v>
      </c>
    </row>
    <row r="664" spans="1:31" hidden="1" x14ac:dyDescent="0.15">
      <c r="A664" t="str">
        <f t="shared" si="494"/>
        <v>1207104</v>
      </c>
      <c r="B664">
        <f t="shared" si="495"/>
        <v>1</v>
      </c>
      <c r="E664">
        <f t="shared" ref="E664" si="592">E164</f>
        <v>1</v>
      </c>
      <c r="G664">
        <f t="shared" ref="G664" si="593">G164</f>
        <v>4</v>
      </c>
      <c r="H664">
        <f>VLOOKUP(G664,装备规划说明!$F$7:$H$20,2,FALSE)</f>
        <v>70</v>
      </c>
      <c r="I664">
        <f>IF(G664&gt;2,IF(E664=VLOOKUP(G664,装备规划说明!$F$10:$P$20,11,FALSE),1,0)+IF(E664-1=VLOOKUP(G664,装备规划说明!$F$10:$P$20,11,FALSE),1,0),IF(E664=VLOOKUP(G664,装备规划说明!$F$10:$P$20,11,FALSE),1,0))</f>
        <v>0</v>
      </c>
      <c r="J664">
        <f t="shared" si="498"/>
        <v>2</v>
      </c>
      <c r="K664">
        <v>0</v>
      </c>
      <c r="R664">
        <f t="shared" ref="R664:S664" si="594">R164</f>
        <v>7</v>
      </c>
      <c r="S664">
        <f t="shared" si="594"/>
        <v>7</v>
      </c>
      <c r="U664">
        <f>VLOOKUP($R664,装备规划说明!$X$27:$AI$34,U$1,FALSE)</f>
        <v>16</v>
      </c>
      <c r="V664">
        <f>INT(VLOOKUP($R664,装备规划说明!$X$27:$AI$34,V$1,FALSE)*VLOOKUP($G664,装备规划说明!$F$10:$O$21,4,FALSE)/装备规划说明!$AE$14)</f>
        <v>985</v>
      </c>
      <c r="W664">
        <f>VLOOKUP($R664,装备规划说明!$X$27:$AI$34,W$1,FALSE)</f>
        <v>18</v>
      </c>
      <c r="X664">
        <f>INT(VLOOKUP($R664,装备规划说明!$X$27:$AI$34,X$1,FALSE)*VLOOKUP($G664,装备规划说明!$F$10:$O$21,4,FALSE)/装备规划说明!$AE$14)</f>
        <v>197</v>
      </c>
      <c r="Y664" t="str">
        <f t="shared" si="537"/>
        <v>[[16,689,1231][[18,137,246]</v>
      </c>
      <c r="Z664">
        <f t="shared" si="538"/>
        <v>0</v>
      </c>
      <c r="AA664" t="str">
        <f t="shared" si="539"/>
        <v>[[16,164,656,100][18,32,131,100]]</v>
      </c>
      <c r="AB664" t="str">
        <f t="shared" si="533"/>
        <v>[[16,164,656,100][18,32,131,100]]</v>
      </c>
      <c r="AC664" t="str">
        <f t="shared" si="533"/>
        <v>[[16,164,656,100][18,32,131,100]]</v>
      </c>
      <c r="AD664" t="str">
        <f t="shared" si="533"/>
        <v>[[16,164,656,100][18,32,131,100]]</v>
      </c>
      <c r="AE664">
        <f t="shared" si="540"/>
        <v>0</v>
      </c>
    </row>
    <row r="665" spans="1:31" hidden="1" x14ac:dyDescent="0.15">
      <c r="A665" t="str">
        <f t="shared" si="494"/>
        <v>1201204</v>
      </c>
      <c r="B665">
        <f t="shared" si="495"/>
        <v>1</v>
      </c>
      <c r="E665">
        <f t="shared" ref="E665" si="595">E165</f>
        <v>2</v>
      </c>
      <c r="G665">
        <f t="shared" ref="G665" si="596">G165</f>
        <v>4</v>
      </c>
      <c r="H665">
        <f>VLOOKUP(G665,装备规划说明!$F$7:$H$20,2,FALSE)</f>
        <v>70</v>
      </c>
      <c r="I665">
        <f>IF(G665&gt;2,IF(E665=VLOOKUP(G665,装备规划说明!$F$10:$P$20,11,FALSE),1,0)+IF(E665-1=VLOOKUP(G665,装备规划说明!$F$10:$P$20,11,FALSE),1,0),IF(E665=VLOOKUP(G665,装备规划说明!$F$10:$P$20,11,FALSE),1,0))</f>
        <v>0</v>
      </c>
      <c r="J665">
        <f t="shared" si="498"/>
        <v>2</v>
      </c>
      <c r="K665">
        <v>0</v>
      </c>
      <c r="R665">
        <f t="shared" ref="R665:S665" si="597">R165</f>
        <v>1</v>
      </c>
      <c r="S665">
        <f t="shared" si="597"/>
        <v>1</v>
      </c>
      <c r="U665">
        <f>VLOOKUP($R665,装备规划说明!$X$27:$AI$34,U$1,FALSE)</f>
        <v>16</v>
      </c>
      <c r="V665">
        <f>INT(VLOOKUP($R665,装备规划说明!$X$27:$AI$34,V$1,FALSE)*VLOOKUP($G665,装备规划说明!$F$10:$O$21,4,FALSE)/装备规划说明!$AE$14)</f>
        <v>690</v>
      </c>
      <c r="W665">
        <f>VLOOKUP($R665,装备规划说明!$X$27:$AI$34,W$1,FALSE)</f>
        <v>20</v>
      </c>
      <c r="X665">
        <f>INT(VLOOKUP($R665,装备规划说明!$X$27:$AI$34,X$1,FALSE)*VLOOKUP($G665,装备规划说明!$F$10:$O$21,4,FALSE)/装备规划说明!$AE$14)</f>
        <v>49</v>
      </c>
      <c r="Y665" t="str">
        <f t="shared" si="537"/>
        <v>[[16,483,862][[20,34,61]</v>
      </c>
      <c r="Z665">
        <f t="shared" si="538"/>
        <v>1</v>
      </c>
      <c r="AA665" t="str">
        <f t="shared" si="539"/>
        <v>[[16,115,460,100][20,8,32,100]]</v>
      </c>
      <c r="AB665" t="str">
        <f t="shared" si="533"/>
        <v>[[16,115,460,100][20,8,32,100]]</v>
      </c>
      <c r="AC665" t="str">
        <f t="shared" si="533"/>
        <v>[[16,115,460,100][20,8,32,100]]</v>
      </c>
      <c r="AD665" t="str">
        <f t="shared" si="533"/>
        <v>[[16,115,460,100][20,8,32,100]]</v>
      </c>
      <c r="AE665">
        <f t="shared" si="540"/>
        <v>1</v>
      </c>
    </row>
    <row r="666" spans="1:31" hidden="1" x14ac:dyDescent="0.15">
      <c r="A666" t="str">
        <f t="shared" si="494"/>
        <v>1202204</v>
      </c>
      <c r="B666">
        <f t="shared" si="495"/>
        <v>1</v>
      </c>
      <c r="E666">
        <f t="shared" ref="E666" si="598">E166</f>
        <v>2</v>
      </c>
      <c r="G666">
        <f t="shared" ref="G666" si="599">G166</f>
        <v>4</v>
      </c>
      <c r="H666">
        <f>VLOOKUP(G666,装备规划说明!$F$7:$H$20,2,FALSE)</f>
        <v>70</v>
      </c>
      <c r="I666">
        <f>IF(G666&gt;2,IF(E666=VLOOKUP(G666,装备规划说明!$F$10:$P$20,11,FALSE),1,0)+IF(E666-1=VLOOKUP(G666,装备规划说明!$F$10:$P$20,11,FALSE),1,0),IF(E666=VLOOKUP(G666,装备规划说明!$F$10:$P$20,11,FALSE),1,0))</f>
        <v>0</v>
      </c>
      <c r="J666">
        <f t="shared" si="498"/>
        <v>2</v>
      </c>
      <c r="K666">
        <v>0</v>
      </c>
      <c r="R666">
        <f t="shared" ref="R666:S666" si="600">R166</f>
        <v>2</v>
      </c>
      <c r="S666">
        <f t="shared" si="600"/>
        <v>2</v>
      </c>
      <c r="U666">
        <f>VLOOKUP($R666,装备规划说明!$X$27:$AI$34,U$1,FALSE)</f>
        <v>16</v>
      </c>
      <c r="V666">
        <f>INT(VLOOKUP($R666,装备规划说明!$X$27:$AI$34,V$1,FALSE)*VLOOKUP($G666,装备规划说明!$F$10:$O$21,4,FALSE)/装备规划说明!$AE$14)</f>
        <v>985</v>
      </c>
      <c r="W666">
        <f>VLOOKUP($R666,装备规划说明!$X$27:$AI$34,W$1,FALSE)</f>
        <v>20</v>
      </c>
      <c r="X666">
        <f>INT(VLOOKUP($R666,装备规划说明!$X$27:$AI$34,X$1,FALSE)*VLOOKUP($G666,装备规划说明!$F$10:$O$21,4,FALSE)/装备规划说明!$AE$14)</f>
        <v>49</v>
      </c>
      <c r="Y666" t="str">
        <f t="shared" si="537"/>
        <v>[[16,689,1231][[20,34,61]</v>
      </c>
      <c r="Z666">
        <f t="shared" si="538"/>
        <v>1</v>
      </c>
      <c r="AA666" t="str">
        <f t="shared" si="539"/>
        <v>[[16,164,656,100][20,8,32,100]]</v>
      </c>
      <c r="AB666" t="str">
        <f t="shared" si="533"/>
        <v>[[16,164,656,100][20,8,32,100]]</v>
      </c>
      <c r="AC666" t="str">
        <f t="shared" si="533"/>
        <v>[[16,164,656,100][20,8,32,100]]</v>
      </c>
      <c r="AD666" t="str">
        <f t="shared" si="533"/>
        <v>[[16,164,656,100][20,8,32,100]]</v>
      </c>
      <c r="AE666">
        <f t="shared" si="540"/>
        <v>1</v>
      </c>
    </row>
    <row r="667" spans="1:31" hidden="1" x14ac:dyDescent="0.15">
      <c r="A667" t="str">
        <f t="shared" si="494"/>
        <v>1203204</v>
      </c>
      <c r="B667">
        <f t="shared" si="495"/>
        <v>1</v>
      </c>
      <c r="E667">
        <f t="shared" ref="E667" si="601">E167</f>
        <v>2</v>
      </c>
      <c r="G667">
        <f t="shared" ref="G667" si="602">G167</f>
        <v>4</v>
      </c>
      <c r="H667">
        <f>VLOOKUP(G667,装备规划说明!$F$7:$H$20,2,FALSE)</f>
        <v>70</v>
      </c>
      <c r="I667">
        <f>IF(G667&gt;2,IF(E667=VLOOKUP(G667,装备规划说明!$F$10:$P$20,11,FALSE),1,0)+IF(E667-1=VLOOKUP(G667,装备规划说明!$F$10:$P$20,11,FALSE),1,0),IF(E667=VLOOKUP(G667,装备规划说明!$F$10:$P$20,11,FALSE),1,0))</f>
        <v>0</v>
      </c>
      <c r="J667">
        <f t="shared" si="498"/>
        <v>2</v>
      </c>
      <c r="K667">
        <v>0</v>
      </c>
      <c r="R667">
        <f t="shared" ref="R667:S667" si="603">R167</f>
        <v>3</v>
      </c>
      <c r="S667">
        <f t="shared" si="603"/>
        <v>3</v>
      </c>
      <c r="U667">
        <f>VLOOKUP($R667,装备规划说明!$X$27:$AI$34,U$1,FALSE)</f>
        <v>16</v>
      </c>
      <c r="V667">
        <f>INT(VLOOKUP($R667,装备规划说明!$X$27:$AI$34,V$1,FALSE)*VLOOKUP($G667,装备规划说明!$F$10:$O$21,4,FALSE)/装备规划说明!$AE$14)</f>
        <v>492</v>
      </c>
      <c r="W667">
        <f>VLOOKUP($R667,装备规划说明!$X$27:$AI$34,W$1,FALSE)</f>
        <v>21</v>
      </c>
      <c r="X667">
        <f>INT(VLOOKUP($R667,装备规划说明!$X$27:$AI$34,X$1,FALSE)*VLOOKUP($G667,装备规划说明!$F$10:$O$21,4,FALSE)/装备规划说明!$AE$14)</f>
        <v>49</v>
      </c>
      <c r="Y667" t="str">
        <f t="shared" si="537"/>
        <v>[[16,344,615][[21,34,61]</v>
      </c>
      <c r="Z667">
        <f t="shared" si="538"/>
        <v>1</v>
      </c>
      <c r="AA667" t="str">
        <f t="shared" si="539"/>
        <v>[[16,82,328,100][21,8,32,100]]</v>
      </c>
      <c r="AB667" t="str">
        <f t="shared" si="533"/>
        <v>[[16,82,328,100][21,8,32,100]]</v>
      </c>
      <c r="AC667" t="str">
        <f t="shared" si="533"/>
        <v>[[16,82,328,100][21,8,32,100]]</v>
      </c>
      <c r="AD667" t="str">
        <f t="shared" si="533"/>
        <v>[[16,82,328,100][21,8,32,100]]</v>
      </c>
      <c r="AE667">
        <f t="shared" si="540"/>
        <v>1</v>
      </c>
    </row>
    <row r="668" spans="1:31" hidden="1" x14ac:dyDescent="0.15">
      <c r="A668" t="str">
        <f t="shared" si="494"/>
        <v>1204204</v>
      </c>
      <c r="B668">
        <f t="shared" si="495"/>
        <v>1</v>
      </c>
      <c r="E668">
        <f t="shared" ref="E668" si="604">E168</f>
        <v>2</v>
      </c>
      <c r="G668">
        <f t="shared" ref="G668" si="605">G168</f>
        <v>4</v>
      </c>
      <c r="H668">
        <f>VLOOKUP(G668,装备规划说明!$F$7:$H$20,2,FALSE)</f>
        <v>70</v>
      </c>
      <c r="I668">
        <f>IF(G668&gt;2,IF(E668=VLOOKUP(G668,装备规划说明!$F$10:$P$20,11,FALSE),1,0)+IF(E668-1=VLOOKUP(G668,装备规划说明!$F$10:$P$20,11,FALSE),1,0),IF(E668=VLOOKUP(G668,装备规划说明!$F$10:$P$20,11,FALSE),1,0))</f>
        <v>0</v>
      </c>
      <c r="J668">
        <f t="shared" si="498"/>
        <v>2</v>
      </c>
      <c r="K668">
        <v>0</v>
      </c>
      <c r="R668">
        <f t="shared" ref="R668:S668" si="606">R168</f>
        <v>4</v>
      </c>
      <c r="S668">
        <f t="shared" si="606"/>
        <v>4</v>
      </c>
      <c r="U668">
        <f>VLOOKUP($R668,装备规划说明!$X$27:$AI$34,U$1,FALSE)</f>
        <v>18</v>
      </c>
      <c r="V668">
        <f>INT(VLOOKUP($R668,装备规划说明!$X$27:$AI$34,V$1,FALSE)*VLOOKUP($G668,装备规划说明!$F$10:$O$21,4,FALSE)/装备规划说明!$AE$14)</f>
        <v>49</v>
      </c>
      <c r="W668">
        <f>VLOOKUP($R668,装备规划说明!$X$27:$AI$34,W$1,FALSE)</f>
        <v>22</v>
      </c>
      <c r="X668">
        <f>INT(VLOOKUP($R668,装备规划说明!$X$27:$AI$34,X$1,FALSE)*VLOOKUP($G668,装备规划说明!$F$10:$O$21,4,FALSE)/装备规划说明!$AE$14)</f>
        <v>24</v>
      </c>
      <c r="Y668" t="str">
        <f t="shared" si="537"/>
        <v>[[18,34,61][[22,16,30]</v>
      </c>
      <c r="Z668">
        <f t="shared" si="538"/>
        <v>1</v>
      </c>
      <c r="AA668" t="str">
        <f t="shared" si="539"/>
        <v>[[18,8,32,100][22,4,16,100]]</v>
      </c>
      <c r="AB668" t="str">
        <f t="shared" si="533"/>
        <v>[[18,8,32,100][22,4,16,100]]</v>
      </c>
      <c r="AC668" t="str">
        <f t="shared" si="533"/>
        <v>[[18,8,32,100][22,4,16,100]]</v>
      </c>
      <c r="AD668" t="str">
        <f t="shared" si="533"/>
        <v>[[18,8,32,100][22,4,16,100]]</v>
      </c>
      <c r="AE668">
        <f t="shared" si="540"/>
        <v>1</v>
      </c>
    </row>
    <row r="669" spans="1:31" hidden="1" x14ac:dyDescent="0.15">
      <c r="A669" t="str">
        <f t="shared" si="494"/>
        <v>1205204</v>
      </c>
      <c r="B669">
        <f t="shared" si="495"/>
        <v>1</v>
      </c>
      <c r="E669">
        <f t="shared" ref="E669" si="607">E169</f>
        <v>2</v>
      </c>
      <c r="G669">
        <f t="shared" ref="G669" si="608">G169</f>
        <v>4</v>
      </c>
      <c r="H669">
        <f>VLOOKUP(G669,装备规划说明!$F$7:$H$20,2,FALSE)</f>
        <v>70</v>
      </c>
      <c r="I669">
        <f>IF(G669&gt;2,IF(E669=VLOOKUP(G669,装备规划说明!$F$10:$P$20,11,FALSE),1,0)+IF(E669-1=VLOOKUP(G669,装备规划说明!$F$10:$P$20,11,FALSE),1,0),IF(E669=VLOOKUP(G669,装备规划说明!$F$10:$P$20,11,FALSE),1,0))</f>
        <v>0</v>
      </c>
      <c r="J669">
        <f t="shared" si="498"/>
        <v>2</v>
      </c>
      <c r="K669">
        <v>0</v>
      </c>
      <c r="R669">
        <f t="shared" ref="R669:S669" si="609">R169</f>
        <v>5</v>
      </c>
      <c r="S669">
        <f t="shared" si="609"/>
        <v>5</v>
      </c>
      <c r="U669">
        <f>VLOOKUP($R669,装备规划说明!$X$27:$AI$34,U$1,FALSE)</f>
        <v>16</v>
      </c>
      <c r="V669">
        <f>INT(VLOOKUP($R669,装备规划说明!$X$27:$AI$34,V$1,FALSE)*VLOOKUP($G669,装备规划说明!$F$10:$O$21,4,FALSE)/装备规划说明!$AE$14)</f>
        <v>690</v>
      </c>
      <c r="W669">
        <f>VLOOKUP($R669,装备规划说明!$X$27:$AI$34,W$1,FALSE)</f>
        <v>17</v>
      </c>
      <c r="X669">
        <f>INT(VLOOKUP($R669,装备规划说明!$X$27:$AI$34,X$1,FALSE)*VLOOKUP($G669,装备规划说明!$F$10:$O$21,4,FALSE)/装备规划说明!$AE$14)</f>
        <v>492</v>
      </c>
      <c r="Y669" t="str">
        <f t="shared" si="537"/>
        <v>[[16,483,862][[17,344,615]</v>
      </c>
      <c r="Z669">
        <f t="shared" si="538"/>
        <v>1</v>
      </c>
      <c r="AA669" t="str">
        <f t="shared" si="539"/>
        <v>[[16,115,460,100][17,82,328,100]]</v>
      </c>
      <c r="AB669" t="str">
        <f t="shared" si="533"/>
        <v>[[16,115,460,100][17,82,328,100]]</v>
      </c>
      <c r="AC669" t="str">
        <f t="shared" si="533"/>
        <v>[[16,115,460,100][17,82,328,100]]</v>
      </c>
      <c r="AD669" t="str">
        <f t="shared" si="533"/>
        <v>[[16,115,460,100][17,82,328,100]]</v>
      </c>
      <c r="AE669">
        <f t="shared" si="540"/>
        <v>1</v>
      </c>
    </row>
    <row r="670" spans="1:31" hidden="1" x14ac:dyDescent="0.15">
      <c r="A670" t="str">
        <f t="shared" si="494"/>
        <v>1206204</v>
      </c>
      <c r="B670">
        <f t="shared" si="495"/>
        <v>1</v>
      </c>
      <c r="E670">
        <f t="shared" ref="E670" si="610">E170</f>
        <v>2</v>
      </c>
      <c r="G670">
        <f t="shared" ref="G670" si="611">G170</f>
        <v>4</v>
      </c>
      <c r="H670">
        <f>VLOOKUP(G670,装备规划说明!$F$7:$H$20,2,FALSE)</f>
        <v>70</v>
      </c>
      <c r="I670">
        <f>IF(G670&gt;2,IF(E670=VLOOKUP(G670,装备规划说明!$F$10:$P$20,11,FALSE),1,0)+IF(E670-1=VLOOKUP(G670,装备规划说明!$F$10:$P$20,11,FALSE),1,0),IF(E670=VLOOKUP(G670,装备规划说明!$F$10:$P$20,11,FALSE),1,0))</f>
        <v>0</v>
      </c>
      <c r="J670">
        <f t="shared" si="498"/>
        <v>2</v>
      </c>
      <c r="K670">
        <v>0</v>
      </c>
      <c r="R670">
        <f t="shared" ref="R670:S670" si="612">R170</f>
        <v>6</v>
      </c>
      <c r="S670">
        <f t="shared" si="612"/>
        <v>6</v>
      </c>
      <c r="U670">
        <f>VLOOKUP($R670,装备规划说明!$X$27:$AI$34,U$1,FALSE)</f>
        <v>18</v>
      </c>
      <c r="V670">
        <f>INT(VLOOKUP($R670,装备规划说明!$X$27:$AI$34,V$1,FALSE)*VLOOKUP($G670,装备规划说明!$F$10:$O$21,4,FALSE)/装备规划说明!$AE$14)</f>
        <v>49</v>
      </c>
      <c r="W670">
        <f>VLOOKUP($R670,装备规划说明!$X$27:$AI$34,W$1,FALSE)</f>
        <v>17</v>
      </c>
      <c r="X670">
        <f>INT(VLOOKUP($R670,装备规划说明!$X$27:$AI$34,X$1,FALSE)*VLOOKUP($G670,装备规划说明!$F$10:$O$21,4,FALSE)/装备规划说明!$AE$14)</f>
        <v>19</v>
      </c>
      <c r="Y670" t="str">
        <f t="shared" si="537"/>
        <v>[[18,34,61][[17,13,23]</v>
      </c>
      <c r="Z670">
        <f t="shared" si="538"/>
        <v>1</v>
      </c>
      <c r="AA670" t="str">
        <f t="shared" si="539"/>
        <v>[[18,8,32,100][17,3,12,100]]</v>
      </c>
      <c r="AB670" t="str">
        <f t="shared" si="533"/>
        <v>[[18,8,32,100][17,3,12,100]]</v>
      </c>
      <c r="AC670" t="str">
        <f t="shared" si="533"/>
        <v>[[18,8,32,100][17,3,12,100]]</v>
      </c>
      <c r="AD670" t="str">
        <f t="shared" si="533"/>
        <v>[[18,8,32,100][17,3,12,100]]</v>
      </c>
      <c r="AE670">
        <f t="shared" si="540"/>
        <v>1</v>
      </c>
    </row>
    <row r="671" spans="1:31" hidden="1" x14ac:dyDescent="0.15">
      <c r="A671" t="str">
        <f t="shared" si="494"/>
        <v>1207204</v>
      </c>
      <c r="B671">
        <f t="shared" si="495"/>
        <v>1</v>
      </c>
      <c r="E671">
        <f t="shared" ref="E671" si="613">E171</f>
        <v>2</v>
      </c>
      <c r="G671">
        <f t="shared" ref="G671" si="614">G171</f>
        <v>4</v>
      </c>
      <c r="H671">
        <f>VLOOKUP(G671,装备规划说明!$F$7:$H$20,2,FALSE)</f>
        <v>70</v>
      </c>
      <c r="I671">
        <f>IF(G671&gt;2,IF(E671=VLOOKUP(G671,装备规划说明!$F$10:$P$20,11,FALSE),1,0)+IF(E671-1=VLOOKUP(G671,装备规划说明!$F$10:$P$20,11,FALSE),1,0),IF(E671=VLOOKUP(G671,装备规划说明!$F$10:$P$20,11,FALSE),1,0))</f>
        <v>0</v>
      </c>
      <c r="J671">
        <f t="shared" si="498"/>
        <v>2</v>
      </c>
      <c r="K671">
        <v>0</v>
      </c>
      <c r="R671">
        <f t="shared" ref="R671:S671" si="615">R171</f>
        <v>7</v>
      </c>
      <c r="S671">
        <f t="shared" si="615"/>
        <v>7</v>
      </c>
      <c r="U671">
        <f>VLOOKUP($R671,装备规划说明!$X$27:$AI$34,U$1,FALSE)</f>
        <v>16</v>
      </c>
      <c r="V671">
        <f>INT(VLOOKUP($R671,装备规划说明!$X$27:$AI$34,V$1,FALSE)*VLOOKUP($G671,装备规划说明!$F$10:$O$21,4,FALSE)/装备规划说明!$AE$14)</f>
        <v>985</v>
      </c>
      <c r="W671">
        <f>VLOOKUP($R671,装备规划说明!$X$27:$AI$34,W$1,FALSE)</f>
        <v>18</v>
      </c>
      <c r="X671">
        <f>INT(VLOOKUP($R671,装备规划说明!$X$27:$AI$34,X$1,FALSE)*VLOOKUP($G671,装备规划说明!$F$10:$O$21,4,FALSE)/装备规划说明!$AE$14)</f>
        <v>197</v>
      </c>
      <c r="Y671" t="str">
        <f t="shared" si="537"/>
        <v>[[16,689,1231][[18,137,246]</v>
      </c>
      <c r="Z671">
        <f t="shared" si="538"/>
        <v>1</v>
      </c>
      <c r="AA671" t="str">
        <f t="shared" si="539"/>
        <v>[[16,164,656,100][18,32,131,100]]</v>
      </c>
      <c r="AB671" t="str">
        <f t="shared" si="533"/>
        <v>[[16,164,656,100][18,32,131,100]]</v>
      </c>
      <c r="AC671" t="str">
        <f t="shared" si="533"/>
        <v>[[16,164,656,100][18,32,131,100]]</v>
      </c>
      <c r="AD671" t="str">
        <f t="shared" si="533"/>
        <v>[[16,164,656,100][18,32,131,100]]</v>
      </c>
      <c r="AE671">
        <f t="shared" si="540"/>
        <v>1</v>
      </c>
    </row>
    <row r="672" spans="1:31" hidden="1" x14ac:dyDescent="0.15">
      <c r="A672" t="str">
        <f t="shared" si="494"/>
        <v>1207204</v>
      </c>
      <c r="B672">
        <f t="shared" si="495"/>
        <v>1</v>
      </c>
      <c r="E672">
        <f t="shared" ref="E672" si="616">E172</f>
        <v>2</v>
      </c>
      <c r="G672">
        <f t="shared" ref="G672" si="617">G172</f>
        <v>4</v>
      </c>
      <c r="H672">
        <f>VLOOKUP(G672,装备规划说明!$F$7:$H$20,2,FALSE)</f>
        <v>70</v>
      </c>
      <c r="I672">
        <f>IF(G672&gt;2,IF(E672=VLOOKUP(G672,装备规划说明!$F$10:$P$20,11,FALSE),1,0)+IF(E672-1=VLOOKUP(G672,装备规划说明!$F$10:$P$20,11,FALSE),1,0),IF(E672=VLOOKUP(G672,装备规划说明!$F$10:$P$20,11,FALSE),1,0))</f>
        <v>0</v>
      </c>
      <c r="J672">
        <f t="shared" si="498"/>
        <v>2</v>
      </c>
      <c r="K672">
        <v>0</v>
      </c>
      <c r="R672">
        <f t="shared" ref="R672:S672" si="618">R172</f>
        <v>7</v>
      </c>
      <c r="S672">
        <f t="shared" si="618"/>
        <v>7</v>
      </c>
      <c r="U672">
        <f>VLOOKUP($R672,装备规划说明!$X$27:$AI$34,U$1,FALSE)</f>
        <v>16</v>
      </c>
      <c r="V672">
        <f>INT(VLOOKUP($R672,装备规划说明!$X$27:$AI$34,V$1,FALSE)*VLOOKUP($G672,装备规划说明!$F$10:$O$21,4,FALSE)/装备规划说明!$AE$14)</f>
        <v>985</v>
      </c>
      <c r="W672">
        <f>VLOOKUP($R672,装备规划说明!$X$27:$AI$34,W$1,FALSE)</f>
        <v>18</v>
      </c>
      <c r="X672">
        <f>INT(VLOOKUP($R672,装备规划说明!$X$27:$AI$34,X$1,FALSE)*VLOOKUP($G672,装备规划说明!$F$10:$O$21,4,FALSE)/装备规划说明!$AE$14)</f>
        <v>197</v>
      </c>
      <c r="Y672" t="str">
        <f t="shared" si="537"/>
        <v>[[16,689,1231][[18,137,246]</v>
      </c>
      <c r="Z672">
        <f t="shared" si="538"/>
        <v>1</v>
      </c>
      <c r="AA672" t="str">
        <f t="shared" si="539"/>
        <v>[[16,164,656,100][18,32,131,100]]</v>
      </c>
      <c r="AB672" t="str">
        <f t="shared" si="533"/>
        <v>[[16,164,656,100][18,32,131,100]]</v>
      </c>
      <c r="AC672" t="str">
        <f t="shared" si="533"/>
        <v>[[16,164,656,100][18,32,131,100]]</v>
      </c>
      <c r="AD672" t="str">
        <f t="shared" si="533"/>
        <v>[[16,164,656,100][18,32,131,100]]</v>
      </c>
      <c r="AE672">
        <f t="shared" si="540"/>
        <v>1</v>
      </c>
    </row>
    <row r="673" spans="1:31" hidden="1" x14ac:dyDescent="0.15">
      <c r="A673" t="str">
        <f t="shared" si="494"/>
        <v>1207204</v>
      </c>
      <c r="B673">
        <f t="shared" si="495"/>
        <v>1</v>
      </c>
      <c r="E673">
        <f t="shared" ref="E673" si="619">E173</f>
        <v>2</v>
      </c>
      <c r="G673">
        <f t="shared" ref="G673" si="620">G173</f>
        <v>4</v>
      </c>
      <c r="H673">
        <f>VLOOKUP(G673,装备规划说明!$F$7:$H$20,2,FALSE)</f>
        <v>70</v>
      </c>
      <c r="I673">
        <f>IF(G673&gt;2,IF(E673=VLOOKUP(G673,装备规划说明!$F$10:$P$20,11,FALSE),1,0)+IF(E673-1=VLOOKUP(G673,装备规划说明!$F$10:$P$20,11,FALSE),1,0),IF(E673=VLOOKUP(G673,装备规划说明!$F$10:$P$20,11,FALSE),1,0))</f>
        <v>0</v>
      </c>
      <c r="J673">
        <f t="shared" si="498"/>
        <v>2</v>
      </c>
      <c r="K673">
        <v>0</v>
      </c>
      <c r="R673">
        <f t="shared" ref="R673:S673" si="621">R173</f>
        <v>7</v>
      </c>
      <c r="S673">
        <f t="shared" si="621"/>
        <v>7</v>
      </c>
      <c r="U673">
        <f>VLOOKUP($R673,装备规划说明!$X$27:$AI$34,U$1,FALSE)</f>
        <v>16</v>
      </c>
      <c r="V673">
        <f>INT(VLOOKUP($R673,装备规划说明!$X$27:$AI$34,V$1,FALSE)*VLOOKUP($G673,装备规划说明!$F$10:$O$21,4,FALSE)/装备规划说明!$AE$14)</f>
        <v>985</v>
      </c>
      <c r="W673">
        <f>VLOOKUP($R673,装备规划说明!$X$27:$AI$34,W$1,FALSE)</f>
        <v>18</v>
      </c>
      <c r="X673">
        <f>INT(VLOOKUP($R673,装备规划说明!$X$27:$AI$34,X$1,FALSE)*VLOOKUP($G673,装备规划说明!$F$10:$O$21,4,FALSE)/装备规划说明!$AE$14)</f>
        <v>197</v>
      </c>
      <c r="Y673" t="str">
        <f t="shared" si="537"/>
        <v>[[16,689,1231][[18,137,246]</v>
      </c>
      <c r="Z673">
        <f t="shared" si="538"/>
        <v>1</v>
      </c>
      <c r="AA673" t="str">
        <f t="shared" si="539"/>
        <v>[[16,164,656,100][18,32,131,100]]</v>
      </c>
      <c r="AB673" t="str">
        <f t="shared" si="533"/>
        <v>[[16,164,656,100][18,32,131,100]]</v>
      </c>
      <c r="AC673" t="str">
        <f t="shared" si="533"/>
        <v>[[16,164,656,100][18,32,131,100]]</v>
      </c>
      <c r="AD673" t="str">
        <f t="shared" si="533"/>
        <v>[[16,164,656,100][18,32,131,100]]</v>
      </c>
      <c r="AE673">
        <f t="shared" si="540"/>
        <v>1</v>
      </c>
    </row>
    <row r="674" spans="1:31" hidden="1" x14ac:dyDescent="0.15">
      <c r="A674" t="str">
        <f t="shared" si="494"/>
        <v>1207204</v>
      </c>
      <c r="B674">
        <f t="shared" si="495"/>
        <v>1</v>
      </c>
      <c r="E674">
        <f t="shared" ref="E674" si="622">E174</f>
        <v>2</v>
      </c>
      <c r="G674">
        <f t="shared" ref="G674" si="623">G174</f>
        <v>4</v>
      </c>
      <c r="H674">
        <f>VLOOKUP(G674,装备规划说明!$F$7:$H$20,2,FALSE)</f>
        <v>70</v>
      </c>
      <c r="I674">
        <f>IF(G674&gt;2,IF(E674=VLOOKUP(G674,装备规划说明!$F$10:$P$20,11,FALSE),1,0)+IF(E674-1=VLOOKUP(G674,装备规划说明!$F$10:$P$20,11,FALSE),1,0),IF(E674=VLOOKUP(G674,装备规划说明!$F$10:$P$20,11,FALSE),1,0))</f>
        <v>0</v>
      </c>
      <c r="J674">
        <f t="shared" si="498"/>
        <v>2</v>
      </c>
      <c r="K674">
        <v>0</v>
      </c>
      <c r="R674">
        <f t="shared" ref="R674:S674" si="624">R174</f>
        <v>7</v>
      </c>
      <c r="S674">
        <f t="shared" si="624"/>
        <v>7</v>
      </c>
      <c r="U674">
        <f>VLOOKUP($R674,装备规划说明!$X$27:$AI$34,U$1,FALSE)</f>
        <v>16</v>
      </c>
      <c r="V674">
        <f>INT(VLOOKUP($R674,装备规划说明!$X$27:$AI$34,V$1,FALSE)*VLOOKUP($G674,装备规划说明!$F$10:$O$21,4,FALSE)/装备规划说明!$AE$14)</f>
        <v>985</v>
      </c>
      <c r="W674">
        <f>VLOOKUP($R674,装备规划说明!$X$27:$AI$34,W$1,FALSE)</f>
        <v>18</v>
      </c>
      <c r="X674">
        <f>INT(VLOOKUP($R674,装备规划说明!$X$27:$AI$34,X$1,FALSE)*VLOOKUP($G674,装备规划说明!$F$10:$O$21,4,FALSE)/装备规划说明!$AE$14)</f>
        <v>197</v>
      </c>
      <c r="Y674" t="str">
        <f t="shared" si="537"/>
        <v>[[16,689,1231][[18,137,246]</v>
      </c>
      <c r="Z674">
        <f t="shared" si="538"/>
        <v>1</v>
      </c>
      <c r="AA674" t="str">
        <f t="shared" si="539"/>
        <v>[[16,164,656,100][18,32,131,100]]</v>
      </c>
      <c r="AB674" t="str">
        <f t="shared" si="533"/>
        <v>[[16,164,656,100][18,32,131,100]]</v>
      </c>
      <c r="AC674" t="str">
        <f t="shared" si="533"/>
        <v>[[16,164,656,100][18,32,131,100]]</v>
      </c>
      <c r="AD674" t="str">
        <f t="shared" si="533"/>
        <v>[[16,164,656,100][18,32,131,100]]</v>
      </c>
      <c r="AE674">
        <f t="shared" si="540"/>
        <v>1</v>
      </c>
    </row>
    <row r="675" spans="1:31" x14ac:dyDescent="0.15">
      <c r="A675" t="str">
        <f t="shared" si="494"/>
        <v>1201304</v>
      </c>
      <c r="B675">
        <f t="shared" si="495"/>
        <v>1</v>
      </c>
      <c r="E675">
        <f t="shared" ref="E675" si="625">E175</f>
        <v>3</v>
      </c>
      <c r="G675">
        <f t="shared" ref="G675" si="626">G175</f>
        <v>4</v>
      </c>
      <c r="H675">
        <f>VLOOKUP(G675,装备规划说明!$F$7:$H$20,2,FALSE)</f>
        <v>70</v>
      </c>
      <c r="I675">
        <f>IF(G675&gt;2,IF(E675=VLOOKUP(G675,装备规划说明!$F$10:$P$20,11,FALSE),1,0)+IF(E675-1=VLOOKUP(G675,装备规划说明!$F$10:$P$20,11,FALSE),1,0),IF(E675=VLOOKUP(G675,装备规划说明!$F$10:$P$20,11,FALSE),1,0))</f>
        <v>1</v>
      </c>
      <c r="J675">
        <f t="shared" si="498"/>
        <v>2</v>
      </c>
      <c r="K675">
        <v>0</v>
      </c>
      <c r="R675">
        <f t="shared" ref="R675:S675" si="627">R175</f>
        <v>1</v>
      </c>
      <c r="S675">
        <f t="shared" si="627"/>
        <v>1</v>
      </c>
      <c r="U675">
        <f>VLOOKUP($R675,装备规划说明!$X$27:$AI$34,U$1,FALSE)</f>
        <v>16</v>
      </c>
      <c r="V675">
        <f>INT(VLOOKUP($R675,装备规划说明!$X$27:$AI$34,V$1,FALSE)*VLOOKUP($G675,装备规划说明!$F$10:$O$21,4,FALSE)/装备规划说明!$AE$14)</f>
        <v>690</v>
      </c>
      <c r="W675">
        <f>VLOOKUP($R675,装备规划说明!$X$27:$AI$34,W$1,FALSE)</f>
        <v>20</v>
      </c>
      <c r="X675">
        <f>INT(VLOOKUP($R675,装备规划说明!$X$27:$AI$34,X$1,FALSE)*VLOOKUP($G675,装备规划说明!$F$10:$O$21,4,FALSE)/装备规划说明!$AE$14)</f>
        <v>49</v>
      </c>
      <c r="Y675" t="str">
        <f t="shared" ref="Y675:Y694" si="628">"[["&amp;$U675&amp;","&amp;INT($V675)&amp;"]"&amp;"[["&amp;$W675&amp;","&amp;INT($X675)&amp;"]]"</f>
        <v>[[16,690][[20,49]]</v>
      </c>
      <c r="Z675">
        <f t="shared" si="538"/>
        <v>2</v>
      </c>
      <c r="AA675" t="str">
        <f t="shared" si="539"/>
        <v>[[16,115,460,100][20,8,32,100]]</v>
      </c>
      <c r="AB675" t="str">
        <f t="shared" si="533"/>
        <v>[[16,115,460,100][20,8,32,100]]</v>
      </c>
      <c r="AC675" t="str">
        <f t="shared" si="533"/>
        <v>[[16,115,460,100][20,8,32,100]]</v>
      </c>
      <c r="AD675" t="str">
        <f t="shared" si="533"/>
        <v>[[16,115,460,100][20,8,32,100]]</v>
      </c>
      <c r="AE675">
        <f t="shared" si="540"/>
        <v>1</v>
      </c>
    </row>
    <row r="676" spans="1:31" x14ac:dyDescent="0.15">
      <c r="A676" t="str">
        <f t="shared" si="494"/>
        <v>1202304</v>
      </c>
      <c r="B676">
        <f t="shared" si="495"/>
        <v>1</v>
      </c>
      <c r="E676">
        <f t="shared" ref="E676" si="629">E176</f>
        <v>3</v>
      </c>
      <c r="G676">
        <f t="shared" ref="G676" si="630">G176</f>
        <v>4</v>
      </c>
      <c r="H676">
        <f>VLOOKUP(G676,装备规划说明!$F$7:$H$20,2,FALSE)</f>
        <v>70</v>
      </c>
      <c r="I676">
        <f>IF(G676&gt;2,IF(E676=VLOOKUP(G676,装备规划说明!$F$10:$P$20,11,FALSE),1,0)+IF(E676-1=VLOOKUP(G676,装备规划说明!$F$10:$P$20,11,FALSE),1,0),IF(E676=VLOOKUP(G676,装备规划说明!$F$10:$P$20,11,FALSE),1,0))</f>
        <v>1</v>
      </c>
      <c r="J676">
        <f t="shared" si="498"/>
        <v>2</v>
      </c>
      <c r="K676">
        <v>0</v>
      </c>
      <c r="R676">
        <f t="shared" ref="R676:S676" si="631">R176</f>
        <v>2</v>
      </c>
      <c r="S676">
        <f t="shared" si="631"/>
        <v>2</v>
      </c>
      <c r="U676">
        <f>VLOOKUP($R676,装备规划说明!$X$27:$AI$34,U$1,FALSE)</f>
        <v>16</v>
      </c>
      <c r="V676">
        <f>INT(VLOOKUP($R676,装备规划说明!$X$27:$AI$34,V$1,FALSE)*VLOOKUP($G676,装备规划说明!$F$10:$O$21,4,FALSE)/装备规划说明!$AE$14)</f>
        <v>985</v>
      </c>
      <c r="W676">
        <f>VLOOKUP($R676,装备规划说明!$X$27:$AI$34,W$1,FALSE)</f>
        <v>20</v>
      </c>
      <c r="X676">
        <f>INT(VLOOKUP($R676,装备规划说明!$X$27:$AI$34,X$1,FALSE)*VLOOKUP($G676,装备规划说明!$F$10:$O$21,4,FALSE)/装备规划说明!$AE$14)</f>
        <v>49</v>
      </c>
      <c r="Y676" t="str">
        <f t="shared" si="628"/>
        <v>[[16,985][[20,49]]</v>
      </c>
      <c r="Z676">
        <f t="shared" si="538"/>
        <v>2</v>
      </c>
      <c r="AA676" t="str">
        <f t="shared" si="539"/>
        <v>[[16,164,656,100][20,8,32,100]]</v>
      </c>
      <c r="AB676" t="str">
        <f t="shared" si="533"/>
        <v>[[16,164,656,100][20,8,32,100]]</v>
      </c>
      <c r="AC676" t="str">
        <f t="shared" si="533"/>
        <v>[[16,164,656,100][20,8,32,100]]</v>
      </c>
      <c r="AD676" t="str">
        <f t="shared" si="533"/>
        <v>[[16,164,656,100][20,8,32,100]]</v>
      </c>
      <c r="AE676">
        <f t="shared" si="540"/>
        <v>1</v>
      </c>
    </row>
    <row r="677" spans="1:31" x14ac:dyDescent="0.15">
      <c r="A677" t="str">
        <f t="shared" si="494"/>
        <v>1203304</v>
      </c>
      <c r="B677">
        <f t="shared" si="495"/>
        <v>1</v>
      </c>
      <c r="E677">
        <f t="shared" ref="E677" si="632">E177</f>
        <v>3</v>
      </c>
      <c r="G677">
        <f t="shared" ref="G677" si="633">G177</f>
        <v>4</v>
      </c>
      <c r="H677">
        <f>VLOOKUP(G677,装备规划说明!$F$7:$H$20,2,FALSE)</f>
        <v>70</v>
      </c>
      <c r="I677">
        <f>IF(G677&gt;2,IF(E677=VLOOKUP(G677,装备规划说明!$F$10:$P$20,11,FALSE),1,0)+IF(E677-1=VLOOKUP(G677,装备规划说明!$F$10:$P$20,11,FALSE),1,0),IF(E677=VLOOKUP(G677,装备规划说明!$F$10:$P$20,11,FALSE),1,0))</f>
        <v>1</v>
      </c>
      <c r="J677">
        <f t="shared" si="498"/>
        <v>2</v>
      </c>
      <c r="K677">
        <v>0</v>
      </c>
      <c r="R677">
        <f t="shared" ref="R677:S677" si="634">R177</f>
        <v>3</v>
      </c>
      <c r="S677">
        <f t="shared" si="634"/>
        <v>3</v>
      </c>
      <c r="U677">
        <f>VLOOKUP($R677,装备规划说明!$X$27:$AI$34,U$1,FALSE)</f>
        <v>16</v>
      </c>
      <c r="V677">
        <f>INT(VLOOKUP($R677,装备规划说明!$X$27:$AI$34,V$1,FALSE)*VLOOKUP($G677,装备规划说明!$F$10:$O$21,4,FALSE)/装备规划说明!$AE$14)</f>
        <v>492</v>
      </c>
      <c r="W677">
        <f>VLOOKUP($R677,装备规划说明!$X$27:$AI$34,W$1,FALSE)</f>
        <v>21</v>
      </c>
      <c r="X677">
        <f>INT(VLOOKUP($R677,装备规划说明!$X$27:$AI$34,X$1,FALSE)*VLOOKUP($G677,装备规划说明!$F$10:$O$21,4,FALSE)/装备规划说明!$AE$14)</f>
        <v>49</v>
      </c>
      <c r="Y677" t="str">
        <f t="shared" si="628"/>
        <v>[[16,492][[21,49]]</v>
      </c>
      <c r="Z677">
        <f t="shared" si="538"/>
        <v>2</v>
      </c>
      <c r="AA677" t="str">
        <f t="shared" si="539"/>
        <v>[[16,82,328,100][21,8,32,100]]</v>
      </c>
      <c r="AB677" t="str">
        <f t="shared" si="533"/>
        <v>[[16,82,328,100][21,8,32,100]]</v>
      </c>
      <c r="AC677" t="str">
        <f t="shared" si="533"/>
        <v>[[16,82,328,100][21,8,32,100]]</v>
      </c>
      <c r="AD677" t="str">
        <f t="shared" si="533"/>
        <v>[[16,82,328,100][21,8,32,100]]</v>
      </c>
      <c r="AE677">
        <f t="shared" si="540"/>
        <v>1</v>
      </c>
    </row>
    <row r="678" spans="1:31" x14ac:dyDescent="0.15">
      <c r="A678" t="str">
        <f t="shared" si="494"/>
        <v>1204304</v>
      </c>
      <c r="B678">
        <f t="shared" si="495"/>
        <v>1</v>
      </c>
      <c r="E678">
        <f t="shared" ref="E678" si="635">E178</f>
        <v>3</v>
      </c>
      <c r="G678">
        <f t="shared" ref="G678" si="636">G178</f>
        <v>4</v>
      </c>
      <c r="H678">
        <f>VLOOKUP(G678,装备规划说明!$F$7:$H$20,2,FALSE)</f>
        <v>70</v>
      </c>
      <c r="I678">
        <f>IF(G678&gt;2,IF(E678=VLOOKUP(G678,装备规划说明!$F$10:$P$20,11,FALSE),1,0)+IF(E678-1=VLOOKUP(G678,装备规划说明!$F$10:$P$20,11,FALSE),1,0),IF(E678=VLOOKUP(G678,装备规划说明!$F$10:$P$20,11,FALSE),1,0))</f>
        <v>1</v>
      </c>
      <c r="J678">
        <f t="shared" si="498"/>
        <v>2</v>
      </c>
      <c r="K678">
        <v>0</v>
      </c>
      <c r="R678">
        <f t="shared" ref="R678:S678" si="637">R178</f>
        <v>4</v>
      </c>
      <c r="S678">
        <f t="shared" si="637"/>
        <v>4</v>
      </c>
      <c r="U678">
        <f>VLOOKUP($R678,装备规划说明!$X$27:$AI$34,U$1,FALSE)</f>
        <v>18</v>
      </c>
      <c r="V678">
        <f>INT(VLOOKUP($R678,装备规划说明!$X$27:$AI$34,V$1,FALSE)*VLOOKUP($G678,装备规划说明!$F$10:$O$21,4,FALSE)/装备规划说明!$AE$14)</f>
        <v>49</v>
      </c>
      <c r="W678">
        <f>VLOOKUP($R678,装备规划说明!$X$27:$AI$34,W$1,FALSE)</f>
        <v>22</v>
      </c>
      <c r="X678">
        <f>INT(VLOOKUP($R678,装备规划说明!$X$27:$AI$34,X$1,FALSE)*VLOOKUP($G678,装备规划说明!$F$10:$O$21,4,FALSE)/装备规划说明!$AE$14)</f>
        <v>24</v>
      </c>
      <c r="Y678" t="str">
        <f t="shared" si="628"/>
        <v>[[18,49][[22,24]]</v>
      </c>
      <c r="Z678">
        <f t="shared" si="538"/>
        <v>2</v>
      </c>
      <c r="AA678" t="str">
        <f t="shared" si="539"/>
        <v>[[18,8,32,100][22,4,16,100]]</v>
      </c>
      <c r="AB678" t="str">
        <f t="shared" si="533"/>
        <v>[[18,8,32,100][22,4,16,100]]</v>
      </c>
      <c r="AC678" t="str">
        <f t="shared" si="533"/>
        <v>[[18,8,32,100][22,4,16,100]]</v>
      </c>
      <c r="AD678" t="str">
        <f t="shared" si="533"/>
        <v>[[18,8,32,100][22,4,16,100]]</v>
      </c>
      <c r="AE678">
        <f t="shared" si="540"/>
        <v>1</v>
      </c>
    </row>
    <row r="679" spans="1:31" x14ac:dyDescent="0.15">
      <c r="A679" t="str">
        <f t="shared" si="494"/>
        <v>1205304</v>
      </c>
      <c r="B679">
        <f t="shared" si="495"/>
        <v>1</v>
      </c>
      <c r="E679">
        <f t="shared" ref="E679" si="638">E179</f>
        <v>3</v>
      </c>
      <c r="G679">
        <f t="shared" ref="G679" si="639">G179</f>
        <v>4</v>
      </c>
      <c r="H679">
        <f>VLOOKUP(G679,装备规划说明!$F$7:$H$20,2,FALSE)</f>
        <v>70</v>
      </c>
      <c r="I679">
        <f>IF(G679&gt;2,IF(E679=VLOOKUP(G679,装备规划说明!$F$10:$P$20,11,FALSE),1,0)+IF(E679-1=VLOOKUP(G679,装备规划说明!$F$10:$P$20,11,FALSE),1,0),IF(E679=VLOOKUP(G679,装备规划说明!$F$10:$P$20,11,FALSE),1,0))</f>
        <v>1</v>
      </c>
      <c r="J679">
        <f t="shared" si="498"/>
        <v>2</v>
      </c>
      <c r="K679">
        <v>0</v>
      </c>
      <c r="R679">
        <f t="shared" ref="R679:S679" si="640">R179</f>
        <v>5</v>
      </c>
      <c r="S679">
        <f t="shared" si="640"/>
        <v>5</v>
      </c>
      <c r="U679">
        <f>VLOOKUP($R679,装备规划说明!$X$27:$AI$34,U$1,FALSE)</f>
        <v>16</v>
      </c>
      <c r="V679">
        <f>INT(VLOOKUP($R679,装备规划说明!$X$27:$AI$34,V$1,FALSE)*VLOOKUP($G679,装备规划说明!$F$10:$O$21,4,FALSE)/装备规划说明!$AE$14)</f>
        <v>690</v>
      </c>
      <c r="W679">
        <f>VLOOKUP($R679,装备规划说明!$X$27:$AI$34,W$1,FALSE)</f>
        <v>17</v>
      </c>
      <c r="X679">
        <f>INT(VLOOKUP($R679,装备规划说明!$X$27:$AI$34,X$1,FALSE)*VLOOKUP($G679,装备规划说明!$F$10:$O$21,4,FALSE)/装备规划说明!$AE$14)</f>
        <v>492</v>
      </c>
      <c r="Y679" t="str">
        <f t="shared" si="628"/>
        <v>[[16,690][[17,492]]</v>
      </c>
      <c r="Z679">
        <f t="shared" si="538"/>
        <v>2</v>
      </c>
      <c r="AA679" t="str">
        <f t="shared" si="539"/>
        <v>[[16,115,460,100][17,82,328,100]]</v>
      </c>
      <c r="AB679" t="str">
        <f t="shared" si="533"/>
        <v>[[16,115,460,100][17,82,328,100]]</v>
      </c>
      <c r="AC679" t="str">
        <f t="shared" si="533"/>
        <v>[[16,115,460,100][17,82,328,100]]</v>
      </c>
      <c r="AD679" t="str">
        <f t="shared" si="533"/>
        <v>[[16,115,460,100][17,82,328,100]]</v>
      </c>
      <c r="AE679">
        <f t="shared" si="540"/>
        <v>1</v>
      </c>
    </row>
    <row r="680" spans="1:31" x14ac:dyDescent="0.15">
      <c r="A680" t="str">
        <f t="shared" si="494"/>
        <v>1206304</v>
      </c>
      <c r="B680">
        <f t="shared" si="495"/>
        <v>1</v>
      </c>
      <c r="E680">
        <f t="shared" ref="E680" si="641">E180</f>
        <v>3</v>
      </c>
      <c r="G680">
        <f t="shared" ref="G680" si="642">G180</f>
        <v>4</v>
      </c>
      <c r="H680">
        <f>VLOOKUP(G680,装备规划说明!$F$7:$H$20,2,FALSE)</f>
        <v>70</v>
      </c>
      <c r="I680">
        <f>IF(G680&gt;2,IF(E680=VLOOKUP(G680,装备规划说明!$F$10:$P$20,11,FALSE),1,0)+IF(E680-1=VLOOKUP(G680,装备规划说明!$F$10:$P$20,11,FALSE),1,0),IF(E680=VLOOKUP(G680,装备规划说明!$F$10:$P$20,11,FALSE),1,0))</f>
        <v>1</v>
      </c>
      <c r="J680">
        <f t="shared" si="498"/>
        <v>2</v>
      </c>
      <c r="K680">
        <v>0</v>
      </c>
      <c r="R680">
        <f t="shared" ref="R680:S680" si="643">R180</f>
        <v>6</v>
      </c>
      <c r="S680">
        <f t="shared" si="643"/>
        <v>6</v>
      </c>
      <c r="U680">
        <f>VLOOKUP($R680,装备规划说明!$X$27:$AI$34,U$1,FALSE)</f>
        <v>18</v>
      </c>
      <c r="V680">
        <f>INT(VLOOKUP($R680,装备规划说明!$X$27:$AI$34,V$1,FALSE)*VLOOKUP($G680,装备规划说明!$F$10:$O$21,4,FALSE)/装备规划说明!$AE$14)</f>
        <v>49</v>
      </c>
      <c r="W680">
        <f>VLOOKUP($R680,装备规划说明!$X$27:$AI$34,W$1,FALSE)</f>
        <v>17</v>
      </c>
      <c r="X680">
        <f>INT(VLOOKUP($R680,装备规划说明!$X$27:$AI$34,X$1,FALSE)*VLOOKUP($G680,装备规划说明!$F$10:$O$21,4,FALSE)/装备规划说明!$AE$14)</f>
        <v>19</v>
      </c>
      <c r="Y680" t="str">
        <f t="shared" si="628"/>
        <v>[[18,49][[17,19]]</v>
      </c>
      <c r="Z680">
        <f t="shared" si="538"/>
        <v>2</v>
      </c>
      <c r="AA680" t="str">
        <f t="shared" si="539"/>
        <v>[[18,8,32,100][17,3,12,100]]</v>
      </c>
      <c r="AB680" t="str">
        <f t="shared" si="533"/>
        <v>[[18,8,32,100][17,3,12,100]]</v>
      </c>
      <c r="AC680" t="str">
        <f t="shared" si="533"/>
        <v>[[18,8,32,100][17,3,12,100]]</v>
      </c>
      <c r="AD680" t="str">
        <f t="shared" si="533"/>
        <v>[[18,8,32,100][17,3,12,100]]</v>
      </c>
      <c r="AE680">
        <f t="shared" si="540"/>
        <v>1</v>
      </c>
    </row>
    <row r="681" spans="1:31" x14ac:dyDescent="0.15">
      <c r="A681" t="str">
        <f t="shared" si="494"/>
        <v>1207304</v>
      </c>
      <c r="B681">
        <f t="shared" si="495"/>
        <v>1</v>
      </c>
      <c r="E681">
        <f t="shared" ref="E681" si="644">E181</f>
        <v>3</v>
      </c>
      <c r="G681">
        <f t="shared" ref="G681" si="645">G181</f>
        <v>4</v>
      </c>
      <c r="H681">
        <f>VLOOKUP(G681,装备规划说明!$F$7:$H$20,2,FALSE)</f>
        <v>70</v>
      </c>
      <c r="I681">
        <f>IF(G681&gt;2,IF(E681=VLOOKUP(G681,装备规划说明!$F$10:$P$20,11,FALSE),1,0)+IF(E681-1=VLOOKUP(G681,装备规划说明!$F$10:$P$20,11,FALSE),1,0),IF(E681=VLOOKUP(G681,装备规划说明!$F$10:$P$20,11,FALSE),1,0))</f>
        <v>1</v>
      </c>
      <c r="J681">
        <f t="shared" si="498"/>
        <v>2</v>
      </c>
      <c r="K681">
        <v>0</v>
      </c>
      <c r="R681">
        <f t="shared" ref="R681:S681" si="646">R181</f>
        <v>7</v>
      </c>
      <c r="S681">
        <f t="shared" si="646"/>
        <v>7</v>
      </c>
      <c r="U681">
        <f>VLOOKUP($R681,装备规划说明!$X$27:$AI$34,U$1,FALSE)</f>
        <v>16</v>
      </c>
      <c r="V681">
        <f>INT(VLOOKUP($R681,装备规划说明!$X$27:$AI$34,V$1,FALSE)*VLOOKUP($G681,装备规划说明!$F$10:$O$21,4,FALSE)/装备规划说明!$AE$14)</f>
        <v>985</v>
      </c>
      <c r="W681">
        <f>VLOOKUP($R681,装备规划说明!$X$27:$AI$34,W$1,FALSE)</f>
        <v>18</v>
      </c>
      <c r="X681">
        <f>INT(VLOOKUP($R681,装备规划说明!$X$27:$AI$34,X$1,FALSE)*VLOOKUP($G681,装备规划说明!$F$10:$O$21,4,FALSE)/装备规划说明!$AE$14)</f>
        <v>197</v>
      </c>
      <c r="Y681" t="str">
        <f t="shared" si="628"/>
        <v>[[16,985][[18,197]]</v>
      </c>
      <c r="Z681">
        <f t="shared" si="538"/>
        <v>2</v>
      </c>
      <c r="AA681" t="str">
        <f t="shared" si="539"/>
        <v>[[16,164,656,100][18,32,131,100]]</v>
      </c>
      <c r="AB681" t="str">
        <f t="shared" si="533"/>
        <v>[[16,164,656,100][18,32,131,100]]</v>
      </c>
      <c r="AC681" t="str">
        <f t="shared" si="533"/>
        <v>[[16,164,656,100][18,32,131,100]]</v>
      </c>
      <c r="AD681" t="str">
        <f t="shared" si="533"/>
        <v>[[16,164,656,100][18,32,131,100]]</v>
      </c>
      <c r="AE681">
        <f t="shared" si="540"/>
        <v>1</v>
      </c>
    </row>
    <row r="682" spans="1:31" x14ac:dyDescent="0.15">
      <c r="A682" t="str">
        <f t="shared" si="494"/>
        <v>1207304</v>
      </c>
      <c r="B682">
        <f t="shared" si="495"/>
        <v>1</v>
      </c>
      <c r="E682">
        <f t="shared" ref="E682" si="647">E182</f>
        <v>3</v>
      </c>
      <c r="G682">
        <f t="shared" ref="G682" si="648">G182</f>
        <v>4</v>
      </c>
      <c r="H682">
        <f>VLOOKUP(G682,装备规划说明!$F$7:$H$20,2,FALSE)</f>
        <v>70</v>
      </c>
      <c r="I682">
        <f>IF(G682&gt;2,IF(E682=VLOOKUP(G682,装备规划说明!$F$10:$P$20,11,FALSE),1,0)+IF(E682-1=VLOOKUP(G682,装备规划说明!$F$10:$P$20,11,FALSE),1,0),IF(E682=VLOOKUP(G682,装备规划说明!$F$10:$P$20,11,FALSE),1,0))</f>
        <v>1</v>
      </c>
      <c r="J682">
        <f t="shared" si="498"/>
        <v>2</v>
      </c>
      <c r="K682">
        <v>0</v>
      </c>
      <c r="R682">
        <f t="shared" ref="R682:S682" si="649">R182</f>
        <v>7</v>
      </c>
      <c r="S682">
        <f t="shared" si="649"/>
        <v>7</v>
      </c>
      <c r="U682">
        <f>VLOOKUP($R682,装备规划说明!$X$27:$AI$34,U$1,FALSE)</f>
        <v>16</v>
      </c>
      <c r="V682">
        <f>INT(VLOOKUP($R682,装备规划说明!$X$27:$AI$34,V$1,FALSE)*VLOOKUP($G682,装备规划说明!$F$10:$O$21,4,FALSE)/装备规划说明!$AE$14)</f>
        <v>985</v>
      </c>
      <c r="W682">
        <f>VLOOKUP($R682,装备规划说明!$X$27:$AI$34,W$1,FALSE)</f>
        <v>18</v>
      </c>
      <c r="X682">
        <f>INT(VLOOKUP($R682,装备规划说明!$X$27:$AI$34,X$1,FALSE)*VLOOKUP($G682,装备规划说明!$F$10:$O$21,4,FALSE)/装备规划说明!$AE$14)</f>
        <v>197</v>
      </c>
      <c r="Y682" t="str">
        <f t="shared" si="628"/>
        <v>[[16,985][[18,197]]</v>
      </c>
      <c r="Z682">
        <f t="shared" si="538"/>
        <v>2</v>
      </c>
      <c r="AA682" t="str">
        <f t="shared" si="539"/>
        <v>[[16,164,656,100][18,32,131,100]]</v>
      </c>
      <c r="AB682" t="str">
        <f t="shared" si="533"/>
        <v>[[16,164,656,100][18,32,131,100]]</v>
      </c>
      <c r="AC682" t="str">
        <f t="shared" si="533"/>
        <v>[[16,164,656,100][18,32,131,100]]</v>
      </c>
      <c r="AD682" t="str">
        <f t="shared" si="533"/>
        <v>[[16,164,656,100][18,32,131,100]]</v>
      </c>
      <c r="AE682">
        <f t="shared" si="540"/>
        <v>1</v>
      </c>
    </row>
    <row r="683" spans="1:31" x14ac:dyDescent="0.15">
      <c r="A683" t="str">
        <f t="shared" si="494"/>
        <v>1207304</v>
      </c>
      <c r="B683">
        <f t="shared" si="495"/>
        <v>1</v>
      </c>
      <c r="E683">
        <f t="shared" ref="E683" si="650">E183</f>
        <v>3</v>
      </c>
      <c r="G683">
        <f t="shared" ref="G683" si="651">G183</f>
        <v>4</v>
      </c>
      <c r="H683">
        <f>VLOOKUP(G683,装备规划说明!$F$7:$H$20,2,FALSE)</f>
        <v>70</v>
      </c>
      <c r="I683">
        <f>IF(G683&gt;2,IF(E683=VLOOKUP(G683,装备规划说明!$F$10:$P$20,11,FALSE),1,0)+IF(E683-1=VLOOKUP(G683,装备规划说明!$F$10:$P$20,11,FALSE),1,0),IF(E683=VLOOKUP(G683,装备规划说明!$F$10:$P$20,11,FALSE),1,0))</f>
        <v>1</v>
      </c>
      <c r="J683">
        <f t="shared" si="498"/>
        <v>2</v>
      </c>
      <c r="K683">
        <v>0</v>
      </c>
      <c r="R683">
        <f t="shared" ref="R683:S683" si="652">R183</f>
        <v>7</v>
      </c>
      <c r="S683">
        <f t="shared" si="652"/>
        <v>7</v>
      </c>
      <c r="U683">
        <f>VLOOKUP($R683,装备规划说明!$X$27:$AI$34,U$1,FALSE)</f>
        <v>16</v>
      </c>
      <c r="V683">
        <f>INT(VLOOKUP($R683,装备规划说明!$X$27:$AI$34,V$1,FALSE)*VLOOKUP($G683,装备规划说明!$F$10:$O$21,4,FALSE)/装备规划说明!$AE$14)</f>
        <v>985</v>
      </c>
      <c r="W683">
        <f>VLOOKUP($R683,装备规划说明!$X$27:$AI$34,W$1,FALSE)</f>
        <v>18</v>
      </c>
      <c r="X683">
        <f>INT(VLOOKUP($R683,装备规划说明!$X$27:$AI$34,X$1,FALSE)*VLOOKUP($G683,装备规划说明!$F$10:$O$21,4,FALSE)/装备规划说明!$AE$14)</f>
        <v>197</v>
      </c>
      <c r="Y683" t="str">
        <f t="shared" si="628"/>
        <v>[[16,985][[18,197]]</v>
      </c>
      <c r="Z683">
        <f t="shared" si="538"/>
        <v>2</v>
      </c>
      <c r="AA683" t="str">
        <f t="shared" si="539"/>
        <v>[[16,164,656,100][18,32,131,100]]</v>
      </c>
      <c r="AB683" t="str">
        <f t="shared" si="533"/>
        <v>[[16,164,656,100][18,32,131,100]]</v>
      </c>
      <c r="AC683" t="str">
        <f t="shared" si="533"/>
        <v>[[16,164,656,100][18,32,131,100]]</v>
      </c>
      <c r="AD683" t="str">
        <f t="shared" si="533"/>
        <v>[[16,164,656,100][18,32,131,100]]</v>
      </c>
      <c r="AE683">
        <f t="shared" si="540"/>
        <v>1</v>
      </c>
    </row>
    <row r="684" spans="1:31" x14ac:dyDescent="0.15">
      <c r="A684" t="str">
        <f t="shared" si="494"/>
        <v>1207304</v>
      </c>
      <c r="B684">
        <f t="shared" si="495"/>
        <v>1</v>
      </c>
      <c r="E684">
        <f t="shared" ref="E684" si="653">E184</f>
        <v>3</v>
      </c>
      <c r="G684">
        <f t="shared" ref="G684" si="654">G184</f>
        <v>4</v>
      </c>
      <c r="H684">
        <f>VLOOKUP(G684,装备规划说明!$F$7:$H$20,2,FALSE)</f>
        <v>70</v>
      </c>
      <c r="I684">
        <f>IF(G684&gt;2,IF(E684=VLOOKUP(G684,装备规划说明!$F$10:$P$20,11,FALSE),1,0)+IF(E684-1=VLOOKUP(G684,装备规划说明!$F$10:$P$20,11,FALSE),1,0),IF(E684=VLOOKUP(G684,装备规划说明!$F$10:$P$20,11,FALSE),1,0))</f>
        <v>1</v>
      </c>
      <c r="J684">
        <f t="shared" si="498"/>
        <v>2</v>
      </c>
      <c r="K684">
        <v>0</v>
      </c>
      <c r="R684">
        <f t="shared" ref="R684:S684" si="655">R184</f>
        <v>7</v>
      </c>
      <c r="S684">
        <f t="shared" si="655"/>
        <v>7</v>
      </c>
      <c r="U684">
        <f>VLOOKUP($R684,装备规划说明!$X$27:$AI$34,U$1,FALSE)</f>
        <v>16</v>
      </c>
      <c r="V684">
        <f>INT(VLOOKUP($R684,装备规划说明!$X$27:$AI$34,V$1,FALSE)*VLOOKUP($G684,装备规划说明!$F$10:$O$21,4,FALSE)/装备规划说明!$AE$14)</f>
        <v>985</v>
      </c>
      <c r="W684">
        <f>VLOOKUP($R684,装备规划说明!$X$27:$AI$34,W$1,FALSE)</f>
        <v>18</v>
      </c>
      <c r="X684">
        <f>INT(VLOOKUP($R684,装备规划说明!$X$27:$AI$34,X$1,FALSE)*VLOOKUP($G684,装备规划说明!$F$10:$O$21,4,FALSE)/装备规划说明!$AE$14)</f>
        <v>197</v>
      </c>
      <c r="Y684" t="str">
        <f t="shared" si="628"/>
        <v>[[16,985][[18,197]]</v>
      </c>
      <c r="Z684">
        <f t="shared" si="538"/>
        <v>2</v>
      </c>
      <c r="AA684" t="str">
        <f t="shared" si="539"/>
        <v>[[16,164,656,100][18,32,131,100]]</v>
      </c>
      <c r="AB684" t="str">
        <f t="shared" si="533"/>
        <v>[[16,164,656,100][18,32,131,100]]</v>
      </c>
      <c r="AC684" t="str">
        <f t="shared" si="533"/>
        <v>[[16,164,656,100][18,32,131,100]]</v>
      </c>
      <c r="AD684" t="str">
        <f t="shared" si="533"/>
        <v>[[16,164,656,100][18,32,131,100]]</v>
      </c>
      <c r="AE684">
        <f t="shared" si="540"/>
        <v>1</v>
      </c>
    </row>
    <row r="685" spans="1:31" x14ac:dyDescent="0.15">
      <c r="A685" t="str">
        <f t="shared" si="494"/>
        <v>1201404</v>
      </c>
      <c r="B685">
        <f t="shared" si="495"/>
        <v>1</v>
      </c>
      <c r="E685">
        <f t="shared" ref="E685" si="656">E185</f>
        <v>4</v>
      </c>
      <c r="G685">
        <f t="shared" ref="G685" si="657">G185</f>
        <v>4</v>
      </c>
      <c r="H685">
        <f>VLOOKUP(G685,装备规划说明!$F$7:$H$20,2,FALSE)</f>
        <v>70</v>
      </c>
      <c r="I685">
        <f>IF(G685&gt;2,IF(E685=VLOOKUP(G685,装备规划说明!$F$10:$P$20,11,FALSE),1,0)+IF(E685-1=VLOOKUP(G685,装备规划说明!$F$10:$P$20,11,FALSE),1,0),IF(E685=VLOOKUP(G685,装备规划说明!$F$10:$P$20,11,FALSE),1,0))</f>
        <v>1</v>
      </c>
      <c r="J685">
        <f t="shared" si="498"/>
        <v>2</v>
      </c>
      <c r="K685">
        <v>0</v>
      </c>
      <c r="R685">
        <f t="shared" ref="R685:S685" si="658">R185</f>
        <v>1</v>
      </c>
      <c r="S685">
        <f t="shared" si="658"/>
        <v>1</v>
      </c>
      <c r="U685">
        <f>VLOOKUP($R685,装备规划说明!$X$27:$AI$34,U$1,FALSE)</f>
        <v>16</v>
      </c>
      <c r="V685">
        <f>INT(VLOOKUP($R685,装备规划说明!$X$27:$AI$34,V$1,FALSE)*VLOOKUP($G685,装备规划说明!$F$10:$O$21,4,FALSE)/装备规划说明!$AE$14)</f>
        <v>690</v>
      </c>
      <c r="W685">
        <f>VLOOKUP($R685,装备规划说明!$X$27:$AI$34,W$1,FALSE)</f>
        <v>20</v>
      </c>
      <c r="X685">
        <f>INT(VLOOKUP($R685,装备规划说明!$X$27:$AI$34,X$1,FALSE)*VLOOKUP($G685,装备规划说明!$F$10:$O$21,4,FALSE)/装备规划说明!$AE$14)</f>
        <v>49</v>
      </c>
      <c r="Y685" t="str">
        <f t="shared" si="628"/>
        <v>[[16,690][[20,49]]</v>
      </c>
      <c r="Z685">
        <f t="shared" si="538"/>
        <v>3</v>
      </c>
      <c r="AA685" t="str">
        <f t="shared" si="539"/>
        <v>[[16,115,460,100][20,8,32,100]]</v>
      </c>
      <c r="AB685" t="str">
        <f t="shared" si="533"/>
        <v>[[16,115,460,100][20,8,32,100]]</v>
      </c>
      <c r="AC685" t="str">
        <f t="shared" si="533"/>
        <v>[[16,115,460,100][20,8,32,100]]</v>
      </c>
      <c r="AD685" t="str">
        <f t="shared" si="533"/>
        <v>[[16,115,460,100][20,8,32,100]]</v>
      </c>
      <c r="AE685">
        <f t="shared" si="540"/>
        <v>2</v>
      </c>
    </row>
    <row r="686" spans="1:31" x14ac:dyDescent="0.15">
      <c r="A686" t="str">
        <f t="shared" si="494"/>
        <v>1202404</v>
      </c>
      <c r="B686">
        <f t="shared" si="495"/>
        <v>1</v>
      </c>
      <c r="E686">
        <f t="shared" ref="E686" si="659">E186</f>
        <v>4</v>
      </c>
      <c r="G686">
        <f t="shared" ref="G686" si="660">G186</f>
        <v>4</v>
      </c>
      <c r="H686">
        <f>VLOOKUP(G686,装备规划说明!$F$7:$H$20,2,FALSE)</f>
        <v>70</v>
      </c>
      <c r="I686">
        <f>IF(G686&gt;2,IF(E686=VLOOKUP(G686,装备规划说明!$F$10:$P$20,11,FALSE),1,0)+IF(E686-1=VLOOKUP(G686,装备规划说明!$F$10:$P$20,11,FALSE),1,0),IF(E686=VLOOKUP(G686,装备规划说明!$F$10:$P$20,11,FALSE),1,0))</f>
        <v>1</v>
      </c>
      <c r="J686">
        <f t="shared" si="498"/>
        <v>2</v>
      </c>
      <c r="K686">
        <v>0</v>
      </c>
      <c r="R686">
        <f t="shared" ref="R686:S686" si="661">R186</f>
        <v>2</v>
      </c>
      <c r="S686">
        <f t="shared" si="661"/>
        <v>2</v>
      </c>
      <c r="U686">
        <f>VLOOKUP($R686,装备规划说明!$X$27:$AI$34,U$1,FALSE)</f>
        <v>16</v>
      </c>
      <c r="V686">
        <f>INT(VLOOKUP($R686,装备规划说明!$X$27:$AI$34,V$1,FALSE)*VLOOKUP($G686,装备规划说明!$F$10:$O$21,4,FALSE)/装备规划说明!$AE$14)</f>
        <v>985</v>
      </c>
      <c r="W686">
        <f>VLOOKUP($R686,装备规划说明!$X$27:$AI$34,W$1,FALSE)</f>
        <v>20</v>
      </c>
      <c r="X686">
        <f>INT(VLOOKUP($R686,装备规划说明!$X$27:$AI$34,X$1,FALSE)*VLOOKUP($G686,装备规划说明!$F$10:$O$21,4,FALSE)/装备规划说明!$AE$14)</f>
        <v>49</v>
      </c>
      <c r="Y686" t="str">
        <f t="shared" si="628"/>
        <v>[[16,985][[20,49]]</v>
      </c>
      <c r="Z686">
        <f t="shared" si="538"/>
        <v>3</v>
      </c>
      <c r="AA686" t="str">
        <f t="shared" si="539"/>
        <v>[[16,164,656,100][20,8,32,100]]</v>
      </c>
      <c r="AB686" t="str">
        <f t="shared" si="533"/>
        <v>[[16,164,656,100][20,8,32,100]]</v>
      </c>
      <c r="AC686" t="str">
        <f t="shared" si="533"/>
        <v>[[16,164,656,100][20,8,32,100]]</v>
      </c>
      <c r="AD686" t="str">
        <f t="shared" si="533"/>
        <v>[[16,164,656,100][20,8,32,100]]</v>
      </c>
      <c r="AE686">
        <f t="shared" si="540"/>
        <v>2</v>
      </c>
    </row>
    <row r="687" spans="1:31" x14ac:dyDescent="0.15">
      <c r="A687" t="str">
        <f t="shared" si="494"/>
        <v>1203404</v>
      </c>
      <c r="B687">
        <f t="shared" si="495"/>
        <v>1</v>
      </c>
      <c r="E687">
        <f t="shared" ref="E687" si="662">E187</f>
        <v>4</v>
      </c>
      <c r="G687">
        <f t="shared" ref="G687" si="663">G187</f>
        <v>4</v>
      </c>
      <c r="H687">
        <f>VLOOKUP(G687,装备规划说明!$F$7:$H$20,2,FALSE)</f>
        <v>70</v>
      </c>
      <c r="I687">
        <f>IF(G687&gt;2,IF(E687=VLOOKUP(G687,装备规划说明!$F$10:$P$20,11,FALSE),1,0)+IF(E687-1=VLOOKUP(G687,装备规划说明!$F$10:$P$20,11,FALSE),1,0),IF(E687=VLOOKUP(G687,装备规划说明!$F$10:$P$20,11,FALSE),1,0))</f>
        <v>1</v>
      </c>
      <c r="J687">
        <f t="shared" si="498"/>
        <v>2</v>
      </c>
      <c r="K687">
        <v>0</v>
      </c>
      <c r="R687">
        <f t="shared" ref="R687:S687" si="664">R187</f>
        <v>3</v>
      </c>
      <c r="S687">
        <f t="shared" si="664"/>
        <v>3</v>
      </c>
      <c r="U687">
        <f>VLOOKUP($R687,装备规划说明!$X$27:$AI$34,U$1,FALSE)</f>
        <v>16</v>
      </c>
      <c r="V687">
        <f>INT(VLOOKUP($R687,装备规划说明!$X$27:$AI$34,V$1,FALSE)*VLOOKUP($G687,装备规划说明!$F$10:$O$21,4,FALSE)/装备规划说明!$AE$14)</f>
        <v>492</v>
      </c>
      <c r="W687">
        <f>VLOOKUP($R687,装备规划说明!$X$27:$AI$34,W$1,FALSE)</f>
        <v>21</v>
      </c>
      <c r="X687">
        <f>INT(VLOOKUP($R687,装备规划说明!$X$27:$AI$34,X$1,FALSE)*VLOOKUP($G687,装备规划说明!$F$10:$O$21,4,FALSE)/装备规划说明!$AE$14)</f>
        <v>49</v>
      </c>
      <c r="Y687" t="str">
        <f t="shared" si="628"/>
        <v>[[16,492][[21,49]]</v>
      </c>
      <c r="Z687">
        <f t="shared" si="538"/>
        <v>3</v>
      </c>
      <c r="AA687" t="str">
        <f t="shared" si="539"/>
        <v>[[16,82,328,100][21,8,32,100]]</v>
      </c>
      <c r="AB687" t="str">
        <f t="shared" si="533"/>
        <v>[[16,82,328,100][21,8,32,100]]</v>
      </c>
      <c r="AC687" t="str">
        <f t="shared" si="533"/>
        <v>[[16,82,328,100][21,8,32,100]]</v>
      </c>
      <c r="AD687" t="str">
        <f t="shared" si="533"/>
        <v>[[16,82,328,100][21,8,32,100]]</v>
      </c>
      <c r="AE687">
        <f t="shared" si="540"/>
        <v>2</v>
      </c>
    </row>
    <row r="688" spans="1:31" x14ac:dyDescent="0.15">
      <c r="A688" t="str">
        <f t="shared" si="494"/>
        <v>1204404</v>
      </c>
      <c r="B688">
        <f t="shared" si="495"/>
        <v>1</v>
      </c>
      <c r="E688">
        <f t="shared" ref="E688" si="665">E188</f>
        <v>4</v>
      </c>
      <c r="G688">
        <f t="shared" ref="G688" si="666">G188</f>
        <v>4</v>
      </c>
      <c r="H688">
        <f>VLOOKUP(G688,装备规划说明!$F$7:$H$20,2,FALSE)</f>
        <v>70</v>
      </c>
      <c r="I688">
        <f>IF(G688&gt;2,IF(E688=VLOOKUP(G688,装备规划说明!$F$10:$P$20,11,FALSE),1,0)+IF(E688-1=VLOOKUP(G688,装备规划说明!$F$10:$P$20,11,FALSE),1,0),IF(E688=VLOOKUP(G688,装备规划说明!$F$10:$P$20,11,FALSE),1,0))</f>
        <v>1</v>
      </c>
      <c r="J688">
        <f t="shared" si="498"/>
        <v>2</v>
      </c>
      <c r="K688">
        <v>0</v>
      </c>
      <c r="R688">
        <f t="shared" ref="R688:S688" si="667">R188</f>
        <v>4</v>
      </c>
      <c r="S688">
        <f t="shared" si="667"/>
        <v>4</v>
      </c>
      <c r="U688">
        <f>VLOOKUP($R688,装备规划说明!$X$27:$AI$34,U$1,FALSE)</f>
        <v>18</v>
      </c>
      <c r="V688">
        <f>INT(VLOOKUP($R688,装备规划说明!$X$27:$AI$34,V$1,FALSE)*VLOOKUP($G688,装备规划说明!$F$10:$O$21,4,FALSE)/装备规划说明!$AE$14)</f>
        <v>49</v>
      </c>
      <c r="W688">
        <f>VLOOKUP($R688,装备规划说明!$X$27:$AI$34,W$1,FALSE)</f>
        <v>22</v>
      </c>
      <c r="X688">
        <f>INT(VLOOKUP($R688,装备规划说明!$X$27:$AI$34,X$1,FALSE)*VLOOKUP($G688,装备规划说明!$F$10:$O$21,4,FALSE)/装备规划说明!$AE$14)</f>
        <v>24</v>
      </c>
      <c r="Y688" t="str">
        <f t="shared" si="628"/>
        <v>[[18,49][[22,24]]</v>
      </c>
      <c r="Z688">
        <f t="shared" si="538"/>
        <v>3</v>
      </c>
      <c r="AA688" t="str">
        <f t="shared" si="539"/>
        <v>[[18,8,32,100][22,4,16,100]]</v>
      </c>
      <c r="AB688" t="str">
        <f t="shared" si="533"/>
        <v>[[18,8,32,100][22,4,16,100]]</v>
      </c>
      <c r="AC688" t="str">
        <f t="shared" si="533"/>
        <v>[[18,8,32,100][22,4,16,100]]</v>
      </c>
      <c r="AD688" t="str">
        <f t="shared" si="533"/>
        <v>[[18,8,32,100][22,4,16,100]]</v>
      </c>
      <c r="AE688">
        <f t="shared" si="540"/>
        <v>2</v>
      </c>
    </row>
    <row r="689" spans="1:31" x14ac:dyDescent="0.15">
      <c r="A689" t="str">
        <f t="shared" si="494"/>
        <v>1205404</v>
      </c>
      <c r="B689">
        <f t="shared" si="495"/>
        <v>1</v>
      </c>
      <c r="E689">
        <f t="shared" ref="E689" si="668">E189</f>
        <v>4</v>
      </c>
      <c r="G689">
        <f t="shared" ref="G689" si="669">G189</f>
        <v>4</v>
      </c>
      <c r="H689">
        <f>VLOOKUP(G689,装备规划说明!$F$7:$H$20,2,FALSE)</f>
        <v>70</v>
      </c>
      <c r="I689">
        <f>IF(G689&gt;2,IF(E689=VLOOKUP(G689,装备规划说明!$F$10:$P$20,11,FALSE),1,0)+IF(E689-1=VLOOKUP(G689,装备规划说明!$F$10:$P$20,11,FALSE),1,0),IF(E689=VLOOKUP(G689,装备规划说明!$F$10:$P$20,11,FALSE),1,0))</f>
        <v>1</v>
      </c>
      <c r="J689">
        <f t="shared" si="498"/>
        <v>2</v>
      </c>
      <c r="K689">
        <v>0</v>
      </c>
      <c r="R689">
        <f t="shared" ref="R689:S689" si="670">R189</f>
        <v>5</v>
      </c>
      <c r="S689">
        <f t="shared" si="670"/>
        <v>5</v>
      </c>
      <c r="U689">
        <f>VLOOKUP($R689,装备规划说明!$X$27:$AI$34,U$1,FALSE)</f>
        <v>16</v>
      </c>
      <c r="V689">
        <f>INT(VLOOKUP($R689,装备规划说明!$X$27:$AI$34,V$1,FALSE)*VLOOKUP($G689,装备规划说明!$F$10:$O$21,4,FALSE)/装备规划说明!$AE$14)</f>
        <v>690</v>
      </c>
      <c r="W689">
        <f>VLOOKUP($R689,装备规划说明!$X$27:$AI$34,W$1,FALSE)</f>
        <v>17</v>
      </c>
      <c r="X689">
        <f>INT(VLOOKUP($R689,装备规划说明!$X$27:$AI$34,X$1,FALSE)*VLOOKUP($G689,装备规划说明!$F$10:$O$21,4,FALSE)/装备规划说明!$AE$14)</f>
        <v>492</v>
      </c>
      <c r="Y689" t="str">
        <f t="shared" si="628"/>
        <v>[[16,690][[17,492]]</v>
      </c>
      <c r="Z689">
        <f t="shared" si="538"/>
        <v>3</v>
      </c>
      <c r="AA689" t="str">
        <f t="shared" si="539"/>
        <v>[[16,115,460,100][17,82,328,100]]</v>
      </c>
      <c r="AB689" t="str">
        <f t="shared" si="533"/>
        <v>[[16,115,460,100][17,82,328,100]]</v>
      </c>
      <c r="AC689" t="str">
        <f t="shared" si="533"/>
        <v>[[16,115,460,100][17,82,328,100]]</v>
      </c>
      <c r="AD689" t="str">
        <f t="shared" si="533"/>
        <v>[[16,115,460,100][17,82,328,100]]</v>
      </c>
      <c r="AE689">
        <f t="shared" si="540"/>
        <v>2</v>
      </c>
    </row>
    <row r="690" spans="1:31" x14ac:dyDescent="0.15">
      <c r="A690" t="str">
        <f t="shared" si="494"/>
        <v>1206404</v>
      </c>
      <c r="B690">
        <f t="shared" si="495"/>
        <v>1</v>
      </c>
      <c r="E690">
        <f t="shared" ref="E690" si="671">E190</f>
        <v>4</v>
      </c>
      <c r="G690">
        <f t="shared" ref="G690" si="672">G190</f>
        <v>4</v>
      </c>
      <c r="H690">
        <f>VLOOKUP(G690,装备规划说明!$F$7:$H$20,2,FALSE)</f>
        <v>70</v>
      </c>
      <c r="I690">
        <f>IF(G690&gt;2,IF(E690=VLOOKUP(G690,装备规划说明!$F$10:$P$20,11,FALSE),1,0)+IF(E690-1=VLOOKUP(G690,装备规划说明!$F$10:$P$20,11,FALSE),1,0),IF(E690=VLOOKUP(G690,装备规划说明!$F$10:$P$20,11,FALSE),1,0))</f>
        <v>1</v>
      </c>
      <c r="J690">
        <f t="shared" si="498"/>
        <v>2</v>
      </c>
      <c r="K690">
        <v>0</v>
      </c>
      <c r="R690">
        <f t="shared" ref="R690:S690" si="673">R190</f>
        <v>6</v>
      </c>
      <c r="S690">
        <f t="shared" si="673"/>
        <v>6</v>
      </c>
      <c r="U690">
        <f>VLOOKUP($R690,装备规划说明!$X$27:$AI$34,U$1,FALSE)</f>
        <v>18</v>
      </c>
      <c r="V690">
        <f>INT(VLOOKUP($R690,装备规划说明!$X$27:$AI$34,V$1,FALSE)*VLOOKUP($G690,装备规划说明!$F$10:$O$21,4,FALSE)/装备规划说明!$AE$14)</f>
        <v>49</v>
      </c>
      <c r="W690">
        <f>VLOOKUP($R690,装备规划说明!$X$27:$AI$34,W$1,FALSE)</f>
        <v>17</v>
      </c>
      <c r="X690">
        <f>INT(VLOOKUP($R690,装备规划说明!$X$27:$AI$34,X$1,FALSE)*VLOOKUP($G690,装备规划说明!$F$10:$O$21,4,FALSE)/装备规划说明!$AE$14)</f>
        <v>19</v>
      </c>
      <c r="Y690" t="str">
        <f t="shared" si="628"/>
        <v>[[18,49][[17,19]]</v>
      </c>
      <c r="Z690">
        <f t="shared" si="538"/>
        <v>3</v>
      </c>
      <c r="AA690" t="str">
        <f t="shared" si="539"/>
        <v>[[18,8,32,100][17,3,12,100]]</v>
      </c>
      <c r="AB690" t="str">
        <f t="shared" si="533"/>
        <v>[[18,8,32,100][17,3,12,100]]</v>
      </c>
      <c r="AC690" t="str">
        <f t="shared" si="533"/>
        <v>[[18,8,32,100][17,3,12,100]]</v>
      </c>
      <c r="AD690" t="str">
        <f t="shared" si="533"/>
        <v>[[18,8,32,100][17,3,12,100]]</v>
      </c>
      <c r="AE690">
        <f t="shared" si="540"/>
        <v>2</v>
      </c>
    </row>
    <row r="691" spans="1:31" x14ac:dyDescent="0.15">
      <c r="A691" t="str">
        <f t="shared" si="494"/>
        <v>1207404</v>
      </c>
      <c r="B691">
        <f t="shared" si="495"/>
        <v>1</v>
      </c>
      <c r="E691">
        <f t="shared" ref="E691" si="674">E191</f>
        <v>4</v>
      </c>
      <c r="G691">
        <f t="shared" ref="G691" si="675">G191</f>
        <v>4</v>
      </c>
      <c r="H691">
        <f>VLOOKUP(G691,装备规划说明!$F$7:$H$20,2,FALSE)</f>
        <v>70</v>
      </c>
      <c r="I691">
        <f>IF(G691&gt;2,IF(E691=VLOOKUP(G691,装备规划说明!$F$10:$P$20,11,FALSE),1,0)+IF(E691-1=VLOOKUP(G691,装备规划说明!$F$10:$P$20,11,FALSE),1,0),IF(E691=VLOOKUP(G691,装备规划说明!$F$10:$P$20,11,FALSE),1,0))</f>
        <v>1</v>
      </c>
      <c r="J691">
        <f t="shared" si="498"/>
        <v>2</v>
      </c>
      <c r="K691">
        <v>0</v>
      </c>
      <c r="R691">
        <f t="shared" ref="R691:S691" si="676">R191</f>
        <v>7</v>
      </c>
      <c r="S691">
        <f t="shared" si="676"/>
        <v>7</v>
      </c>
      <c r="U691">
        <f>VLOOKUP($R691,装备规划说明!$X$27:$AI$34,U$1,FALSE)</f>
        <v>16</v>
      </c>
      <c r="V691">
        <f>INT(VLOOKUP($R691,装备规划说明!$X$27:$AI$34,V$1,FALSE)*VLOOKUP($G691,装备规划说明!$F$10:$O$21,4,FALSE)/装备规划说明!$AE$14)</f>
        <v>985</v>
      </c>
      <c r="W691">
        <f>VLOOKUP($R691,装备规划说明!$X$27:$AI$34,W$1,FALSE)</f>
        <v>18</v>
      </c>
      <c r="X691">
        <f>INT(VLOOKUP($R691,装备规划说明!$X$27:$AI$34,X$1,FALSE)*VLOOKUP($G691,装备规划说明!$F$10:$O$21,4,FALSE)/装备规划说明!$AE$14)</f>
        <v>197</v>
      </c>
      <c r="Y691" t="str">
        <f t="shared" si="628"/>
        <v>[[16,985][[18,197]]</v>
      </c>
      <c r="Z691">
        <f t="shared" si="538"/>
        <v>3</v>
      </c>
      <c r="AA691" t="str">
        <f t="shared" si="539"/>
        <v>[[16,164,656,100][18,32,131,100]]</v>
      </c>
      <c r="AB691" t="str">
        <f t="shared" si="533"/>
        <v>[[16,164,656,100][18,32,131,100]]</v>
      </c>
      <c r="AC691" t="str">
        <f t="shared" si="533"/>
        <v>[[16,164,656,100][18,32,131,100]]</v>
      </c>
      <c r="AD691" t="str">
        <f t="shared" si="533"/>
        <v>[[16,164,656,100][18,32,131,100]]</v>
      </c>
      <c r="AE691">
        <f t="shared" si="540"/>
        <v>2</v>
      </c>
    </row>
    <row r="692" spans="1:31" x14ac:dyDescent="0.15">
      <c r="A692" t="str">
        <f t="shared" si="494"/>
        <v>1207404</v>
      </c>
      <c r="B692">
        <f t="shared" si="495"/>
        <v>1</v>
      </c>
      <c r="E692">
        <f t="shared" ref="E692" si="677">E192</f>
        <v>4</v>
      </c>
      <c r="G692">
        <f t="shared" ref="G692" si="678">G192</f>
        <v>4</v>
      </c>
      <c r="H692">
        <f>VLOOKUP(G692,装备规划说明!$F$7:$H$20,2,FALSE)</f>
        <v>70</v>
      </c>
      <c r="I692">
        <f>IF(G692&gt;2,IF(E692=VLOOKUP(G692,装备规划说明!$F$10:$P$20,11,FALSE),1,0)+IF(E692-1=VLOOKUP(G692,装备规划说明!$F$10:$P$20,11,FALSE),1,0),IF(E692=VLOOKUP(G692,装备规划说明!$F$10:$P$20,11,FALSE),1,0))</f>
        <v>1</v>
      </c>
      <c r="J692">
        <f t="shared" si="498"/>
        <v>2</v>
      </c>
      <c r="K692">
        <v>0</v>
      </c>
      <c r="R692">
        <f t="shared" ref="R692:S692" si="679">R192</f>
        <v>7</v>
      </c>
      <c r="S692">
        <f t="shared" si="679"/>
        <v>7</v>
      </c>
      <c r="U692">
        <f>VLOOKUP($R692,装备规划说明!$X$27:$AI$34,U$1,FALSE)</f>
        <v>16</v>
      </c>
      <c r="V692">
        <f>INT(VLOOKUP($R692,装备规划说明!$X$27:$AI$34,V$1,FALSE)*VLOOKUP($G692,装备规划说明!$F$10:$O$21,4,FALSE)/装备规划说明!$AE$14)</f>
        <v>985</v>
      </c>
      <c r="W692">
        <f>VLOOKUP($R692,装备规划说明!$X$27:$AI$34,W$1,FALSE)</f>
        <v>18</v>
      </c>
      <c r="X692">
        <f>INT(VLOOKUP($R692,装备规划说明!$X$27:$AI$34,X$1,FALSE)*VLOOKUP($G692,装备规划说明!$F$10:$O$21,4,FALSE)/装备规划说明!$AE$14)</f>
        <v>197</v>
      </c>
      <c r="Y692" t="str">
        <f t="shared" si="628"/>
        <v>[[16,985][[18,197]]</v>
      </c>
      <c r="Z692">
        <f t="shared" si="538"/>
        <v>3</v>
      </c>
      <c r="AA692" t="str">
        <f t="shared" si="539"/>
        <v>[[16,164,656,100][18,32,131,100]]</v>
      </c>
      <c r="AB692" t="str">
        <f t="shared" si="533"/>
        <v>[[16,164,656,100][18,32,131,100]]</v>
      </c>
      <c r="AC692" t="str">
        <f t="shared" si="533"/>
        <v>[[16,164,656,100][18,32,131,100]]</v>
      </c>
      <c r="AD692" t="str">
        <f t="shared" si="533"/>
        <v>[[16,164,656,100][18,32,131,100]]</v>
      </c>
      <c r="AE692">
        <f t="shared" si="540"/>
        <v>2</v>
      </c>
    </row>
    <row r="693" spans="1:31" x14ac:dyDescent="0.15">
      <c r="A693" t="str">
        <f t="shared" si="494"/>
        <v>1207404</v>
      </c>
      <c r="B693">
        <f t="shared" si="495"/>
        <v>1</v>
      </c>
      <c r="E693">
        <f t="shared" ref="E693" si="680">E193</f>
        <v>4</v>
      </c>
      <c r="G693">
        <f t="shared" ref="G693" si="681">G193</f>
        <v>4</v>
      </c>
      <c r="H693">
        <f>VLOOKUP(G693,装备规划说明!$F$7:$H$20,2,FALSE)</f>
        <v>70</v>
      </c>
      <c r="I693">
        <f>IF(G693&gt;2,IF(E693=VLOOKUP(G693,装备规划说明!$F$10:$P$20,11,FALSE),1,0)+IF(E693-1=VLOOKUP(G693,装备规划说明!$F$10:$P$20,11,FALSE),1,0),IF(E693=VLOOKUP(G693,装备规划说明!$F$10:$P$20,11,FALSE),1,0))</f>
        <v>1</v>
      </c>
      <c r="J693">
        <f t="shared" si="498"/>
        <v>2</v>
      </c>
      <c r="K693">
        <v>0</v>
      </c>
      <c r="R693">
        <f t="shared" ref="R693:S693" si="682">R193</f>
        <v>7</v>
      </c>
      <c r="S693">
        <f t="shared" si="682"/>
        <v>7</v>
      </c>
      <c r="U693">
        <f>VLOOKUP($R693,装备规划说明!$X$27:$AI$34,U$1,FALSE)</f>
        <v>16</v>
      </c>
      <c r="V693">
        <f>INT(VLOOKUP($R693,装备规划说明!$X$27:$AI$34,V$1,FALSE)*VLOOKUP($G693,装备规划说明!$F$10:$O$21,4,FALSE)/装备规划说明!$AE$14)</f>
        <v>985</v>
      </c>
      <c r="W693">
        <f>VLOOKUP($R693,装备规划说明!$X$27:$AI$34,W$1,FALSE)</f>
        <v>18</v>
      </c>
      <c r="X693">
        <f>INT(VLOOKUP($R693,装备规划说明!$X$27:$AI$34,X$1,FALSE)*VLOOKUP($G693,装备规划说明!$F$10:$O$21,4,FALSE)/装备规划说明!$AE$14)</f>
        <v>197</v>
      </c>
      <c r="Y693" t="str">
        <f t="shared" si="628"/>
        <v>[[16,985][[18,197]]</v>
      </c>
      <c r="Z693">
        <f t="shared" si="538"/>
        <v>3</v>
      </c>
      <c r="AA693" t="str">
        <f t="shared" si="539"/>
        <v>[[16,164,656,100][18,32,131,100]]</v>
      </c>
      <c r="AB693" t="str">
        <f t="shared" si="533"/>
        <v>[[16,164,656,100][18,32,131,100]]</v>
      </c>
      <c r="AC693" t="str">
        <f t="shared" si="533"/>
        <v>[[16,164,656,100][18,32,131,100]]</v>
      </c>
      <c r="AD693" t="str">
        <f t="shared" si="533"/>
        <v>[[16,164,656,100][18,32,131,100]]</v>
      </c>
      <c r="AE693">
        <f t="shared" si="540"/>
        <v>2</v>
      </c>
    </row>
    <row r="694" spans="1:31" x14ac:dyDescent="0.15">
      <c r="A694" t="str">
        <f t="shared" si="494"/>
        <v>1207404</v>
      </c>
      <c r="B694">
        <f t="shared" si="495"/>
        <v>1</v>
      </c>
      <c r="E694">
        <f t="shared" ref="E694" si="683">E194</f>
        <v>4</v>
      </c>
      <c r="G694">
        <f t="shared" ref="G694" si="684">G194</f>
        <v>4</v>
      </c>
      <c r="H694">
        <f>VLOOKUP(G694,装备规划说明!$F$7:$H$20,2,FALSE)</f>
        <v>70</v>
      </c>
      <c r="I694">
        <f>IF(G694&gt;2,IF(E694=VLOOKUP(G694,装备规划说明!$F$10:$P$20,11,FALSE),1,0)+IF(E694-1=VLOOKUP(G694,装备规划说明!$F$10:$P$20,11,FALSE),1,0),IF(E694=VLOOKUP(G694,装备规划说明!$F$10:$P$20,11,FALSE),1,0))</f>
        <v>1</v>
      </c>
      <c r="J694">
        <f t="shared" si="498"/>
        <v>2</v>
      </c>
      <c r="K694">
        <v>0</v>
      </c>
      <c r="R694">
        <f t="shared" ref="R694:S694" si="685">R194</f>
        <v>7</v>
      </c>
      <c r="S694">
        <f t="shared" si="685"/>
        <v>7</v>
      </c>
      <c r="U694">
        <f>VLOOKUP($R694,装备规划说明!$X$27:$AI$34,U$1,FALSE)</f>
        <v>16</v>
      </c>
      <c r="V694">
        <f>INT(VLOOKUP($R694,装备规划说明!$X$27:$AI$34,V$1,FALSE)*VLOOKUP($G694,装备规划说明!$F$10:$O$21,4,FALSE)/装备规划说明!$AE$14)</f>
        <v>985</v>
      </c>
      <c r="W694">
        <f>VLOOKUP($R694,装备规划说明!$X$27:$AI$34,W$1,FALSE)</f>
        <v>18</v>
      </c>
      <c r="X694">
        <f>INT(VLOOKUP($R694,装备规划说明!$X$27:$AI$34,X$1,FALSE)*VLOOKUP($G694,装备规划说明!$F$10:$O$21,4,FALSE)/装备规划说明!$AE$14)</f>
        <v>197</v>
      </c>
      <c r="Y694" t="str">
        <f t="shared" si="628"/>
        <v>[[16,985][[18,197]]</v>
      </c>
      <c r="Z694">
        <f t="shared" si="538"/>
        <v>3</v>
      </c>
      <c r="AA694" t="str">
        <f t="shared" si="539"/>
        <v>[[16,164,656,100][18,32,131,100]]</v>
      </c>
      <c r="AB694" t="str">
        <f t="shared" si="533"/>
        <v>[[16,164,656,100][18,32,131,100]]</v>
      </c>
      <c r="AC694" t="str">
        <f t="shared" si="533"/>
        <v>[[16,164,656,100][18,32,131,100]]</v>
      </c>
      <c r="AD694" t="str">
        <f t="shared" si="533"/>
        <v>[[16,164,656,100][18,32,131,100]]</v>
      </c>
      <c r="AE694">
        <f t="shared" si="540"/>
        <v>2</v>
      </c>
    </row>
    <row r="695" spans="1:31" hidden="1" x14ac:dyDescent="0.15">
      <c r="A695" t="str">
        <f t="shared" si="494"/>
        <v>1201504</v>
      </c>
      <c r="B695">
        <f t="shared" si="495"/>
        <v>1</v>
      </c>
      <c r="E695">
        <f t="shared" ref="E695" si="686">E195</f>
        <v>5</v>
      </c>
      <c r="G695">
        <f t="shared" ref="G695" si="687">G195</f>
        <v>4</v>
      </c>
      <c r="H695">
        <f>VLOOKUP(G695,装备规划说明!$F$7:$H$20,2,FALSE)</f>
        <v>70</v>
      </c>
      <c r="I695">
        <f>IF(G695&gt;2,IF(E695=VLOOKUP(G695,装备规划说明!$F$10:$P$20,11,FALSE),1,0)+IF(E695-1=VLOOKUP(G695,装备规划说明!$F$10:$P$20,11,FALSE),1,0),IF(E695=VLOOKUP(G695,装备规划说明!$F$10:$P$20,11,FALSE),1,0))</f>
        <v>0</v>
      </c>
      <c r="J695">
        <f t="shared" si="498"/>
        <v>2</v>
      </c>
      <c r="K695">
        <v>0</v>
      </c>
      <c r="R695">
        <f t="shared" ref="R695:S695" si="688">R195</f>
        <v>1</v>
      </c>
      <c r="S695">
        <f t="shared" si="688"/>
        <v>1</v>
      </c>
      <c r="U695">
        <f>VLOOKUP($R695,装备规划说明!$X$27:$AI$34,U$1,FALSE)</f>
        <v>16</v>
      </c>
      <c r="V695">
        <f>INT(VLOOKUP($R695,装备规划说明!$X$27:$AI$34,V$1,FALSE)*VLOOKUP($G695,装备规划说明!$F$10:$O$21,4,FALSE)/装备规划说明!$AE$14)</f>
        <v>690</v>
      </c>
      <c r="W695">
        <f>VLOOKUP($R695,装备规划说明!$X$27:$AI$34,W$1,FALSE)</f>
        <v>20</v>
      </c>
      <c r="X695">
        <f>INT(VLOOKUP($R695,装备规划说明!$X$27:$AI$34,X$1,FALSE)*VLOOKUP($G695,装备规划说明!$F$10:$O$21,4,FALSE)/装备规划说明!$AE$14)</f>
        <v>49</v>
      </c>
      <c r="Y695" t="str">
        <f t="shared" si="537"/>
        <v>[[16,483,862][[20,34,61]</v>
      </c>
      <c r="Z695">
        <f t="shared" si="538"/>
        <v>4</v>
      </c>
      <c r="AA695" t="str">
        <f t="shared" si="539"/>
        <v>[[16,115,460,100][20,8,32,100]]</v>
      </c>
      <c r="AB695" t="str">
        <f t="shared" si="533"/>
        <v>[[16,115,460,100][20,8,32,100]]</v>
      </c>
      <c r="AC695" t="str">
        <f t="shared" si="533"/>
        <v>[[16,115,460,100][20,8,32,100]]</v>
      </c>
      <c r="AD695" t="str">
        <f t="shared" si="533"/>
        <v>[[16,115,460,100][20,8,32,100]]</v>
      </c>
      <c r="AE695">
        <f t="shared" si="540"/>
        <v>2</v>
      </c>
    </row>
    <row r="696" spans="1:31" hidden="1" x14ac:dyDescent="0.15">
      <c r="A696" t="str">
        <f t="shared" si="494"/>
        <v>1202504</v>
      </c>
      <c r="B696">
        <f t="shared" si="495"/>
        <v>1</v>
      </c>
      <c r="E696">
        <f t="shared" ref="E696" si="689">E196</f>
        <v>5</v>
      </c>
      <c r="G696">
        <f t="shared" ref="G696" si="690">G196</f>
        <v>4</v>
      </c>
      <c r="H696">
        <f>VLOOKUP(G696,装备规划说明!$F$7:$H$20,2,FALSE)</f>
        <v>70</v>
      </c>
      <c r="I696">
        <f>IF(G696&gt;2,IF(E696=VLOOKUP(G696,装备规划说明!$F$10:$P$20,11,FALSE),1,0)+IF(E696-1=VLOOKUP(G696,装备规划说明!$F$10:$P$20,11,FALSE),1,0),IF(E696=VLOOKUP(G696,装备规划说明!$F$10:$P$20,11,FALSE),1,0))</f>
        <v>0</v>
      </c>
      <c r="J696">
        <f t="shared" si="498"/>
        <v>2</v>
      </c>
      <c r="K696">
        <v>0</v>
      </c>
      <c r="R696">
        <f t="shared" ref="R696:S696" si="691">R196</f>
        <v>2</v>
      </c>
      <c r="S696">
        <f t="shared" si="691"/>
        <v>2</v>
      </c>
      <c r="U696">
        <f>VLOOKUP($R696,装备规划说明!$X$27:$AI$34,U$1,FALSE)</f>
        <v>16</v>
      </c>
      <c r="V696">
        <f>INT(VLOOKUP($R696,装备规划说明!$X$27:$AI$34,V$1,FALSE)*VLOOKUP($G696,装备规划说明!$F$10:$O$21,4,FALSE)/装备规划说明!$AE$14)</f>
        <v>985</v>
      </c>
      <c r="W696">
        <f>VLOOKUP($R696,装备规划说明!$X$27:$AI$34,W$1,FALSE)</f>
        <v>20</v>
      </c>
      <c r="X696">
        <f>INT(VLOOKUP($R696,装备规划说明!$X$27:$AI$34,X$1,FALSE)*VLOOKUP($G696,装备规划说明!$F$10:$O$21,4,FALSE)/装备规划说明!$AE$14)</f>
        <v>49</v>
      </c>
      <c r="Y696" t="str">
        <f t="shared" si="537"/>
        <v>[[16,689,1231][[20,34,61]</v>
      </c>
      <c r="Z696">
        <f t="shared" si="538"/>
        <v>4</v>
      </c>
      <c r="AA696" t="str">
        <f t="shared" si="539"/>
        <v>[[16,164,656,100][20,8,32,100]]</v>
      </c>
      <c r="AB696" t="str">
        <f t="shared" si="533"/>
        <v>[[16,164,656,100][20,8,32,100]]</v>
      </c>
      <c r="AC696" t="str">
        <f t="shared" si="533"/>
        <v>[[16,164,656,100][20,8,32,100]]</v>
      </c>
      <c r="AD696" t="str">
        <f t="shared" si="533"/>
        <v>[[16,164,656,100][20,8,32,100]]</v>
      </c>
      <c r="AE696">
        <f t="shared" si="540"/>
        <v>2</v>
      </c>
    </row>
    <row r="697" spans="1:31" hidden="1" x14ac:dyDescent="0.15">
      <c r="A697" t="str">
        <f t="shared" si="494"/>
        <v>1203504</v>
      </c>
      <c r="B697">
        <f t="shared" si="495"/>
        <v>1</v>
      </c>
      <c r="E697">
        <f t="shared" ref="E697" si="692">E197</f>
        <v>5</v>
      </c>
      <c r="G697">
        <f t="shared" ref="G697" si="693">G197</f>
        <v>4</v>
      </c>
      <c r="H697">
        <f>VLOOKUP(G697,装备规划说明!$F$7:$H$20,2,FALSE)</f>
        <v>70</v>
      </c>
      <c r="I697">
        <f>IF(G697&gt;2,IF(E697=VLOOKUP(G697,装备规划说明!$F$10:$P$20,11,FALSE),1,0)+IF(E697-1=VLOOKUP(G697,装备规划说明!$F$10:$P$20,11,FALSE),1,0),IF(E697=VLOOKUP(G697,装备规划说明!$F$10:$P$20,11,FALSE),1,0))</f>
        <v>0</v>
      </c>
      <c r="J697">
        <f t="shared" si="498"/>
        <v>2</v>
      </c>
      <c r="K697">
        <v>0</v>
      </c>
      <c r="R697">
        <f t="shared" ref="R697:S697" si="694">R197</f>
        <v>3</v>
      </c>
      <c r="S697">
        <f t="shared" si="694"/>
        <v>3</v>
      </c>
      <c r="U697">
        <f>VLOOKUP($R697,装备规划说明!$X$27:$AI$34,U$1,FALSE)</f>
        <v>16</v>
      </c>
      <c r="V697">
        <f>INT(VLOOKUP($R697,装备规划说明!$X$27:$AI$34,V$1,FALSE)*VLOOKUP($G697,装备规划说明!$F$10:$O$21,4,FALSE)/装备规划说明!$AE$14)</f>
        <v>492</v>
      </c>
      <c r="W697">
        <f>VLOOKUP($R697,装备规划说明!$X$27:$AI$34,W$1,FALSE)</f>
        <v>21</v>
      </c>
      <c r="X697">
        <f>INT(VLOOKUP($R697,装备规划说明!$X$27:$AI$34,X$1,FALSE)*VLOOKUP($G697,装备规划说明!$F$10:$O$21,4,FALSE)/装备规划说明!$AE$14)</f>
        <v>49</v>
      </c>
      <c r="Y697" t="str">
        <f t="shared" si="537"/>
        <v>[[16,344,615][[21,34,61]</v>
      </c>
      <c r="Z697">
        <f t="shared" si="538"/>
        <v>4</v>
      </c>
      <c r="AA697" t="str">
        <f t="shared" si="539"/>
        <v>[[16,82,328,100][21,8,32,100]]</v>
      </c>
      <c r="AB697" t="str">
        <f t="shared" si="533"/>
        <v>[[16,82,328,100][21,8,32,100]]</v>
      </c>
      <c r="AC697" t="str">
        <f t="shared" si="533"/>
        <v>[[16,82,328,100][21,8,32,100]]</v>
      </c>
      <c r="AD697" t="str">
        <f t="shared" si="533"/>
        <v>[[16,82,328,100][21,8,32,100]]</v>
      </c>
      <c r="AE697">
        <f t="shared" si="540"/>
        <v>2</v>
      </c>
    </row>
    <row r="698" spans="1:31" hidden="1" x14ac:dyDescent="0.15">
      <c r="A698" t="str">
        <f t="shared" ref="A698:A761" si="695">B698&amp;J698&amp;IF(R698&lt;10,"0"&amp;R698,R698)&amp;E698&amp;IF(G698&lt;10,"0"&amp;G698,G698)</f>
        <v>1204504</v>
      </c>
      <c r="B698">
        <f t="shared" ref="B698:B761" si="696">B198</f>
        <v>1</v>
      </c>
      <c r="E698">
        <f t="shared" ref="E698" si="697">E198</f>
        <v>5</v>
      </c>
      <c r="G698">
        <f t="shared" ref="G698" si="698">G198</f>
        <v>4</v>
      </c>
      <c r="H698">
        <f>VLOOKUP(G698,装备规划说明!$F$7:$H$20,2,FALSE)</f>
        <v>70</v>
      </c>
      <c r="I698">
        <f>IF(G698&gt;2,IF(E698=VLOOKUP(G698,装备规划说明!$F$10:$P$20,11,FALSE),1,0)+IF(E698-1=VLOOKUP(G698,装备规划说明!$F$10:$P$20,11,FALSE),1,0),IF(E698=VLOOKUP(G698,装备规划说明!$F$10:$P$20,11,FALSE),1,0))</f>
        <v>0</v>
      </c>
      <c r="J698">
        <f t="shared" ref="J698:J761" si="699">J198+1</f>
        <v>2</v>
      </c>
      <c r="K698">
        <v>0</v>
      </c>
      <c r="R698">
        <f t="shared" ref="R698:S698" si="700">R198</f>
        <v>4</v>
      </c>
      <c r="S698">
        <f t="shared" si="700"/>
        <v>4</v>
      </c>
      <c r="U698">
        <f>VLOOKUP($R698,装备规划说明!$X$27:$AI$34,U$1,FALSE)</f>
        <v>18</v>
      </c>
      <c r="V698">
        <f>INT(VLOOKUP($R698,装备规划说明!$X$27:$AI$34,V$1,FALSE)*VLOOKUP($G698,装备规划说明!$F$10:$O$21,4,FALSE)/装备规划说明!$AE$14)</f>
        <v>49</v>
      </c>
      <c r="W698">
        <f>VLOOKUP($R698,装备规划说明!$X$27:$AI$34,W$1,FALSE)</f>
        <v>22</v>
      </c>
      <c r="X698">
        <f>INT(VLOOKUP($R698,装备规划说明!$X$27:$AI$34,X$1,FALSE)*VLOOKUP($G698,装备规划说明!$F$10:$O$21,4,FALSE)/装备规划说明!$AE$14)</f>
        <v>24</v>
      </c>
      <c r="Y698" t="str">
        <f t="shared" si="537"/>
        <v>[[18,34,61][[22,16,30]</v>
      </c>
      <c r="Z698">
        <f t="shared" si="538"/>
        <v>4</v>
      </c>
      <c r="AA698" t="str">
        <f t="shared" si="539"/>
        <v>[[18,8,32,100][22,4,16,100]]</v>
      </c>
      <c r="AB698" t="str">
        <f t="shared" si="533"/>
        <v>[[18,8,32,100][22,4,16,100]]</v>
      </c>
      <c r="AC698" t="str">
        <f t="shared" si="533"/>
        <v>[[18,8,32,100][22,4,16,100]]</v>
      </c>
      <c r="AD698" t="str">
        <f t="shared" si="533"/>
        <v>[[18,8,32,100][22,4,16,100]]</v>
      </c>
      <c r="AE698">
        <f t="shared" si="540"/>
        <v>2</v>
      </c>
    </row>
    <row r="699" spans="1:31" hidden="1" x14ac:dyDescent="0.15">
      <c r="A699" t="str">
        <f t="shared" si="695"/>
        <v>1205504</v>
      </c>
      <c r="B699">
        <f t="shared" si="696"/>
        <v>1</v>
      </c>
      <c r="E699">
        <f t="shared" ref="E699" si="701">E199</f>
        <v>5</v>
      </c>
      <c r="G699">
        <f t="shared" ref="G699" si="702">G199</f>
        <v>4</v>
      </c>
      <c r="H699">
        <f>VLOOKUP(G699,装备规划说明!$F$7:$H$20,2,FALSE)</f>
        <v>70</v>
      </c>
      <c r="I699">
        <f>IF(G699&gt;2,IF(E699=VLOOKUP(G699,装备规划说明!$F$10:$P$20,11,FALSE),1,0)+IF(E699-1=VLOOKUP(G699,装备规划说明!$F$10:$P$20,11,FALSE),1,0),IF(E699=VLOOKUP(G699,装备规划说明!$F$10:$P$20,11,FALSE),1,0))</f>
        <v>0</v>
      </c>
      <c r="J699">
        <f t="shared" si="699"/>
        <v>2</v>
      </c>
      <c r="K699">
        <v>0</v>
      </c>
      <c r="R699">
        <f t="shared" ref="R699:S699" si="703">R199</f>
        <v>5</v>
      </c>
      <c r="S699">
        <f t="shared" si="703"/>
        <v>5</v>
      </c>
      <c r="U699">
        <f>VLOOKUP($R699,装备规划说明!$X$27:$AI$34,U$1,FALSE)</f>
        <v>16</v>
      </c>
      <c r="V699">
        <f>INT(VLOOKUP($R699,装备规划说明!$X$27:$AI$34,V$1,FALSE)*VLOOKUP($G699,装备规划说明!$F$10:$O$21,4,FALSE)/装备规划说明!$AE$14)</f>
        <v>690</v>
      </c>
      <c r="W699">
        <f>VLOOKUP($R699,装备规划说明!$X$27:$AI$34,W$1,FALSE)</f>
        <v>17</v>
      </c>
      <c r="X699">
        <f>INT(VLOOKUP($R699,装备规划说明!$X$27:$AI$34,X$1,FALSE)*VLOOKUP($G699,装备规划说明!$F$10:$O$21,4,FALSE)/装备规划说明!$AE$14)</f>
        <v>492</v>
      </c>
      <c r="Y699" t="str">
        <f t="shared" si="537"/>
        <v>[[16,483,862][[17,344,615]</v>
      </c>
      <c r="Z699">
        <f t="shared" si="538"/>
        <v>4</v>
      </c>
      <c r="AA699" t="str">
        <f t="shared" si="539"/>
        <v>[[16,115,460,100][17,82,328,100]]</v>
      </c>
      <c r="AB699" t="str">
        <f t="shared" si="533"/>
        <v>[[16,115,460,100][17,82,328,100]]</v>
      </c>
      <c r="AC699" t="str">
        <f t="shared" si="533"/>
        <v>[[16,115,460,100][17,82,328,100]]</v>
      </c>
      <c r="AD699" t="str">
        <f t="shared" si="533"/>
        <v>[[16,115,460,100][17,82,328,100]]</v>
      </c>
      <c r="AE699">
        <f t="shared" si="540"/>
        <v>2</v>
      </c>
    </row>
    <row r="700" spans="1:31" hidden="1" x14ac:dyDescent="0.15">
      <c r="A700" t="str">
        <f t="shared" si="695"/>
        <v>1206504</v>
      </c>
      <c r="B700">
        <f t="shared" si="696"/>
        <v>1</v>
      </c>
      <c r="E700">
        <f t="shared" ref="E700" si="704">E200</f>
        <v>5</v>
      </c>
      <c r="G700">
        <f t="shared" ref="G700" si="705">G200</f>
        <v>4</v>
      </c>
      <c r="H700">
        <f>VLOOKUP(G700,装备规划说明!$F$7:$H$20,2,FALSE)</f>
        <v>70</v>
      </c>
      <c r="I700">
        <f>IF(G700&gt;2,IF(E700=VLOOKUP(G700,装备规划说明!$F$10:$P$20,11,FALSE),1,0)+IF(E700-1=VLOOKUP(G700,装备规划说明!$F$10:$P$20,11,FALSE),1,0),IF(E700=VLOOKUP(G700,装备规划说明!$F$10:$P$20,11,FALSE),1,0))</f>
        <v>0</v>
      </c>
      <c r="J700">
        <f t="shared" si="699"/>
        <v>2</v>
      </c>
      <c r="K700">
        <v>0</v>
      </c>
      <c r="R700">
        <f t="shared" ref="R700:S700" si="706">R200</f>
        <v>6</v>
      </c>
      <c r="S700">
        <f t="shared" si="706"/>
        <v>6</v>
      </c>
      <c r="U700">
        <f>VLOOKUP($R700,装备规划说明!$X$27:$AI$34,U$1,FALSE)</f>
        <v>18</v>
      </c>
      <c r="V700">
        <f>INT(VLOOKUP($R700,装备规划说明!$X$27:$AI$34,V$1,FALSE)*VLOOKUP($G700,装备规划说明!$F$10:$O$21,4,FALSE)/装备规划说明!$AE$14)</f>
        <v>49</v>
      </c>
      <c r="W700">
        <f>VLOOKUP($R700,装备规划说明!$X$27:$AI$34,W$1,FALSE)</f>
        <v>17</v>
      </c>
      <c r="X700">
        <f>INT(VLOOKUP($R700,装备规划说明!$X$27:$AI$34,X$1,FALSE)*VLOOKUP($G700,装备规划说明!$F$10:$O$21,4,FALSE)/装备规划说明!$AE$14)</f>
        <v>19</v>
      </c>
      <c r="Y700" t="str">
        <f t="shared" si="537"/>
        <v>[[18,34,61][[17,13,23]</v>
      </c>
      <c r="Z700">
        <f t="shared" si="538"/>
        <v>4</v>
      </c>
      <c r="AA700" t="str">
        <f t="shared" si="539"/>
        <v>[[18,8,32,100][17,3,12,100]]</v>
      </c>
      <c r="AB700" t="str">
        <f t="shared" si="533"/>
        <v>[[18,8,32,100][17,3,12,100]]</v>
      </c>
      <c r="AC700" t="str">
        <f t="shared" si="533"/>
        <v>[[18,8,32,100][17,3,12,100]]</v>
      </c>
      <c r="AD700" t="str">
        <f t="shared" si="533"/>
        <v>[[18,8,32,100][17,3,12,100]]</v>
      </c>
      <c r="AE700">
        <f t="shared" si="540"/>
        <v>2</v>
      </c>
    </row>
    <row r="701" spans="1:31" hidden="1" x14ac:dyDescent="0.15">
      <c r="A701" t="str">
        <f t="shared" si="695"/>
        <v>1207504</v>
      </c>
      <c r="B701">
        <f t="shared" si="696"/>
        <v>1</v>
      </c>
      <c r="E701">
        <f t="shared" ref="E701" si="707">E201</f>
        <v>5</v>
      </c>
      <c r="G701">
        <f t="shared" ref="G701" si="708">G201</f>
        <v>4</v>
      </c>
      <c r="H701">
        <f>VLOOKUP(G701,装备规划说明!$F$7:$H$20,2,FALSE)</f>
        <v>70</v>
      </c>
      <c r="I701">
        <f>IF(G701&gt;2,IF(E701=VLOOKUP(G701,装备规划说明!$F$10:$P$20,11,FALSE),1,0)+IF(E701-1=VLOOKUP(G701,装备规划说明!$F$10:$P$20,11,FALSE),1,0),IF(E701=VLOOKUP(G701,装备规划说明!$F$10:$P$20,11,FALSE),1,0))</f>
        <v>0</v>
      </c>
      <c r="J701">
        <f t="shared" si="699"/>
        <v>2</v>
      </c>
      <c r="K701">
        <v>0</v>
      </c>
      <c r="R701">
        <f t="shared" ref="R701:S701" si="709">R201</f>
        <v>7</v>
      </c>
      <c r="S701">
        <f t="shared" si="709"/>
        <v>7</v>
      </c>
      <c r="U701">
        <f>VLOOKUP($R701,装备规划说明!$X$27:$AI$34,U$1,FALSE)</f>
        <v>16</v>
      </c>
      <c r="V701">
        <f>INT(VLOOKUP($R701,装备规划说明!$X$27:$AI$34,V$1,FALSE)*VLOOKUP($G701,装备规划说明!$F$10:$O$21,4,FALSE)/装备规划说明!$AE$14)</f>
        <v>985</v>
      </c>
      <c r="W701">
        <f>VLOOKUP($R701,装备规划说明!$X$27:$AI$34,W$1,FALSE)</f>
        <v>18</v>
      </c>
      <c r="X701">
        <f>INT(VLOOKUP($R701,装备规划说明!$X$27:$AI$34,X$1,FALSE)*VLOOKUP($G701,装备规划说明!$F$10:$O$21,4,FALSE)/装备规划说明!$AE$14)</f>
        <v>197</v>
      </c>
      <c r="Y701" t="str">
        <f t="shared" si="537"/>
        <v>[[16,689,1231][[18,137,246]</v>
      </c>
      <c r="Z701">
        <f t="shared" si="538"/>
        <v>4</v>
      </c>
      <c r="AA701" t="str">
        <f t="shared" si="539"/>
        <v>[[16,164,656,100][18,32,131,100]]</v>
      </c>
      <c r="AB701" t="str">
        <f t="shared" si="533"/>
        <v>[[16,164,656,100][18,32,131,100]]</v>
      </c>
      <c r="AC701" t="str">
        <f t="shared" si="533"/>
        <v>[[16,164,656,100][18,32,131,100]]</v>
      </c>
      <c r="AD701" t="str">
        <f t="shared" si="533"/>
        <v>[[16,164,656,100][18,32,131,100]]</v>
      </c>
      <c r="AE701">
        <f t="shared" si="540"/>
        <v>2</v>
      </c>
    </row>
    <row r="702" spans="1:31" hidden="1" x14ac:dyDescent="0.15">
      <c r="A702" t="str">
        <f t="shared" si="695"/>
        <v>1207504</v>
      </c>
      <c r="B702">
        <f t="shared" si="696"/>
        <v>1</v>
      </c>
      <c r="E702">
        <f t="shared" ref="E702" si="710">E202</f>
        <v>5</v>
      </c>
      <c r="G702">
        <f t="shared" ref="G702" si="711">G202</f>
        <v>4</v>
      </c>
      <c r="H702">
        <f>VLOOKUP(G702,装备规划说明!$F$7:$H$20,2,FALSE)</f>
        <v>70</v>
      </c>
      <c r="I702">
        <f>IF(G702&gt;2,IF(E702=VLOOKUP(G702,装备规划说明!$F$10:$P$20,11,FALSE),1,0)+IF(E702-1=VLOOKUP(G702,装备规划说明!$F$10:$P$20,11,FALSE),1,0),IF(E702=VLOOKUP(G702,装备规划说明!$F$10:$P$20,11,FALSE),1,0))</f>
        <v>0</v>
      </c>
      <c r="J702">
        <f t="shared" si="699"/>
        <v>2</v>
      </c>
      <c r="K702">
        <v>0</v>
      </c>
      <c r="R702">
        <f t="shared" ref="R702:S702" si="712">R202</f>
        <v>7</v>
      </c>
      <c r="S702">
        <f t="shared" si="712"/>
        <v>7</v>
      </c>
      <c r="U702">
        <f>VLOOKUP($R702,装备规划说明!$X$27:$AI$34,U$1,FALSE)</f>
        <v>16</v>
      </c>
      <c r="V702">
        <f>INT(VLOOKUP($R702,装备规划说明!$X$27:$AI$34,V$1,FALSE)*VLOOKUP($G702,装备规划说明!$F$10:$O$21,4,FALSE)/装备规划说明!$AE$14)</f>
        <v>985</v>
      </c>
      <c r="W702">
        <f>VLOOKUP($R702,装备规划说明!$X$27:$AI$34,W$1,FALSE)</f>
        <v>18</v>
      </c>
      <c r="X702">
        <f>INT(VLOOKUP($R702,装备规划说明!$X$27:$AI$34,X$1,FALSE)*VLOOKUP($G702,装备规划说明!$F$10:$O$21,4,FALSE)/装备规划说明!$AE$14)</f>
        <v>197</v>
      </c>
      <c r="Y702" t="str">
        <f t="shared" si="537"/>
        <v>[[16,689,1231][[18,137,246]</v>
      </c>
      <c r="Z702">
        <f t="shared" si="538"/>
        <v>4</v>
      </c>
      <c r="AA702" t="str">
        <f t="shared" si="539"/>
        <v>[[16,164,656,100][18,32,131,100]]</v>
      </c>
      <c r="AB702" t="str">
        <f t="shared" si="533"/>
        <v>[[16,164,656,100][18,32,131,100]]</v>
      </c>
      <c r="AC702" t="str">
        <f t="shared" si="533"/>
        <v>[[16,164,656,100][18,32,131,100]]</v>
      </c>
      <c r="AD702" t="str">
        <f t="shared" si="533"/>
        <v>[[16,164,656,100][18,32,131,100]]</v>
      </c>
      <c r="AE702">
        <f t="shared" si="540"/>
        <v>2</v>
      </c>
    </row>
    <row r="703" spans="1:31" hidden="1" x14ac:dyDescent="0.15">
      <c r="A703" t="str">
        <f t="shared" si="695"/>
        <v>1207504</v>
      </c>
      <c r="B703">
        <f t="shared" si="696"/>
        <v>1</v>
      </c>
      <c r="E703">
        <f t="shared" ref="E703" si="713">E203</f>
        <v>5</v>
      </c>
      <c r="G703">
        <f t="shared" ref="G703" si="714">G203</f>
        <v>4</v>
      </c>
      <c r="H703">
        <f>VLOOKUP(G703,装备规划说明!$F$7:$H$20,2,FALSE)</f>
        <v>70</v>
      </c>
      <c r="I703">
        <f>IF(G703&gt;2,IF(E703=VLOOKUP(G703,装备规划说明!$F$10:$P$20,11,FALSE),1,0)+IF(E703-1=VLOOKUP(G703,装备规划说明!$F$10:$P$20,11,FALSE),1,0),IF(E703=VLOOKUP(G703,装备规划说明!$F$10:$P$20,11,FALSE),1,0))</f>
        <v>0</v>
      </c>
      <c r="J703">
        <f t="shared" si="699"/>
        <v>2</v>
      </c>
      <c r="K703">
        <v>0</v>
      </c>
      <c r="R703">
        <f t="shared" ref="R703:S703" si="715">R203</f>
        <v>7</v>
      </c>
      <c r="S703">
        <f t="shared" si="715"/>
        <v>7</v>
      </c>
      <c r="U703">
        <f>VLOOKUP($R703,装备规划说明!$X$27:$AI$34,U$1,FALSE)</f>
        <v>16</v>
      </c>
      <c r="V703">
        <f>INT(VLOOKUP($R703,装备规划说明!$X$27:$AI$34,V$1,FALSE)*VLOOKUP($G703,装备规划说明!$F$10:$O$21,4,FALSE)/装备规划说明!$AE$14)</f>
        <v>985</v>
      </c>
      <c r="W703">
        <f>VLOOKUP($R703,装备规划说明!$X$27:$AI$34,W$1,FALSE)</f>
        <v>18</v>
      </c>
      <c r="X703">
        <f>INT(VLOOKUP($R703,装备规划说明!$X$27:$AI$34,X$1,FALSE)*VLOOKUP($G703,装备规划说明!$F$10:$O$21,4,FALSE)/装备规划说明!$AE$14)</f>
        <v>197</v>
      </c>
      <c r="Y703" t="str">
        <f t="shared" si="537"/>
        <v>[[16,689,1231][[18,137,246]</v>
      </c>
      <c r="Z703">
        <f t="shared" si="538"/>
        <v>4</v>
      </c>
      <c r="AA703" t="str">
        <f t="shared" si="539"/>
        <v>[[16,164,656,100][18,32,131,100]]</v>
      </c>
      <c r="AB703" t="str">
        <f t="shared" si="533"/>
        <v>[[16,164,656,100][18,32,131,100]]</v>
      </c>
      <c r="AC703" t="str">
        <f t="shared" si="533"/>
        <v>[[16,164,656,100][18,32,131,100]]</v>
      </c>
      <c r="AD703" t="str">
        <f t="shared" si="533"/>
        <v>[[16,164,656,100][18,32,131,100]]</v>
      </c>
      <c r="AE703">
        <f t="shared" si="540"/>
        <v>2</v>
      </c>
    </row>
    <row r="704" spans="1:31" hidden="1" x14ac:dyDescent="0.15">
      <c r="A704" t="str">
        <f t="shared" si="695"/>
        <v>1207504</v>
      </c>
      <c r="B704">
        <f t="shared" si="696"/>
        <v>1</v>
      </c>
      <c r="E704">
        <f t="shared" ref="E704" si="716">E204</f>
        <v>5</v>
      </c>
      <c r="G704">
        <f t="shared" ref="G704" si="717">G204</f>
        <v>4</v>
      </c>
      <c r="H704">
        <f>VLOOKUP(G704,装备规划说明!$F$7:$H$20,2,FALSE)</f>
        <v>70</v>
      </c>
      <c r="I704">
        <f>IF(G704&gt;2,IF(E704=VLOOKUP(G704,装备规划说明!$F$10:$P$20,11,FALSE),1,0)+IF(E704-1=VLOOKUP(G704,装备规划说明!$F$10:$P$20,11,FALSE),1,0),IF(E704=VLOOKUP(G704,装备规划说明!$F$10:$P$20,11,FALSE),1,0))</f>
        <v>0</v>
      </c>
      <c r="J704">
        <f t="shared" si="699"/>
        <v>2</v>
      </c>
      <c r="K704">
        <v>0</v>
      </c>
      <c r="R704">
        <f t="shared" ref="R704:S704" si="718">R204</f>
        <v>7</v>
      </c>
      <c r="S704">
        <f t="shared" si="718"/>
        <v>7</v>
      </c>
      <c r="U704">
        <f>VLOOKUP($R704,装备规划说明!$X$27:$AI$34,U$1,FALSE)</f>
        <v>16</v>
      </c>
      <c r="V704">
        <f>INT(VLOOKUP($R704,装备规划说明!$X$27:$AI$34,V$1,FALSE)*VLOOKUP($G704,装备规划说明!$F$10:$O$21,4,FALSE)/装备规划说明!$AE$14)</f>
        <v>985</v>
      </c>
      <c r="W704">
        <f>VLOOKUP($R704,装备规划说明!$X$27:$AI$34,W$1,FALSE)</f>
        <v>18</v>
      </c>
      <c r="X704">
        <f>INT(VLOOKUP($R704,装备规划说明!$X$27:$AI$34,X$1,FALSE)*VLOOKUP($G704,装备规划说明!$F$10:$O$21,4,FALSE)/装备规划说明!$AE$14)</f>
        <v>197</v>
      </c>
      <c r="Y704" t="str">
        <f t="shared" si="537"/>
        <v>[[16,689,1231][[18,137,246]</v>
      </c>
      <c r="Z704">
        <f t="shared" si="538"/>
        <v>4</v>
      </c>
      <c r="AA704" t="str">
        <f t="shared" si="539"/>
        <v>[[16,164,656,100][18,32,131,100]]</v>
      </c>
      <c r="AB704" t="str">
        <f t="shared" si="533"/>
        <v>[[16,164,656,100][18,32,131,100]]</v>
      </c>
      <c r="AC704" t="str">
        <f t="shared" si="533"/>
        <v>[[16,164,656,100][18,32,131,100]]</v>
      </c>
      <c r="AD704" t="str">
        <f t="shared" si="533"/>
        <v>[[16,164,656,100][18,32,131,100]]</v>
      </c>
      <c r="AE704">
        <f t="shared" si="540"/>
        <v>2</v>
      </c>
    </row>
    <row r="705" spans="1:31" hidden="1" x14ac:dyDescent="0.15">
      <c r="A705" t="str">
        <f t="shared" si="695"/>
        <v>1201105</v>
      </c>
      <c r="B705">
        <f t="shared" si="696"/>
        <v>1</v>
      </c>
      <c r="E705">
        <f t="shared" ref="E705" si="719">E205</f>
        <v>1</v>
      </c>
      <c r="G705">
        <f t="shared" ref="G705" si="720">G205</f>
        <v>5</v>
      </c>
      <c r="H705">
        <f>VLOOKUP(G705,装备规划说明!$F$7:$H$20,2,FALSE)</f>
        <v>80</v>
      </c>
      <c r="I705">
        <f>IF(G705&gt;2,IF(E705=VLOOKUP(G705,装备规划说明!$F$10:$P$20,11,FALSE),1,0)+IF(E705-1=VLOOKUP(G705,装备规划说明!$F$10:$P$20,11,FALSE),1,0),IF(E705=VLOOKUP(G705,装备规划说明!$F$10:$P$20,11,FALSE),1,0))</f>
        <v>0</v>
      </c>
      <c r="J705">
        <f t="shared" si="699"/>
        <v>2</v>
      </c>
      <c r="K705">
        <v>0</v>
      </c>
      <c r="R705">
        <f t="shared" ref="R705:S705" si="721">R205</f>
        <v>1</v>
      </c>
      <c r="S705">
        <f t="shared" si="721"/>
        <v>1</v>
      </c>
      <c r="U705">
        <f>VLOOKUP($R705,装备规划说明!$X$27:$AI$34,U$1,FALSE)</f>
        <v>16</v>
      </c>
      <c r="V705">
        <f>INT(VLOOKUP($R705,装备规划说明!$X$27:$AI$34,V$1,FALSE)*VLOOKUP($G705,装备规划说明!$F$10:$O$21,4,FALSE)/装备规划说明!$AE$14)</f>
        <v>788</v>
      </c>
      <c r="W705">
        <f>VLOOKUP($R705,装备规划说明!$X$27:$AI$34,W$1,FALSE)</f>
        <v>20</v>
      </c>
      <c r="X705">
        <f>INT(VLOOKUP($R705,装备规划说明!$X$27:$AI$34,X$1,FALSE)*VLOOKUP($G705,装备规划说明!$F$10:$O$21,4,FALSE)/装备规划说明!$AE$14)</f>
        <v>56</v>
      </c>
      <c r="Y705" t="str">
        <f t="shared" si="537"/>
        <v>[[16,551,985][[20,39,70]</v>
      </c>
      <c r="Z705">
        <f t="shared" si="538"/>
        <v>0</v>
      </c>
      <c r="AA705" t="str">
        <f t="shared" si="539"/>
        <v>[[16,131,525,100][20,9,37,100]]</v>
      </c>
      <c r="AB705" t="str">
        <f t="shared" si="533"/>
        <v>[[16,131,525,100][20,9,37,100]]</v>
      </c>
      <c r="AC705" t="str">
        <f t="shared" si="533"/>
        <v>[[16,131,525,100][20,9,37,100]]</v>
      </c>
      <c r="AD705" t="str">
        <f t="shared" si="533"/>
        <v>[[16,131,525,100][20,9,37,100]]</v>
      </c>
      <c r="AE705">
        <f t="shared" si="540"/>
        <v>1</v>
      </c>
    </row>
    <row r="706" spans="1:31" hidden="1" x14ac:dyDescent="0.15">
      <c r="A706" t="str">
        <f t="shared" si="695"/>
        <v>1202105</v>
      </c>
      <c r="B706">
        <f t="shared" si="696"/>
        <v>1</v>
      </c>
      <c r="E706">
        <f t="shared" ref="E706" si="722">E206</f>
        <v>1</v>
      </c>
      <c r="G706">
        <f t="shared" ref="G706" si="723">G206</f>
        <v>5</v>
      </c>
      <c r="H706">
        <f>VLOOKUP(G706,装备规划说明!$F$7:$H$20,2,FALSE)</f>
        <v>80</v>
      </c>
      <c r="I706">
        <f>IF(G706&gt;2,IF(E706=VLOOKUP(G706,装备规划说明!$F$10:$P$20,11,FALSE),1,0)+IF(E706-1=VLOOKUP(G706,装备规划说明!$F$10:$P$20,11,FALSE),1,0),IF(E706=VLOOKUP(G706,装备规划说明!$F$10:$P$20,11,FALSE),1,0))</f>
        <v>0</v>
      </c>
      <c r="J706">
        <f t="shared" si="699"/>
        <v>2</v>
      </c>
      <c r="K706">
        <v>0</v>
      </c>
      <c r="R706">
        <f t="shared" ref="R706:S706" si="724">R206</f>
        <v>2</v>
      </c>
      <c r="S706">
        <f t="shared" si="724"/>
        <v>2</v>
      </c>
      <c r="U706">
        <f>VLOOKUP($R706,装备规划说明!$X$27:$AI$34,U$1,FALSE)</f>
        <v>16</v>
      </c>
      <c r="V706">
        <f>INT(VLOOKUP($R706,装备规划说明!$X$27:$AI$34,V$1,FALSE)*VLOOKUP($G706,装备规划说明!$F$10:$O$21,4,FALSE)/装备规划说明!$AE$14)</f>
        <v>1126</v>
      </c>
      <c r="W706">
        <f>VLOOKUP($R706,装备规划说明!$X$27:$AI$34,W$1,FALSE)</f>
        <v>20</v>
      </c>
      <c r="X706">
        <f>INT(VLOOKUP($R706,装备规划说明!$X$27:$AI$34,X$1,FALSE)*VLOOKUP($G706,装备规划说明!$F$10:$O$21,4,FALSE)/装备规划说明!$AE$14)</f>
        <v>56</v>
      </c>
      <c r="Y706" t="str">
        <f t="shared" si="537"/>
        <v>[[16,788,1407][[20,39,70]</v>
      </c>
      <c r="Z706">
        <f t="shared" si="538"/>
        <v>0</v>
      </c>
      <c r="AA706" t="str">
        <f t="shared" si="539"/>
        <v>[[16,187,750,100][20,9,37,100]]</v>
      </c>
      <c r="AB706" t="str">
        <f t="shared" si="533"/>
        <v>[[16,187,750,100][20,9,37,100]]</v>
      </c>
      <c r="AC706" t="str">
        <f t="shared" si="533"/>
        <v>[[16,187,750,100][20,9,37,100]]</v>
      </c>
      <c r="AD706" t="str">
        <f t="shared" si="533"/>
        <v>[[16,187,750,100][20,9,37,100]]</v>
      </c>
      <c r="AE706">
        <f t="shared" si="540"/>
        <v>1</v>
      </c>
    </row>
    <row r="707" spans="1:31" hidden="1" x14ac:dyDescent="0.15">
      <c r="A707" t="str">
        <f t="shared" si="695"/>
        <v>1203105</v>
      </c>
      <c r="B707">
        <f t="shared" si="696"/>
        <v>1</v>
      </c>
      <c r="E707">
        <f t="shared" ref="E707" si="725">E207</f>
        <v>1</v>
      </c>
      <c r="G707">
        <f t="shared" ref="G707" si="726">G207</f>
        <v>5</v>
      </c>
      <c r="H707">
        <f>VLOOKUP(G707,装备规划说明!$F$7:$H$20,2,FALSE)</f>
        <v>80</v>
      </c>
      <c r="I707">
        <f>IF(G707&gt;2,IF(E707=VLOOKUP(G707,装备规划说明!$F$10:$P$20,11,FALSE),1,0)+IF(E707-1=VLOOKUP(G707,装备规划说明!$F$10:$P$20,11,FALSE),1,0),IF(E707=VLOOKUP(G707,装备规划说明!$F$10:$P$20,11,FALSE),1,0))</f>
        <v>0</v>
      </c>
      <c r="J707">
        <f t="shared" si="699"/>
        <v>2</v>
      </c>
      <c r="K707">
        <v>0</v>
      </c>
      <c r="R707">
        <f t="shared" ref="R707:S707" si="727">R207</f>
        <v>3</v>
      </c>
      <c r="S707">
        <f t="shared" si="727"/>
        <v>3</v>
      </c>
      <c r="U707">
        <f>VLOOKUP($R707,装备规划说明!$X$27:$AI$34,U$1,FALSE)</f>
        <v>16</v>
      </c>
      <c r="V707">
        <f>INT(VLOOKUP($R707,装备规划说明!$X$27:$AI$34,V$1,FALSE)*VLOOKUP($G707,装备规划说明!$F$10:$O$21,4,FALSE)/装备规划说明!$AE$14)</f>
        <v>563</v>
      </c>
      <c r="W707">
        <f>VLOOKUP($R707,装备规划说明!$X$27:$AI$34,W$1,FALSE)</f>
        <v>21</v>
      </c>
      <c r="X707">
        <f>INT(VLOOKUP($R707,装备规划说明!$X$27:$AI$34,X$1,FALSE)*VLOOKUP($G707,装备规划说明!$F$10:$O$21,4,FALSE)/装备规划说明!$AE$14)</f>
        <v>56</v>
      </c>
      <c r="Y707" t="str">
        <f t="shared" si="537"/>
        <v>[[16,394,703][[21,39,70]</v>
      </c>
      <c r="Z707">
        <f t="shared" si="538"/>
        <v>0</v>
      </c>
      <c r="AA707" t="str">
        <f t="shared" si="539"/>
        <v>[[16,93,375,100][21,9,37,100]]</v>
      </c>
      <c r="AB707" t="str">
        <f t="shared" si="533"/>
        <v>[[16,93,375,100][21,9,37,100]]</v>
      </c>
      <c r="AC707" t="str">
        <f t="shared" si="533"/>
        <v>[[16,93,375,100][21,9,37,100]]</v>
      </c>
      <c r="AD707" t="str">
        <f t="shared" si="533"/>
        <v>[[16,93,375,100][21,9,37,100]]</v>
      </c>
      <c r="AE707">
        <f t="shared" si="540"/>
        <v>1</v>
      </c>
    </row>
    <row r="708" spans="1:31" hidden="1" x14ac:dyDescent="0.15">
      <c r="A708" t="str">
        <f t="shared" si="695"/>
        <v>1204105</v>
      </c>
      <c r="B708">
        <f t="shared" si="696"/>
        <v>1</v>
      </c>
      <c r="E708">
        <f t="shared" ref="E708" si="728">E208</f>
        <v>1</v>
      </c>
      <c r="G708">
        <f t="shared" ref="G708" si="729">G208</f>
        <v>5</v>
      </c>
      <c r="H708">
        <f>VLOOKUP(G708,装备规划说明!$F$7:$H$20,2,FALSE)</f>
        <v>80</v>
      </c>
      <c r="I708">
        <f>IF(G708&gt;2,IF(E708=VLOOKUP(G708,装备规划说明!$F$10:$P$20,11,FALSE),1,0)+IF(E708-1=VLOOKUP(G708,装备规划说明!$F$10:$P$20,11,FALSE),1,0),IF(E708=VLOOKUP(G708,装备规划说明!$F$10:$P$20,11,FALSE),1,0))</f>
        <v>0</v>
      </c>
      <c r="J708">
        <f t="shared" si="699"/>
        <v>2</v>
      </c>
      <c r="K708">
        <v>0</v>
      </c>
      <c r="R708">
        <f t="shared" ref="R708:S708" si="730">R208</f>
        <v>4</v>
      </c>
      <c r="S708">
        <f t="shared" si="730"/>
        <v>4</v>
      </c>
      <c r="U708">
        <f>VLOOKUP($R708,装备规划说明!$X$27:$AI$34,U$1,FALSE)</f>
        <v>18</v>
      </c>
      <c r="V708">
        <f>INT(VLOOKUP($R708,装备规划说明!$X$27:$AI$34,V$1,FALSE)*VLOOKUP($G708,装备规划说明!$F$10:$O$21,4,FALSE)/装备规划说明!$AE$14)</f>
        <v>56</v>
      </c>
      <c r="W708">
        <f>VLOOKUP($R708,装备规划说明!$X$27:$AI$34,W$1,FALSE)</f>
        <v>22</v>
      </c>
      <c r="X708">
        <f>INT(VLOOKUP($R708,装备规划说明!$X$27:$AI$34,X$1,FALSE)*VLOOKUP($G708,装备规划说明!$F$10:$O$21,4,FALSE)/装备规划说明!$AE$14)</f>
        <v>28</v>
      </c>
      <c r="Y708" t="str">
        <f t="shared" si="537"/>
        <v>[[18,39,70][[22,19,35]</v>
      </c>
      <c r="Z708">
        <f t="shared" si="538"/>
        <v>0</v>
      </c>
      <c r="AA708" t="str">
        <f t="shared" si="539"/>
        <v>[[18,9,37,100][22,4,18,100]]</v>
      </c>
      <c r="AB708" t="str">
        <f t="shared" si="533"/>
        <v>[[18,9,37,100][22,4,18,100]]</v>
      </c>
      <c r="AC708" t="str">
        <f t="shared" si="533"/>
        <v>[[18,9,37,100][22,4,18,100]]</v>
      </c>
      <c r="AD708" t="str">
        <f t="shared" si="533"/>
        <v>[[18,9,37,100][22,4,18,100]]</v>
      </c>
      <c r="AE708">
        <f t="shared" si="540"/>
        <v>1</v>
      </c>
    </row>
    <row r="709" spans="1:31" hidden="1" x14ac:dyDescent="0.15">
      <c r="A709" t="str">
        <f t="shared" si="695"/>
        <v>1205105</v>
      </c>
      <c r="B709">
        <f t="shared" si="696"/>
        <v>1</v>
      </c>
      <c r="E709">
        <f t="shared" ref="E709" si="731">E209</f>
        <v>1</v>
      </c>
      <c r="G709">
        <f t="shared" ref="G709" si="732">G209</f>
        <v>5</v>
      </c>
      <c r="H709">
        <f>VLOOKUP(G709,装备规划说明!$F$7:$H$20,2,FALSE)</f>
        <v>80</v>
      </c>
      <c r="I709">
        <f>IF(G709&gt;2,IF(E709=VLOOKUP(G709,装备规划说明!$F$10:$P$20,11,FALSE),1,0)+IF(E709-1=VLOOKUP(G709,装备规划说明!$F$10:$P$20,11,FALSE),1,0),IF(E709=VLOOKUP(G709,装备规划说明!$F$10:$P$20,11,FALSE),1,0))</f>
        <v>0</v>
      </c>
      <c r="J709">
        <f t="shared" si="699"/>
        <v>2</v>
      </c>
      <c r="K709">
        <v>0</v>
      </c>
      <c r="R709">
        <f t="shared" ref="R709:S709" si="733">R209</f>
        <v>5</v>
      </c>
      <c r="S709">
        <f t="shared" si="733"/>
        <v>5</v>
      </c>
      <c r="U709">
        <f>VLOOKUP($R709,装备规划说明!$X$27:$AI$34,U$1,FALSE)</f>
        <v>16</v>
      </c>
      <c r="V709">
        <f>INT(VLOOKUP($R709,装备规划说明!$X$27:$AI$34,V$1,FALSE)*VLOOKUP($G709,装备规划说明!$F$10:$O$21,4,FALSE)/装备规划说明!$AE$14)</f>
        <v>788</v>
      </c>
      <c r="W709">
        <f>VLOOKUP($R709,装备规划说明!$X$27:$AI$34,W$1,FALSE)</f>
        <v>17</v>
      </c>
      <c r="X709">
        <f>INT(VLOOKUP($R709,装备规划说明!$X$27:$AI$34,X$1,FALSE)*VLOOKUP($G709,装备规划说明!$F$10:$O$21,4,FALSE)/装备规划说明!$AE$14)</f>
        <v>563</v>
      </c>
      <c r="Y709" t="str">
        <f t="shared" si="537"/>
        <v>[[16,551,985][[17,394,703]</v>
      </c>
      <c r="Z709">
        <f t="shared" si="538"/>
        <v>0</v>
      </c>
      <c r="AA709" t="str">
        <f t="shared" si="539"/>
        <v>[[16,131,525,100][17,93,375,100]]</v>
      </c>
      <c r="AB709" t="str">
        <f t="shared" si="539"/>
        <v>[[16,131,525,100][17,93,375,100]]</v>
      </c>
      <c r="AC709" t="str">
        <f t="shared" si="539"/>
        <v>[[16,131,525,100][17,93,375,100]]</v>
      </c>
      <c r="AD709" t="str">
        <f t="shared" si="539"/>
        <v>[[16,131,525,100][17,93,375,100]]</v>
      </c>
      <c r="AE709">
        <f t="shared" si="540"/>
        <v>1</v>
      </c>
    </row>
    <row r="710" spans="1:31" hidden="1" x14ac:dyDescent="0.15">
      <c r="A710" t="str">
        <f t="shared" si="695"/>
        <v>1206105</v>
      </c>
      <c r="B710">
        <f t="shared" si="696"/>
        <v>1</v>
      </c>
      <c r="E710">
        <f t="shared" ref="E710" si="734">E210</f>
        <v>1</v>
      </c>
      <c r="G710">
        <f t="shared" ref="G710" si="735">G210</f>
        <v>5</v>
      </c>
      <c r="H710">
        <f>VLOOKUP(G710,装备规划说明!$F$7:$H$20,2,FALSE)</f>
        <v>80</v>
      </c>
      <c r="I710">
        <f>IF(G710&gt;2,IF(E710=VLOOKUP(G710,装备规划说明!$F$10:$P$20,11,FALSE),1,0)+IF(E710-1=VLOOKUP(G710,装备规划说明!$F$10:$P$20,11,FALSE),1,0),IF(E710=VLOOKUP(G710,装备规划说明!$F$10:$P$20,11,FALSE),1,0))</f>
        <v>0</v>
      </c>
      <c r="J710">
        <f t="shared" si="699"/>
        <v>2</v>
      </c>
      <c r="K710">
        <v>0</v>
      </c>
      <c r="R710">
        <f t="shared" ref="R710:S710" si="736">R210</f>
        <v>6</v>
      </c>
      <c r="S710">
        <f t="shared" si="736"/>
        <v>6</v>
      </c>
      <c r="U710">
        <f>VLOOKUP($R710,装备规划说明!$X$27:$AI$34,U$1,FALSE)</f>
        <v>18</v>
      </c>
      <c r="V710">
        <f>INT(VLOOKUP($R710,装备规划说明!$X$27:$AI$34,V$1,FALSE)*VLOOKUP($G710,装备规划说明!$F$10:$O$21,4,FALSE)/装备规划说明!$AE$14)</f>
        <v>56</v>
      </c>
      <c r="W710">
        <f>VLOOKUP($R710,装备规划说明!$X$27:$AI$34,W$1,FALSE)</f>
        <v>17</v>
      </c>
      <c r="X710">
        <f>INT(VLOOKUP($R710,装备规划说明!$X$27:$AI$34,X$1,FALSE)*VLOOKUP($G710,装备规划说明!$F$10:$O$21,4,FALSE)/装备规划说明!$AE$14)</f>
        <v>22</v>
      </c>
      <c r="Y710" t="str">
        <f t="shared" ref="Y710:Y773" si="737">"[["&amp;$U710&amp;","&amp;INT($V710*0.7)&amp;","&amp;INT($V710*1.25)&amp;"]"&amp;"[["&amp;$W710&amp;","&amp;INT($X710*0.7)&amp;","&amp;INT($X710*1.25)&amp;"]"</f>
        <v>[[18,39,70][[17,15,27]</v>
      </c>
      <c r="Z710">
        <f t="shared" ref="Z710:Z773" si="738">E710-1</f>
        <v>0</v>
      </c>
      <c r="AA710" t="str">
        <f t="shared" ref="AA710:AD773" si="739">"[["&amp;$U710&amp;","&amp;INT($V710/6)&amp;","&amp;INT($V710/1.5)&amp;",100]"&amp;"["&amp;$W710&amp;","&amp;INT($X710/6)&amp;","&amp;INT($X710/1.5)&amp;",100]]"</f>
        <v>[[18,9,37,100][17,3,14,100]]</v>
      </c>
      <c r="AB710" t="str">
        <f t="shared" si="739"/>
        <v>[[18,9,37,100][17,3,14,100]]</v>
      </c>
      <c r="AC710" t="str">
        <f t="shared" si="739"/>
        <v>[[18,9,37,100][17,3,14,100]]</v>
      </c>
      <c r="AD710" t="str">
        <f t="shared" si="739"/>
        <v>[[18,9,37,100][17,3,14,100]]</v>
      </c>
      <c r="AE710">
        <f t="shared" ref="AE710:AE773" si="740">ROUNDDOWN((E710*3+G710)/8,0)</f>
        <v>1</v>
      </c>
    </row>
    <row r="711" spans="1:31" hidden="1" x14ac:dyDescent="0.15">
      <c r="A711" t="str">
        <f t="shared" si="695"/>
        <v>1207105</v>
      </c>
      <c r="B711">
        <f t="shared" si="696"/>
        <v>1</v>
      </c>
      <c r="E711">
        <f t="shared" ref="E711" si="741">E211</f>
        <v>1</v>
      </c>
      <c r="G711">
        <f t="shared" ref="G711" si="742">G211</f>
        <v>5</v>
      </c>
      <c r="H711">
        <f>VLOOKUP(G711,装备规划说明!$F$7:$H$20,2,FALSE)</f>
        <v>80</v>
      </c>
      <c r="I711">
        <f>IF(G711&gt;2,IF(E711=VLOOKUP(G711,装备规划说明!$F$10:$P$20,11,FALSE),1,0)+IF(E711-1=VLOOKUP(G711,装备规划说明!$F$10:$P$20,11,FALSE),1,0),IF(E711=VLOOKUP(G711,装备规划说明!$F$10:$P$20,11,FALSE),1,0))</f>
        <v>0</v>
      </c>
      <c r="J711">
        <f t="shared" si="699"/>
        <v>2</v>
      </c>
      <c r="K711">
        <v>0</v>
      </c>
      <c r="R711">
        <f t="shared" ref="R711:S711" si="743">R211</f>
        <v>7</v>
      </c>
      <c r="S711">
        <f t="shared" si="743"/>
        <v>7</v>
      </c>
      <c r="U711">
        <f>VLOOKUP($R711,装备规划说明!$X$27:$AI$34,U$1,FALSE)</f>
        <v>16</v>
      </c>
      <c r="V711">
        <f>INT(VLOOKUP($R711,装备规划说明!$X$27:$AI$34,V$1,FALSE)*VLOOKUP($G711,装备规划说明!$F$10:$O$21,4,FALSE)/装备规划说明!$AE$14)</f>
        <v>1126</v>
      </c>
      <c r="W711">
        <f>VLOOKUP($R711,装备规划说明!$X$27:$AI$34,W$1,FALSE)</f>
        <v>18</v>
      </c>
      <c r="X711">
        <f>INT(VLOOKUP($R711,装备规划说明!$X$27:$AI$34,X$1,FALSE)*VLOOKUP($G711,装备规划说明!$F$10:$O$21,4,FALSE)/装备规划说明!$AE$14)</f>
        <v>225</v>
      </c>
      <c r="Y711" t="str">
        <f t="shared" si="737"/>
        <v>[[16,788,1407][[18,157,281]</v>
      </c>
      <c r="Z711">
        <f t="shared" si="738"/>
        <v>0</v>
      </c>
      <c r="AA711" t="str">
        <f t="shared" si="739"/>
        <v>[[16,187,750,100][18,37,150,100]]</v>
      </c>
      <c r="AB711" t="str">
        <f t="shared" si="739"/>
        <v>[[16,187,750,100][18,37,150,100]]</v>
      </c>
      <c r="AC711" t="str">
        <f t="shared" si="739"/>
        <v>[[16,187,750,100][18,37,150,100]]</v>
      </c>
      <c r="AD711" t="str">
        <f t="shared" si="739"/>
        <v>[[16,187,750,100][18,37,150,100]]</v>
      </c>
      <c r="AE711">
        <f t="shared" si="740"/>
        <v>1</v>
      </c>
    </row>
    <row r="712" spans="1:31" hidden="1" x14ac:dyDescent="0.15">
      <c r="A712" t="str">
        <f t="shared" si="695"/>
        <v>1207105</v>
      </c>
      <c r="B712">
        <f t="shared" si="696"/>
        <v>1</v>
      </c>
      <c r="E712">
        <f t="shared" ref="E712" si="744">E212</f>
        <v>1</v>
      </c>
      <c r="G712">
        <f t="shared" ref="G712" si="745">G212</f>
        <v>5</v>
      </c>
      <c r="H712">
        <f>VLOOKUP(G712,装备规划说明!$F$7:$H$20,2,FALSE)</f>
        <v>80</v>
      </c>
      <c r="I712">
        <f>IF(G712&gt;2,IF(E712=VLOOKUP(G712,装备规划说明!$F$10:$P$20,11,FALSE),1,0)+IF(E712-1=VLOOKUP(G712,装备规划说明!$F$10:$P$20,11,FALSE),1,0),IF(E712=VLOOKUP(G712,装备规划说明!$F$10:$P$20,11,FALSE),1,0))</f>
        <v>0</v>
      </c>
      <c r="J712">
        <f t="shared" si="699"/>
        <v>2</v>
      </c>
      <c r="K712">
        <v>0</v>
      </c>
      <c r="R712">
        <f t="shared" ref="R712:S712" si="746">R212</f>
        <v>7</v>
      </c>
      <c r="S712">
        <f t="shared" si="746"/>
        <v>7</v>
      </c>
      <c r="U712">
        <f>VLOOKUP($R712,装备规划说明!$X$27:$AI$34,U$1,FALSE)</f>
        <v>16</v>
      </c>
      <c r="V712">
        <f>INT(VLOOKUP($R712,装备规划说明!$X$27:$AI$34,V$1,FALSE)*VLOOKUP($G712,装备规划说明!$F$10:$O$21,4,FALSE)/装备规划说明!$AE$14)</f>
        <v>1126</v>
      </c>
      <c r="W712">
        <f>VLOOKUP($R712,装备规划说明!$X$27:$AI$34,W$1,FALSE)</f>
        <v>18</v>
      </c>
      <c r="X712">
        <f>INT(VLOOKUP($R712,装备规划说明!$X$27:$AI$34,X$1,FALSE)*VLOOKUP($G712,装备规划说明!$F$10:$O$21,4,FALSE)/装备规划说明!$AE$14)</f>
        <v>225</v>
      </c>
      <c r="Y712" t="str">
        <f t="shared" si="737"/>
        <v>[[16,788,1407][[18,157,281]</v>
      </c>
      <c r="Z712">
        <f t="shared" si="738"/>
        <v>0</v>
      </c>
      <c r="AA712" t="str">
        <f t="shared" si="739"/>
        <v>[[16,187,750,100][18,37,150,100]]</v>
      </c>
      <c r="AB712" t="str">
        <f t="shared" si="739"/>
        <v>[[16,187,750,100][18,37,150,100]]</v>
      </c>
      <c r="AC712" t="str">
        <f t="shared" si="739"/>
        <v>[[16,187,750,100][18,37,150,100]]</v>
      </c>
      <c r="AD712" t="str">
        <f t="shared" si="739"/>
        <v>[[16,187,750,100][18,37,150,100]]</v>
      </c>
      <c r="AE712">
        <f t="shared" si="740"/>
        <v>1</v>
      </c>
    </row>
    <row r="713" spans="1:31" hidden="1" x14ac:dyDescent="0.15">
      <c r="A713" t="str">
        <f t="shared" si="695"/>
        <v>1207105</v>
      </c>
      <c r="B713">
        <f t="shared" si="696"/>
        <v>1</v>
      </c>
      <c r="E713">
        <f t="shared" ref="E713" si="747">E213</f>
        <v>1</v>
      </c>
      <c r="G713">
        <f t="shared" ref="G713" si="748">G213</f>
        <v>5</v>
      </c>
      <c r="H713">
        <f>VLOOKUP(G713,装备规划说明!$F$7:$H$20,2,FALSE)</f>
        <v>80</v>
      </c>
      <c r="I713">
        <f>IF(G713&gt;2,IF(E713=VLOOKUP(G713,装备规划说明!$F$10:$P$20,11,FALSE),1,0)+IF(E713-1=VLOOKUP(G713,装备规划说明!$F$10:$P$20,11,FALSE),1,0),IF(E713=VLOOKUP(G713,装备规划说明!$F$10:$P$20,11,FALSE),1,0))</f>
        <v>0</v>
      </c>
      <c r="J713">
        <f t="shared" si="699"/>
        <v>2</v>
      </c>
      <c r="K713">
        <v>0</v>
      </c>
      <c r="R713">
        <f t="shared" ref="R713:S713" si="749">R213</f>
        <v>7</v>
      </c>
      <c r="S713">
        <f t="shared" si="749"/>
        <v>7</v>
      </c>
      <c r="U713">
        <f>VLOOKUP($R713,装备规划说明!$X$27:$AI$34,U$1,FALSE)</f>
        <v>16</v>
      </c>
      <c r="V713">
        <f>INT(VLOOKUP($R713,装备规划说明!$X$27:$AI$34,V$1,FALSE)*VLOOKUP($G713,装备规划说明!$F$10:$O$21,4,FALSE)/装备规划说明!$AE$14)</f>
        <v>1126</v>
      </c>
      <c r="W713">
        <f>VLOOKUP($R713,装备规划说明!$X$27:$AI$34,W$1,FALSE)</f>
        <v>18</v>
      </c>
      <c r="X713">
        <f>INT(VLOOKUP($R713,装备规划说明!$X$27:$AI$34,X$1,FALSE)*VLOOKUP($G713,装备规划说明!$F$10:$O$21,4,FALSE)/装备规划说明!$AE$14)</f>
        <v>225</v>
      </c>
      <c r="Y713" t="str">
        <f t="shared" si="737"/>
        <v>[[16,788,1407][[18,157,281]</v>
      </c>
      <c r="Z713">
        <f t="shared" si="738"/>
        <v>0</v>
      </c>
      <c r="AA713" t="str">
        <f t="shared" si="739"/>
        <v>[[16,187,750,100][18,37,150,100]]</v>
      </c>
      <c r="AB713" t="str">
        <f t="shared" si="739"/>
        <v>[[16,187,750,100][18,37,150,100]]</v>
      </c>
      <c r="AC713" t="str">
        <f t="shared" si="739"/>
        <v>[[16,187,750,100][18,37,150,100]]</v>
      </c>
      <c r="AD713" t="str">
        <f t="shared" si="739"/>
        <v>[[16,187,750,100][18,37,150,100]]</v>
      </c>
      <c r="AE713">
        <f t="shared" si="740"/>
        <v>1</v>
      </c>
    </row>
    <row r="714" spans="1:31" hidden="1" x14ac:dyDescent="0.15">
      <c r="A714" t="str">
        <f t="shared" si="695"/>
        <v>1207105</v>
      </c>
      <c r="B714">
        <f t="shared" si="696"/>
        <v>1</v>
      </c>
      <c r="E714">
        <f t="shared" ref="E714" si="750">E214</f>
        <v>1</v>
      </c>
      <c r="G714">
        <f t="shared" ref="G714" si="751">G214</f>
        <v>5</v>
      </c>
      <c r="H714">
        <f>VLOOKUP(G714,装备规划说明!$F$7:$H$20,2,FALSE)</f>
        <v>80</v>
      </c>
      <c r="I714">
        <f>IF(G714&gt;2,IF(E714=VLOOKUP(G714,装备规划说明!$F$10:$P$20,11,FALSE),1,0)+IF(E714-1=VLOOKUP(G714,装备规划说明!$F$10:$P$20,11,FALSE),1,0),IF(E714=VLOOKUP(G714,装备规划说明!$F$10:$P$20,11,FALSE),1,0))</f>
        <v>0</v>
      </c>
      <c r="J714">
        <f t="shared" si="699"/>
        <v>2</v>
      </c>
      <c r="K714">
        <v>0</v>
      </c>
      <c r="R714">
        <f t="shared" ref="R714:S714" si="752">R214</f>
        <v>7</v>
      </c>
      <c r="S714">
        <f t="shared" si="752"/>
        <v>7</v>
      </c>
      <c r="U714">
        <f>VLOOKUP($R714,装备规划说明!$X$27:$AI$34,U$1,FALSE)</f>
        <v>16</v>
      </c>
      <c r="V714">
        <f>INT(VLOOKUP($R714,装备规划说明!$X$27:$AI$34,V$1,FALSE)*VLOOKUP($G714,装备规划说明!$F$10:$O$21,4,FALSE)/装备规划说明!$AE$14)</f>
        <v>1126</v>
      </c>
      <c r="W714">
        <f>VLOOKUP($R714,装备规划说明!$X$27:$AI$34,W$1,FALSE)</f>
        <v>18</v>
      </c>
      <c r="X714">
        <f>INT(VLOOKUP($R714,装备规划说明!$X$27:$AI$34,X$1,FALSE)*VLOOKUP($G714,装备规划说明!$F$10:$O$21,4,FALSE)/装备规划说明!$AE$14)</f>
        <v>225</v>
      </c>
      <c r="Y714" t="str">
        <f t="shared" si="737"/>
        <v>[[16,788,1407][[18,157,281]</v>
      </c>
      <c r="Z714">
        <f t="shared" si="738"/>
        <v>0</v>
      </c>
      <c r="AA714" t="str">
        <f t="shared" si="739"/>
        <v>[[16,187,750,100][18,37,150,100]]</v>
      </c>
      <c r="AB714" t="str">
        <f t="shared" si="739"/>
        <v>[[16,187,750,100][18,37,150,100]]</v>
      </c>
      <c r="AC714" t="str">
        <f t="shared" si="739"/>
        <v>[[16,187,750,100][18,37,150,100]]</v>
      </c>
      <c r="AD714" t="str">
        <f t="shared" si="739"/>
        <v>[[16,187,750,100][18,37,150,100]]</v>
      </c>
      <c r="AE714">
        <f t="shared" si="740"/>
        <v>1</v>
      </c>
    </row>
    <row r="715" spans="1:31" hidden="1" x14ac:dyDescent="0.15">
      <c r="A715" t="str">
        <f t="shared" si="695"/>
        <v>1201205</v>
      </c>
      <c r="B715">
        <f t="shared" si="696"/>
        <v>1</v>
      </c>
      <c r="E715">
        <f t="shared" ref="E715" si="753">E215</f>
        <v>2</v>
      </c>
      <c r="G715">
        <f t="shared" ref="G715" si="754">G215</f>
        <v>5</v>
      </c>
      <c r="H715">
        <f>VLOOKUP(G715,装备规划说明!$F$7:$H$20,2,FALSE)</f>
        <v>80</v>
      </c>
      <c r="I715">
        <f>IF(G715&gt;2,IF(E715=VLOOKUP(G715,装备规划说明!$F$10:$P$20,11,FALSE),1,0)+IF(E715-1=VLOOKUP(G715,装备规划说明!$F$10:$P$20,11,FALSE),1,0),IF(E715=VLOOKUP(G715,装备规划说明!$F$10:$P$20,11,FALSE),1,0))</f>
        <v>0</v>
      </c>
      <c r="J715">
        <f t="shared" si="699"/>
        <v>2</v>
      </c>
      <c r="K715">
        <v>0</v>
      </c>
      <c r="R715">
        <f t="shared" ref="R715:S715" si="755">R215</f>
        <v>1</v>
      </c>
      <c r="S715">
        <f t="shared" si="755"/>
        <v>1</v>
      </c>
      <c r="U715">
        <f>VLOOKUP($R715,装备规划说明!$X$27:$AI$34,U$1,FALSE)</f>
        <v>16</v>
      </c>
      <c r="V715">
        <f>INT(VLOOKUP($R715,装备规划说明!$X$27:$AI$34,V$1,FALSE)*VLOOKUP($G715,装备规划说明!$F$10:$O$21,4,FALSE)/装备规划说明!$AE$14)</f>
        <v>788</v>
      </c>
      <c r="W715">
        <f>VLOOKUP($R715,装备规划说明!$X$27:$AI$34,W$1,FALSE)</f>
        <v>20</v>
      </c>
      <c r="X715">
        <f>INT(VLOOKUP($R715,装备规划说明!$X$27:$AI$34,X$1,FALSE)*VLOOKUP($G715,装备规划说明!$F$10:$O$21,4,FALSE)/装备规划说明!$AE$14)</f>
        <v>56</v>
      </c>
      <c r="Y715" t="str">
        <f t="shared" si="737"/>
        <v>[[16,551,985][[20,39,70]</v>
      </c>
      <c r="Z715">
        <f t="shared" si="738"/>
        <v>1</v>
      </c>
      <c r="AA715" t="str">
        <f t="shared" si="739"/>
        <v>[[16,131,525,100][20,9,37,100]]</v>
      </c>
      <c r="AB715" t="str">
        <f t="shared" si="739"/>
        <v>[[16,131,525,100][20,9,37,100]]</v>
      </c>
      <c r="AC715" t="str">
        <f t="shared" si="739"/>
        <v>[[16,131,525,100][20,9,37,100]]</v>
      </c>
      <c r="AD715" t="str">
        <f t="shared" si="739"/>
        <v>[[16,131,525,100][20,9,37,100]]</v>
      </c>
      <c r="AE715">
        <f t="shared" si="740"/>
        <v>1</v>
      </c>
    </row>
    <row r="716" spans="1:31" hidden="1" x14ac:dyDescent="0.15">
      <c r="A716" t="str">
        <f t="shared" si="695"/>
        <v>1202205</v>
      </c>
      <c r="B716">
        <f t="shared" si="696"/>
        <v>1</v>
      </c>
      <c r="E716">
        <f t="shared" ref="E716" si="756">E216</f>
        <v>2</v>
      </c>
      <c r="G716">
        <f t="shared" ref="G716" si="757">G216</f>
        <v>5</v>
      </c>
      <c r="H716">
        <f>VLOOKUP(G716,装备规划说明!$F$7:$H$20,2,FALSE)</f>
        <v>80</v>
      </c>
      <c r="I716">
        <f>IF(G716&gt;2,IF(E716=VLOOKUP(G716,装备规划说明!$F$10:$P$20,11,FALSE),1,0)+IF(E716-1=VLOOKUP(G716,装备规划说明!$F$10:$P$20,11,FALSE),1,0),IF(E716=VLOOKUP(G716,装备规划说明!$F$10:$P$20,11,FALSE),1,0))</f>
        <v>0</v>
      </c>
      <c r="J716">
        <f t="shared" si="699"/>
        <v>2</v>
      </c>
      <c r="K716">
        <v>0</v>
      </c>
      <c r="R716">
        <f t="shared" ref="R716:S716" si="758">R216</f>
        <v>2</v>
      </c>
      <c r="S716">
        <f t="shared" si="758"/>
        <v>2</v>
      </c>
      <c r="U716">
        <f>VLOOKUP($R716,装备规划说明!$X$27:$AI$34,U$1,FALSE)</f>
        <v>16</v>
      </c>
      <c r="V716">
        <f>INT(VLOOKUP($R716,装备规划说明!$X$27:$AI$34,V$1,FALSE)*VLOOKUP($G716,装备规划说明!$F$10:$O$21,4,FALSE)/装备规划说明!$AE$14)</f>
        <v>1126</v>
      </c>
      <c r="W716">
        <f>VLOOKUP($R716,装备规划说明!$X$27:$AI$34,W$1,FALSE)</f>
        <v>20</v>
      </c>
      <c r="X716">
        <f>INT(VLOOKUP($R716,装备规划说明!$X$27:$AI$34,X$1,FALSE)*VLOOKUP($G716,装备规划说明!$F$10:$O$21,4,FALSE)/装备规划说明!$AE$14)</f>
        <v>56</v>
      </c>
      <c r="Y716" t="str">
        <f t="shared" si="737"/>
        <v>[[16,788,1407][[20,39,70]</v>
      </c>
      <c r="Z716">
        <f t="shared" si="738"/>
        <v>1</v>
      </c>
      <c r="AA716" t="str">
        <f t="shared" si="739"/>
        <v>[[16,187,750,100][20,9,37,100]]</v>
      </c>
      <c r="AB716" t="str">
        <f t="shared" si="739"/>
        <v>[[16,187,750,100][20,9,37,100]]</v>
      </c>
      <c r="AC716" t="str">
        <f t="shared" si="739"/>
        <v>[[16,187,750,100][20,9,37,100]]</v>
      </c>
      <c r="AD716" t="str">
        <f t="shared" si="739"/>
        <v>[[16,187,750,100][20,9,37,100]]</v>
      </c>
      <c r="AE716">
        <f t="shared" si="740"/>
        <v>1</v>
      </c>
    </row>
    <row r="717" spans="1:31" hidden="1" x14ac:dyDescent="0.15">
      <c r="A717" t="str">
        <f t="shared" si="695"/>
        <v>1203205</v>
      </c>
      <c r="B717">
        <f t="shared" si="696"/>
        <v>1</v>
      </c>
      <c r="E717">
        <f t="shared" ref="E717" si="759">E217</f>
        <v>2</v>
      </c>
      <c r="G717">
        <f t="shared" ref="G717" si="760">G217</f>
        <v>5</v>
      </c>
      <c r="H717">
        <f>VLOOKUP(G717,装备规划说明!$F$7:$H$20,2,FALSE)</f>
        <v>80</v>
      </c>
      <c r="I717">
        <f>IF(G717&gt;2,IF(E717=VLOOKUP(G717,装备规划说明!$F$10:$P$20,11,FALSE),1,0)+IF(E717-1=VLOOKUP(G717,装备规划说明!$F$10:$P$20,11,FALSE),1,0),IF(E717=VLOOKUP(G717,装备规划说明!$F$10:$P$20,11,FALSE),1,0))</f>
        <v>0</v>
      </c>
      <c r="J717">
        <f t="shared" si="699"/>
        <v>2</v>
      </c>
      <c r="K717">
        <v>0</v>
      </c>
      <c r="R717">
        <f t="shared" ref="R717:S717" si="761">R217</f>
        <v>3</v>
      </c>
      <c r="S717">
        <f t="shared" si="761"/>
        <v>3</v>
      </c>
      <c r="U717">
        <f>VLOOKUP($R717,装备规划说明!$X$27:$AI$34,U$1,FALSE)</f>
        <v>16</v>
      </c>
      <c r="V717">
        <f>INT(VLOOKUP($R717,装备规划说明!$X$27:$AI$34,V$1,FALSE)*VLOOKUP($G717,装备规划说明!$F$10:$O$21,4,FALSE)/装备规划说明!$AE$14)</f>
        <v>563</v>
      </c>
      <c r="W717">
        <f>VLOOKUP($R717,装备规划说明!$X$27:$AI$34,W$1,FALSE)</f>
        <v>21</v>
      </c>
      <c r="X717">
        <f>INT(VLOOKUP($R717,装备规划说明!$X$27:$AI$34,X$1,FALSE)*VLOOKUP($G717,装备规划说明!$F$10:$O$21,4,FALSE)/装备规划说明!$AE$14)</f>
        <v>56</v>
      </c>
      <c r="Y717" t="str">
        <f t="shared" si="737"/>
        <v>[[16,394,703][[21,39,70]</v>
      </c>
      <c r="Z717">
        <f t="shared" si="738"/>
        <v>1</v>
      </c>
      <c r="AA717" t="str">
        <f t="shared" si="739"/>
        <v>[[16,93,375,100][21,9,37,100]]</v>
      </c>
      <c r="AB717" t="str">
        <f t="shared" si="739"/>
        <v>[[16,93,375,100][21,9,37,100]]</v>
      </c>
      <c r="AC717" t="str">
        <f t="shared" si="739"/>
        <v>[[16,93,375,100][21,9,37,100]]</v>
      </c>
      <c r="AD717" t="str">
        <f t="shared" si="739"/>
        <v>[[16,93,375,100][21,9,37,100]]</v>
      </c>
      <c r="AE717">
        <f t="shared" si="740"/>
        <v>1</v>
      </c>
    </row>
    <row r="718" spans="1:31" hidden="1" x14ac:dyDescent="0.15">
      <c r="A718" t="str">
        <f t="shared" si="695"/>
        <v>1204205</v>
      </c>
      <c r="B718">
        <f t="shared" si="696"/>
        <v>1</v>
      </c>
      <c r="E718">
        <f t="shared" ref="E718" si="762">E218</f>
        <v>2</v>
      </c>
      <c r="G718">
        <f t="shared" ref="G718" si="763">G218</f>
        <v>5</v>
      </c>
      <c r="H718">
        <f>VLOOKUP(G718,装备规划说明!$F$7:$H$20,2,FALSE)</f>
        <v>80</v>
      </c>
      <c r="I718">
        <f>IF(G718&gt;2,IF(E718=VLOOKUP(G718,装备规划说明!$F$10:$P$20,11,FALSE),1,0)+IF(E718-1=VLOOKUP(G718,装备规划说明!$F$10:$P$20,11,FALSE),1,0),IF(E718=VLOOKUP(G718,装备规划说明!$F$10:$P$20,11,FALSE),1,0))</f>
        <v>0</v>
      </c>
      <c r="J718">
        <f t="shared" si="699"/>
        <v>2</v>
      </c>
      <c r="K718">
        <v>0</v>
      </c>
      <c r="R718">
        <f t="shared" ref="R718:S718" si="764">R218</f>
        <v>4</v>
      </c>
      <c r="S718">
        <f t="shared" si="764"/>
        <v>4</v>
      </c>
      <c r="U718">
        <f>VLOOKUP($R718,装备规划说明!$X$27:$AI$34,U$1,FALSE)</f>
        <v>18</v>
      </c>
      <c r="V718">
        <f>INT(VLOOKUP($R718,装备规划说明!$X$27:$AI$34,V$1,FALSE)*VLOOKUP($G718,装备规划说明!$F$10:$O$21,4,FALSE)/装备规划说明!$AE$14)</f>
        <v>56</v>
      </c>
      <c r="W718">
        <f>VLOOKUP($R718,装备规划说明!$X$27:$AI$34,W$1,FALSE)</f>
        <v>22</v>
      </c>
      <c r="X718">
        <f>INT(VLOOKUP($R718,装备规划说明!$X$27:$AI$34,X$1,FALSE)*VLOOKUP($G718,装备规划说明!$F$10:$O$21,4,FALSE)/装备规划说明!$AE$14)</f>
        <v>28</v>
      </c>
      <c r="Y718" t="str">
        <f t="shared" si="737"/>
        <v>[[18,39,70][[22,19,35]</v>
      </c>
      <c r="Z718">
        <f t="shared" si="738"/>
        <v>1</v>
      </c>
      <c r="AA718" t="str">
        <f t="shared" si="739"/>
        <v>[[18,9,37,100][22,4,18,100]]</v>
      </c>
      <c r="AB718" t="str">
        <f t="shared" si="739"/>
        <v>[[18,9,37,100][22,4,18,100]]</v>
      </c>
      <c r="AC718" t="str">
        <f t="shared" si="739"/>
        <v>[[18,9,37,100][22,4,18,100]]</v>
      </c>
      <c r="AD718" t="str">
        <f t="shared" si="739"/>
        <v>[[18,9,37,100][22,4,18,100]]</v>
      </c>
      <c r="AE718">
        <f t="shared" si="740"/>
        <v>1</v>
      </c>
    </row>
    <row r="719" spans="1:31" hidden="1" x14ac:dyDescent="0.15">
      <c r="A719" t="str">
        <f t="shared" si="695"/>
        <v>1205205</v>
      </c>
      <c r="B719">
        <f t="shared" si="696"/>
        <v>1</v>
      </c>
      <c r="E719">
        <f t="shared" ref="E719" si="765">E219</f>
        <v>2</v>
      </c>
      <c r="G719">
        <f t="shared" ref="G719" si="766">G219</f>
        <v>5</v>
      </c>
      <c r="H719">
        <f>VLOOKUP(G719,装备规划说明!$F$7:$H$20,2,FALSE)</f>
        <v>80</v>
      </c>
      <c r="I719">
        <f>IF(G719&gt;2,IF(E719=VLOOKUP(G719,装备规划说明!$F$10:$P$20,11,FALSE),1,0)+IF(E719-1=VLOOKUP(G719,装备规划说明!$F$10:$P$20,11,FALSE),1,0),IF(E719=VLOOKUP(G719,装备规划说明!$F$10:$P$20,11,FALSE),1,0))</f>
        <v>0</v>
      </c>
      <c r="J719">
        <f t="shared" si="699"/>
        <v>2</v>
      </c>
      <c r="K719">
        <v>0</v>
      </c>
      <c r="R719">
        <f t="shared" ref="R719:S719" si="767">R219</f>
        <v>5</v>
      </c>
      <c r="S719">
        <f t="shared" si="767"/>
        <v>5</v>
      </c>
      <c r="U719">
        <f>VLOOKUP($R719,装备规划说明!$X$27:$AI$34,U$1,FALSE)</f>
        <v>16</v>
      </c>
      <c r="V719">
        <f>INT(VLOOKUP($R719,装备规划说明!$X$27:$AI$34,V$1,FALSE)*VLOOKUP($G719,装备规划说明!$F$10:$O$21,4,FALSE)/装备规划说明!$AE$14)</f>
        <v>788</v>
      </c>
      <c r="W719">
        <f>VLOOKUP($R719,装备规划说明!$X$27:$AI$34,W$1,FALSE)</f>
        <v>17</v>
      </c>
      <c r="X719">
        <f>INT(VLOOKUP($R719,装备规划说明!$X$27:$AI$34,X$1,FALSE)*VLOOKUP($G719,装备规划说明!$F$10:$O$21,4,FALSE)/装备规划说明!$AE$14)</f>
        <v>563</v>
      </c>
      <c r="Y719" t="str">
        <f t="shared" si="737"/>
        <v>[[16,551,985][[17,394,703]</v>
      </c>
      <c r="Z719">
        <f t="shared" si="738"/>
        <v>1</v>
      </c>
      <c r="AA719" t="str">
        <f t="shared" si="739"/>
        <v>[[16,131,525,100][17,93,375,100]]</v>
      </c>
      <c r="AB719" t="str">
        <f t="shared" si="739"/>
        <v>[[16,131,525,100][17,93,375,100]]</v>
      </c>
      <c r="AC719" t="str">
        <f t="shared" si="739"/>
        <v>[[16,131,525,100][17,93,375,100]]</v>
      </c>
      <c r="AD719" t="str">
        <f t="shared" si="739"/>
        <v>[[16,131,525,100][17,93,375,100]]</v>
      </c>
      <c r="AE719">
        <f t="shared" si="740"/>
        <v>1</v>
      </c>
    </row>
    <row r="720" spans="1:31" hidden="1" x14ac:dyDescent="0.15">
      <c r="A720" t="str">
        <f t="shared" si="695"/>
        <v>1206205</v>
      </c>
      <c r="B720">
        <f t="shared" si="696"/>
        <v>1</v>
      </c>
      <c r="E720">
        <f t="shared" ref="E720" si="768">E220</f>
        <v>2</v>
      </c>
      <c r="G720">
        <f t="shared" ref="G720" si="769">G220</f>
        <v>5</v>
      </c>
      <c r="H720">
        <f>VLOOKUP(G720,装备规划说明!$F$7:$H$20,2,FALSE)</f>
        <v>80</v>
      </c>
      <c r="I720">
        <f>IF(G720&gt;2,IF(E720=VLOOKUP(G720,装备规划说明!$F$10:$P$20,11,FALSE),1,0)+IF(E720-1=VLOOKUP(G720,装备规划说明!$F$10:$P$20,11,FALSE),1,0),IF(E720=VLOOKUP(G720,装备规划说明!$F$10:$P$20,11,FALSE),1,0))</f>
        <v>0</v>
      </c>
      <c r="J720">
        <f t="shared" si="699"/>
        <v>2</v>
      </c>
      <c r="K720">
        <v>0</v>
      </c>
      <c r="R720">
        <f t="shared" ref="R720:S720" si="770">R220</f>
        <v>6</v>
      </c>
      <c r="S720">
        <f t="shared" si="770"/>
        <v>6</v>
      </c>
      <c r="U720">
        <f>VLOOKUP($R720,装备规划说明!$X$27:$AI$34,U$1,FALSE)</f>
        <v>18</v>
      </c>
      <c r="V720">
        <f>INT(VLOOKUP($R720,装备规划说明!$X$27:$AI$34,V$1,FALSE)*VLOOKUP($G720,装备规划说明!$F$10:$O$21,4,FALSE)/装备规划说明!$AE$14)</f>
        <v>56</v>
      </c>
      <c r="W720">
        <f>VLOOKUP($R720,装备规划说明!$X$27:$AI$34,W$1,FALSE)</f>
        <v>17</v>
      </c>
      <c r="X720">
        <f>INT(VLOOKUP($R720,装备规划说明!$X$27:$AI$34,X$1,FALSE)*VLOOKUP($G720,装备规划说明!$F$10:$O$21,4,FALSE)/装备规划说明!$AE$14)</f>
        <v>22</v>
      </c>
      <c r="Y720" t="str">
        <f t="shared" si="737"/>
        <v>[[18,39,70][[17,15,27]</v>
      </c>
      <c r="Z720">
        <f t="shared" si="738"/>
        <v>1</v>
      </c>
      <c r="AA720" t="str">
        <f t="shared" si="739"/>
        <v>[[18,9,37,100][17,3,14,100]]</v>
      </c>
      <c r="AB720" t="str">
        <f t="shared" si="739"/>
        <v>[[18,9,37,100][17,3,14,100]]</v>
      </c>
      <c r="AC720" t="str">
        <f t="shared" si="739"/>
        <v>[[18,9,37,100][17,3,14,100]]</v>
      </c>
      <c r="AD720" t="str">
        <f t="shared" si="739"/>
        <v>[[18,9,37,100][17,3,14,100]]</v>
      </c>
      <c r="AE720">
        <f t="shared" si="740"/>
        <v>1</v>
      </c>
    </row>
    <row r="721" spans="1:31" hidden="1" x14ac:dyDescent="0.15">
      <c r="A721" t="str">
        <f t="shared" si="695"/>
        <v>1207205</v>
      </c>
      <c r="B721">
        <f t="shared" si="696"/>
        <v>1</v>
      </c>
      <c r="E721">
        <f t="shared" ref="E721" si="771">E221</f>
        <v>2</v>
      </c>
      <c r="G721">
        <f t="shared" ref="G721" si="772">G221</f>
        <v>5</v>
      </c>
      <c r="H721">
        <f>VLOOKUP(G721,装备规划说明!$F$7:$H$20,2,FALSE)</f>
        <v>80</v>
      </c>
      <c r="I721">
        <f>IF(G721&gt;2,IF(E721=VLOOKUP(G721,装备规划说明!$F$10:$P$20,11,FALSE),1,0)+IF(E721-1=VLOOKUP(G721,装备规划说明!$F$10:$P$20,11,FALSE),1,0),IF(E721=VLOOKUP(G721,装备规划说明!$F$10:$P$20,11,FALSE),1,0))</f>
        <v>0</v>
      </c>
      <c r="J721">
        <f t="shared" si="699"/>
        <v>2</v>
      </c>
      <c r="K721">
        <v>0</v>
      </c>
      <c r="R721">
        <f t="shared" ref="R721:S721" si="773">R221</f>
        <v>7</v>
      </c>
      <c r="S721">
        <f t="shared" si="773"/>
        <v>7</v>
      </c>
      <c r="U721">
        <f>VLOOKUP($R721,装备规划说明!$X$27:$AI$34,U$1,FALSE)</f>
        <v>16</v>
      </c>
      <c r="V721">
        <f>INT(VLOOKUP($R721,装备规划说明!$X$27:$AI$34,V$1,FALSE)*VLOOKUP($G721,装备规划说明!$F$10:$O$21,4,FALSE)/装备规划说明!$AE$14)</f>
        <v>1126</v>
      </c>
      <c r="W721">
        <f>VLOOKUP($R721,装备规划说明!$X$27:$AI$34,W$1,FALSE)</f>
        <v>18</v>
      </c>
      <c r="X721">
        <f>INT(VLOOKUP($R721,装备规划说明!$X$27:$AI$34,X$1,FALSE)*VLOOKUP($G721,装备规划说明!$F$10:$O$21,4,FALSE)/装备规划说明!$AE$14)</f>
        <v>225</v>
      </c>
      <c r="Y721" t="str">
        <f t="shared" si="737"/>
        <v>[[16,788,1407][[18,157,281]</v>
      </c>
      <c r="Z721">
        <f t="shared" si="738"/>
        <v>1</v>
      </c>
      <c r="AA721" t="str">
        <f t="shared" si="739"/>
        <v>[[16,187,750,100][18,37,150,100]]</v>
      </c>
      <c r="AB721" t="str">
        <f t="shared" si="739"/>
        <v>[[16,187,750,100][18,37,150,100]]</v>
      </c>
      <c r="AC721" t="str">
        <f t="shared" si="739"/>
        <v>[[16,187,750,100][18,37,150,100]]</v>
      </c>
      <c r="AD721" t="str">
        <f t="shared" si="739"/>
        <v>[[16,187,750,100][18,37,150,100]]</v>
      </c>
      <c r="AE721">
        <f t="shared" si="740"/>
        <v>1</v>
      </c>
    </row>
    <row r="722" spans="1:31" hidden="1" x14ac:dyDescent="0.15">
      <c r="A722" t="str">
        <f t="shared" si="695"/>
        <v>1207205</v>
      </c>
      <c r="B722">
        <f t="shared" si="696"/>
        <v>1</v>
      </c>
      <c r="E722">
        <f t="shared" ref="E722" si="774">E222</f>
        <v>2</v>
      </c>
      <c r="G722">
        <f t="shared" ref="G722" si="775">G222</f>
        <v>5</v>
      </c>
      <c r="H722">
        <f>VLOOKUP(G722,装备规划说明!$F$7:$H$20,2,FALSE)</f>
        <v>80</v>
      </c>
      <c r="I722">
        <f>IF(G722&gt;2,IF(E722=VLOOKUP(G722,装备规划说明!$F$10:$P$20,11,FALSE),1,0)+IF(E722-1=VLOOKUP(G722,装备规划说明!$F$10:$P$20,11,FALSE),1,0),IF(E722=VLOOKUP(G722,装备规划说明!$F$10:$P$20,11,FALSE),1,0))</f>
        <v>0</v>
      </c>
      <c r="J722">
        <f t="shared" si="699"/>
        <v>2</v>
      </c>
      <c r="K722">
        <v>0</v>
      </c>
      <c r="R722">
        <f t="shared" ref="R722:S722" si="776">R222</f>
        <v>7</v>
      </c>
      <c r="S722">
        <f t="shared" si="776"/>
        <v>7</v>
      </c>
      <c r="U722">
        <f>VLOOKUP($R722,装备规划说明!$X$27:$AI$34,U$1,FALSE)</f>
        <v>16</v>
      </c>
      <c r="V722">
        <f>INT(VLOOKUP($R722,装备规划说明!$X$27:$AI$34,V$1,FALSE)*VLOOKUP($G722,装备规划说明!$F$10:$O$21,4,FALSE)/装备规划说明!$AE$14)</f>
        <v>1126</v>
      </c>
      <c r="W722">
        <f>VLOOKUP($R722,装备规划说明!$X$27:$AI$34,W$1,FALSE)</f>
        <v>18</v>
      </c>
      <c r="X722">
        <f>INT(VLOOKUP($R722,装备规划说明!$X$27:$AI$34,X$1,FALSE)*VLOOKUP($G722,装备规划说明!$F$10:$O$21,4,FALSE)/装备规划说明!$AE$14)</f>
        <v>225</v>
      </c>
      <c r="Y722" t="str">
        <f t="shared" si="737"/>
        <v>[[16,788,1407][[18,157,281]</v>
      </c>
      <c r="Z722">
        <f t="shared" si="738"/>
        <v>1</v>
      </c>
      <c r="AA722" t="str">
        <f t="shared" si="739"/>
        <v>[[16,187,750,100][18,37,150,100]]</v>
      </c>
      <c r="AB722" t="str">
        <f t="shared" si="739"/>
        <v>[[16,187,750,100][18,37,150,100]]</v>
      </c>
      <c r="AC722" t="str">
        <f t="shared" si="739"/>
        <v>[[16,187,750,100][18,37,150,100]]</v>
      </c>
      <c r="AD722" t="str">
        <f t="shared" si="739"/>
        <v>[[16,187,750,100][18,37,150,100]]</v>
      </c>
      <c r="AE722">
        <f t="shared" si="740"/>
        <v>1</v>
      </c>
    </row>
    <row r="723" spans="1:31" hidden="1" x14ac:dyDescent="0.15">
      <c r="A723" t="str">
        <f t="shared" si="695"/>
        <v>1207205</v>
      </c>
      <c r="B723">
        <f t="shared" si="696"/>
        <v>1</v>
      </c>
      <c r="E723">
        <f t="shared" ref="E723" si="777">E223</f>
        <v>2</v>
      </c>
      <c r="G723">
        <f t="shared" ref="G723" si="778">G223</f>
        <v>5</v>
      </c>
      <c r="H723">
        <f>VLOOKUP(G723,装备规划说明!$F$7:$H$20,2,FALSE)</f>
        <v>80</v>
      </c>
      <c r="I723">
        <f>IF(G723&gt;2,IF(E723=VLOOKUP(G723,装备规划说明!$F$10:$P$20,11,FALSE),1,0)+IF(E723-1=VLOOKUP(G723,装备规划说明!$F$10:$P$20,11,FALSE),1,0),IF(E723=VLOOKUP(G723,装备规划说明!$F$10:$P$20,11,FALSE),1,0))</f>
        <v>0</v>
      </c>
      <c r="J723">
        <f t="shared" si="699"/>
        <v>2</v>
      </c>
      <c r="K723">
        <v>0</v>
      </c>
      <c r="R723">
        <f t="shared" ref="R723:S723" si="779">R223</f>
        <v>7</v>
      </c>
      <c r="S723">
        <f t="shared" si="779"/>
        <v>7</v>
      </c>
      <c r="U723">
        <f>VLOOKUP($R723,装备规划说明!$X$27:$AI$34,U$1,FALSE)</f>
        <v>16</v>
      </c>
      <c r="V723">
        <f>INT(VLOOKUP($R723,装备规划说明!$X$27:$AI$34,V$1,FALSE)*VLOOKUP($G723,装备规划说明!$F$10:$O$21,4,FALSE)/装备规划说明!$AE$14)</f>
        <v>1126</v>
      </c>
      <c r="W723">
        <f>VLOOKUP($R723,装备规划说明!$X$27:$AI$34,W$1,FALSE)</f>
        <v>18</v>
      </c>
      <c r="X723">
        <f>INT(VLOOKUP($R723,装备规划说明!$X$27:$AI$34,X$1,FALSE)*VLOOKUP($G723,装备规划说明!$F$10:$O$21,4,FALSE)/装备规划说明!$AE$14)</f>
        <v>225</v>
      </c>
      <c r="Y723" t="str">
        <f t="shared" si="737"/>
        <v>[[16,788,1407][[18,157,281]</v>
      </c>
      <c r="Z723">
        <f t="shared" si="738"/>
        <v>1</v>
      </c>
      <c r="AA723" t="str">
        <f t="shared" si="739"/>
        <v>[[16,187,750,100][18,37,150,100]]</v>
      </c>
      <c r="AB723" t="str">
        <f t="shared" si="739"/>
        <v>[[16,187,750,100][18,37,150,100]]</v>
      </c>
      <c r="AC723" t="str">
        <f t="shared" si="739"/>
        <v>[[16,187,750,100][18,37,150,100]]</v>
      </c>
      <c r="AD723" t="str">
        <f t="shared" si="739"/>
        <v>[[16,187,750,100][18,37,150,100]]</v>
      </c>
      <c r="AE723">
        <f t="shared" si="740"/>
        <v>1</v>
      </c>
    </row>
    <row r="724" spans="1:31" hidden="1" x14ac:dyDescent="0.15">
      <c r="A724" t="str">
        <f t="shared" si="695"/>
        <v>1207205</v>
      </c>
      <c r="B724">
        <f t="shared" si="696"/>
        <v>1</v>
      </c>
      <c r="E724">
        <f t="shared" ref="E724" si="780">E224</f>
        <v>2</v>
      </c>
      <c r="G724">
        <f t="shared" ref="G724" si="781">G224</f>
        <v>5</v>
      </c>
      <c r="H724">
        <f>VLOOKUP(G724,装备规划说明!$F$7:$H$20,2,FALSE)</f>
        <v>80</v>
      </c>
      <c r="I724">
        <f>IF(G724&gt;2,IF(E724=VLOOKUP(G724,装备规划说明!$F$10:$P$20,11,FALSE),1,0)+IF(E724-1=VLOOKUP(G724,装备规划说明!$F$10:$P$20,11,FALSE),1,0),IF(E724=VLOOKUP(G724,装备规划说明!$F$10:$P$20,11,FALSE),1,0))</f>
        <v>0</v>
      </c>
      <c r="J724">
        <f t="shared" si="699"/>
        <v>2</v>
      </c>
      <c r="K724">
        <v>0</v>
      </c>
      <c r="R724">
        <f t="shared" ref="R724:S724" si="782">R224</f>
        <v>7</v>
      </c>
      <c r="S724">
        <f t="shared" si="782"/>
        <v>7</v>
      </c>
      <c r="U724">
        <f>VLOOKUP($R724,装备规划说明!$X$27:$AI$34,U$1,FALSE)</f>
        <v>16</v>
      </c>
      <c r="V724">
        <f>INT(VLOOKUP($R724,装备规划说明!$X$27:$AI$34,V$1,FALSE)*VLOOKUP($G724,装备规划说明!$F$10:$O$21,4,FALSE)/装备规划说明!$AE$14)</f>
        <v>1126</v>
      </c>
      <c r="W724">
        <f>VLOOKUP($R724,装备规划说明!$X$27:$AI$34,W$1,FALSE)</f>
        <v>18</v>
      </c>
      <c r="X724">
        <f>INT(VLOOKUP($R724,装备规划说明!$X$27:$AI$34,X$1,FALSE)*VLOOKUP($G724,装备规划说明!$F$10:$O$21,4,FALSE)/装备规划说明!$AE$14)</f>
        <v>225</v>
      </c>
      <c r="Y724" t="str">
        <f t="shared" si="737"/>
        <v>[[16,788,1407][[18,157,281]</v>
      </c>
      <c r="Z724">
        <f t="shared" si="738"/>
        <v>1</v>
      </c>
      <c r="AA724" t="str">
        <f t="shared" si="739"/>
        <v>[[16,187,750,100][18,37,150,100]]</v>
      </c>
      <c r="AB724" t="str">
        <f t="shared" si="739"/>
        <v>[[16,187,750,100][18,37,150,100]]</v>
      </c>
      <c r="AC724" t="str">
        <f t="shared" si="739"/>
        <v>[[16,187,750,100][18,37,150,100]]</v>
      </c>
      <c r="AD724" t="str">
        <f t="shared" si="739"/>
        <v>[[16,187,750,100][18,37,150,100]]</v>
      </c>
      <c r="AE724">
        <f t="shared" si="740"/>
        <v>1</v>
      </c>
    </row>
    <row r="725" spans="1:31" x14ac:dyDescent="0.15">
      <c r="A725" t="str">
        <f t="shared" si="695"/>
        <v>1201305</v>
      </c>
      <c r="B725">
        <f t="shared" si="696"/>
        <v>1</v>
      </c>
      <c r="E725">
        <f t="shared" ref="E725" si="783">E225</f>
        <v>3</v>
      </c>
      <c r="G725">
        <f t="shared" ref="G725" si="784">G225</f>
        <v>5</v>
      </c>
      <c r="H725">
        <f>VLOOKUP(G725,装备规划说明!$F$7:$H$20,2,FALSE)</f>
        <v>80</v>
      </c>
      <c r="I725">
        <f>IF(G725&gt;2,IF(E725=VLOOKUP(G725,装备规划说明!$F$10:$P$20,11,FALSE),1,0)+IF(E725-1=VLOOKUP(G725,装备规划说明!$F$10:$P$20,11,FALSE),1,0),IF(E725=VLOOKUP(G725,装备规划说明!$F$10:$P$20,11,FALSE),1,0))</f>
        <v>1</v>
      </c>
      <c r="J725">
        <f t="shared" si="699"/>
        <v>2</v>
      </c>
      <c r="K725">
        <v>0</v>
      </c>
      <c r="R725">
        <f t="shared" ref="R725:S725" si="785">R225</f>
        <v>1</v>
      </c>
      <c r="S725">
        <f t="shared" si="785"/>
        <v>1</v>
      </c>
      <c r="U725">
        <f>VLOOKUP($R725,装备规划说明!$X$27:$AI$34,U$1,FALSE)</f>
        <v>16</v>
      </c>
      <c r="V725">
        <f>INT(VLOOKUP($R725,装备规划说明!$X$27:$AI$34,V$1,FALSE)*VLOOKUP($G725,装备规划说明!$F$10:$O$21,4,FALSE)/装备规划说明!$AE$14)</f>
        <v>788</v>
      </c>
      <c r="W725">
        <f>VLOOKUP($R725,装备规划说明!$X$27:$AI$34,W$1,FALSE)</f>
        <v>20</v>
      </c>
      <c r="X725">
        <f>INT(VLOOKUP($R725,装备规划说明!$X$27:$AI$34,X$1,FALSE)*VLOOKUP($G725,装备规划说明!$F$10:$O$21,4,FALSE)/装备规划说明!$AE$14)</f>
        <v>56</v>
      </c>
      <c r="Y725" t="str">
        <f t="shared" ref="Y725:Y744" si="786">"[["&amp;$U725&amp;","&amp;INT($V725)&amp;"]"&amp;"[["&amp;$W725&amp;","&amp;INT($X725)&amp;"]]"</f>
        <v>[[16,788][[20,56]]</v>
      </c>
      <c r="Z725">
        <f t="shared" si="738"/>
        <v>2</v>
      </c>
      <c r="AA725" t="str">
        <f t="shared" si="739"/>
        <v>[[16,131,525,100][20,9,37,100]]</v>
      </c>
      <c r="AB725" t="str">
        <f t="shared" si="739"/>
        <v>[[16,131,525,100][20,9,37,100]]</v>
      </c>
      <c r="AC725" t="str">
        <f t="shared" si="739"/>
        <v>[[16,131,525,100][20,9,37,100]]</v>
      </c>
      <c r="AD725" t="str">
        <f t="shared" si="739"/>
        <v>[[16,131,525,100][20,9,37,100]]</v>
      </c>
      <c r="AE725">
        <f t="shared" si="740"/>
        <v>1</v>
      </c>
    </row>
    <row r="726" spans="1:31" x14ac:dyDescent="0.15">
      <c r="A726" t="str">
        <f t="shared" si="695"/>
        <v>1202305</v>
      </c>
      <c r="B726">
        <f t="shared" si="696"/>
        <v>1</v>
      </c>
      <c r="E726">
        <f t="shared" ref="E726" si="787">E226</f>
        <v>3</v>
      </c>
      <c r="G726">
        <f t="shared" ref="G726" si="788">G226</f>
        <v>5</v>
      </c>
      <c r="H726">
        <f>VLOOKUP(G726,装备规划说明!$F$7:$H$20,2,FALSE)</f>
        <v>80</v>
      </c>
      <c r="I726">
        <f>IF(G726&gt;2,IF(E726=VLOOKUP(G726,装备规划说明!$F$10:$P$20,11,FALSE),1,0)+IF(E726-1=VLOOKUP(G726,装备规划说明!$F$10:$P$20,11,FALSE),1,0),IF(E726=VLOOKUP(G726,装备规划说明!$F$10:$P$20,11,FALSE),1,0))</f>
        <v>1</v>
      </c>
      <c r="J726">
        <f t="shared" si="699"/>
        <v>2</v>
      </c>
      <c r="K726">
        <v>0</v>
      </c>
      <c r="R726">
        <f t="shared" ref="R726:S726" si="789">R226</f>
        <v>2</v>
      </c>
      <c r="S726">
        <f t="shared" si="789"/>
        <v>2</v>
      </c>
      <c r="U726">
        <f>VLOOKUP($R726,装备规划说明!$X$27:$AI$34,U$1,FALSE)</f>
        <v>16</v>
      </c>
      <c r="V726">
        <f>INT(VLOOKUP($R726,装备规划说明!$X$27:$AI$34,V$1,FALSE)*VLOOKUP($G726,装备规划说明!$F$10:$O$21,4,FALSE)/装备规划说明!$AE$14)</f>
        <v>1126</v>
      </c>
      <c r="W726">
        <f>VLOOKUP($R726,装备规划说明!$X$27:$AI$34,W$1,FALSE)</f>
        <v>20</v>
      </c>
      <c r="X726">
        <f>INT(VLOOKUP($R726,装备规划说明!$X$27:$AI$34,X$1,FALSE)*VLOOKUP($G726,装备规划说明!$F$10:$O$21,4,FALSE)/装备规划说明!$AE$14)</f>
        <v>56</v>
      </c>
      <c r="Y726" t="str">
        <f t="shared" si="786"/>
        <v>[[16,1126][[20,56]]</v>
      </c>
      <c r="Z726">
        <f t="shared" si="738"/>
        <v>2</v>
      </c>
      <c r="AA726" t="str">
        <f t="shared" si="739"/>
        <v>[[16,187,750,100][20,9,37,100]]</v>
      </c>
      <c r="AB726" t="str">
        <f t="shared" si="739"/>
        <v>[[16,187,750,100][20,9,37,100]]</v>
      </c>
      <c r="AC726" t="str">
        <f t="shared" si="739"/>
        <v>[[16,187,750,100][20,9,37,100]]</v>
      </c>
      <c r="AD726" t="str">
        <f t="shared" si="739"/>
        <v>[[16,187,750,100][20,9,37,100]]</v>
      </c>
      <c r="AE726">
        <f t="shared" si="740"/>
        <v>1</v>
      </c>
    </row>
    <row r="727" spans="1:31" x14ac:dyDescent="0.15">
      <c r="A727" t="str">
        <f t="shared" si="695"/>
        <v>1203305</v>
      </c>
      <c r="B727">
        <f t="shared" si="696"/>
        <v>1</v>
      </c>
      <c r="E727">
        <f t="shared" ref="E727" si="790">E227</f>
        <v>3</v>
      </c>
      <c r="G727">
        <f t="shared" ref="G727" si="791">G227</f>
        <v>5</v>
      </c>
      <c r="H727">
        <f>VLOOKUP(G727,装备规划说明!$F$7:$H$20,2,FALSE)</f>
        <v>80</v>
      </c>
      <c r="I727">
        <f>IF(G727&gt;2,IF(E727=VLOOKUP(G727,装备规划说明!$F$10:$P$20,11,FALSE),1,0)+IF(E727-1=VLOOKUP(G727,装备规划说明!$F$10:$P$20,11,FALSE),1,0),IF(E727=VLOOKUP(G727,装备规划说明!$F$10:$P$20,11,FALSE),1,0))</f>
        <v>1</v>
      </c>
      <c r="J727">
        <f t="shared" si="699"/>
        <v>2</v>
      </c>
      <c r="K727">
        <v>0</v>
      </c>
      <c r="R727">
        <f t="shared" ref="R727:S727" si="792">R227</f>
        <v>3</v>
      </c>
      <c r="S727">
        <f t="shared" si="792"/>
        <v>3</v>
      </c>
      <c r="U727">
        <f>VLOOKUP($R727,装备规划说明!$X$27:$AI$34,U$1,FALSE)</f>
        <v>16</v>
      </c>
      <c r="V727">
        <f>INT(VLOOKUP($R727,装备规划说明!$X$27:$AI$34,V$1,FALSE)*VLOOKUP($G727,装备规划说明!$F$10:$O$21,4,FALSE)/装备规划说明!$AE$14)</f>
        <v>563</v>
      </c>
      <c r="W727">
        <f>VLOOKUP($R727,装备规划说明!$X$27:$AI$34,W$1,FALSE)</f>
        <v>21</v>
      </c>
      <c r="X727">
        <f>INT(VLOOKUP($R727,装备规划说明!$X$27:$AI$34,X$1,FALSE)*VLOOKUP($G727,装备规划说明!$F$10:$O$21,4,FALSE)/装备规划说明!$AE$14)</f>
        <v>56</v>
      </c>
      <c r="Y727" t="str">
        <f t="shared" si="786"/>
        <v>[[16,563][[21,56]]</v>
      </c>
      <c r="Z727">
        <f t="shared" si="738"/>
        <v>2</v>
      </c>
      <c r="AA727" t="str">
        <f t="shared" si="739"/>
        <v>[[16,93,375,100][21,9,37,100]]</v>
      </c>
      <c r="AB727" t="str">
        <f t="shared" si="739"/>
        <v>[[16,93,375,100][21,9,37,100]]</v>
      </c>
      <c r="AC727" t="str">
        <f t="shared" si="739"/>
        <v>[[16,93,375,100][21,9,37,100]]</v>
      </c>
      <c r="AD727" t="str">
        <f t="shared" si="739"/>
        <v>[[16,93,375,100][21,9,37,100]]</v>
      </c>
      <c r="AE727">
        <f t="shared" si="740"/>
        <v>1</v>
      </c>
    </row>
    <row r="728" spans="1:31" x14ac:dyDescent="0.15">
      <c r="A728" t="str">
        <f t="shared" si="695"/>
        <v>1204305</v>
      </c>
      <c r="B728">
        <f t="shared" si="696"/>
        <v>1</v>
      </c>
      <c r="E728">
        <f t="shared" ref="E728" si="793">E228</f>
        <v>3</v>
      </c>
      <c r="G728">
        <f t="shared" ref="G728" si="794">G228</f>
        <v>5</v>
      </c>
      <c r="H728">
        <f>VLOOKUP(G728,装备规划说明!$F$7:$H$20,2,FALSE)</f>
        <v>80</v>
      </c>
      <c r="I728">
        <f>IF(G728&gt;2,IF(E728=VLOOKUP(G728,装备规划说明!$F$10:$P$20,11,FALSE),1,0)+IF(E728-1=VLOOKUP(G728,装备规划说明!$F$10:$P$20,11,FALSE),1,0),IF(E728=VLOOKUP(G728,装备规划说明!$F$10:$P$20,11,FALSE),1,0))</f>
        <v>1</v>
      </c>
      <c r="J728">
        <f t="shared" si="699"/>
        <v>2</v>
      </c>
      <c r="K728">
        <v>0</v>
      </c>
      <c r="R728">
        <f t="shared" ref="R728:S728" si="795">R228</f>
        <v>4</v>
      </c>
      <c r="S728">
        <f t="shared" si="795"/>
        <v>4</v>
      </c>
      <c r="U728">
        <f>VLOOKUP($R728,装备规划说明!$X$27:$AI$34,U$1,FALSE)</f>
        <v>18</v>
      </c>
      <c r="V728">
        <f>INT(VLOOKUP($R728,装备规划说明!$X$27:$AI$34,V$1,FALSE)*VLOOKUP($G728,装备规划说明!$F$10:$O$21,4,FALSE)/装备规划说明!$AE$14)</f>
        <v>56</v>
      </c>
      <c r="W728">
        <f>VLOOKUP($R728,装备规划说明!$X$27:$AI$34,W$1,FALSE)</f>
        <v>22</v>
      </c>
      <c r="X728">
        <f>INT(VLOOKUP($R728,装备规划说明!$X$27:$AI$34,X$1,FALSE)*VLOOKUP($G728,装备规划说明!$F$10:$O$21,4,FALSE)/装备规划说明!$AE$14)</f>
        <v>28</v>
      </c>
      <c r="Y728" t="str">
        <f t="shared" si="786"/>
        <v>[[18,56][[22,28]]</v>
      </c>
      <c r="Z728">
        <f t="shared" si="738"/>
        <v>2</v>
      </c>
      <c r="AA728" t="str">
        <f t="shared" si="739"/>
        <v>[[18,9,37,100][22,4,18,100]]</v>
      </c>
      <c r="AB728" t="str">
        <f t="shared" si="739"/>
        <v>[[18,9,37,100][22,4,18,100]]</v>
      </c>
      <c r="AC728" t="str">
        <f t="shared" si="739"/>
        <v>[[18,9,37,100][22,4,18,100]]</v>
      </c>
      <c r="AD728" t="str">
        <f t="shared" si="739"/>
        <v>[[18,9,37,100][22,4,18,100]]</v>
      </c>
      <c r="AE728">
        <f t="shared" si="740"/>
        <v>1</v>
      </c>
    </row>
    <row r="729" spans="1:31" x14ac:dyDescent="0.15">
      <c r="A729" t="str">
        <f t="shared" si="695"/>
        <v>1205305</v>
      </c>
      <c r="B729">
        <f t="shared" si="696"/>
        <v>1</v>
      </c>
      <c r="E729">
        <f t="shared" ref="E729" si="796">E229</f>
        <v>3</v>
      </c>
      <c r="G729">
        <f t="shared" ref="G729" si="797">G229</f>
        <v>5</v>
      </c>
      <c r="H729">
        <f>VLOOKUP(G729,装备规划说明!$F$7:$H$20,2,FALSE)</f>
        <v>80</v>
      </c>
      <c r="I729">
        <f>IF(G729&gt;2,IF(E729=VLOOKUP(G729,装备规划说明!$F$10:$P$20,11,FALSE),1,0)+IF(E729-1=VLOOKUP(G729,装备规划说明!$F$10:$P$20,11,FALSE),1,0),IF(E729=VLOOKUP(G729,装备规划说明!$F$10:$P$20,11,FALSE),1,0))</f>
        <v>1</v>
      </c>
      <c r="J729">
        <f t="shared" si="699"/>
        <v>2</v>
      </c>
      <c r="K729">
        <v>0</v>
      </c>
      <c r="R729">
        <f t="shared" ref="R729:S729" si="798">R229</f>
        <v>5</v>
      </c>
      <c r="S729">
        <f t="shared" si="798"/>
        <v>5</v>
      </c>
      <c r="U729">
        <f>VLOOKUP($R729,装备规划说明!$X$27:$AI$34,U$1,FALSE)</f>
        <v>16</v>
      </c>
      <c r="V729">
        <f>INT(VLOOKUP($R729,装备规划说明!$X$27:$AI$34,V$1,FALSE)*VLOOKUP($G729,装备规划说明!$F$10:$O$21,4,FALSE)/装备规划说明!$AE$14)</f>
        <v>788</v>
      </c>
      <c r="W729">
        <f>VLOOKUP($R729,装备规划说明!$X$27:$AI$34,W$1,FALSE)</f>
        <v>17</v>
      </c>
      <c r="X729">
        <f>INT(VLOOKUP($R729,装备规划说明!$X$27:$AI$34,X$1,FALSE)*VLOOKUP($G729,装备规划说明!$F$10:$O$21,4,FALSE)/装备规划说明!$AE$14)</f>
        <v>563</v>
      </c>
      <c r="Y729" t="str">
        <f t="shared" si="786"/>
        <v>[[16,788][[17,563]]</v>
      </c>
      <c r="Z729">
        <f t="shared" si="738"/>
        <v>2</v>
      </c>
      <c r="AA729" t="str">
        <f t="shared" si="739"/>
        <v>[[16,131,525,100][17,93,375,100]]</v>
      </c>
      <c r="AB729" t="str">
        <f t="shared" si="739"/>
        <v>[[16,131,525,100][17,93,375,100]]</v>
      </c>
      <c r="AC729" t="str">
        <f t="shared" si="739"/>
        <v>[[16,131,525,100][17,93,375,100]]</v>
      </c>
      <c r="AD729" t="str">
        <f t="shared" si="739"/>
        <v>[[16,131,525,100][17,93,375,100]]</v>
      </c>
      <c r="AE729">
        <f t="shared" si="740"/>
        <v>1</v>
      </c>
    </row>
    <row r="730" spans="1:31" x14ac:dyDescent="0.15">
      <c r="A730" t="str">
        <f t="shared" si="695"/>
        <v>1206305</v>
      </c>
      <c r="B730">
        <f t="shared" si="696"/>
        <v>1</v>
      </c>
      <c r="E730">
        <f t="shared" ref="E730" si="799">E230</f>
        <v>3</v>
      </c>
      <c r="G730">
        <f t="shared" ref="G730" si="800">G230</f>
        <v>5</v>
      </c>
      <c r="H730">
        <f>VLOOKUP(G730,装备规划说明!$F$7:$H$20,2,FALSE)</f>
        <v>80</v>
      </c>
      <c r="I730">
        <f>IF(G730&gt;2,IF(E730=VLOOKUP(G730,装备规划说明!$F$10:$P$20,11,FALSE),1,0)+IF(E730-1=VLOOKUP(G730,装备规划说明!$F$10:$P$20,11,FALSE),1,0),IF(E730=VLOOKUP(G730,装备规划说明!$F$10:$P$20,11,FALSE),1,0))</f>
        <v>1</v>
      </c>
      <c r="J730">
        <f t="shared" si="699"/>
        <v>2</v>
      </c>
      <c r="K730">
        <v>0</v>
      </c>
      <c r="R730">
        <f t="shared" ref="R730:S730" si="801">R230</f>
        <v>6</v>
      </c>
      <c r="S730">
        <f t="shared" si="801"/>
        <v>6</v>
      </c>
      <c r="U730">
        <f>VLOOKUP($R730,装备规划说明!$X$27:$AI$34,U$1,FALSE)</f>
        <v>18</v>
      </c>
      <c r="V730">
        <f>INT(VLOOKUP($R730,装备规划说明!$X$27:$AI$34,V$1,FALSE)*VLOOKUP($G730,装备规划说明!$F$10:$O$21,4,FALSE)/装备规划说明!$AE$14)</f>
        <v>56</v>
      </c>
      <c r="W730">
        <f>VLOOKUP($R730,装备规划说明!$X$27:$AI$34,W$1,FALSE)</f>
        <v>17</v>
      </c>
      <c r="X730">
        <f>INT(VLOOKUP($R730,装备规划说明!$X$27:$AI$34,X$1,FALSE)*VLOOKUP($G730,装备规划说明!$F$10:$O$21,4,FALSE)/装备规划说明!$AE$14)</f>
        <v>22</v>
      </c>
      <c r="Y730" t="str">
        <f t="shared" si="786"/>
        <v>[[18,56][[17,22]]</v>
      </c>
      <c r="Z730">
        <f t="shared" si="738"/>
        <v>2</v>
      </c>
      <c r="AA730" t="str">
        <f t="shared" si="739"/>
        <v>[[18,9,37,100][17,3,14,100]]</v>
      </c>
      <c r="AB730" t="str">
        <f t="shared" si="739"/>
        <v>[[18,9,37,100][17,3,14,100]]</v>
      </c>
      <c r="AC730" t="str">
        <f t="shared" si="739"/>
        <v>[[18,9,37,100][17,3,14,100]]</v>
      </c>
      <c r="AD730" t="str">
        <f t="shared" si="739"/>
        <v>[[18,9,37,100][17,3,14,100]]</v>
      </c>
      <c r="AE730">
        <f t="shared" si="740"/>
        <v>1</v>
      </c>
    </row>
    <row r="731" spans="1:31" x14ac:dyDescent="0.15">
      <c r="A731" t="str">
        <f t="shared" si="695"/>
        <v>1207305</v>
      </c>
      <c r="B731">
        <f t="shared" si="696"/>
        <v>1</v>
      </c>
      <c r="E731">
        <f t="shared" ref="E731" si="802">E231</f>
        <v>3</v>
      </c>
      <c r="G731">
        <f t="shared" ref="G731" si="803">G231</f>
        <v>5</v>
      </c>
      <c r="H731">
        <f>VLOOKUP(G731,装备规划说明!$F$7:$H$20,2,FALSE)</f>
        <v>80</v>
      </c>
      <c r="I731">
        <f>IF(G731&gt;2,IF(E731=VLOOKUP(G731,装备规划说明!$F$10:$P$20,11,FALSE),1,0)+IF(E731-1=VLOOKUP(G731,装备规划说明!$F$10:$P$20,11,FALSE),1,0),IF(E731=VLOOKUP(G731,装备规划说明!$F$10:$P$20,11,FALSE),1,0))</f>
        <v>1</v>
      </c>
      <c r="J731">
        <f t="shared" si="699"/>
        <v>2</v>
      </c>
      <c r="K731">
        <v>0</v>
      </c>
      <c r="R731">
        <f t="shared" ref="R731:S731" si="804">R231</f>
        <v>7</v>
      </c>
      <c r="S731">
        <f t="shared" si="804"/>
        <v>7</v>
      </c>
      <c r="U731">
        <f>VLOOKUP($R731,装备规划说明!$X$27:$AI$34,U$1,FALSE)</f>
        <v>16</v>
      </c>
      <c r="V731">
        <f>INT(VLOOKUP($R731,装备规划说明!$X$27:$AI$34,V$1,FALSE)*VLOOKUP($G731,装备规划说明!$F$10:$O$21,4,FALSE)/装备规划说明!$AE$14)</f>
        <v>1126</v>
      </c>
      <c r="W731">
        <f>VLOOKUP($R731,装备规划说明!$X$27:$AI$34,W$1,FALSE)</f>
        <v>18</v>
      </c>
      <c r="X731">
        <f>INT(VLOOKUP($R731,装备规划说明!$X$27:$AI$34,X$1,FALSE)*VLOOKUP($G731,装备规划说明!$F$10:$O$21,4,FALSE)/装备规划说明!$AE$14)</f>
        <v>225</v>
      </c>
      <c r="Y731" t="str">
        <f t="shared" si="786"/>
        <v>[[16,1126][[18,225]]</v>
      </c>
      <c r="Z731">
        <f t="shared" si="738"/>
        <v>2</v>
      </c>
      <c r="AA731" t="str">
        <f t="shared" si="739"/>
        <v>[[16,187,750,100][18,37,150,100]]</v>
      </c>
      <c r="AB731" t="str">
        <f t="shared" si="739"/>
        <v>[[16,187,750,100][18,37,150,100]]</v>
      </c>
      <c r="AC731" t="str">
        <f t="shared" si="739"/>
        <v>[[16,187,750,100][18,37,150,100]]</v>
      </c>
      <c r="AD731" t="str">
        <f t="shared" si="739"/>
        <v>[[16,187,750,100][18,37,150,100]]</v>
      </c>
      <c r="AE731">
        <f t="shared" si="740"/>
        <v>1</v>
      </c>
    </row>
    <row r="732" spans="1:31" x14ac:dyDescent="0.15">
      <c r="A732" t="str">
        <f t="shared" si="695"/>
        <v>1207305</v>
      </c>
      <c r="B732">
        <f t="shared" si="696"/>
        <v>1</v>
      </c>
      <c r="E732">
        <f t="shared" ref="E732" si="805">E232</f>
        <v>3</v>
      </c>
      <c r="G732">
        <f t="shared" ref="G732" si="806">G232</f>
        <v>5</v>
      </c>
      <c r="H732">
        <f>VLOOKUP(G732,装备规划说明!$F$7:$H$20,2,FALSE)</f>
        <v>80</v>
      </c>
      <c r="I732">
        <f>IF(G732&gt;2,IF(E732=VLOOKUP(G732,装备规划说明!$F$10:$P$20,11,FALSE),1,0)+IF(E732-1=VLOOKUP(G732,装备规划说明!$F$10:$P$20,11,FALSE),1,0),IF(E732=VLOOKUP(G732,装备规划说明!$F$10:$P$20,11,FALSE),1,0))</f>
        <v>1</v>
      </c>
      <c r="J732">
        <f t="shared" si="699"/>
        <v>2</v>
      </c>
      <c r="K732">
        <v>0</v>
      </c>
      <c r="R732">
        <f t="shared" ref="R732:S732" si="807">R232</f>
        <v>7</v>
      </c>
      <c r="S732">
        <f t="shared" si="807"/>
        <v>7</v>
      </c>
      <c r="U732">
        <f>VLOOKUP($R732,装备规划说明!$X$27:$AI$34,U$1,FALSE)</f>
        <v>16</v>
      </c>
      <c r="V732">
        <f>INT(VLOOKUP($R732,装备规划说明!$X$27:$AI$34,V$1,FALSE)*VLOOKUP($G732,装备规划说明!$F$10:$O$21,4,FALSE)/装备规划说明!$AE$14)</f>
        <v>1126</v>
      </c>
      <c r="W732">
        <f>VLOOKUP($R732,装备规划说明!$X$27:$AI$34,W$1,FALSE)</f>
        <v>18</v>
      </c>
      <c r="X732">
        <f>INT(VLOOKUP($R732,装备规划说明!$X$27:$AI$34,X$1,FALSE)*VLOOKUP($G732,装备规划说明!$F$10:$O$21,4,FALSE)/装备规划说明!$AE$14)</f>
        <v>225</v>
      </c>
      <c r="Y732" t="str">
        <f t="shared" si="786"/>
        <v>[[16,1126][[18,225]]</v>
      </c>
      <c r="Z732">
        <f t="shared" si="738"/>
        <v>2</v>
      </c>
      <c r="AA732" t="str">
        <f t="shared" si="739"/>
        <v>[[16,187,750,100][18,37,150,100]]</v>
      </c>
      <c r="AB732" t="str">
        <f t="shared" si="739"/>
        <v>[[16,187,750,100][18,37,150,100]]</v>
      </c>
      <c r="AC732" t="str">
        <f t="shared" si="739"/>
        <v>[[16,187,750,100][18,37,150,100]]</v>
      </c>
      <c r="AD732" t="str">
        <f t="shared" si="739"/>
        <v>[[16,187,750,100][18,37,150,100]]</v>
      </c>
      <c r="AE732">
        <f t="shared" si="740"/>
        <v>1</v>
      </c>
    </row>
    <row r="733" spans="1:31" x14ac:dyDescent="0.15">
      <c r="A733" t="str">
        <f t="shared" si="695"/>
        <v>1207305</v>
      </c>
      <c r="B733">
        <f t="shared" si="696"/>
        <v>1</v>
      </c>
      <c r="E733">
        <f t="shared" ref="E733" si="808">E233</f>
        <v>3</v>
      </c>
      <c r="G733">
        <f t="shared" ref="G733" si="809">G233</f>
        <v>5</v>
      </c>
      <c r="H733">
        <f>VLOOKUP(G733,装备规划说明!$F$7:$H$20,2,FALSE)</f>
        <v>80</v>
      </c>
      <c r="I733">
        <f>IF(G733&gt;2,IF(E733=VLOOKUP(G733,装备规划说明!$F$10:$P$20,11,FALSE),1,0)+IF(E733-1=VLOOKUP(G733,装备规划说明!$F$10:$P$20,11,FALSE),1,0),IF(E733=VLOOKUP(G733,装备规划说明!$F$10:$P$20,11,FALSE),1,0))</f>
        <v>1</v>
      </c>
      <c r="J733">
        <f t="shared" si="699"/>
        <v>2</v>
      </c>
      <c r="K733">
        <v>0</v>
      </c>
      <c r="R733">
        <f t="shared" ref="R733:S733" si="810">R233</f>
        <v>7</v>
      </c>
      <c r="S733">
        <f t="shared" si="810"/>
        <v>7</v>
      </c>
      <c r="U733">
        <f>VLOOKUP($R733,装备规划说明!$X$27:$AI$34,U$1,FALSE)</f>
        <v>16</v>
      </c>
      <c r="V733">
        <f>INT(VLOOKUP($R733,装备规划说明!$X$27:$AI$34,V$1,FALSE)*VLOOKUP($G733,装备规划说明!$F$10:$O$21,4,FALSE)/装备规划说明!$AE$14)</f>
        <v>1126</v>
      </c>
      <c r="W733">
        <f>VLOOKUP($R733,装备规划说明!$X$27:$AI$34,W$1,FALSE)</f>
        <v>18</v>
      </c>
      <c r="X733">
        <f>INT(VLOOKUP($R733,装备规划说明!$X$27:$AI$34,X$1,FALSE)*VLOOKUP($G733,装备规划说明!$F$10:$O$21,4,FALSE)/装备规划说明!$AE$14)</f>
        <v>225</v>
      </c>
      <c r="Y733" t="str">
        <f t="shared" si="786"/>
        <v>[[16,1126][[18,225]]</v>
      </c>
      <c r="Z733">
        <f t="shared" si="738"/>
        <v>2</v>
      </c>
      <c r="AA733" t="str">
        <f t="shared" si="739"/>
        <v>[[16,187,750,100][18,37,150,100]]</v>
      </c>
      <c r="AB733" t="str">
        <f t="shared" si="739"/>
        <v>[[16,187,750,100][18,37,150,100]]</v>
      </c>
      <c r="AC733" t="str">
        <f t="shared" si="739"/>
        <v>[[16,187,750,100][18,37,150,100]]</v>
      </c>
      <c r="AD733" t="str">
        <f t="shared" si="739"/>
        <v>[[16,187,750,100][18,37,150,100]]</v>
      </c>
      <c r="AE733">
        <f t="shared" si="740"/>
        <v>1</v>
      </c>
    </row>
    <row r="734" spans="1:31" x14ac:dyDescent="0.15">
      <c r="A734" t="str">
        <f t="shared" si="695"/>
        <v>1207305</v>
      </c>
      <c r="B734">
        <f t="shared" si="696"/>
        <v>1</v>
      </c>
      <c r="E734">
        <f t="shared" ref="E734" si="811">E234</f>
        <v>3</v>
      </c>
      <c r="G734">
        <f t="shared" ref="G734" si="812">G234</f>
        <v>5</v>
      </c>
      <c r="H734">
        <f>VLOOKUP(G734,装备规划说明!$F$7:$H$20,2,FALSE)</f>
        <v>80</v>
      </c>
      <c r="I734">
        <f>IF(G734&gt;2,IF(E734=VLOOKUP(G734,装备规划说明!$F$10:$P$20,11,FALSE),1,0)+IF(E734-1=VLOOKUP(G734,装备规划说明!$F$10:$P$20,11,FALSE),1,0),IF(E734=VLOOKUP(G734,装备规划说明!$F$10:$P$20,11,FALSE),1,0))</f>
        <v>1</v>
      </c>
      <c r="J734">
        <f t="shared" si="699"/>
        <v>2</v>
      </c>
      <c r="K734">
        <v>0</v>
      </c>
      <c r="R734">
        <f t="shared" ref="R734:S734" si="813">R234</f>
        <v>7</v>
      </c>
      <c r="S734">
        <f t="shared" si="813"/>
        <v>7</v>
      </c>
      <c r="U734">
        <f>VLOOKUP($R734,装备规划说明!$X$27:$AI$34,U$1,FALSE)</f>
        <v>16</v>
      </c>
      <c r="V734">
        <f>INT(VLOOKUP($R734,装备规划说明!$X$27:$AI$34,V$1,FALSE)*VLOOKUP($G734,装备规划说明!$F$10:$O$21,4,FALSE)/装备规划说明!$AE$14)</f>
        <v>1126</v>
      </c>
      <c r="W734">
        <f>VLOOKUP($R734,装备规划说明!$X$27:$AI$34,W$1,FALSE)</f>
        <v>18</v>
      </c>
      <c r="X734">
        <f>INT(VLOOKUP($R734,装备规划说明!$X$27:$AI$34,X$1,FALSE)*VLOOKUP($G734,装备规划说明!$F$10:$O$21,4,FALSE)/装备规划说明!$AE$14)</f>
        <v>225</v>
      </c>
      <c r="Y734" t="str">
        <f t="shared" si="786"/>
        <v>[[16,1126][[18,225]]</v>
      </c>
      <c r="Z734">
        <f t="shared" si="738"/>
        <v>2</v>
      </c>
      <c r="AA734" t="str">
        <f t="shared" si="739"/>
        <v>[[16,187,750,100][18,37,150,100]]</v>
      </c>
      <c r="AB734" t="str">
        <f t="shared" si="739"/>
        <v>[[16,187,750,100][18,37,150,100]]</v>
      </c>
      <c r="AC734" t="str">
        <f t="shared" si="739"/>
        <v>[[16,187,750,100][18,37,150,100]]</v>
      </c>
      <c r="AD734" t="str">
        <f t="shared" si="739"/>
        <v>[[16,187,750,100][18,37,150,100]]</v>
      </c>
      <c r="AE734">
        <f t="shared" si="740"/>
        <v>1</v>
      </c>
    </row>
    <row r="735" spans="1:31" x14ac:dyDescent="0.15">
      <c r="A735" t="str">
        <f t="shared" si="695"/>
        <v>1201405</v>
      </c>
      <c r="B735">
        <f t="shared" si="696"/>
        <v>1</v>
      </c>
      <c r="E735">
        <f t="shared" ref="E735" si="814">E235</f>
        <v>4</v>
      </c>
      <c r="G735">
        <f t="shared" ref="G735" si="815">G235</f>
        <v>5</v>
      </c>
      <c r="H735">
        <f>VLOOKUP(G735,装备规划说明!$F$7:$H$20,2,FALSE)</f>
        <v>80</v>
      </c>
      <c r="I735">
        <f>IF(G735&gt;2,IF(E735=VLOOKUP(G735,装备规划说明!$F$10:$P$20,11,FALSE),1,0)+IF(E735-1=VLOOKUP(G735,装备规划说明!$F$10:$P$20,11,FALSE),1,0),IF(E735=VLOOKUP(G735,装备规划说明!$F$10:$P$20,11,FALSE),1,0))</f>
        <v>1</v>
      </c>
      <c r="J735">
        <f t="shared" si="699"/>
        <v>2</v>
      </c>
      <c r="K735">
        <v>0</v>
      </c>
      <c r="R735">
        <f t="shared" ref="R735:S735" si="816">R235</f>
        <v>1</v>
      </c>
      <c r="S735">
        <f t="shared" si="816"/>
        <v>1</v>
      </c>
      <c r="U735">
        <f>VLOOKUP($R735,装备规划说明!$X$27:$AI$34,U$1,FALSE)</f>
        <v>16</v>
      </c>
      <c r="V735">
        <f>INT(VLOOKUP($R735,装备规划说明!$X$27:$AI$34,V$1,FALSE)*VLOOKUP($G735,装备规划说明!$F$10:$O$21,4,FALSE)/装备规划说明!$AE$14)</f>
        <v>788</v>
      </c>
      <c r="W735">
        <f>VLOOKUP($R735,装备规划说明!$X$27:$AI$34,W$1,FALSE)</f>
        <v>20</v>
      </c>
      <c r="X735">
        <f>INT(VLOOKUP($R735,装备规划说明!$X$27:$AI$34,X$1,FALSE)*VLOOKUP($G735,装备规划说明!$F$10:$O$21,4,FALSE)/装备规划说明!$AE$14)</f>
        <v>56</v>
      </c>
      <c r="Y735" t="str">
        <f t="shared" si="786"/>
        <v>[[16,788][[20,56]]</v>
      </c>
      <c r="Z735">
        <f t="shared" si="738"/>
        <v>3</v>
      </c>
      <c r="AA735" t="str">
        <f t="shared" si="739"/>
        <v>[[16,131,525,100][20,9,37,100]]</v>
      </c>
      <c r="AB735" t="str">
        <f t="shared" si="739"/>
        <v>[[16,131,525,100][20,9,37,100]]</v>
      </c>
      <c r="AC735" t="str">
        <f t="shared" si="739"/>
        <v>[[16,131,525,100][20,9,37,100]]</v>
      </c>
      <c r="AD735" t="str">
        <f t="shared" si="739"/>
        <v>[[16,131,525,100][20,9,37,100]]</v>
      </c>
      <c r="AE735">
        <f t="shared" si="740"/>
        <v>2</v>
      </c>
    </row>
    <row r="736" spans="1:31" x14ac:dyDescent="0.15">
      <c r="A736" t="str">
        <f t="shared" si="695"/>
        <v>1202405</v>
      </c>
      <c r="B736">
        <f t="shared" si="696"/>
        <v>1</v>
      </c>
      <c r="E736">
        <f t="shared" ref="E736" si="817">E236</f>
        <v>4</v>
      </c>
      <c r="G736">
        <f t="shared" ref="G736" si="818">G236</f>
        <v>5</v>
      </c>
      <c r="H736">
        <f>VLOOKUP(G736,装备规划说明!$F$7:$H$20,2,FALSE)</f>
        <v>80</v>
      </c>
      <c r="I736">
        <f>IF(G736&gt;2,IF(E736=VLOOKUP(G736,装备规划说明!$F$10:$P$20,11,FALSE),1,0)+IF(E736-1=VLOOKUP(G736,装备规划说明!$F$10:$P$20,11,FALSE),1,0),IF(E736=VLOOKUP(G736,装备规划说明!$F$10:$P$20,11,FALSE),1,0))</f>
        <v>1</v>
      </c>
      <c r="J736">
        <f t="shared" si="699"/>
        <v>2</v>
      </c>
      <c r="K736">
        <v>0</v>
      </c>
      <c r="R736">
        <f t="shared" ref="R736:S736" si="819">R236</f>
        <v>2</v>
      </c>
      <c r="S736">
        <f t="shared" si="819"/>
        <v>2</v>
      </c>
      <c r="U736">
        <f>VLOOKUP($R736,装备规划说明!$X$27:$AI$34,U$1,FALSE)</f>
        <v>16</v>
      </c>
      <c r="V736">
        <f>INT(VLOOKUP($R736,装备规划说明!$X$27:$AI$34,V$1,FALSE)*VLOOKUP($G736,装备规划说明!$F$10:$O$21,4,FALSE)/装备规划说明!$AE$14)</f>
        <v>1126</v>
      </c>
      <c r="W736">
        <f>VLOOKUP($R736,装备规划说明!$X$27:$AI$34,W$1,FALSE)</f>
        <v>20</v>
      </c>
      <c r="X736">
        <f>INT(VLOOKUP($R736,装备规划说明!$X$27:$AI$34,X$1,FALSE)*VLOOKUP($G736,装备规划说明!$F$10:$O$21,4,FALSE)/装备规划说明!$AE$14)</f>
        <v>56</v>
      </c>
      <c r="Y736" t="str">
        <f t="shared" si="786"/>
        <v>[[16,1126][[20,56]]</v>
      </c>
      <c r="Z736">
        <f t="shared" si="738"/>
        <v>3</v>
      </c>
      <c r="AA736" t="str">
        <f t="shared" si="739"/>
        <v>[[16,187,750,100][20,9,37,100]]</v>
      </c>
      <c r="AB736" t="str">
        <f t="shared" si="739"/>
        <v>[[16,187,750,100][20,9,37,100]]</v>
      </c>
      <c r="AC736" t="str">
        <f t="shared" si="739"/>
        <v>[[16,187,750,100][20,9,37,100]]</v>
      </c>
      <c r="AD736" t="str">
        <f t="shared" si="739"/>
        <v>[[16,187,750,100][20,9,37,100]]</v>
      </c>
      <c r="AE736">
        <f t="shared" si="740"/>
        <v>2</v>
      </c>
    </row>
    <row r="737" spans="1:31" x14ac:dyDescent="0.15">
      <c r="A737" t="str">
        <f t="shared" si="695"/>
        <v>1203405</v>
      </c>
      <c r="B737">
        <f t="shared" si="696"/>
        <v>1</v>
      </c>
      <c r="E737">
        <f t="shared" ref="E737" si="820">E237</f>
        <v>4</v>
      </c>
      <c r="G737">
        <f t="shared" ref="G737" si="821">G237</f>
        <v>5</v>
      </c>
      <c r="H737">
        <f>VLOOKUP(G737,装备规划说明!$F$7:$H$20,2,FALSE)</f>
        <v>80</v>
      </c>
      <c r="I737">
        <f>IF(G737&gt;2,IF(E737=VLOOKUP(G737,装备规划说明!$F$10:$P$20,11,FALSE),1,0)+IF(E737-1=VLOOKUP(G737,装备规划说明!$F$10:$P$20,11,FALSE),1,0),IF(E737=VLOOKUP(G737,装备规划说明!$F$10:$P$20,11,FALSE),1,0))</f>
        <v>1</v>
      </c>
      <c r="J737">
        <f t="shared" si="699"/>
        <v>2</v>
      </c>
      <c r="K737">
        <v>0</v>
      </c>
      <c r="R737">
        <f t="shared" ref="R737:S737" si="822">R237</f>
        <v>3</v>
      </c>
      <c r="S737">
        <f t="shared" si="822"/>
        <v>3</v>
      </c>
      <c r="U737">
        <f>VLOOKUP($R737,装备规划说明!$X$27:$AI$34,U$1,FALSE)</f>
        <v>16</v>
      </c>
      <c r="V737">
        <f>INT(VLOOKUP($R737,装备规划说明!$X$27:$AI$34,V$1,FALSE)*VLOOKUP($G737,装备规划说明!$F$10:$O$21,4,FALSE)/装备规划说明!$AE$14)</f>
        <v>563</v>
      </c>
      <c r="W737">
        <f>VLOOKUP($R737,装备规划说明!$X$27:$AI$34,W$1,FALSE)</f>
        <v>21</v>
      </c>
      <c r="X737">
        <f>INT(VLOOKUP($R737,装备规划说明!$X$27:$AI$34,X$1,FALSE)*VLOOKUP($G737,装备规划说明!$F$10:$O$21,4,FALSE)/装备规划说明!$AE$14)</f>
        <v>56</v>
      </c>
      <c r="Y737" t="str">
        <f t="shared" si="786"/>
        <v>[[16,563][[21,56]]</v>
      </c>
      <c r="Z737">
        <f t="shared" si="738"/>
        <v>3</v>
      </c>
      <c r="AA737" t="str">
        <f t="shared" si="739"/>
        <v>[[16,93,375,100][21,9,37,100]]</v>
      </c>
      <c r="AB737" t="str">
        <f t="shared" si="739"/>
        <v>[[16,93,375,100][21,9,37,100]]</v>
      </c>
      <c r="AC737" t="str">
        <f t="shared" si="739"/>
        <v>[[16,93,375,100][21,9,37,100]]</v>
      </c>
      <c r="AD737" t="str">
        <f t="shared" si="739"/>
        <v>[[16,93,375,100][21,9,37,100]]</v>
      </c>
      <c r="AE737">
        <f t="shared" si="740"/>
        <v>2</v>
      </c>
    </row>
    <row r="738" spans="1:31" x14ac:dyDescent="0.15">
      <c r="A738" t="str">
        <f t="shared" si="695"/>
        <v>1204405</v>
      </c>
      <c r="B738">
        <f t="shared" si="696"/>
        <v>1</v>
      </c>
      <c r="E738">
        <f t="shared" ref="E738" si="823">E238</f>
        <v>4</v>
      </c>
      <c r="G738">
        <f t="shared" ref="G738" si="824">G238</f>
        <v>5</v>
      </c>
      <c r="H738">
        <f>VLOOKUP(G738,装备规划说明!$F$7:$H$20,2,FALSE)</f>
        <v>80</v>
      </c>
      <c r="I738">
        <f>IF(G738&gt;2,IF(E738=VLOOKUP(G738,装备规划说明!$F$10:$P$20,11,FALSE),1,0)+IF(E738-1=VLOOKUP(G738,装备规划说明!$F$10:$P$20,11,FALSE),1,0),IF(E738=VLOOKUP(G738,装备规划说明!$F$10:$P$20,11,FALSE),1,0))</f>
        <v>1</v>
      </c>
      <c r="J738">
        <f t="shared" si="699"/>
        <v>2</v>
      </c>
      <c r="K738">
        <v>0</v>
      </c>
      <c r="R738">
        <f t="shared" ref="R738:S738" si="825">R238</f>
        <v>4</v>
      </c>
      <c r="S738">
        <f t="shared" si="825"/>
        <v>4</v>
      </c>
      <c r="U738">
        <f>VLOOKUP($R738,装备规划说明!$X$27:$AI$34,U$1,FALSE)</f>
        <v>18</v>
      </c>
      <c r="V738">
        <f>INT(VLOOKUP($R738,装备规划说明!$X$27:$AI$34,V$1,FALSE)*VLOOKUP($G738,装备规划说明!$F$10:$O$21,4,FALSE)/装备规划说明!$AE$14)</f>
        <v>56</v>
      </c>
      <c r="W738">
        <f>VLOOKUP($R738,装备规划说明!$X$27:$AI$34,W$1,FALSE)</f>
        <v>22</v>
      </c>
      <c r="X738">
        <f>INT(VLOOKUP($R738,装备规划说明!$X$27:$AI$34,X$1,FALSE)*VLOOKUP($G738,装备规划说明!$F$10:$O$21,4,FALSE)/装备规划说明!$AE$14)</f>
        <v>28</v>
      </c>
      <c r="Y738" t="str">
        <f t="shared" si="786"/>
        <v>[[18,56][[22,28]]</v>
      </c>
      <c r="Z738">
        <f t="shared" si="738"/>
        <v>3</v>
      </c>
      <c r="AA738" t="str">
        <f t="shared" si="739"/>
        <v>[[18,9,37,100][22,4,18,100]]</v>
      </c>
      <c r="AB738" t="str">
        <f t="shared" si="739"/>
        <v>[[18,9,37,100][22,4,18,100]]</v>
      </c>
      <c r="AC738" t="str">
        <f t="shared" si="739"/>
        <v>[[18,9,37,100][22,4,18,100]]</v>
      </c>
      <c r="AD738" t="str">
        <f t="shared" si="739"/>
        <v>[[18,9,37,100][22,4,18,100]]</v>
      </c>
      <c r="AE738">
        <f t="shared" si="740"/>
        <v>2</v>
      </c>
    </row>
    <row r="739" spans="1:31" x14ac:dyDescent="0.15">
      <c r="A739" t="str">
        <f t="shared" si="695"/>
        <v>1205405</v>
      </c>
      <c r="B739">
        <f t="shared" si="696"/>
        <v>1</v>
      </c>
      <c r="E739">
        <f t="shared" ref="E739" si="826">E239</f>
        <v>4</v>
      </c>
      <c r="G739">
        <f t="shared" ref="G739" si="827">G239</f>
        <v>5</v>
      </c>
      <c r="H739">
        <f>VLOOKUP(G739,装备规划说明!$F$7:$H$20,2,FALSE)</f>
        <v>80</v>
      </c>
      <c r="I739">
        <f>IF(G739&gt;2,IF(E739=VLOOKUP(G739,装备规划说明!$F$10:$P$20,11,FALSE),1,0)+IF(E739-1=VLOOKUP(G739,装备规划说明!$F$10:$P$20,11,FALSE),1,0),IF(E739=VLOOKUP(G739,装备规划说明!$F$10:$P$20,11,FALSE),1,0))</f>
        <v>1</v>
      </c>
      <c r="J739">
        <f t="shared" si="699"/>
        <v>2</v>
      </c>
      <c r="K739">
        <v>0</v>
      </c>
      <c r="R739">
        <f t="shared" ref="R739:S739" si="828">R239</f>
        <v>5</v>
      </c>
      <c r="S739">
        <f t="shared" si="828"/>
        <v>5</v>
      </c>
      <c r="U739">
        <f>VLOOKUP($R739,装备规划说明!$X$27:$AI$34,U$1,FALSE)</f>
        <v>16</v>
      </c>
      <c r="V739">
        <f>INT(VLOOKUP($R739,装备规划说明!$X$27:$AI$34,V$1,FALSE)*VLOOKUP($G739,装备规划说明!$F$10:$O$21,4,FALSE)/装备规划说明!$AE$14)</f>
        <v>788</v>
      </c>
      <c r="W739">
        <f>VLOOKUP($R739,装备规划说明!$X$27:$AI$34,W$1,FALSE)</f>
        <v>17</v>
      </c>
      <c r="X739">
        <f>INT(VLOOKUP($R739,装备规划说明!$X$27:$AI$34,X$1,FALSE)*VLOOKUP($G739,装备规划说明!$F$10:$O$21,4,FALSE)/装备规划说明!$AE$14)</f>
        <v>563</v>
      </c>
      <c r="Y739" t="str">
        <f t="shared" si="786"/>
        <v>[[16,788][[17,563]]</v>
      </c>
      <c r="Z739">
        <f t="shared" si="738"/>
        <v>3</v>
      </c>
      <c r="AA739" t="str">
        <f t="shared" si="739"/>
        <v>[[16,131,525,100][17,93,375,100]]</v>
      </c>
      <c r="AB739" t="str">
        <f t="shared" si="739"/>
        <v>[[16,131,525,100][17,93,375,100]]</v>
      </c>
      <c r="AC739" t="str">
        <f t="shared" si="739"/>
        <v>[[16,131,525,100][17,93,375,100]]</v>
      </c>
      <c r="AD739" t="str">
        <f t="shared" si="739"/>
        <v>[[16,131,525,100][17,93,375,100]]</v>
      </c>
      <c r="AE739">
        <f t="shared" si="740"/>
        <v>2</v>
      </c>
    </row>
    <row r="740" spans="1:31" x14ac:dyDescent="0.15">
      <c r="A740" t="str">
        <f t="shared" si="695"/>
        <v>1206405</v>
      </c>
      <c r="B740">
        <f t="shared" si="696"/>
        <v>1</v>
      </c>
      <c r="E740">
        <f t="shared" ref="E740" si="829">E240</f>
        <v>4</v>
      </c>
      <c r="G740">
        <f t="shared" ref="G740" si="830">G240</f>
        <v>5</v>
      </c>
      <c r="H740">
        <f>VLOOKUP(G740,装备规划说明!$F$7:$H$20,2,FALSE)</f>
        <v>80</v>
      </c>
      <c r="I740">
        <f>IF(G740&gt;2,IF(E740=VLOOKUP(G740,装备规划说明!$F$10:$P$20,11,FALSE),1,0)+IF(E740-1=VLOOKUP(G740,装备规划说明!$F$10:$P$20,11,FALSE),1,0),IF(E740=VLOOKUP(G740,装备规划说明!$F$10:$P$20,11,FALSE),1,0))</f>
        <v>1</v>
      </c>
      <c r="J740">
        <f t="shared" si="699"/>
        <v>2</v>
      </c>
      <c r="K740">
        <v>0</v>
      </c>
      <c r="R740">
        <f t="shared" ref="R740:S740" si="831">R240</f>
        <v>6</v>
      </c>
      <c r="S740">
        <f t="shared" si="831"/>
        <v>6</v>
      </c>
      <c r="U740">
        <f>VLOOKUP($R740,装备规划说明!$X$27:$AI$34,U$1,FALSE)</f>
        <v>18</v>
      </c>
      <c r="V740">
        <f>INT(VLOOKUP($R740,装备规划说明!$X$27:$AI$34,V$1,FALSE)*VLOOKUP($G740,装备规划说明!$F$10:$O$21,4,FALSE)/装备规划说明!$AE$14)</f>
        <v>56</v>
      </c>
      <c r="W740">
        <f>VLOOKUP($R740,装备规划说明!$X$27:$AI$34,W$1,FALSE)</f>
        <v>17</v>
      </c>
      <c r="X740">
        <f>INT(VLOOKUP($R740,装备规划说明!$X$27:$AI$34,X$1,FALSE)*VLOOKUP($G740,装备规划说明!$F$10:$O$21,4,FALSE)/装备规划说明!$AE$14)</f>
        <v>22</v>
      </c>
      <c r="Y740" t="str">
        <f t="shared" si="786"/>
        <v>[[18,56][[17,22]]</v>
      </c>
      <c r="Z740">
        <f t="shared" si="738"/>
        <v>3</v>
      </c>
      <c r="AA740" t="str">
        <f t="shared" si="739"/>
        <v>[[18,9,37,100][17,3,14,100]]</v>
      </c>
      <c r="AB740" t="str">
        <f t="shared" si="739"/>
        <v>[[18,9,37,100][17,3,14,100]]</v>
      </c>
      <c r="AC740" t="str">
        <f t="shared" si="739"/>
        <v>[[18,9,37,100][17,3,14,100]]</v>
      </c>
      <c r="AD740" t="str">
        <f t="shared" si="739"/>
        <v>[[18,9,37,100][17,3,14,100]]</v>
      </c>
      <c r="AE740">
        <f t="shared" si="740"/>
        <v>2</v>
      </c>
    </row>
    <row r="741" spans="1:31" x14ac:dyDescent="0.15">
      <c r="A741" t="str">
        <f t="shared" si="695"/>
        <v>1207405</v>
      </c>
      <c r="B741">
        <f t="shared" si="696"/>
        <v>1</v>
      </c>
      <c r="E741">
        <f t="shared" ref="E741" si="832">E241</f>
        <v>4</v>
      </c>
      <c r="G741">
        <f t="shared" ref="G741" si="833">G241</f>
        <v>5</v>
      </c>
      <c r="H741">
        <f>VLOOKUP(G741,装备规划说明!$F$7:$H$20,2,FALSE)</f>
        <v>80</v>
      </c>
      <c r="I741">
        <f>IF(G741&gt;2,IF(E741=VLOOKUP(G741,装备规划说明!$F$10:$P$20,11,FALSE),1,0)+IF(E741-1=VLOOKUP(G741,装备规划说明!$F$10:$P$20,11,FALSE),1,0),IF(E741=VLOOKUP(G741,装备规划说明!$F$10:$P$20,11,FALSE),1,0))</f>
        <v>1</v>
      </c>
      <c r="J741">
        <f t="shared" si="699"/>
        <v>2</v>
      </c>
      <c r="K741">
        <v>0</v>
      </c>
      <c r="R741">
        <f t="shared" ref="R741:S741" si="834">R241</f>
        <v>7</v>
      </c>
      <c r="S741">
        <f t="shared" si="834"/>
        <v>7</v>
      </c>
      <c r="U741">
        <f>VLOOKUP($R741,装备规划说明!$X$27:$AI$34,U$1,FALSE)</f>
        <v>16</v>
      </c>
      <c r="V741">
        <f>INT(VLOOKUP($R741,装备规划说明!$X$27:$AI$34,V$1,FALSE)*VLOOKUP($G741,装备规划说明!$F$10:$O$21,4,FALSE)/装备规划说明!$AE$14)</f>
        <v>1126</v>
      </c>
      <c r="W741">
        <f>VLOOKUP($R741,装备规划说明!$X$27:$AI$34,W$1,FALSE)</f>
        <v>18</v>
      </c>
      <c r="X741">
        <f>INT(VLOOKUP($R741,装备规划说明!$X$27:$AI$34,X$1,FALSE)*VLOOKUP($G741,装备规划说明!$F$10:$O$21,4,FALSE)/装备规划说明!$AE$14)</f>
        <v>225</v>
      </c>
      <c r="Y741" t="str">
        <f t="shared" si="786"/>
        <v>[[16,1126][[18,225]]</v>
      </c>
      <c r="Z741">
        <f t="shared" si="738"/>
        <v>3</v>
      </c>
      <c r="AA741" t="str">
        <f t="shared" si="739"/>
        <v>[[16,187,750,100][18,37,150,100]]</v>
      </c>
      <c r="AB741" t="str">
        <f t="shared" si="739"/>
        <v>[[16,187,750,100][18,37,150,100]]</v>
      </c>
      <c r="AC741" t="str">
        <f t="shared" si="739"/>
        <v>[[16,187,750,100][18,37,150,100]]</v>
      </c>
      <c r="AD741" t="str">
        <f t="shared" si="739"/>
        <v>[[16,187,750,100][18,37,150,100]]</v>
      </c>
      <c r="AE741">
        <f t="shared" si="740"/>
        <v>2</v>
      </c>
    </row>
    <row r="742" spans="1:31" x14ac:dyDescent="0.15">
      <c r="A742" t="str">
        <f t="shared" si="695"/>
        <v>1207405</v>
      </c>
      <c r="B742">
        <f t="shared" si="696"/>
        <v>1</v>
      </c>
      <c r="E742">
        <f t="shared" ref="E742" si="835">E242</f>
        <v>4</v>
      </c>
      <c r="G742">
        <f t="shared" ref="G742" si="836">G242</f>
        <v>5</v>
      </c>
      <c r="H742">
        <f>VLOOKUP(G742,装备规划说明!$F$7:$H$20,2,FALSE)</f>
        <v>80</v>
      </c>
      <c r="I742">
        <f>IF(G742&gt;2,IF(E742=VLOOKUP(G742,装备规划说明!$F$10:$P$20,11,FALSE),1,0)+IF(E742-1=VLOOKUP(G742,装备规划说明!$F$10:$P$20,11,FALSE),1,0),IF(E742=VLOOKUP(G742,装备规划说明!$F$10:$P$20,11,FALSE),1,0))</f>
        <v>1</v>
      </c>
      <c r="J742">
        <f t="shared" si="699"/>
        <v>2</v>
      </c>
      <c r="K742">
        <v>0</v>
      </c>
      <c r="R742">
        <f t="shared" ref="R742:S742" si="837">R242</f>
        <v>7</v>
      </c>
      <c r="S742">
        <f t="shared" si="837"/>
        <v>7</v>
      </c>
      <c r="U742">
        <f>VLOOKUP($R742,装备规划说明!$X$27:$AI$34,U$1,FALSE)</f>
        <v>16</v>
      </c>
      <c r="V742">
        <f>INT(VLOOKUP($R742,装备规划说明!$X$27:$AI$34,V$1,FALSE)*VLOOKUP($G742,装备规划说明!$F$10:$O$21,4,FALSE)/装备规划说明!$AE$14)</f>
        <v>1126</v>
      </c>
      <c r="W742">
        <f>VLOOKUP($R742,装备规划说明!$X$27:$AI$34,W$1,FALSE)</f>
        <v>18</v>
      </c>
      <c r="X742">
        <f>INT(VLOOKUP($R742,装备规划说明!$X$27:$AI$34,X$1,FALSE)*VLOOKUP($G742,装备规划说明!$F$10:$O$21,4,FALSE)/装备规划说明!$AE$14)</f>
        <v>225</v>
      </c>
      <c r="Y742" t="str">
        <f t="shared" si="786"/>
        <v>[[16,1126][[18,225]]</v>
      </c>
      <c r="Z742">
        <f t="shared" si="738"/>
        <v>3</v>
      </c>
      <c r="AA742" t="str">
        <f t="shared" si="739"/>
        <v>[[16,187,750,100][18,37,150,100]]</v>
      </c>
      <c r="AB742" t="str">
        <f t="shared" si="739"/>
        <v>[[16,187,750,100][18,37,150,100]]</v>
      </c>
      <c r="AC742" t="str">
        <f t="shared" si="739"/>
        <v>[[16,187,750,100][18,37,150,100]]</v>
      </c>
      <c r="AD742" t="str">
        <f t="shared" si="739"/>
        <v>[[16,187,750,100][18,37,150,100]]</v>
      </c>
      <c r="AE742">
        <f t="shared" si="740"/>
        <v>2</v>
      </c>
    </row>
    <row r="743" spans="1:31" x14ac:dyDescent="0.15">
      <c r="A743" t="str">
        <f t="shared" si="695"/>
        <v>1207405</v>
      </c>
      <c r="B743">
        <f t="shared" si="696"/>
        <v>1</v>
      </c>
      <c r="E743">
        <f t="shared" ref="E743" si="838">E243</f>
        <v>4</v>
      </c>
      <c r="G743">
        <f t="shared" ref="G743" si="839">G243</f>
        <v>5</v>
      </c>
      <c r="H743">
        <f>VLOOKUP(G743,装备规划说明!$F$7:$H$20,2,FALSE)</f>
        <v>80</v>
      </c>
      <c r="I743">
        <f>IF(G743&gt;2,IF(E743=VLOOKUP(G743,装备规划说明!$F$10:$P$20,11,FALSE),1,0)+IF(E743-1=VLOOKUP(G743,装备规划说明!$F$10:$P$20,11,FALSE),1,0),IF(E743=VLOOKUP(G743,装备规划说明!$F$10:$P$20,11,FALSE),1,0))</f>
        <v>1</v>
      </c>
      <c r="J743">
        <f t="shared" si="699"/>
        <v>2</v>
      </c>
      <c r="K743">
        <v>0</v>
      </c>
      <c r="R743">
        <f t="shared" ref="R743:S743" si="840">R243</f>
        <v>7</v>
      </c>
      <c r="S743">
        <f t="shared" si="840"/>
        <v>7</v>
      </c>
      <c r="U743">
        <f>VLOOKUP($R743,装备规划说明!$X$27:$AI$34,U$1,FALSE)</f>
        <v>16</v>
      </c>
      <c r="V743">
        <f>INT(VLOOKUP($R743,装备规划说明!$X$27:$AI$34,V$1,FALSE)*VLOOKUP($G743,装备规划说明!$F$10:$O$21,4,FALSE)/装备规划说明!$AE$14)</f>
        <v>1126</v>
      </c>
      <c r="W743">
        <f>VLOOKUP($R743,装备规划说明!$X$27:$AI$34,W$1,FALSE)</f>
        <v>18</v>
      </c>
      <c r="X743">
        <f>INT(VLOOKUP($R743,装备规划说明!$X$27:$AI$34,X$1,FALSE)*VLOOKUP($G743,装备规划说明!$F$10:$O$21,4,FALSE)/装备规划说明!$AE$14)</f>
        <v>225</v>
      </c>
      <c r="Y743" t="str">
        <f t="shared" si="786"/>
        <v>[[16,1126][[18,225]]</v>
      </c>
      <c r="Z743">
        <f t="shared" si="738"/>
        <v>3</v>
      </c>
      <c r="AA743" t="str">
        <f t="shared" si="739"/>
        <v>[[16,187,750,100][18,37,150,100]]</v>
      </c>
      <c r="AB743" t="str">
        <f t="shared" si="739"/>
        <v>[[16,187,750,100][18,37,150,100]]</v>
      </c>
      <c r="AC743" t="str">
        <f t="shared" si="739"/>
        <v>[[16,187,750,100][18,37,150,100]]</v>
      </c>
      <c r="AD743" t="str">
        <f t="shared" si="739"/>
        <v>[[16,187,750,100][18,37,150,100]]</v>
      </c>
      <c r="AE743">
        <f t="shared" si="740"/>
        <v>2</v>
      </c>
    </row>
    <row r="744" spans="1:31" x14ac:dyDescent="0.15">
      <c r="A744" t="str">
        <f t="shared" si="695"/>
        <v>1207405</v>
      </c>
      <c r="B744">
        <f t="shared" si="696"/>
        <v>1</v>
      </c>
      <c r="E744">
        <f t="shared" ref="E744" si="841">E244</f>
        <v>4</v>
      </c>
      <c r="G744">
        <f t="shared" ref="G744" si="842">G244</f>
        <v>5</v>
      </c>
      <c r="H744">
        <f>VLOOKUP(G744,装备规划说明!$F$7:$H$20,2,FALSE)</f>
        <v>80</v>
      </c>
      <c r="I744">
        <f>IF(G744&gt;2,IF(E744=VLOOKUP(G744,装备规划说明!$F$10:$P$20,11,FALSE),1,0)+IF(E744-1=VLOOKUP(G744,装备规划说明!$F$10:$P$20,11,FALSE),1,0),IF(E744=VLOOKUP(G744,装备规划说明!$F$10:$P$20,11,FALSE),1,0))</f>
        <v>1</v>
      </c>
      <c r="J744">
        <f t="shared" si="699"/>
        <v>2</v>
      </c>
      <c r="K744">
        <v>0</v>
      </c>
      <c r="R744">
        <f t="shared" ref="R744:S744" si="843">R244</f>
        <v>7</v>
      </c>
      <c r="S744">
        <f t="shared" si="843"/>
        <v>7</v>
      </c>
      <c r="U744">
        <f>VLOOKUP($R744,装备规划说明!$X$27:$AI$34,U$1,FALSE)</f>
        <v>16</v>
      </c>
      <c r="V744">
        <f>INT(VLOOKUP($R744,装备规划说明!$X$27:$AI$34,V$1,FALSE)*VLOOKUP($G744,装备规划说明!$F$10:$O$21,4,FALSE)/装备规划说明!$AE$14)</f>
        <v>1126</v>
      </c>
      <c r="W744">
        <f>VLOOKUP($R744,装备规划说明!$X$27:$AI$34,W$1,FALSE)</f>
        <v>18</v>
      </c>
      <c r="X744">
        <f>INT(VLOOKUP($R744,装备规划说明!$X$27:$AI$34,X$1,FALSE)*VLOOKUP($G744,装备规划说明!$F$10:$O$21,4,FALSE)/装备规划说明!$AE$14)</f>
        <v>225</v>
      </c>
      <c r="Y744" t="str">
        <f t="shared" si="786"/>
        <v>[[16,1126][[18,225]]</v>
      </c>
      <c r="Z744">
        <f t="shared" si="738"/>
        <v>3</v>
      </c>
      <c r="AA744" t="str">
        <f t="shared" si="739"/>
        <v>[[16,187,750,100][18,37,150,100]]</v>
      </c>
      <c r="AB744" t="str">
        <f t="shared" si="739"/>
        <v>[[16,187,750,100][18,37,150,100]]</v>
      </c>
      <c r="AC744" t="str">
        <f t="shared" si="739"/>
        <v>[[16,187,750,100][18,37,150,100]]</v>
      </c>
      <c r="AD744" t="str">
        <f t="shared" si="739"/>
        <v>[[16,187,750,100][18,37,150,100]]</v>
      </c>
      <c r="AE744">
        <f t="shared" si="740"/>
        <v>2</v>
      </c>
    </row>
    <row r="745" spans="1:31" hidden="1" x14ac:dyDescent="0.15">
      <c r="A745" t="str">
        <f t="shared" si="695"/>
        <v>1201505</v>
      </c>
      <c r="B745">
        <f t="shared" si="696"/>
        <v>1</v>
      </c>
      <c r="E745">
        <f t="shared" ref="E745" si="844">E245</f>
        <v>5</v>
      </c>
      <c r="G745">
        <f t="shared" ref="G745" si="845">G245</f>
        <v>5</v>
      </c>
      <c r="H745">
        <f>VLOOKUP(G745,装备规划说明!$F$7:$H$20,2,FALSE)</f>
        <v>80</v>
      </c>
      <c r="I745">
        <f>IF(G745&gt;2,IF(E745=VLOOKUP(G745,装备规划说明!$F$10:$P$20,11,FALSE),1,0)+IF(E745-1=VLOOKUP(G745,装备规划说明!$F$10:$P$20,11,FALSE),1,0),IF(E745=VLOOKUP(G745,装备规划说明!$F$10:$P$20,11,FALSE),1,0))</f>
        <v>0</v>
      </c>
      <c r="J745">
        <f t="shared" si="699"/>
        <v>2</v>
      </c>
      <c r="K745">
        <v>0</v>
      </c>
      <c r="R745">
        <f t="shared" ref="R745:S745" si="846">R245</f>
        <v>1</v>
      </c>
      <c r="S745">
        <f t="shared" si="846"/>
        <v>1</v>
      </c>
      <c r="U745">
        <f>VLOOKUP($R745,装备规划说明!$X$27:$AI$34,U$1,FALSE)</f>
        <v>16</v>
      </c>
      <c r="V745">
        <f>INT(VLOOKUP($R745,装备规划说明!$X$27:$AI$34,V$1,FALSE)*VLOOKUP($G745,装备规划说明!$F$10:$O$21,4,FALSE)/装备规划说明!$AE$14)</f>
        <v>788</v>
      </c>
      <c r="W745">
        <f>VLOOKUP($R745,装备规划说明!$X$27:$AI$34,W$1,FALSE)</f>
        <v>20</v>
      </c>
      <c r="X745">
        <f>INT(VLOOKUP($R745,装备规划说明!$X$27:$AI$34,X$1,FALSE)*VLOOKUP($G745,装备规划说明!$F$10:$O$21,4,FALSE)/装备规划说明!$AE$14)</f>
        <v>56</v>
      </c>
      <c r="Y745" t="str">
        <f t="shared" si="737"/>
        <v>[[16,551,985][[20,39,70]</v>
      </c>
      <c r="Z745">
        <f t="shared" si="738"/>
        <v>4</v>
      </c>
      <c r="AA745" t="str">
        <f t="shared" si="739"/>
        <v>[[16,131,525,100][20,9,37,100]]</v>
      </c>
      <c r="AB745" t="str">
        <f t="shared" si="739"/>
        <v>[[16,131,525,100][20,9,37,100]]</v>
      </c>
      <c r="AC745" t="str">
        <f t="shared" si="739"/>
        <v>[[16,131,525,100][20,9,37,100]]</v>
      </c>
      <c r="AD745" t="str">
        <f t="shared" si="739"/>
        <v>[[16,131,525,100][20,9,37,100]]</v>
      </c>
      <c r="AE745">
        <f t="shared" si="740"/>
        <v>2</v>
      </c>
    </row>
    <row r="746" spans="1:31" hidden="1" x14ac:dyDescent="0.15">
      <c r="A746" t="str">
        <f t="shared" si="695"/>
        <v>1202505</v>
      </c>
      <c r="B746">
        <f t="shared" si="696"/>
        <v>1</v>
      </c>
      <c r="E746">
        <f t="shared" ref="E746" si="847">E246</f>
        <v>5</v>
      </c>
      <c r="G746">
        <f t="shared" ref="G746" si="848">G246</f>
        <v>5</v>
      </c>
      <c r="H746">
        <f>VLOOKUP(G746,装备规划说明!$F$7:$H$20,2,FALSE)</f>
        <v>80</v>
      </c>
      <c r="I746">
        <f>IF(G746&gt;2,IF(E746=VLOOKUP(G746,装备规划说明!$F$10:$P$20,11,FALSE),1,0)+IF(E746-1=VLOOKUP(G746,装备规划说明!$F$10:$P$20,11,FALSE),1,0),IF(E746=VLOOKUP(G746,装备规划说明!$F$10:$P$20,11,FALSE),1,0))</f>
        <v>0</v>
      </c>
      <c r="J746">
        <f t="shared" si="699"/>
        <v>2</v>
      </c>
      <c r="K746">
        <v>0</v>
      </c>
      <c r="R746">
        <f t="shared" ref="R746:S746" si="849">R246</f>
        <v>2</v>
      </c>
      <c r="S746">
        <f t="shared" si="849"/>
        <v>2</v>
      </c>
      <c r="U746">
        <f>VLOOKUP($R746,装备规划说明!$X$27:$AI$34,U$1,FALSE)</f>
        <v>16</v>
      </c>
      <c r="V746">
        <f>INT(VLOOKUP($R746,装备规划说明!$X$27:$AI$34,V$1,FALSE)*VLOOKUP($G746,装备规划说明!$F$10:$O$21,4,FALSE)/装备规划说明!$AE$14)</f>
        <v>1126</v>
      </c>
      <c r="W746">
        <f>VLOOKUP($R746,装备规划说明!$X$27:$AI$34,W$1,FALSE)</f>
        <v>20</v>
      </c>
      <c r="X746">
        <f>INT(VLOOKUP($R746,装备规划说明!$X$27:$AI$34,X$1,FALSE)*VLOOKUP($G746,装备规划说明!$F$10:$O$21,4,FALSE)/装备规划说明!$AE$14)</f>
        <v>56</v>
      </c>
      <c r="Y746" t="str">
        <f t="shared" si="737"/>
        <v>[[16,788,1407][[20,39,70]</v>
      </c>
      <c r="Z746">
        <f t="shared" si="738"/>
        <v>4</v>
      </c>
      <c r="AA746" t="str">
        <f t="shared" si="739"/>
        <v>[[16,187,750,100][20,9,37,100]]</v>
      </c>
      <c r="AB746" t="str">
        <f t="shared" si="739"/>
        <v>[[16,187,750,100][20,9,37,100]]</v>
      </c>
      <c r="AC746" t="str">
        <f t="shared" si="739"/>
        <v>[[16,187,750,100][20,9,37,100]]</v>
      </c>
      <c r="AD746" t="str">
        <f t="shared" si="739"/>
        <v>[[16,187,750,100][20,9,37,100]]</v>
      </c>
      <c r="AE746">
        <f t="shared" si="740"/>
        <v>2</v>
      </c>
    </row>
    <row r="747" spans="1:31" hidden="1" x14ac:dyDescent="0.15">
      <c r="A747" t="str">
        <f t="shared" si="695"/>
        <v>1203505</v>
      </c>
      <c r="B747">
        <f t="shared" si="696"/>
        <v>1</v>
      </c>
      <c r="E747">
        <f t="shared" ref="E747" si="850">E247</f>
        <v>5</v>
      </c>
      <c r="G747">
        <f t="shared" ref="G747" si="851">G247</f>
        <v>5</v>
      </c>
      <c r="H747">
        <f>VLOOKUP(G747,装备规划说明!$F$7:$H$20,2,FALSE)</f>
        <v>80</v>
      </c>
      <c r="I747">
        <f>IF(G747&gt;2,IF(E747=VLOOKUP(G747,装备规划说明!$F$10:$P$20,11,FALSE),1,0)+IF(E747-1=VLOOKUP(G747,装备规划说明!$F$10:$P$20,11,FALSE),1,0),IF(E747=VLOOKUP(G747,装备规划说明!$F$10:$P$20,11,FALSE),1,0))</f>
        <v>0</v>
      </c>
      <c r="J747">
        <f t="shared" si="699"/>
        <v>2</v>
      </c>
      <c r="K747">
        <v>0</v>
      </c>
      <c r="R747">
        <f t="shared" ref="R747:S747" si="852">R247</f>
        <v>3</v>
      </c>
      <c r="S747">
        <f t="shared" si="852"/>
        <v>3</v>
      </c>
      <c r="U747">
        <f>VLOOKUP($R747,装备规划说明!$X$27:$AI$34,U$1,FALSE)</f>
        <v>16</v>
      </c>
      <c r="V747">
        <f>INT(VLOOKUP($R747,装备规划说明!$X$27:$AI$34,V$1,FALSE)*VLOOKUP($G747,装备规划说明!$F$10:$O$21,4,FALSE)/装备规划说明!$AE$14)</f>
        <v>563</v>
      </c>
      <c r="W747">
        <f>VLOOKUP($R747,装备规划说明!$X$27:$AI$34,W$1,FALSE)</f>
        <v>21</v>
      </c>
      <c r="X747">
        <f>INT(VLOOKUP($R747,装备规划说明!$X$27:$AI$34,X$1,FALSE)*VLOOKUP($G747,装备规划说明!$F$10:$O$21,4,FALSE)/装备规划说明!$AE$14)</f>
        <v>56</v>
      </c>
      <c r="Y747" t="str">
        <f t="shared" si="737"/>
        <v>[[16,394,703][[21,39,70]</v>
      </c>
      <c r="Z747">
        <f t="shared" si="738"/>
        <v>4</v>
      </c>
      <c r="AA747" t="str">
        <f t="shared" si="739"/>
        <v>[[16,93,375,100][21,9,37,100]]</v>
      </c>
      <c r="AB747" t="str">
        <f t="shared" si="739"/>
        <v>[[16,93,375,100][21,9,37,100]]</v>
      </c>
      <c r="AC747" t="str">
        <f t="shared" si="739"/>
        <v>[[16,93,375,100][21,9,37,100]]</v>
      </c>
      <c r="AD747" t="str">
        <f t="shared" si="739"/>
        <v>[[16,93,375,100][21,9,37,100]]</v>
      </c>
      <c r="AE747">
        <f t="shared" si="740"/>
        <v>2</v>
      </c>
    </row>
    <row r="748" spans="1:31" hidden="1" x14ac:dyDescent="0.15">
      <c r="A748" t="str">
        <f t="shared" si="695"/>
        <v>1204505</v>
      </c>
      <c r="B748">
        <f t="shared" si="696"/>
        <v>1</v>
      </c>
      <c r="E748">
        <f t="shared" ref="E748" si="853">E248</f>
        <v>5</v>
      </c>
      <c r="G748">
        <f t="shared" ref="G748" si="854">G248</f>
        <v>5</v>
      </c>
      <c r="H748">
        <f>VLOOKUP(G748,装备规划说明!$F$7:$H$20,2,FALSE)</f>
        <v>80</v>
      </c>
      <c r="I748">
        <f>IF(G748&gt;2,IF(E748=VLOOKUP(G748,装备规划说明!$F$10:$P$20,11,FALSE),1,0)+IF(E748-1=VLOOKUP(G748,装备规划说明!$F$10:$P$20,11,FALSE),1,0),IF(E748=VLOOKUP(G748,装备规划说明!$F$10:$P$20,11,FALSE),1,0))</f>
        <v>0</v>
      </c>
      <c r="J748">
        <f t="shared" si="699"/>
        <v>2</v>
      </c>
      <c r="K748">
        <v>0</v>
      </c>
      <c r="R748">
        <f t="shared" ref="R748:S748" si="855">R248</f>
        <v>4</v>
      </c>
      <c r="S748">
        <f t="shared" si="855"/>
        <v>4</v>
      </c>
      <c r="U748">
        <f>VLOOKUP($R748,装备规划说明!$X$27:$AI$34,U$1,FALSE)</f>
        <v>18</v>
      </c>
      <c r="V748">
        <f>INT(VLOOKUP($R748,装备规划说明!$X$27:$AI$34,V$1,FALSE)*VLOOKUP($G748,装备规划说明!$F$10:$O$21,4,FALSE)/装备规划说明!$AE$14)</f>
        <v>56</v>
      </c>
      <c r="W748">
        <f>VLOOKUP($R748,装备规划说明!$X$27:$AI$34,W$1,FALSE)</f>
        <v>22</v>
      </c>
      <c r="X748">
        <f>INT(VLOOKUP($R748,装备规划说明!$X$27:$AI$34,X$1,FALSE)*VLOOKUP($G748,装备规划说明!$F$10:$O$21,4,FALSE)/装备规划说明!$AE$14)</f>
        <v>28</v>
      </c>
      <c r="Y748" t="str">
        <f t="shared" si="737"/>
        <v>[[18,39,70][[22,19,35]</v>
      </c>
      <c r="Z748">
        <f t="shared" si="738"/>
        <v>4</v>
      </c>
      <c r="AA748" t="str">
        <f t="shared" si="739"/>
        <v>[[18,9,37,100][22,4,18,100]]</v>
      </c>
      <c r="AB748" t="str">
        <f t="shared" si="739"/>
        <v>[[18,9,37,100][22,4,18,100]]</v>
      </c>
      <c r="AC748" t="str">
        <f t="shared" si="739"/>
        <v>[[18,9,37,100][22,4,18,100]]</v>
      </c>
      <c r="AD748" t="str">
        <f t="shared" si="739"/>
        <v>[[18,9,37,100][22,4,18,100]]</v>
      </c>
      <c r="AE748">
        <f t="shared" si="740"/>
        <v>2</v>
      </c>
    </row>
    <row r="749" spans="1:31" hidden="1" x14ac:dyDescent="0.15">
      <c r="A749" t="str">
        <f t="shared" si="695"/>
        <v>1205505</v>
      </c>
      <c r="B749">
        <f t="shared" si="696"/>
        <v>1</v>
      </c>
      <c r="E749">
        <f t="shared" ref="E749" si="856">E249</f>
        <v>5</v>
      </c>
      <c r="G749">
        <f t="shared" ref="G749" si="857">G249</f>
        <v>5</v>
      </c>
      <c r="H749">
        <f>VLOOKUP(G749,装备规划说明!$F$7:$H$20,2,FALSE)</f>
        <v>80</v>
      </c>
      <c r="I749">
        <f>IF(G749&gt;2,IF(E749=VLOOKUP(G749,装备规划说明!$F$10:$P$20,11,FALSE),1,0)+IF(E749-1=VLOOKUP(G749,装备规划说明!$F$10:$P$20,11,FALSE),1,0),IF(E749=VLOOKUP(G749,装备规划说明!$F$10:$P$20,11,FALSE),1,0))</f>
        <v>0</v>
      </c>
      <c r="J749">
        <f t="shared" si="699"/>
        <v>2</v>
      </c>
      <c r="K749">
        <v>0</v>
      </c>
      <c r="R749">
        <f t="shared" ref="R749:S749" si="858">R249</f>
        <v>5</v>
      </c>
      <c r="S749">
        <f t="shared" si="858"/>
        <v>5</v>
      </c>
      <c r="U749">
        <f>VLOOKUP($R749,装备规划说明!$X$27:$AI$34,U$1,FALSE)</f>
        <v>16</v>
      </c>
      <c r="V749">
        <f>INT(VLOOKUP($R749,装备规划说明!$X$27:$AI$34,V$1,FALSE)*VLOOKUP($G749,装备规划说明!$F$10:$O$21,4,FALSE)/装备规划说明!$AE$14)</f>
        <v>788</v>
      </c>
      <c r="W749">
        <f>VLOOKUP($R749,装备规划说明!$X$27:$AI$34,W$1,FALSE)</f>
        <v>17</v>
      </c>
      <c r="X749">
        <f>INT(VLOOKUP($R749,装备规划说明!$X$27:$AI$34,X$1,FALSE)*VLOOKUP($G749,装备规划说明!$F$10:$O$21,4,FALSE)/装备规划说明!$AE$14)</f>
        <v>563</v>
      </c>
      <c r="Y749" t="str">
        <f t="shared" si="737"/>
        <v>[[16,551,985][[17,394,703]</v>
      </c>
      <c r="Z749">
        <f t="shared" si="738"/>
        <v>4</v>
      </c>
      <c r="AA749" t="str">
        <f t="shared" si="739"/>
        <v>[[16,131,525,100][17,93,375,100]]</v>
      </c>
      <c r="AB749" t="str">
        <f t="shared" si="739"/>
        <v>[[16,131,525,100][17,93,375,100]]</v>
      </c>
      <c r="AC749" t="str">
        <f t="shared" si="739"/>
        <v>[[16,131,525,100][17,93,375,100]]</v>
      </c>
      <c r="AD749" t="str">
        <f t="shared" si="739"/>
        <v>[[16,131,525,100][17,93,375,100]]</v>
      </c>
      <c r="AE749">
        <f t="shared" si="740"/>
        <v>2</v>
      </c>
    </row>
    <row r="750" spans="1:31" hidden="1" x14ac:dyDescent="0.15">
      <c r="A750" t="str">
        <f t="shared" si="695"/>
        <v>1206505</v>
      </c>
      <c r="B750">
        <f t="shared" si="696"/>
        <v>1</v>
      </c>
      <c r="E750">
        <f t="shared" ref="E750" si="859">E250</f>
        <v>5</v>
      </c>
      <c r="G750">
        <f t="shared" ref="G750" si="860">G250</f>
        <v>5</v>
      </c>
      <c r="H750">
        <f>VLOOKUP(G750,装备规划说明!$F$7:$H$20,2,FALSE)</f>
        <v>80</v>
      </c>
      <c r="I750">
        <f>IF(G750&gt;2,IF(E750=VLOOKUP(G750,装备规划说明!$F$10:$P$20,11,FALSE),1,0)+IF(E750-1=VLOOKUP(G750,装备规划说明!$F$10:$P$20,11,FALSE),1,0),IF(E750=VLOOKUP(G750,装备规划说明!$F$10:$P$20,11,FALSE),1,0))</f>
        <v>0</v>
      </c>
      <c r="J750">
        <f t="shared" si="699"/>
        <v>2</v>
      </c>
      <c r="K750">
        <v>0</v>
      </c>
      <c r="R750">
        <f t="shared" ref="R750:S750" si="861">R250</f>
        <v>6</v>
      </c>
      <c r="S750">
        <f t="shared" si="861"/>
        <v>6</v>
      </c>
      <c r="U750">
        <f>VLOOKUP($R750,装备规划说明!$X$27:$AI$34,U$1,FALSE)</f>
        <v>18</v>
      </c>
      <c r="V750">
        <f>INT(VLOOKUP($R750,装备规划说明!$X$27:$AI$34,V$1,FALSE)*VLOOKUP($G750,装备规划说明!$F$10:$O$21,4,FALSE)/装备规划说明!$AE$14)</f>
        <v>56</v>
      </c>
      <c r="W750">
        <f>VLOOKUP($R750,装备规划说明!$X$27:$AI$34,W$1,FALSE)</f>
        <v>17</v>
      </c>
      <c r="X750">
        <f>INT(VLOOKUP($R750,装备规划说明!$X$27:$AI$34,X$1,FALSE)*VLOOKUP($G750,装备规划说明!$F$10:$O$21,4,FALSE)/装备规划说明!$AE$14)</f>
        <v>22</v>
      </c>
      <c r="Y750" t="str">
        <f t="shared" si="737"/>
        <v>[[18,39,70][[17,15,27]</v>
      </c>
      <c r="Z750">
        <f t="shared" si="738"/>
        <v>4</v>
      </c>
      <c r="AA750" t="str">
        <f t="shared" si="739"/>
        <v>[[18,9,37,100][17,3,14,100]]</v>
      </c>
      <c r="AB750" t="str">
        <f t="shared" si="739"/>
        <v>[[18,9,37,100][17,3,14,100]]</v>
      </c>
      <c r="AC750" t="str">
        <f t="shared" si="739"/>
        <v>[[18,9,37,100][17,3,14,100]]</v>
      </c>
      <c r="AD750" t="str">
        <f t="shared" si="739"/>
        <v>[[18,9,37,100][17,3,14,100]]</v>
      </c>
      <c r="AE750">
        <f t="shared" si="740"/>
        <v>2</v>
      </c>
    </row>
    <row r="751" spans="1:31" hidden="1" x14ac:dyDescent="0.15">
      <c r="A751" t="str">
        <f t="shared" si="695"/>
        <v>1207505</v>
      </c>
      <c r="B751">
        <f t="shared" si="696"/>
        <v>1</v>
      </c>
      <c r="E751">
        <f t="shared" ref="E751" si="862">E251</f>
        <v>5</v>
      </c>
      <c r="G751">
        <f t="shared" ref="G751" si="863">G251</f>
        <v>5</v>
      </c>
      <c r="H751">
        <f>VLOOKUP(G751,装备规划说明!$F$7:$H$20,2,FALSE)</f>
        <v>80</v>
      </c>
      <c r="I751">
        <f>IF(G751&gt;2,IF(E751=VLOOKUP(G751,装备规划说明!$F$10:$P$20,11,FALSE),1,0)+IF(E751-1=VLOOKUP(G751,装备规划说明!$F$10:$P$20,11,FALSE),1,0),IF(E751=VLOOKUP(G751,装备规划说明!$F$10:$P$20,11,FALSE),1,0))</f>
        <v>0</v>
      </c>
      <c r="J751">
        <f t="shared" si="699"/>
        <v>2</v>
      </c>
      <c r="K751">
        <v>0</v>
      </c>
      <c r="R751">
        <f t="shared" ref="R751:S751" si="864">R251</f>
        <v>7</v>
      </c>
      <c r="S751">
        <f t="shared" si="864"/>
        <v>7</v>
      </c>
      <c r="U751">
        <f>VLOOKUP($R751,装备规划说明!$X$27:$AI$34,U$1,FALSE)</f>
        <v>16</v>
      </c>
      <c r="V751">
        <f>INT(VLOOKUP($R751,装备规划说明!$X$27:$AI$34,V$1,FALSE)*VLOOKUP($G751,装备规划说明!$F$10:$O$21,4,FALSE)/装备规划说明!$AE$14)</f>
        <v>1126</v>
      </c>
      <c r="W751">
        <f>VLOOKUP($R751,装备规划说明!$X$27:$AI$34,W$1,FALSE)</f>
        <v>18</v>
      </c>
      <c r="X751">
        <f>INT(VLOOKUP($R751,装备规划说明!$X$27:$AI$34,X$1,FALSE)*VLOOKUP($G751,装备规划说明!$F$10:$O$21,4,FALSE)/装备规划说明!$AE$14)</f>
        <v>225</v>
      </c>
      <c r="Y751" t="str">
        <f t="shared" si="737"/>
        <v>[[16,788,1407][[18,157,281]</v>
      </c>
      <c r="Z751">
        <f t="shared" si="738"/>
        <v>4</v>
      </c>
      <c r="AA751" t="str">
        <f t="shared" si="739"/>
        <v>[[16,187,750,100][18,37,150,100]]</v>
      </c>
      <c r="AB751" t="str">
        <f t="shared" si="739"/>
        <v>[[16,187,750,100][18,37,150,100]]</v>
      </c>
      <c r="AC751" t="str">
        <f t="shared" si="739"/>
        <v>[[16,187,750,100][18,37,150,100]]</v>
      </c>
      <c r="AD751" t="str">
        <f t="shared" si="739"/>
        <v>[[16,187,750,100][18,37,150,100]]</v>
      </c>
      <c r="AE751">
        <f t="shared" si="740"/>
        <v>2</v>
      </c>
    </row>
    <row r="752" spans="1:31" hidden="1" x14ac:dyDescent="0.15">
      <c r="A752" t="str">
        <f t="shared" si="695"/>
        <v>1207505</v>
      </c>
      <c r="B752">
        <f t="shared" si="696"/>
        <v>1</v>
      </c>
      <c r="E752">
        <f t="shared" ref="E752" si="865">E252</f>
        <v>5</v>
      </c>
      <c r="G752">
        <f t="shared" ref="G752" si="866">G252</f>
        <v>5</v>
      </c>
      <c r="H752">
        <f>VLOOKUP(G752,装备规划说明!$F$7:$H$20,2,FALSE)</f>
        <v>80</v>
      </c>
      <c r="I752">
        <f>IF(G752&gt;2,IF(E752=VLOOKUP(G752,装备规划说明!$F$10:$P$20,11,FALSE),1,0)+IF(E752-1=VLOOKUP(G752,装备规划说明!$F$10:$P$20,11,FALSE),1,0),IF(E752=VLOOKUP(G752,装备规划说明!$F$10:$P$20,11,FALSE),1,0))</f>
        <v>0</v>
      </c>
      <c r="J752">
        <f t="shared" si="699"/>
        <v>2</v>
      </c>
      <c r="K752">
        <v>0</v>
      </c>
      <c r="R752">
        <f t="shared" ref="R752:S752" si="867">R252</f>
        <v>7</v>
      </c>
      <c r="S752">
        <f t="shared" si="867"/>
        <v>7</v>
      </c>
      <c r="U752">
        <f>VLOOKUP($R752,装备规划说明!$X$27:$AI$34,U$1,FALSE)</f>
        <v>16</v>
      </c>
      <c r="V752">
        <f>INT(VLOOKUP($R752,装备规划说明!$X$27:$AI$34,V$1,FALSE)*VLOOKUP($G752,装备规划说明!$F$10:$O$21,4,FALSE)/装备规划说明!$AE$14)</f>
        <v>1126</v>
      </c>
      <c r="W752">
        <f>VLOOKUP($R752,装备规划说明!$X$27:$AI$34,W$1,FALSE)</f>
        <v>18</v>
      </c>
      <c r="X752">
        <f>INT(VLOOKUP($R752,装备规划说明!$X$27:$AI$34,X$1,FALSE)*VLOOKUP($G752,装备规划说明!$F$10:$O$21,4,FALSE)/装备规划说明!$AE$14)</f>
        <v>225</v>
      </c>
      <c r="Y752" t="str">
        <f t="shared" si="737"/>
        <v>[[16,788,1407][[18,157,281]</v>
      </c>
      <c r="Z752">
        <f t="shared" si="738"/>
        <v>4</v>
      </c>
      <c r="AA752" t="str">
        <f t="shared" si="739"/>
        <v>[[16,187,750,100][18,37,150,100]]</v>
      </c>
      <c r="AB752" t="str">
        <f t="shared" si="739"/>
        <v>[[16,187,750,100][18,37,150,100]]</v>
      </c>
      <c r="AC752" t="str">
        <f t="shared" si="739"/>
        <v>[[16,187,750,100][18,37,150,100]]</v>
      </c>
      <c r="AD752" t="str">
        <f t="shared" si="739"/>
        <v>[[16,187,750,100][18,37,150,100]]</v>
      </c>
      <c r="AE752">
        <f t="shared" si="740"/>
        <v>2</v>
      </c>
    </row>
    <row r="753" spans="1:31" hidden="1" x14ac:dyDescent="0.15">
      <c r="A753" t="str">
        <f t="shared" si="695"/>
        <v>1207505</v>
      </c>
      <c r="B753">
        <f t="shared" si="696"/>
        <v>1</v>
      </c>
      <c r="E753">
        <f t="shared" ref="E753" si="868">E253</f>
        <v>5</v>
      </c>
      <c r="G753">
        <f t="shared" ref="G753" si="869">G253</f>
        <v>5</v>
      </c>
      <c r="H753">
        <f>VLOOKUP(G753,装备规划说明!$F$7:$H$20,2,FALSE)</f>
        <v>80</v>
      </c>
      <c r="I753">
        <f>IF(G753&gt;2,IF(E753=VLOOKUP(G753,装备规划说明!$F$10:$P$20,11,FALSE),1,0)+IF(E753-1=VLOOKUP(G753,装备规划说明!$F$10:$P$20,11,FALSE),1,0),IF(E753=VLOOKUP(G753,装备规划说明!$F$10:$P$20,11,FALSE),1,0))</f>
        <v>0</v>
      </c>
      <c r="J753">
        <f t="shared" si="699"/>
        <v>2</v>
      </c>
      <c r="K753">
        <v>0</v>
      </c>
      <c r="R753">
        <f t="shared" ref="R753:S753" si="870">R253</f>
        <v>7</v>
      </c>
      <c r="S753">
        <f t="shared" si="870"/>
        <v>7</v>
      </c>
      <c r="U753">
        <f>VLOOKUP($R753,装备规划说明!$X$27:$AI$34,U$1,FALSE)</f>
        <v>16</v>
      </c>
      <c r="V753">
        <f>INT(VLOOKUP($R753,装备规划说明!$X$27:$AI$34,V$1,FALSE)*VLOOKUP($G753,装备规划说明!$F$10:$O$21,4,FALSE)/装备规划说明!$AE$14)</f>
        <v>1126</v>
      </c>
      <c r="W753">
        <f>VLOOKUP($R753,装备规划说明!$X$27:$AI$34,W$1,FALSE)</f>
        <v>18</v>
      </c>
      <c r="X753">
        <f>INT(VLOOKUP($R753,装备规划说明!$X$27:$AI$34,X$1,FALSE)*VLOOKUP($G753,装备规划说明!$F$10:$O$21,4,FALSE)/装备规划说明!$AE$14)</f>
        <v>225</v>
      </c>
      <c r="Y753" t="str">
        <f t="shared" si="737"/>
        <v>[[16,788,1407][[18,157,281]</v>
      </c>
      <c r="Z753">
        <f t="shared" si="738"/>
        <v>4</v>
      </c>
      <c r="AA753" t="str">
        <f t="shared" si="739"/>
        <v>[[16,187,750,100][18,37,150,100]]</v>
      </c>
      <c r="AB753" t="str">
        <f t="shared" si="739"/>
        <v>[[16,187,750,100][18,37,150,100]]</v>
      </c>
      <c r="AC753" t="str">
        <f t="shared" si="739"/>
        <v>[[16,187,750,100][18,37,150,100]]</v>
      </c>
      <c r="AD753" t="str">
        <f t="shared" si="739"/>
        <v>[[16,187,750,100][18,37,150,100]]</v>
      </c>
      <c r="AE753">
        <f t="shared" si="740"/>
        <v>2</v>
      </c>
    </row>
    <row r="754" spans="1:31" hidden="1" x14ac:dyDescent="0.15">
      <c r="A754" t="str">
        <f t="shared" si="695"/>
        <v>1207505</v>
      </c>
      <c r="B754">
        <f t="shared" si="696"/>
        <v>1</v>
      </c>
      <c r="E754">
        <f t="shared" ref="E754" si="871">E254</f>
        <v>5</v>
      </c>
      <c r="G754">
        <f t="shared" ref="G754" si="872">G254</f>
        <v>5</v>
      </c>
      <c r="H754">
        <f>VLOOKUP(G754,装备规划说明!$F$7:$H$20,2,FALSE)</f>
        <v>80</v>
      </c>
      <c r="I754">
        <f>IF(G754&gt;2,IF(E754=VLOOKUP(G754,装备规划说明!$F$10:$P$20,11,FALSE),1,0)+IF(E754-1=VLOOKUP(G754,装备规划说明!$F$10:$P$20,11,FALSE),1,0),IF(E754=VLOOKUP(G754,装备规划说明!$F$10:$P$20,11,FALSE),1,0))</f>
        <v>0</v>
      </c>
      <c r="J754">
        <f t="shared" si="699"/>
        <v>2</v>
      </c>
      <c r="K754">
        <v>0</v>
      </c>
      <c r="R754">
        <f t="shared" ref="R754:S754" si="873">R254</f>
        <v>7</v>
      </c>
      <c r="S754">
        <f t="shared" si="873"/>
        <v>7</v>
      </c>
      <c r="U754">
        <f>VLOOKUP($R754,装备规划说明!$X$27:$AI$34,U$1,FALSE)</f>
        <v>16</v>
      </c>
      <c r="V754">
        <f>INT(VLOOKUP($R754,装备规划说明!$X$27:$AI$34,V$1,FALSE)*VLOOKUP($G754,装备规划说明!$F$10:$O$21,4,FALSE)/装备规划说明!$AE$14)</f>
        <v>1126</v>
      </c>
      <c r="W754">
        <f>VLOOKUP($R754,装备规划说明!$X$27:$AI$34,W$1,FALSE)</f>
        <v>18</v>
      </c>
      <c r="X754">
        <f>INT(VLOOKUP($R754,装备规划说明!$X$27:$AI$34,X$1,FALSE)*VLOOKUP($G754,装备规划说明!$F$10:$O$21,4,FALSE)/装备规划说明!$AE$14)</f>
        <v>225</v>
      </c>
      <c r="Y754" t="str">
        <f t="shared" si="737"/>
        <v>[[16,788,1407][[18,157,281]</v>
      </c>
      <c r="Z754">
        <f t="shared" si="738"/>
        <v>4</v>
      </c>
      <c r="AA754" t="str">
        <f t="shared" si="739"/>
        <v>[[16,187,750,100][18,37,150,100]]</v>
      </c>
      <c r="AB754" t="str">
        <f t="shared" si="739"/>
        <v>[[16,187,750,100][18,37,150,100]]</v>
      </c>
      <c r="AC754" t="str">
        <f t="shared" si="739"/>
        <v>[[16,187,750,100][18,37,150,100]]</v>
      </c>
      <c r="AD754" t="str">
        <f t="shared" si="739"/>
        <v>[[16,187,750,100][18,37,150,100]]</v>
      </c>
      <c r="AE754">
        <f t="shared" si="740"/>
        <v>2</v>
      </c>
    </row>
    <row r="755" spans="1:31" hidden="1" x14ac:dyDescent="0.15">
      <c r="A755" t="str">
        <f t="shared" si="695"/>
        <v>1201106</v>
      </c>
      <c r="B755">
        <f t="shared" si="696"/>
        <v>1</v>
      </c>
      <c r="E755">
        <f t="shared" ref="E755" si="874">E255</f>
        <v>1</v>
      </c>
      <c r="G755">
        <f t="shared" ref="G755" si="875">G255</f>
        <v>6</v>
      </c>
      <c r="H755">
        <f>VLOOKUP(G755,装备规划说明!$F$7:$H$20,2,FALSE)</f>
        <v>90</v>
      </c>
      <c r="I755">
        <f>IF(G755&gt;2,IF(E755=VLOOKUP(G755,装备规划说明!$F$10:$P$20,11,FALSE),1,0)+IF(E755-1=VLOOKUP(G755,装备规划说明!$F$10:$P$20,11,FALSE),1,0),IF(E755=VLOOKUP(G755,装备规划说明!$F$10:$P$20,11,FALSE),1,0))</f>
        <v>0</v>
      </c>
      <c r="J755">
        <f t="shared" si="699"/>
        <v>2</v>
      </c>
      <c r="K755">
        <v>0</v>
      </c>
      <c r="R755">
        <f t="shared" ref="R755:S755" si="876">R255</f>
        <v>1</v>
      </c>
      <c r="S755">
        <f t="shared" si="876"/>
        <v>1</v>
      </c>
      <c r="U755">
        <f>VLOOKUP($R755,装备规划说明!$X$27:$AI$34,U$1,FALSE)</f>
        <v>16</v>
      </c>
      <c r="V755">
        <f>INT(VLOOKUP($R755,装备规划说明!$X$27:$AI$34,V$1,FALSE)*VLOOKUP($G755,装备规划说明!$F$10:$O$21,4,FALSE)/装备规划说明!$AE$14)</f>
        <v>887</v>
      </c>
      <c r="W755">
        <f>VLOOKUP($R755,装备规划说明!$X$27:$AI$34,W$1,FALSE)</f>
        <v>20</v>
      </c>
      <c r="X755">
        <f>INT(VLOOKUP($R755,装备规划说明!$X$27:$AI$34,X$1,FALSE)*VLOOKUP($G755,装备规划说明!$F$10:$O$21,4,FALSE)/装备规划说明!$AE$14)</f>
        <v>63</v>
      </c>
      <c r="Y755" t="str">
        <f t="shared" si="737"/>
        <v>[[16,620,1108][[20,44,78]</v>
      </c>
      <c r="Z755">
        <f t="shared" si="738"/>
        <v>0</v>
      </c>
      <c r="AA755" t="str">
        <f t="shared" si="739"/>
        <v>[[16,147,591,100][20,10,42,100]]</v>
      </c>
      <c r="AB755" t="str">
        <f t="shared" si="739"/>
        <v>[[16,147,591,100][20,10,42,100]]</v>
      </c>
      <c r="AC755" t="str">
        <f t="shared" si="739"/>
        <v>[[16,147,591,100][20,10,42,100]]</v>
      </c>
      <c r="AD755" t="str">
        <f t="shared" si="739"/>
        <v>[[16,147,591,100][20,10,42,100]]</v>
      </c>
      <c r="AE755">
        <f t="shared" si="740"/>
        <v>1</v>
      </c>
    </row>
    <row r="756" spans="1:31" hidden="1" x14ac:dyDescent="0.15">
      <c r="A756" t="str">
        <f t="shared" si="695"/>
        <v>1202106</v>
      </c>
      <c r="B756">
        <f t="shared" si="696"/>
        <v>1</v>
      </c>
      <c r="E756">
        <f t="shared" ref="E756" si="877">E256</f>
        <v>1</v>
      </c>
      <c r="G756">
        <f t="shared" ref="G756" si="878">G256</f>
        <v>6</v>
      </c>
      <c r="H756">
        <f>VLOOKUP(G756,装备规划说明!$F$7:$H$20,2,FALSE)</f>
        <v>90</v>
      </c>
      <c r="I756">
        <f>IF(G756&gt;2,IF(E756=VLOOKUP(G756,装备规划说明!$F$10:$P$20,11,FALSE),1,0)+IF(E756-1=VLOOKUP(G756,装备规划说明!$F$10:$P$20,11,FALSE),1,0),IF(E756=VLOOKUP(G756,装备规划说明!$F$10:$P$20,11,FALSE),1,0))</f>
        <v>0</v>
      </c>
      <c r="J756">
        <f t="shared" si="699"/>
        <v>2</v>
      </c>
      <c r="K756">
        <v>0</v>
      </c>
      <c r="R756">
        <f t="shared" ref="R756:S756" si="879">R256</f>
        <v>2</v>
      </c>
      <c r="S756">
        <f t="shared" si="879"/>
        <v>2</v>
      </c>
      <c r="U756">
        <f>VLOOKUP($R756,装备规划说明!$X$27:$AI$34,U$1,FALSE)</f>
        <v>16</v>
      </c>
      <c r="V756">
        <f>INT(VLOOKUP($R756,装备规划说明!$X$27:$AI$34,V$1,FALSE)*VLOOKUP($G756,装备规划说明!$F$10:$O$21,4,FALSE)/装备规划说明!$AE$14)</f>
        <v>1267</v>
      </c>
      <c r="W756">
        <f>VLOOKUP($R756,装备规划说明!$X$27:$AI$34,W$1,FALSE)</f>
        <v>20</v>
      </c>
      <c r="X756">
        <f>INT(VLOOKUP($R756,装备规划说明!$X$27:$AI$34,X$1,FALSE)*VLOOKUP($G756,装备规划说明!$F$10:$O$21,4,FALSE)/装备规划说明!$AE$14)</f>
        <v>63</v>
      </c>
      <c r="Y756" t="str">
        <f t="shared" si="737"/>
        <v>[[16,886,1583][[20,44,78]</v>
      </c>
      <c r="Z756">
        <f t="shared" si="738"/>
        <v>0</v>
      </c>
      <c r="AA756" t="str">
        <f t="shared" si="739"/>
        <v>[[16,211,844,100][20,10,42,100]]</v>
      </c>
      <c r="AB756" t="str">
        <f t="shared" si="739"/>
        <v>[[16,211,844,100][20,10,42,100]]</v>
      </c>
      <c r="AC756" t="str">
        <f t="shared" si="739"/>
        <v>[[16,211,844,100][20,10,42,100]]</v>
      </c>
      <c r="AD756" t="str">
        <f t="shared" si="739"/>
        <v>[[16,211,844,100][20,10,42,100]]</v>
      </c>
      <c r="AE756">
        <f t="shared" si="740"/>
        <v>1</v>
      </c>
    </row>
    <row r="757" spans="1:31" hidden="1" x14ac:dyDescent="0.15">
      <c r="A757" t="str">
        <f t="shared" si="695"/>
        <v>1203106</v>
      </c>
      <c r="B757">
        <f t="shared" si="696"/>
        <v>1</v>
      </c>
      <c r="E757">
        <f t="shared" ref="E757" si="880">E257</f>
        <v>1</v>
      </c>
      <c r="G757">
        <f t="shared" ref="G757" si="881">G257</f>
        <v>6</v>
      </c>
      <c r="H757">
        <f>VLOOKUP(G757,装备规划说明!$F$7:$H$20,2,FALSE)</f>
        <v>90</v>
      </c>
      <c r="I757">
        <f>IF(G757&gt;2,IF(E757=VLOOKUP(G757,装备规划说明!$F$10:$P$20,11,FALSE),1,0)+IF(E757-1=VLOOKUP(G757,装备规划说明!$F$10:$P$20,11,FALSE),1,0),IF(E757=VLOOKUP(G757,装备规划说明!$F$10:$P$20,11,FALSE),1,0))</f>
        <v>0</v>
      </c>
      <c r="J757">
        <f t="shared" si="699"/>
        <v>2</v>
      </c>
      <c r="K757">
        <v>0</v>
      </c>
      <c r="R757">
        <f t="shared" ref="R757:S757" si="882">R257</f>
        <v>3</v>
      </c>
      <c r="S757">
        <f t="shared" si="882"/>
        <v>3</v>
      </c>
      <c r="U757">
        <f>VLOOKUP($R757,装备规划说明!$X$27:$AI$34,U$1,FALSE)</f>
        <v>16</v>
      </c>
      <c r="V757">
        <f>INT(VLOOKUP($R757,装备规划说明!$X$27:$AI$34,V$1,FALSE)*VLOOKUP($G757,装备规划说明!$F$10:$O$21,4,FALSE)/装备规划说明!$AE$14)</f>
        <v>633</v>
      </c>
      <c r="W757">
        <f>VLOOKUP($R757,装备规划说明!$X$27:$AI$34,W$1,FALSE)</f>
        <v>21</v>
      </c>
      <c r="X757">
        <f>INT(VLOOKUP($R757,装备规划说明!$X$27:$AI$34,X$1,FALSE)*VLOOKUP($G757,装备规划说明!$F$10:$O$21,4,FALSE)/装备规划说明!$AE$14)</f>
        <v>63</v>
      </c>
      <c r="Y757" t="str">
        <f t="shared" si="737"/>
        <v>[[16,443,791][[21,44,78]</v>
      </c>
      <c r="Z757">
        <f t="shared" si="738"/>
        <v>0</v>
      </c>
      <c r="AA757" t="str">
        <f t="shared" si="739"/>
        <v>[[16,105,422,100][21,10,42,100]]</v>
      </c>
      <c r="AB757" t="str">
        <f t="shared" si="739"/>
        <v>[[16,105,422,100][21,10,42,100]]</v>
      </c>
      <c r="AC757" t="str">
        <f t="shared" si="739"/>
        <v>[[16,105,422,100][21,10,42,100]]</v>
      </c>
      <c r="AD757" t="str">
        <f t="shared" si="739"/>
        <v>[[16,105,422,100][21,10,42,100]]</v>
      </c>
      <c r="AE757">
        <f t="shared" si="740"/>
        <v>1</v>
      </c>
    </row>
    <row r="758" spans="1:31" hidden="1" x14ac:dyDescent="0.15">
      <c r="A758" t="str">
        <f t="shared" si="695"/>
        <v>1204106</v>
      </c>
      <c r="B758">
        <f t="shared" si="696"/>
        <v>1</v>
      </c>
      <c r="E758">
        <f t="shared" ref="E758" si="883">E258</f>
        <v>1</v>
      </c>
      <c r="G758">
        <f t="shared" ref="G758" si="884">G258</f>
        <v>6</v>
      </c>
      <c r="H758">
        <f>VLOOKUP(G758,装备规划说明!$F$7:$H$20,2,FALSE)</f>
        <v>90</v>
      </c>
      <c r="I758">
        <f>IF(G758&gt;2,IF(E758=VLOOKUP(G758,装备规划说明!$F$10:$P$20,11,FALSE),1,0)+IF(E758-1=VLOOKUP(G758,装备规划说明!$F$10:$P$20,11,FALSE),1,0),IF(E758=VLOOKUP(G758,装备规划说明!$F$10:$P$20,11,FALSE),1,0))</f>
        <v>0</v>
      </c>
      <c r="J758">
        <f t="shared" si="699"/>
        <v>2</v>
      </c>
      <c r="K758">
        <v>0</v>
      </c>
      <c r="R758">
        <f t="shared" ref="R758:S758" si="885">R258</f>
        <v>4</v>
      </c>
      <c r="S758">
        <f t="shared" si="885"/>
        <v>4</v>
      </c>
      <c r="U758">
        <f>VLOOKUP($R758,装备规划说明!$X$27:$AI$34,U$1,FALSE)</f>
        <v>18</v>
      </c>
      <c r="V758">
        <f>INT(VLOOKUP($R758,装备规划说明!$X$27:$AI$34,V$1,FALSE)*VLOOKUP($G758,装备规划说明!$F$10:$O$21,4,FALSE)/装备规划说明!$AE$14)</f>
        <v>63</v>
      </c>
      <c r="W758">
        <f>VLOOKUP($R758,装备规划说明!$X$27:$AI$34,W$1,FALSE)</f>
        <v>22</v>
      </c>
      <c r="X758">
        <f>INT(VLOOKUP($R758,装备规划说明!$X$27:$AI$34,X$1,FALSE)*VLOOKUP($G758,装备规划说明!$F$10:$O$21,4,FALSE)/装备规划说明!$AE$14)</f>
        <v>31</v>
      </c>
      <c r="Y758" t="str">
        <f t="shared" si="737"/>
        <v>[[18,44,78][[22,21,38]</v>
      </c>
      <c r="Z758">
        <f t="shared" si="738"/>
        <v>0</v>
      </c>
      <c r="AA758" t="str">
        <f t="shared" si="739"/>
        <v>[[18,10,42,100][22,5,20,100]]</v>
      </c>
      <c r="AB758" t="str">
        <f t="shared" si="739"/>
        <v>[[18,10,42,100][22,5,20,100]]</v>
      </c>
      <c r="AC758" t="str">
        <f t="shared" si="739"/>
        <v>[[18,10,42,100][22,5,20,100]]</v>
      </c>
      <c r="AD758" t="str">
        <f t="shared" si="739"/>
        <v>[[18,10,42,100][22,5,20,100]]</v>
      </c>
      <c r="AE758">
        <f t="shared" si="740"/>
        <v>1</v>
      </c>
    </row>
    <row r="759" spans="1:31" hidden="1" x14ac:dyDescent="0.15">
      <c r="A759" t="str">
        <f t="shared" si="695"/>
        <v>1205106</v>
      </c>
      <c r="B759">
        <f t="shared" si="696"/>
        <v>1</v>
      </c>
      <c r="E759">
        <f t="shared" ref="E759" si="886">E259</f>
        <v>1</v>
      </c>
      <c r="G759">
        <f t="shared" ref="G759" si="887">G259</f>
        <v>6</v>
      </c>
      <c r="H759">
        <f>VLOOKUP(G759,装备规划说明!$F$7:$H$20,2,FALSE)</f>
        <v>90</v>
      </c>
      <c r="I759">
        <f>IF(G759&gt;2,IF(E759=VLOOKUP(G759,装备规划说明!$F$10:$P$20,11,FALSE),1,0)+IF(E759-1=VLOOKUP(G759,装备规划说明!$F$10:$P$20,11,FALSE),1,0),IF(E759=VLOOKUP(G759,装备规划说明!$F$10:$P$20,11,FALSE),1,0))</f>
        <v>0</v>
      </c>
      <c r="J759">
        <f t="shared" si="699"/>
        <v>2</v>
      </c>
      <c r="K759">
        <v>0</v>
      </c>
      <c r="R759">
        <f t="shared" ref="R759:S759" si="888">R259</f>
        <v>5</v>
      </c>
      <c r="S759">
        <f t="shared" si="888"/>
        <v>5</v>
      </c>
      <c r="U759">
        <f>VLOOKUP($R759,装备规划说明!$X$27:$AI$34,U$1,FALSE)</f>
        <v>16</v>
      </c>
      <c r="V759">
        <f>INT(VLOOKUP($R759,装备规划说明!$X$27:$AI$34,V$1,FALSE)*VLOOKUP($G759,装备规划说明!$F$10:$O$21,4,FALSE)/装备规划说明!$AE$14)</f>
        <v>887</v>
      </c>
      <c r="W759">
        <f>VLOOKUP($R759,装备规划说明!$X$27:$AI$34,W$1,FALSE)</f>
        <v>17</v>
      </c>
      <c r="X759">
        <f>INT(VLOOKUP($R759,装备规划说明!$X$27:$AI$34,X$1,FALSE)*VLOOKUP($G759,装备规划说明!$F$10:$O$21,4,FALSE)/装备规划说明!$AE$14)</f>
        <v>633</v>
      </c>
      <c r="Y759" t="str">
        <f t="shared" si="737"/>
        <v>[[16,620,1108][[17,443,791]</v>
      </c>
      <c r="Z759">
        <f t="shared" si="738"/>
        <v>0</v>
      </c>
      <c r="AA759" t="str">
        <f t="shared" si="739"/>
        <v>[[16,147,591,100][17,105,422,100]]</v>
      </c>
      <c r="AB759" t="str">
        <f t="shared" si="739"/>
        <v>[[16,147,591,100][17,105,422,100]]</v>
      </c>
      <c r="AC759" t="str">
        <f t="shared" si="739"/>
        <v>[[16,147,591,100][17,105,422,100]]</v>
      </c>
      <c r="AD759" t="str">
        <f t="shared" si="739"/>
        <v>[[16,147,591,100][17,105,422,100]]</v>
      </c>
      <c r="AE759">
        <f t="shared" si="740"/>
        <v>1</v>
      </c>
    </row>
    <row r="760" spans="1:31" hidden="1" x14ac:dyDescent="0.15">
      <c r="A760" t="str">
        <f t="shared" si="695"/>
        <v>1206106</v>
      </c>
      <c r="B760">
        <f t="shared" si="696"/>
        <v>1</v>
      </c>
      <c r="E760">
        <f t="shared" ref="E760" si="889">E260</f>
        <v>1</v>
      </c>
      <c r="G760">
        <f t="shared" ref="G760" si="890">G260</f>
        <v>6</v>
      </c>
      <c r="H760">
        <f>VLOOKUP(G760,装备规划说明!$F$7:$H$20,2,FALSE)</f>
        <v>90</v>
      </c>
      <c r="I760">
        <f>IF(G760&gt;2,IF(E760=VLOOKUP(G760,装备规划说明!$F$10:$P$20,11,FALSE),1,0)+IF(E760-1=VLOOKUP(G760,装备规划说明!$F$10:$P$20,11,FALSE),1,0),IF(E760=VLOOKUP(G760,装备规划说明!$F$10:$P$20,11,FALSE),1,0))</f>
        <v>0</v>
      </c>
      <c r="J760">
        <f t="shared" si="699"/>
        <v>2</v>
      </c>
      <c r="K760">
        <v>0</v>
      </c>
      <c r="R760">
        <f t="shared" ref="R760:S760" si="891">R260</f>
        <v>6</v>
      </c>
      <c r="S760">
        <f t="shared" si="891"/>
        <v>6</v>
      </c>
      <c r="U760">
        <f>VLOOKUP($R760,装备规划说明!$X$27:$AI$34,U$1,FALSE)</f>
        <v>18</v>
      </c>
      <c r="V760">
        <f>INT(VLOOKUP($R760,装备规划说明!$X$27:$AI$34,V$1,FALSE)*VLOOKUP($G760,装备规划说明!$F$10:$O$21,4,FALSE)/装备规划说明!$AE$14)</f>
        <v>63</v>
      </c>
      <c r="W760">
        <f>VLOOKUP($R760,装备规划说明!$X$27:$AI$34,W$1,FALSE)</f>
        <v>17</v>
      </c>
      <c r="X760">
        <f>INT(VLOOKUP($R760,装备规划说明!$X$27:$AI$34,X$1,FALSE)*VLOOKUP($G760,装备规划说明!$F$10:$O$21,4,FALSE)/装备规划说明!$AE$14)</f>
        <v>25</v>
      </c>
      <c r="Y760" t="str">
        <f t="shared" si="737"/>
        <v>[[18,44,78][[17,17,31]</v>
      </c>
      <c r="Z760">
        <f t="shared" si="738"/>
        <v>0</v>
      </c>
      <c r="AA760" t="str">
        <f t="shared" si="739"/>
        <v>[[18,10,42,100][17,4,16,100]]</v>
      </c>
      <c r="AB760" t="str">
        <f t="shared" si="739"/>
        <v>[[18,10,42,100][17,4,16,100]]</v>
      </c>
      <c r="AC760" t="str">
        <f t="shared" si="739"/>
        <v>[[18,10,42,100][17,4,16,100]]</v>
      </c>
      <c r="AD760" t="str">
        <f t="shared" si="739"/>
        <v>[[18,10,42,100][17,4,16,100]]</v>
      </c>
      <c r="AE760">
        <f t="shared" si="740"/>
        <v>1</v>
      </c>
    </row>
    <row r="761" spans="1:31" hidden="1" x14ac:dyDescent="0.15">
      <c r="A761" t="str">
        <f t="shared" si="695"/>
        <v>1207106</v>
      </c>
      <c r="B761">
        <f t="shared" si="696"/>
        <v>1</v>
      </c>
      <c r="E761">
        <f t="shared" ref="E761" si="892">E261</f>
        <v>1</v>
      </c>
      <c r="G761">
        <f t="shared" ref="G761" si="893">G261</f>
        <v>6</v>
      </c>
      <c r="H761">
        <f>VLOOKUP(G761,装备规划说明!$F$7:$H$20,2,FALSE)</f>
        <v>90</v>
      </c>
      <c r="I761">
        <f>IF(G761&gt;2,IF(E761=VLOOKUP(G761,装备规划说明!$F$10:$P$20,11,FALSE),1,0)+IF(E761-1=VLOOKUP(G761,装备规划说明!$F$10:$P$20,11,FALSE),1,0),IF(E761=VLOOKUP(G761,装备规划说明!$F$10:$P$20,11,FALSE),1,0))</f>
        <v>0</v>
      </c>
      <c r="J761">
        <f t="shared" si="699"/>
        <v>2</v>
      </c>
      <c r="K761">
        <v>0</v>
      </c>
      <c r="R761">
        <f t="shared" ref="R761:S761" si="894">R261</f>
        <v>7</v>
      </c>
      <c r="S761">
        <f t="shared" si="894"/>
        <v>7</v>
      </c>
      <c r="U761">
        <f>VLOOKUP($R761,装备规划说明!$X$27:$AI$34,U$1,FALSE)</f>
        <v>16</v>
      </c>
      <c r="V761">
        <f>INT(VLOOKUP($R761,装备规划说明!$X$27:$AI$34,V$1,FALSE)*VLOOKUP($G761,装备规划说明!$F$10:$O$21,4,FALSE)/装备规划说明!$AE$14)</f>
        <v>1267</v>
      </c>
      <c r="W761">
        <f>VLOOKUP($R761,装备规划说明!$X$27:$AI$34,W$1,FALSE)</f>
        <v>18</v>
      </c>
      <c r="X761">
        <f>INT(VLOOKUP($R761,装备规划说明!$X$27:$AI$34,X$1,FALSE)*VLOOKUP($G761,装备规划说明!$F$10:$O$21,4,FALSE)/装备规划说明!$AE$14)</f>
        <v>253</v>
      </c>
      <c r="Y761" t="str">
        <f t="shared" si="737"/>
        <v>[[16,886,1583][[18,177,316]</v>
      </c>
      <c r="Z761">
        <f t="shared" si="738"/>
        <v>0</v>
      </c>
      <c r="AA761" t="str">
        <f t="shared" si="739"/>
        <v>[[16,211,844,100][18,42,168,100]]</v>
      </c>
      <c r="AB761" t="str">
        <f t="shared" si="739"/>
        <v>[[16,211,844,100][18,42,168,100]]</v>
      </c>
      <c r="AC761" t="str">
        <f t="shared" si="739"/>
        <v>[[16,211,844,100][18,42,168,100]]</v>
      </c>
      <c r="AD761" t="str">
        <f t="shared" si="739"/>
        <v>[[16,211,844,100][18,42,168,100]]</v>
      </c>
      <c r="AE761">
        <f t="shared" si="740"/>
        <v>1</v>
      </c>
    </row>
    <row r="762" spans="1:31" hidden="1" x14ac:dyDescent="0.15">
      <c r="A762" t="str">
        <f t="shared" ref="A762:A825" si="895">B762&amp;J762&amp;IF(R762&lt;10,"0"&amp;R762,R762)&amp;E762&amp;IF(G762&lt;10,"0"&amp;G762,G762)</f>
        <v>1207106</v>
      </c>
      <c r="B762">
        <f t="shared" ref="B762:B825" si="896">B262</f>
        <v>1</v>
      </c>
      <c r="E762">
        <f t="shared" ref="E762" si="897">E262</f>
        <v>1</v>
      </c>
      <c r="G762">
        <f t="shared" ref="G762" si="898">G262</f>
        <v>6</v>
      </c>
      <c r="H762">
        <f>VLOOKUP(G762,装备规划说明!$F$7:$H$20,2,FALSE)</f>
        <v>90</v>
      </c>
      <c r="I762">
        <f>IF(G762&gt;2,IF(E762=VLOOKUP(G762,装备规划说明!$F$10:$P$20,11,FALSE),1,0)+IF(E762-1=VLOOKUP(G762,装备规划说明!$F$10:$P$20,11,FALSE),1,0),IF(E762=VLOOKUP(G762,装备规划说明!$F$10:$P$20,11,FALSE),1,0))</f>
        <v>0</v>
      </c>
      <c r="J762">
        <f t="shared" ref="J762:J825" si="899">J262+1</f>
        <v>2</v>
      </c>
      <c r="K762">
        <v>0</v>
      </c>
      <c r="R762">
        <f t="shared" ref="R762:S762" si="900">R262</f>
        <v>7</v>
      </c>
      <c r="S762">
        <f t="shared" si="900"/>
        <v>7</v>
      </c>
      <c r="U762">
        <f>VLOOKUP($R762,装备规划说明!$X$27:$AI$34,U$1,FALSE)</f>
        <v>16</v>
      </c>
      <c r="V762">
        <f>INT(VLOOKUP($R762,装备规划说明!$X$27:$AI$34,V$1,FALSE)*VLOOKUP($G762,装备规划说明!$F$10:$O$21,4,FALSE)/装备规划说明!$AE$14)</f>
        <v>1267</v>
      </c>
      <c r="W762">
        <f>VLOOKUP($R762,装备规划说明!$X$27:$AI$34,W$1,FALSE)</f>
        <v>18</v>
      </c>
      <c r="X762">
        <f>INT(VLOOKUP($R762,装备规划说明!$X$27:$AI$34,X$1,FALSE)*VLOOKUP($G762,装备规划说明!$F$10:$O$21,4,FALSE)/装备规划说明!$AE$14)</f>
        <v>253</v>
      </c>
      <c r="Y762" t="str">
        <f t="shared" si="737"/>
        <v>[[16,886,1583][[18,177,316]</v>
      </c>
      <c r="Z762">
        <f t="shared" si="738"/>
        <v>0</v>
      </c>
      <c r="AA762" t="str">
        <f t="shared" si="739"/>
        <v>[[16,211,844,100][18,42,168,100]]</v>
      </c>
      <c r="AB762" t="str">
        <f t="shared" si="739"/>
        <v>[[16,211,844,100][18,42,168,100]]</v>
      </c>
      <c r="AC762" t="str">
        <f t="shared" si="739"/>
        <v>[[16,211,844,100][18,42,168,100]]</v>
      </c>
      <c r="AD762" t="str">
        <f t="shared" si="739"/>
        <v>[[16,211,844,100][18,42,168,100]]</v>
      </c>
      <c r="AE762">
        <f t="shared" si="740"/>
        <v>1</v>
      </c>
    </row>
    <row r="763" spans="1:31" hidden="1" x14ac:dyDescent="0.15">
      <c r="A763" t="str">
        <f t="shared" si="895"/>
        <v>1207106</v>
      </c>
      <c r="B763">
        <f t="shared" si="896"/>
        <v>1</v>
      </c>
      <c r="E763">
        <f t="shared" ref="E763" si="901">E263</f>
        <v>1</v>
      </c>
      <c r="G763">
        <f t="shared" ref="G763" si="902">G263</f>
        <v>6</v>
      </c>
      <c r="H763">
        <f>VLOOKUP(G763,装备规划说明!$F$7:$H$20,2,FALSE)</f>
        <v>90</v>
      </c>
      <c r="I763">
        <f>IF(G763&gt;2,IF(E763=VLOOKUP(G763,装备规划说明!$F$10:$P$20,11,FALSE),1,0)+IF(E763-1=VLOOKUP(G763,装备规划说明!$F$10:$P$20,11,FALSE),1,0),IF(E763=VLOOKUP(G763,装备规划说明!$F$10:$P$20,11,FALSE),1,0))</f>
        <v>0</v>
      </c>
      <c r="J763">
        <f t="shared" si="899"/>
        <v>2</v>
      </c>
      <c r="K763">
        <v>0</v>
      </c>
      <c r="R763">
        <f t="shared" ref="R763:S763" si="903">R263</f>
        <v>7</v>
      </c>
      <c r="S763">
        <f t="shared" si="903"/>
        <v>7</v>
      </c>
      <c r="U763">
        <f>VLOOKUP($R763,装备规划说明!$X$27:$AI$34,U$1,FALSE)</f>
        <v>16</v>
      </c>
      <c r="V763">
        <f>INT(VLOOKUP($R763,装备规划说明!$X$27:$AI$34,V$1,FALSE)*VLOOKUP($G763,装备规划说明!$F$10:$O$21,4,FALSE)/装备规划说明!$AE$14)</f>
        <v>1267</v>
      </c>
      <c r="W763">
        <f>VLOOKUP($R763,装备规划说明!$X$27:$AI$34,W$1,FALSE)</f>
        <v>18</v>
      </c>
      <c r="X763">
        <f>INT(VLOOKUP($R763,装备规划说明!$X$27:$AI$34,X$1,FALSE)*VLOOKUP($G763,装备规划说明!$F$10:$O$21,4,FALSE)/装备规划说明!$AE$14)</f>
        <v>253</v>
      </c>
      <c r="Y763" t="str">
        <f t="shared" si="737"/>
        <v>[[16,886,1583][[18,177,316]</v>
      </c>
      <c r="Z763">
        <f t="shared" si="738"/>
        <v>0</v>
      </c>
      <c r="AA763" t="str">
        <f t="shared" si="739"/>
        <v>[[16,211,844,100][18,42,168,100]]</v>
      </c>
      <c r="AB763" t="str">
        <f t="shared" si="739"/>
        <v>[[16,211,844,100][18,42,168,100]]</v>
      </c>
      <c r="AC763" t="str">
        <f t="shared" si="739"/>
        <v>[[16,211,844,100][18,42,168,100]]</v>
      </c>
      <c r="AD763" t="str">
        <f t="shared" si="739"/>
        <v>[[16,211,844,100][18,42,168,100]]</v>
      </c>
      <c r="AE763">
        <f t="shared" si="740"/>
        <v>1</v>
      </c>
    </row>
    <row r="764" spans="1:31" hidden="1" x14ac:dyDescent="0.15">
      <c r="A764" t="str">
        <f t="shared" si="895"/>
        <v>1207106</v>
      </c>
      <c r="B764">
        <f t="shared" si="896"/>
        <v>1</v>
      </c>
      <c r="E764">
        <f t="shared" ref="E764" si="904">E264</f>
        <v>1</v>
      </c>
      <c r="G764">
        <f t="shared" ref="G764" si="905">G264</f>
        <v>6</v>
      </c>
      <c r="H764">
        <f>VLOOKUP(G764,装备规划说明!$F$7:$H$20,2,FALSE)</f>
        <v>90</v>
      </c>
      <c r="I764">
        <f>IF(G764&gt;2,IF(E764=VLOOKUP(G764,装备规划说明!$F$10:$P$20,11,FALSE),1,0)+IF(E764-1=VLOOKUP(G764,装备规划说明!$F$10:$P$20,11,FALSE),1,0),IF(E764=VLOOKUP(G764,装备规划说明!$F$10:$P$20,11,FALSE),1,0))</f>
        <v>0</v>
      </c>
      <c r="J764">
        <f t="shared" si="899"/>
        <v>2</v>
      </c>
      <c r="K764">
        <v>0</v>
      </c>
      <c r="R764">
        <f t="shared" ref="R764:S764" si="906">R264</f>
        <v>7</v>
      </c>
      <c r="S764">
        <f t="shared" si="906"/>
        <v>7</v>
      </c>
      <c r="U764">
        <f>VLOOKUP($R764,装备规划说明!$X$27:$AI$34,U$1,FALSE)</f>
        <v>16</v>
      </c>
      <c r="V764">
        <f>INT(VLOOKUP($R764,装备规划说明!$X$27:$AI$34,V$1,FALSE)*VLOOKUP($G764,装备规划说明!$F$10:$O$21,4,FALSE)/装备规划说明!$AE$14)</f>
        <v>1267</v>
      </c>
      <c r="W764">
        <f>VLOOKUP($R764,装备规划说明!$X$27:$AI$34,W$1,FALSE)</f>
        <v>18</v>
      </c>
      <c r="X764">
        <f>INT(VLOOKUP($R764,装备规划说明!$X$27:$AI$34,X$1,FALSE)*VLOOKUP($G764,装备规划说明!$F$10:$O$21,4,FALSE)/装备规划说明!$AE$14)</f>
        <v>253</v>
      </c>
      <c r="Y764" t="str">
        <f t="shared" si="737"/>
        <v>[[16,886,1583][[18,177,316]</v>
      </c>
      <c r="Z764">
        <f t="shared" si="738"/>
        <v>0</v>
      </c>
      <c r="AA764" t="str">
        <f t="shared" si="739"/>
        <v>[[16,211,844,100][18,42,168,100]]</v>
      </c>
      <c r="AB764" t="str">
        <f t="shared" si="739"/>
        <v>[[16,211,844,100][18,42,168,100]]</v>
      </c>
      <c r="AC764" t="str">
        <f t="shared" si="739"/>
        <v>[[16,211,844,100][18,42,168,100]]</v>
      </c>
      <c r="AD764" t="str">
        <f t="shared" si="739"/>
        <v>[[16,211,844,100][18,42,168,100]]</v>
      </c>
      <c r="AE764">
        <f t="shared" si="740"/>
        <v>1</v>
      </c>
    </row>
    <row r="765" spans="1:31" hidden="1" x14ac:dyDescent="0.15">
      <c r="A765" t="str">
        <f t="shared" si="895"/>
        <v>1201206</v>
      </c>
      <c r="B765">
        <f t="shared" si="896"/>
        <v>1</v>
      </c>
      <c r="E765">
        <f t="shared" ref="E765" si="907">E265</f>
        <v>2</v>
      </c>
      <c r="G765">
        <f t="shared" ref="G765" si="908">G265</f>
        <v>6</v>
      </c>
      <c r="H765">
        <f>VLOOKUP(G765,装备规划说明!$F$7:$H$20,2,FALSE)</f>
        <v>90</v>
      </c>
      <c r="I765">
        <f>IF(G765&gt;2,IF(E765=VLOOKUP(G765,装备规划说明!$F$10:$P$20,11,FALSE),1,0)+IF(E765-1=VLOOKUP(G765,装备规划说明!$F$10:$P$20,11,FALSE),1,0),IF(E765=VLOOKUP(G765,装备规划说明!$F$10:$P$20,11,FALSE),1,0))</f>
        <v>0</v>
      </c>
      <c r="J765">
        <f t="shared" si="899"/>
        <v>2</v>
      </c>
      <c r="K765">
        <v>0</v>
      </c>
      <c r="R765">
        <f t="shared" ref="R765:S765" si="909">R265</f>
        <v>1</v>
      </c>
      <c r="S765">
        <f t="shared" si="909"/>
        <v>1</v>
      </c>
      <c r="U765">
        <f>VLOOKUP($R765,装备规划说明!$X$27:$AI$34,U$1,FALSE)</f>
        <v>16</v>
      </c>
      <c r="V765">
        <f>INT(VLOOKUP($R765,装备规划说明!$X$27:$AI$34,V$1,FALSE)*VLOOKUP($G765,装备规划说明!$F$10:$O$21,4,FALSE)/装备规划说明!$AE$14)</f>
        <v>887</v>
      </c>
      <c r="W765">
        <f>VLOOKUP($R765,装备规划说明!$X$27:$AI$34,W$1,FALSE)</f>
        <v>20</v>
      </c>
      <c r="X765">
        <f>INT(VLOOKUP($R765,装备规划说明!$X$27:$AI$34,X$1,FALSE)*VLOOKUP($G765,装备规划说明!$F$10:$O$21,4,FALSE)/装备规划说明!$AE$14)</f>
        <v>63</v>
      </c>
      <c r="Y765" t="str">
        <f t="shared" si="737"/>
        <v>[[16,620,1108][[20,44,78]</v>
      </c>
      <c r="Z765">
        <f t="shared" si="738"/>
        <v>1</v>
      </c>
      <c r="AA765" t="str">
        <f t="shared" si="739"/>
        <v>[[16,147,591,100][20,10,42,100]]</v>
      </c>
      <c r="AB765" t="str">
        <f t="shared" si="739"/>
        <v>[[16,147,591,100][20,10,42,100]]</v>
      </c>
      <c r="AC765" t="str">
        <f t="shared" si="739"/>
        <v>[[16,147,591,100][20,10,42,100]]</v>
      </c>
      <c r="AD765" t="str">
        <f t="shared" si="739"/>
        <v>[[16,147,591,100][20,10,42,100]]</v>
      </c>
      <c r="AE765">
        <f t="shared" si="740"/>
        <v>1</v>
      </c>
    </row>
    <row r="766" spans="1:31" hidden="1" x14ac:dyDescent="0.15">
      <c r="A766" t="str">
        <f t="shared" si="895"/>
        <v>1202206</v>
      </c>
      <c r="B766">
        <f t="shared" si="896"/>
        <v>1</v>
      </c>
      <c r="E766">
        <f t="shared" ref="E766" si="910">E266</f>
        <v>2</v>
      </c>
      <c r="G766">
        <f t="shared" ref="G766" si="911">G266</f>
        <v>6</v>
      </c>
      <c r="H766">
        <f>VLOOKUP(G766,装备规划说明!$F$7:$H$20,2,FALSE)</f>
        <v>90</v>
      </c>
      <c r="I766">
        <f>IF(G766&gt;2,IF(E766=VLOOKUP(G766,装备规划说明!$F$10:$P$20,11,FALSE),1,0)+IF(E766-1=VLOOKUP(G766,装备规划说明!$F$10:$P$20,11,FALSE),1,0),IF(E766=VLOOKUP(G766,装备规划说明!$F$10:$P$20,11,FALSE),1,0))</f>
        <v>0</v>
      </c>
      <c r="J766">
        <f t="shared" si="899"/>
        <v>2</v>
      </c>
      <c r="K766">
        <v>0</v>
      </c>
      <c r="R766">
        <f t="shared" ref="R766:S766" si="912">R266</f>
        <v>2</v>
      </c>
      <c r="S766">
        <f t="shared" si="912"/>
        <v>2</v>
      </c>
      <c r="U766">
        <f>VLOOKUP($R766,装备规划说明!$X$27:$AI$34,U$1,FALSE)</f>
        <v>16</v>
      </c>
      <c r="V766">
        <f>INT(VLOOKUP($R766,装备规划说明!$X$27:$AI$34,V$1,FALSE)*VLOOKUP($G766,装备规划说明!$F$10:$O$21,4,FALSE)/装备规划说明!$AE$14)</f>
        <v>1267</v>
      </c>
      <c r="W766">
        <f>VLOOKUP($R766,装备规划说明!$X$27:$AI$34,W$1,FALSE)</f>
        <v>20</v>
      </c>
      <c r="X766">
        <f>INT(VLOOKUP($R766,装备规划说明!$X$27:$AI$34,X$1,FALSE)*VLOOKUP($G766,装备规划说明!$F$10:$O$21,4,FALSE)/装备规划说明!$AE$14)</f>
        <v>63</v>
      </c>
      <c r="Y766" t="str">
        <f t="shared" si="737"/>
        <v>[[16,886,1583][[20,44,78]</v>
      </c>
      <c r="Z766">
        <f t="shared" si="738"/>
        <v>1</v>
      </c>
      <c r="AA766" t="str">
        <f t="shared" si="739"/>
        <v>[[16,211,844,100][20,10,42,100]]</v>
      </c>
      <c r="AB766" t="str">
        <f t="shared" si="739"/>
        <v>[[16,211,844,100][20,10,42,100]]</v>
      </c>
      <c r="AC766" t="str">
        <f t="shared" si="739"/>
        <v>[[16,211,844,100][20,10,42,100]]</v>
      </c>
      <c r="AD766" t="str">
        <f t="shared" si="739"/>
        <v>[[16,211,844,100][20,10,42,100]]</v>
      </c>
      <c r="AE766">
        <f t="shared" si="740"/>
        <v>1</v>
      </c>
    </row>
    <row r="767" spans="1:31" hidden="1" x14ac:dyDescent="0.15">
      <c r="A767" t="str">
        <f t="shared" si="895"/>
        <v>1203206</v>
      </c>
      <c r="B767">
        <f t="shared" si="896"/>
        <v>1</v>
      </c>
      <c r="E767">
        <f t="shared" ref="E767" si="913">E267</f>
        <v>2</v>
      </c>
      <c r="G767">
        <f t="shared" ref="G767" si="914">G267</f>
        <v>6</v>
      </c>
      <c r="H767">
        <f>VLOOKUP(G767,装备规划说明!$F$7:$H$20,2,FALSE)</f>
        <v>90</v>
      </c>
      <c r="I767">
        <f>IF(G767&gt;2,IF(E767=VLOOKUP(G767,装备规划说明!$F$10:$P$20,11,FALSE),1,0)+IF(E767-1=VLOOKUP(G767,装备规划说明!$F$10:$P$20,11,FALSE),1,0),IF(E767=VLOOKUP(G767,装备规划说明!$F$10:$P$20,11,FALSE),1,0))</f>
        <v>0</v>
      </c>
      <c r="J767">
        <f t="shared" si="899"/>
        <v>2</v>
      </c>
      <c r="K767">
        <v>0</v>
      </c>
      <c r="R767">
        <f t="shared" ref="R767:S767" si="915">R267</f>
        <v>3</v>
      </c>
      <c r="S767">
        <f t="shared" si="915"/>
        <v>3</v>
      </c>
      <c r="U767">
        <f>VLOOKUP($R767,装备规划说明!$X$27:$AI$34,U$1,FALSE)</f>
        <v>16</v>
      </c>
      <c r="V767">
        <f>INT(VLOOKUP($R767,装备规划说明!$X$27:$AI$34,V$1,FALSE)*VLOOKUP($G767,装备规划说明!$F$10:$O$21,4,FALSE)/装备规划说明!$AE$14)</f>
        <v>633</v>
      </c>
      <c r="W767">
        <f>VLOOKUP($R767,装备规划说明!$X$27:$AI$34,W$1,FALSE)</f>
        <v>21</v>
      </c>
      <c r="X767">
        <f>INT(VLOOKUP($R767,装备规划说明!$X$27:$AI$34,X$1,FALSE)*VLOOKUP($G767,装备规划说明!$F$10:$O$21,4,FALSE)/装备规划说明!$AE$14)</f>
        <v>63</v>
      </c>
      <c r="Y767" t="str">
        <f t="shared" si="737"/>
        <v>[[16,443,791][[21,44,78]</v>
      </c>
      <c r="Z767">
        <f t="shared" si="738"/>
        <v>1</v>
      </c>
      <c r="AA767" t="str">
        <f t="shared" si="739"/>
        <v>[[16,105,422,100][21,10,42,100]]</v>
      </c>
      <c r="AB767" t="str">
        <f t="shared" si="739"/>
        <v>[[16,105,422,100][21,10,42,100]]</v>
      </c>
      <c r="AC767" t="str">
        <f t="shared" si="739"/>
        <v>[[16,105,422,100][21,10,42,100]]</v>
      </c>
      <c r="AD767" t="str">
        <f t="shared" si="739"/>
        <v>[[16,105,422,100][21,10,42,100]]</v>
      </c>
      <c r="AE767">
        <f t="shared" si="740"/>
        <v>1</v>
      </c>
    </row>
    <row r="768" spans="1:31" hidden="1" x14ac:dyDescent="0.15">
      <c r="A768" t="str">
        <f t="shared" si="895"/>
        <v>1204206</v>
      </c>
      <c r="B768">
        <f t="shared" si="896"/>
        <v>1</v>
      </c>
      <c r="E768">
        <f t="shared" ref="E768" si="916">E268</f>
        <v>2</v>
      </c>
      <c r="G768">
        <f t="shared" ref="G768" si="917">G268</f>
        <v>6</v>
      </c>
      <c r="H768">
        <f>VLOOKUP(G768,装备规划说明!$F$7:$H$20,2,FALSE)</f>
        <v>90</v>
      </c>
      <c r="I768">
        <f>IF(G768&gt;2,IF(E768=VLOOKUP(G768,装备规划说明!$F$10:$P$20,11,FALSE),1,0)+IF(E768-1=VLOOKUP(G768,装备规划说明!$F$10:$P$20,11,FALSE),1,0),IF(E768=VLOOKUP(G768,装备规划说明!$F$10:$P$20,11,FALSE),1,0))</f>
        <v>0</v>
      </c>
      <c r="J768">
        <f t="shared" si="899"/>
        <v>2</v>
      </c>
      <c r="K768">
        <v>0</v>
      </c>
      <c r="R768">
        <f t="shared" ref="R768:S768" si="918">R268</f>
        <v>4</v>
      </c>
      <c r="S768">
        <f t="shared" si="918"/>
        <v>4</v>
      </c>
      <c r="U768">
        <f>VLOOKUP($R768,装备规划说明!$X$27:$AI$34,U$1,FALSE)</f>
        <v>18</v>
      </c>
      <c r="V768">
        <f>INT(VLOOKUP($R768,装备规划说明!$X$27:$AI$34,V$1,FALSE)*VLOOKUP($G768,装备规划说明!$F$10:$O$21,4,FALSE)/装备规划说明!$AE$14)</f>
        <v>63</v>
      </c>
      <c r="W768">
        <f>VLOOKUP($R768,装备规划说明!$X$27:$AI$34,W$1,FALSE)</f>
        <v>22</v>
      </c>
      <c r="X768">
        <f>INT(VLOOKUP($R768,装备规划说明!$X$27:$AI$34,X$1,FALSE)*VLOOKUP($G768,装备规划说明!$F$10:$O$21,4,FALSE)/装备规划说明!$AE$14)</f>
        <v>31</v>
      </c>
      <c r="Y768" t="str">
        <f t="shared" si="737"/>
        <v>[[18,44,78][[22,21,38]</v>
      </c>
      <c r="Z768">
        <f t="shared" si="738"/>
        <v>1</v>
      </c>
      <c r="AA768" t="str">
        <f t="shared" si="739"/>
        <v>[[18,10,42,100][22,5,20,100]]</v>
      </c>
      <c r="AB768" t="str">
        <f t="shared" si="739"/>
        <v>[[18,10,42,100][22,5,20,100]]</v>
      </c>
      <c r="AC768" t="str">
        <f t="shared" si="739"/>
        <v>[[18,10,42,100][22,5,20,100]]</v>
      </c>
      <c r="AD768" t="str">
        <f t="shared" si="739"/>
        <v>[[18,10,42,100][22,5,20,100]]</v>
      </c>
      <c r="AE768">
        <f t="shared" si="740"/>
        <v>1</v>
      </c>
    </row>
    <row r="769" spans="1:31" hidden="1" x14ac:dyDescent="0.15">
      <c r="A769" t="str">
        <f t="shared" si="895"/>
        <v>1205206</v>
      </c>
      <c r="B769">
        <f t="shared" si="896"/>
        <v>1</v>
      </c>
      <c r="E769">
        <f t="shared" ref="E769" si="919">E269</f>
        <v>2</v>
      </c>
      <c r="G769">
        <f t="shared" ref="G769" si="920">G269</f>
        <v>6</v>
      </c>
      <c r="H769">
        <f>VLOOKUP(G769,装备规划说明!$F$7:$H$20,2,FALSE)</f>
        <v>90</v>
      </c>
      <c r="I769">
        <f>IF(G769&gt;2,IF(E769=VLOOKUP(G769,装备规划说明!$F$10:$P$20,11,FALSE),1,0)+IF(E769-1=VLOOKUP(G769,装备规划说明!$F$10:$P$20,11,FALSE),1,0),IF(E769=VLOOKUP(G769,装备规划说明!$F$10:$P$20,11,FALSE),1,0))</f>
        <v>0</v>
      </c>
      <c r="J769">
        <f t="shared" si="899"/>
        <v>2</v>
      </c>
      <c r="K769">
        <v>0</v>
      </c>
      <c r="R769">
        <f t="shared" ref="R769:S769" si="921">R269</f>
        <v>5</v>
      </c>
      <c r="S769">
        <f t="shared" si="921"/>
        <v>5</v>
      </c>
      <c r="U769">
        <f>VLOOKUP($R769,装备规划说明!$X$27:$AI$34,U$1,FALSE)</f>
        <v>16</v>
      </c>
      <c r="V769">
        <f>INT(VLOOKUP($R769,装备规划说明!$X$27:$AI$34,V$1,FALSE)*VLOOKUP($G769,装备规划说明!$F$10:$O$21,4,FALSE)/装备规划说明!$AE$14)</f>
        <v>887</v>
      </c>
      <c r="W769">
        <f>VLOOKUP($R769,装备规划说明!$X$27:$AI$34,W$1,FALSE)</f>
        <v>17</v>
      </c>
      <c r="X769">
        <f>INT(VLOOKUP($R769,装备规划说明!$X$27:$AI$34,X$1,FALSE)*VLOOKUP($G769,装备规划说明!$F$10:$O$21,4,FALSE)/装备规划说明!$AE$14)</f>
        <v>633</v>
      </c>
      <c r="Y769" t="str">
        <f t="shared" si="737"/>
        <v>[[16,620,1108][[17,443,791]</v>
      </c>
      <c r="Z769">
        <f t="shared" si="738"/>
        <v>1</v>
      </c>
      <c r="AA769" t="str">
        <f t="shared" si="739"/>
        <v>[[16,147,591,100][17,105,422,100]]</v>
      </c>
      <c r="AB769" t="str">
        <f t="shared" si="739"/>
        <v>[[16,147,591,100][17,105,422,100]]</v>
      </c>
      <c r="AC769" t="str">
        <f t="shared" si="739"/>
        <v>[[16,147,591,100][17,105,422,100]]</v>
      </c>
      <c r="AD769" t="str">
        <f t="shared" si="739"/>
        <v>[[16,147,591,100][17,105,422,100]]</v>
      </c>
      <c r="AE769">
        <f t="shared" si="740"/>
        <v>1</v>
      </c>
    </row>
    <row r="770" spans="1:31" hidden="1" x14ac:dyDescent="0.15">
      <c r="A770" t="str">
        <f t="shared" si="895"/>
        <v>1206206</v>
      </c>
      <c r="B770">
        <f t="shared" si="896"/>
        <v>1</v>
      </c>
      <c r="E770">
        <f t="shared" ref="E770" si="922">E270</f>
        <v>2</v>
      </c>
      <c r="G770">
        <f t="shared" ref="G770" si="923">G270</f>
        <v>6</v>
      </c>
      <c r="H770">
        <f>VLOOKUP(G770,装备规划说明!$F$7:$H$20,2,FALSE)</f>
        <v>90</v>
      </c>
      <c r="I770">
        <f>IF(G770&gt;2,IF(E770=VLOOKUP(G770,装备规划说明!$F$10:$P$20,11,FALSE),1,0)+IF(E770-1=VLOOKUP(G770,装备规划说明!$F$10:$P$20,11,FALSE),1,0),IF(E770=VLOOKUP(G770,装备规划说明!$F$10:$P$20,11,FALSE),1,0))</f>
        <v>0</v>
      </c>
      <c r="J770">
        <f t="shared" si="899"/>
        <v>2</v>
      </c>
      <c r="K770">
        <v>0</v>
      </c>
      <c r="R770">
        <f t="shared" ref="R770:S770" si="924">R270</f>
        <v>6</v>
      </c>
      <c r="S770">
        <f t="shared" si="924"/>
        <v>6</v>
      </c>
      <c r="U770">
        <f>VLOOKUP($R770,装备规划说明!$X$27:$AI$34,U$1,FALSE)</f>
        <v>18</v>
      </c>
      <c r="V770">
        <f>INT(VLOOKUP($R770,装备规划说明!$X$27:$AI$34,V$1,FALSE)*VLOOKUP($G770,装备规划说明!$F$10:$O$21,4,FALSE)/装备规划说明!$AE$14)</f>
        <v>63</v>
      </c>
      <c r="W770">
        <f>VLOOKUP($R770,装备规划说明!$X$27:$AI$34,W$1,FALSE)</f>
        <v>17</v>
      </c>
      <c r="X770">
        <f>INT(VLOOKUP($R770,装备规划说明!$X$27:$AI$34,X$1,FALSE)*VLOOKUP($G770,装备规划说明!$F$10:$O$21,4,FALSE)/装备规划说明!$AE$14)</f>
        <v>25</v>
      </c>
      <c r="Y770" t="str">
        <f t="shared" si="737"/>
        <v>[[18,44,78][[17,17,31]</v>
      </c>
      <c r="Z770">
        <f t="shared" si="738"/>
        <v>1</v>
      </c>
      <c r="AA770" t="str">
        <f t="shared" si="739"/>
        <v>[[18,10,42,100][17,4,16,100]]</v>
      </c>
      <c r="AB770" t="str">
        <f t="shared" si="739"/>
        <v>[[18,10,42,100][17,4,16,100]]</v>
      </c>
      <c r="AC770" t="str">
        <f t="shared" si="739"/>
        <v>[[18,10,42,100][17,4,16,100]]</v>
      </c>
      <c r="AD770" t="str">
        <f t="shared" si="739"/>
        <v>[[18,10,42,100][17,4,16,100]]</v>
      </c>
      <c r="AE770">
        <f t="shared" si="740"/>
        <v>1</v>
      </c>
    </row>
    <row r="771" spans="1:31" hidden="1" x14ac:dyDescent="0.15">
      <c r="A771" t="str">
        <f t="shared" si="895"/>
        <v>1207206</v>
      </c>
      <c r="B771">
        <f t="shared" si="896"/>
        <v>1</v>
      </c>
      <c r="E771">
        <f t="shared" ref="E771" si="925">E271</f>
        <v>2</v>
      </c>
      <c r="G771">
        <f t="shared" ref="G771" si="926">G271</f>
        <v>6</v>
      </c>
      <c r="H771">
        <f>VLOOKUP(G771,装备规划说明!$F$7:$H$20,2,FALSE)</f>
        <v>90</v>
      </c>
      <c r="I771">
        <f>IF(G771&gt;2,IF(E771=VLOOKUP(G771,装备规划说明!$F$10:$P$20,11,FALSE),1,0)+IF(E771-1=VLOOKUP(G771,装备规划说明!$F$10:$P$20,11,FALSE),1,0),IF(E771=VLOOKUP(G771,装备规划说明!$F$10:$P$20,11,FALSE),1,0))</f>
        <v>0</v>
      </c>
      <c r="J771">
        <f t="shared" si="899"/>
        <v>2</v>
      </c>
      <c r="K771">
        <v>0</v>
      </c>
      <c r="R771">
        <f t="shared" ref="R771:S771" si="927">R271</f>
        <v>7</v>
      </c>
      <c r="S771">
        <f t="shared" si="927"/>
        <v>7</v>
      </c>
      <c r="U771">
        <f>VLOOKUP($R771,装备规划说明!$X$27:$AI$34,U$1,FALSE)</f>
        <v>16</v>
      </c>
      <c r="V771">
        <f>INT(VLOOKUP($R771,装备规划说明!$X$27:$AI$34,V$1,FALSE)*VLOOKUP($G771,装备规划说明!$F$10:$O$21,4,FALSE)/装备规划说明!$AE$14)</f>
        <v>1267</v>
      </c>
      <c r="W771">
        <f>VLOOKUP($R771,装备规划说明!$X$27:$AI$34,W$1,FALSE)</f>
        <v>18</v>
      </c>
      <c r="X771">
        <f>INT(VLOOKUP($R771,装备规划说明!$X$27:$AI$34,X$1,FALSE)*VLOOKUP($G771,装备规划说明!$F$10:$O$21,4,FALSE)/装备规划说明!$AE$14)</f>
        <v>253</v>
      </c>
      <c r="Y771" t="str">
        <f t="shared" si="737"/>
        <v>[[16,886,1583][[18,177,316]</v>
      </c>
      <c r="Z771">
        <f t="shared" si="738"/>
        <v>1</v>
      </c>
      <c r="AA771" t="str">
        <f t="shared" si="739"/>
        <v>[[16,211,844,100][18,42,168,100]]</v>
      </c>
      <c r="AB771" t="str">
        <f t="shared" si="739"/>
        <v>[[16,211,844,100][18,42,168,100]]</v>
      </c>
      <c r="AC771" t="str">
        <f t="shared" si="739"/>
        <v>[[16,211,844,100][18,42,168,100]]</v>
      </c>
      <c r="AD771" t="str">
        <f t="shared" si="739"/>
        <v>[[16,211,844,100][18,42,168,100]]</v>
      </c>
      <c r="AE771">
        <f t="shared" si="740"/>
        <v>1</v>
      </c>
    </row>
    <row r="772" spans="1:31" hidden="1" x14ac:dyDescent="0.15">
      <c r="A772" t="str">
        <f t="shared" si="895"/>
        <v>1207206</v>
      </c>
      <c r="B772">
        <f t="shared" si="896"/>
        <v>1</v>
      </c>
      <c r="E772">
        <f t="shared" ref="E772" si="928">E272</f>
        <v>2</v>
      </c>
      <c r="G772">
        <f t="shared" ref="G772" si="929">G272</f>
        <v>6</v>
      </c>
      <c r="H772">
        <f>VLOOKUP(G772,装备规划说明!$F$7:$H$20,2,FALSE)</f>
        <v>90</v>
      </c>
      <c r="I772">
        <f>IF(G772&gt;2,IF(E772=VLOOKUP(G772,装备规划说明!$F$10:$P$20,11,FALSE),1,0)+IF(E772-1=VLOOKUP(G772,装备规划说明!$F$10:$P$20,11,FALSE),1,0),IF(E772=VLOOKUP(G772,装备规划说明!$F$10:$P$20,11,FALSE),1,0))</f>
        <v>0</v>
      </c>
      <c r="J772">
        <f t="shared" si="899"/>
        <v>2</v>
      </c>
      <c r="K772">
        <v>0</v>
      </c>
      <c r="R772">
        <f t="shared" ref="R772:S772" si="930">R272</f>
        <v>7</v>
      </c>
      <c r="S772">
        <f t="shared" si="930"/>
        <v>7</v>
      </c>
      <c r="U772">
        <f>VLOOKUP($R772,装备规划说明!$X$27:$AI$34,U$1,FALSE)</f>
        <v>16</v>
      </c>
      <c r="V772">
        <f>INT(VLOOKUP($R772,装备规划说明!$X$27:$AI$34,V$1,FALSE)*VLOOKUP($G772,装备规划说明!$F$10:$O$21,4,FALSE)/装备规划说明!$AE$14)</f>
        <v>1267</v>
      </c>
      <c r="W772">
        <f>VLOOKUP($R772,装备规划说明!$X$27:$AI$34,W$1,FALSE)</f>
        <v>18</v>
      </c>
      <c r="X772">
        <f>INT(VLOOKUP($R772,装备规划说明!$X$27:$AI$34,X$1,FALSE)*VLOOKUP($G772,装备规划说明!$F$10:$O$21,4,FALSE)/装备规划说明!$AE$14)</f>
        <v>253</v>
      </c>
      <c r="Y772" t="str">
        <f t="shared" si="737"/>
        <v>[[16,886,1583][[18,177,316]</v>
      </c>
      <c r="Z772">
        <f t="shared" si="738"/>
        <v>1</v>
      </c>
      <c r="AA772" t="str">
        <f t="shared" si="739"/>
        <v>[[16,211,844,100][18,42,168,100]]</v>
      </c>
      <c r="AB772" t="str">
        <f t="shared" si="739"/>
        <v>[[16,211,844,100][18,42,168,100]]</v>
      </c>
      <c r="AC772" t="str">
        <f t="shared" si="739"/>
        <v>[[16,211,844,100][18,42,168,100]]</v>
      </c>
      <c r="AD772" t="str">
        <f t="shared" si="739"/>
        <v>[[16,211,844,100][18,42,168,100]]</v>
      </c>
      <c r="AE772">
        <f t="shared" si="740"/>
        <v>1</v>
      </c>
    </row>
    <row r="773" spans="1:31" hidden="1" x14ac:dyDescent="0.15">
      <c r="A773" t="str">
        <f t="shared" si="895"/>
        <v>1207206</v>
      </c>
      <c r="B773">
        <f t="shared" si="896"/>
        <v>1</v>
      </c>
      <c r="E773">
        <f t="shared" ref="E773" si="931">E273</f>
        <v>2</v>
      </c>
      <c r="G773">
        <f t="shared" ref="G773" si="932">G273</f>
        <v>6</v>
      </c>
      <c r="H773">
        <f>VLOOKUP(G773,装备规划说明!$F$7:$H$20,2,FALSE)</f>
        <v>90</v>
      </c>
      <c r="I773">
        <f>IF(G773&gt;2,IF(E773=VLOOKUP(G773,装备规划说明!$F$10:$P$20,11,FALSE),1,0)+IF(E773-1=VLOOKUP(G773,装备规划说明!$F$10:$P$20,11,FALSE),1,0),IF(E773=VLOOKUP(G773,装备规划说明!$F$10:$P$20,11,FALSE),1,0))</f>
        <v>0</v>
      </c>
      <c r="J773">
        <f t="shared" si="899"/>
        <v>2</v>
      </c>
      <c r="K773">
        <v>0</v>
      </c>
      <c r="R773">
        <f t="shared" ref="R773:S773" si="933">R273</f>
        <v>7</v>
      </c>
      <c r="S773">
        <f t="shared" si="933"/>
        <v>7</v>
      </c>
      <c r="U773">
        <f>VLOOKUP($R773,装备规划说明!$X$27:$AI$34,U$1,FALSE)</f>
        <v>16</v>
      </c>
      <c r="V773">
        <f>INT(VLOOKUP($R773,装备规划说明!$X$27:$AI$34,V$1,FALSE)*VLOOKUP($G773,装备规划说明!$F$10:$O$21,4,FALSE)/装备规划说明!$AE$14)</f>
        <v>1267</v>
      </c>
      <c r="W773">
        <f>VLOOKUP($R773,装备规划说明!$X$27:$AI$34,W$1,FALSE)</f>
        <v>18</v>
      </c>
      <c r="X773">
        <f>INT(VLOOKUP($R773,装备规划说明!$X$27:$AI$34,X$1,FALSE)*VLOOKUP($G773,装备规划说明!$F$10:$O$21,4,FALSE)/装备规划说明!$AE$14)</f>
        <v>253</v>
      </c>
      <c r="Y773" t="str">
        <f t="shared" si="737"/>
        <v>[[16,886,1583][[18,177,316]</v>
      </c>
      <c r="Z773">
        <f t="shared" si="738"/>
        <v>1</v>
      </c>
      <c r="AA773" t="str">
        <f t="shared" si="739"/>
        <v>[[16,211,844,100][18,42,168,100]]</v>
      </c>
      <c r="AB773" t="str">
        <f t="shared" si="739"/>
        <v>[[16,211,844,100][18,42,168,100]]</v>
      </c>
      <c r="AC773" t="str">
        <f t="shared" si="739"/>
        <v>[[16,211,844,100][18,42,168,100]]</v>
      </c>
      <c r="AD773" t="str">
        <f t="shared" ref="AB773:AD836" si="934">"[["&amp;$U773&amp;","&amp;INT($V773/6)&amp;","&amp;INT($V773/1.5)&amp;",100]"&amp;"["&amp;$W773&amp;","&amp;INT($X773/6)&amp;","&amp;INT($X773/1.5)&amp;",100]]"</f>
        <v>[[16,211,844,100][18,42,168,100]]</v>
      </c>
      <c r="AE773">
        <f t="shared" si="740"/>
        <v>1</v>
      </c>
    </row>
    <row r="774" spans="1:31" hidden="1" x14ac:dyDescent="0.15">
      <c r="A774" t="str">
        <f t="shared" si="895"/>
        <v>1207206</v>
      </c>
      <c r="B774">
        <f t="shared" si="896"/>
        <v>1</v>
      </c>
      <c r="E774">
        <f t="shared" ref="E774" si="935">E274</f>
        <v>2</v>
      </c>
      <c r="G774">
        <f t="shared" ref="G774" si="936">G274</f>
        <v>6</v>
      </c>
      <c r="H774">
        <f>VLOOKUP(G774,装备规划说明!$F$7:$H$20,2,FALSE)</f>
        <v>90</v>
      </c>
      <c r="I774">
        <f>IF(G774&gt;2,IF(E774=VLOOKUP(G774,装备规划说明!$F$10:$P$20,11,FALSE),1,0)+IF(E774-1=VLOOKUP(G774,装备规划说明!$F$10:$P$20,11,FALSE),1,0),IF(E774=VLOOKUP(G774,装备规划说明!$F$10:$P$20,11,FALSE),1,0))</f>
        <v>0</v>
      </c>
      <c r="J774">
        <f t="shared" si="899"/>
        <v>2</v>
      </c>
      <c r="K774">
        <v>0</v>
      </c>
      <c r="R774">
        <f t="shared" ref="R774:S774" si="937">R274</f>
        <v>7</v>
      </c>
      <c r="S774">
        <f t="shared" si="937"/>
        <v>7</v>
      </c>
      <c r="U774">
        <f>VLOOKUP($R774,装备规划说明!$X$27:$AI$34,U$1,FALSE)</f>
        <v>16</v>
      </c>
      <c r="V774">
        <f>INT(VLOOKUP($R774,装备规划说明!$X$27:$AI$34,V$1,FALSE)*VLOOKUP($G774,装备规划说明!$F$10:$O$21,4,FALSE)/装备规划说明!$AE$14)</f>
        <v>1267</v>
      </c>
      <c r="W774">
        <f>VLOOKUP($R774,装备规划说明!$X$27:$AI$34,W$1,FALSE)</f>
        <v>18</v>
      </c>
      <c r="X774">
        <f>INT(VLOOKUP($R774,装备规划说明!$X$27:$AI$34,X$1,FALSE)*VLOOKUP($G774,装备规划说明!$F$10:$O$21,4,FALSE)/装备规划说明!$AE$14)</f>
        <v>253</v>
      </c>
      <c r="Y774" t="str">
        <f t="shared" ref="Y774:Y834" si="938">"[["&amp;$U774&amp;","&amp;INT($V774*0.7)&amp;","&amp;INT($V774*1.25)&amp;"]"&amp;"[["&amp;$W774&amp;","&amp;INT($X774*0.7)&amp;","&amp;INT($X774*1.25)&amp;"]"</f>
        <v>[[16,886,1583][[18,177,316]</v>
      </c>
      <c r="Z774">
        <f t="shared" ref="Z774:Z837" si="939">E774-1</f>
        <v>1</v>
      </c>
      <c r="AA774" t="str">
        <f t="shared" ref="AA774:AD837" si="940">"[["&amp;$U774&amp;","&amp;INT($V774/6)&amp;","&amp;INT($V774/1.5)&amp;",100]"&amp;"["&amp;$W774&amp;","&amp;INT($X774/6)&amp;","&amp;INT($X774/1.5)&amp;",100]]"</f>
        <v>[[16,211,844,100][18,42,168,100]]</v>
      </c>
      <c r="AB774" t="str">
        <f t="shared" si="934"/>
        <v>[[16,211,844,100][18,42,168,100]]</v>
      </c>
      <c r="AC774" t="str">
        <f t="shared" si="934"/>
        <v>[[16,211,844,100][18,42,168,100]]</v>
      </c>
      <c r="AD774" t="str">
        <f t="shared" si="934"/>
        <v>[[16,211,844,100][18,42,168,100]]</v>
      </c>
      <c r="AE774">
        <f t="shared" ref="AE774:AE837" si="941">ROUNDDOWN((E774*3+G774)/8,0)</f>
        <v>1</v>
      </c>
    </row>
    <row r="775" spans="1:31" x14ac:dyDescent="0.15">
      <c r="A775" t="str">
        <f t="shared" si="895"/>
        <v>1201306</v>
      </c>
      <c r="B775">
        <f t="shared" si="896"/>
        <v>1</v>
      </c>
      <c r="E775">
        <f t="shared" ref="E775" si="942">E275</f>
        <v>3</v>
      </c>
      <c r="G775">
        <f t="shared" ref="G775" si="943">G275</f>
        <v>6</v>
      </c>
      <c r="H775">
        <f>VLOOKUP(G775,装备规划说明!$F$7:$H$20,2,FALSE)</f>
        <v>90</v>
      </c>
      <c r="I775">
        <f>IF(G775&gt;2,IF(E775=VLOOKUP(G775,装备规划说明!$F$10:$P$20,11,FALSE),1,0)+IF(E775-1=VLOOKUP(G775,装备规划说明!$F$10:$P$20,11,FALSE),1,0),IF(E775=VLOOKUP(G775,装备规划说明!$F$10:$P$20,11,FALSE),1,0))</f>
        <v>1</v>
      </c>
      <c r="J775">
        <f t="shared" si="899"/>
        <v>2</v>
      </c>
      <c r="K775">
        <v>0</v>
      </c>
      <c r="R775">
        <f t="shared" ref="R775:S775" si="944">R275</f>
        <v>1</v>
      </c>
      <c r="S775">
        <f t="shared" si="944"/>
        <v>1</v>
      </c>
      <c r="U775">
        <f>VLOOKUP($R775,装备规划说明!$X$27:$AI$34,U$1,FALSE)</f>
        <v>16</v>
      </c>
      <c r="V775">
        <f>INT(VLOOKUP($R775,装备规划说明!$X$27:$AI$34,V$1,FALSE)*VLOOKUP($G775,装备规划说明!$F$10:$O$21,4,FALSE)/装备规划说明!$AE$14)</f>
        <v>887</v>
      </c>
      <c r="W775">
        <f>VLOOKUP($R775,装备规划说明!$X$27:$AI$34,W$1,FALSE)</f>
        <v>20</v>
      </c>
      <c r="X775">
        <f>INT(VLOOKUP($R775,装备规划说明!$X$27:$AI$34,X$1,FALSE)*VLOOKUP($G775,装备规划说明!$F$10:$O$21,4,FALSE)/装备规划说明!$AE$14)</f>
        <v>63</v>
      </c>
      <c r="Y775" t="str">
        <f t="shared" ref="Y775:Y794" si="945">"[["&amp;$U775&amp;","&amp;INT($V775)&amp;"]"&amp;"[["&amp;$W775&amp;","&amp;INT($X775)&amp;"]]"</f>
        <v>[[16,887][[20,63]]</v>
      </c>
      <c r="Z775">
        <f t="shared" si="939"/>
        <v>2</v>
      </c>
      <c r="AA775" t="str">
        <f t="shared" si="940"/>
        <v>[[16,147,591,100][20,10,42,100]]</v>
      </c>
      <c r="AB775" t="str">
        <f t="shared" si="934"/>
        <v>[[16,147,591,100][20,10,42,100]]</v>
      </c>
      <c r="AC775" t="str">
        <f t="shared" si="934"/>
        <v>[[16,147,591,100][20,10,42,100]]</v>
      </c>
      <c r="AD775" t="str">
        <f t="shared" si="934"/>
        <v>[[16,147,591,100][20,10,42,100]]</v>
      </c>
      <c r="AE775">
        <f t="shared" si="941"/>
        <v>1</v>
      </c>
    </row>
    <row r="776" spans="1:31" x14ac:dyDescent="0.15">
      <c r="A776" t="str">
        <f t="shared" si="895"/>
        <v>1202306</v>
      </c>
      <c r="B776">
        <f t="shared" si="896"/>
        <v>1</v>
      </c>
      <c r="E776">
        <f t="shared" ref="E776" si="946">E276</f>
        <v>3</v>
      </c>
      <c r="G776">
        <f t="shared" ref="G776" si="947">G276</f>
        <v>6</v>
      </c>
      <c r="H776">
        <f>VLOOKUP(G776,装备规划说明!$F$7:$H$20,2,FALSE)</f>
        <v>90</v>
      </c>
      <c r="I776">
        <f>IF(G776&gt;2,IF(E776=VLOOKUP(G776,装备规划说明!$F$10:$P$20,11,FALSE),1,0)+IF(E776-1=VLOOKUP(G776,装备规划说明!$F$10:$P$20,11,FALSE),1,0),IF(E776=VLOOKUP(G776,装备规划说明!$F$10:$P$20,11,FALSE),1,0))</f>
        <v>1</v>
      </c>
      <c r="J776">
        <f t="shared" si="899"/>
        <v>2</v>
      </c>
      <c r="K776">
        <v>0</v>
      </c>
      <c r="R776">
        <f t="shared" ref="R776:S776" si="948">R276</f>
        <v>2</v>
      </c>
      <c r="S776">
        <f t="shared" si="948"/>
        <v>2</v>
      </c>
      <c r="U776">
        <f>VLOOKUP($R776,装备规划说明!$X$27:$AI$34,U$1,FALSE)</f>
        <v>16</v>
      </c>
      <c r="V776">
        <f>INT(VLOOKUP($R776,装备规划说明!$X$27:$AI$34,V$1,FALSE)*VLOOKUP($G776,装备规划说明!$F$10:$O$21,4,FALSE)/装备规划说明!$AE$14)</f>
        <v>1267</v>
      </c>
      <c r="W776">
        <f>VLOOKUP($R776,装备规划说明!$X$27:$AI$34,W$1,FALSE)</f>
        <v>20</v>
      </c>
      <c r="X776">
        <f>INT(VLOOKUP($R776,装备规划说明!$X$27:$AI$34,X$1,FALSE)*VLOOKUP($G776,装备规划说明!$F$10:$O$21,4,FALSE)/装备规划说明!$AE$14)</f>
        <v>63</v>
      </c>
      <c r="Y776" t="str">
        <f t="shared" si="945"/>
        <v>[[16,1267][[20,63]]</v>
      </c>
      <c r="Z776">
        <f t="shared" si="939"/>
        <v>2</v>
      </c>
      <c r="AA776" t="str">
        <f t="shared" si="940"/>
        <v>[[16,211,844,100][20,10,42,100]]</v>
      </c>
      <c r="AB776" t="str">
        <f t="shared" si="934"/>
        <v>[[16,211,844,100][20,10,42,100]]</v>
      </c>
      <c r="AC776" t="str">
        <f t="shared" si="934"/>
        <v>[[16,211,844,100][20,10,42,100]]</v>
      </c>
      <c r="AD776" t="str">
        <f t="shared" si="934"/>
        <v>[[16,211,844,100][20,10,42,100]]</v>
      </c>
      <c r="AE776">
        <f t="shared" si="941"/>
        <v>1</v>
      </c>
    </row>
    <row r="777" spans="1:31" x14ac:dyDescent="0.15">
      <c r="A777" t="str">
        <f t="shared" si="895"/>
        <v>1203306</v>
      </c>
      <c r="B777">
        <f t="shared" si="896"/>
        <v>1</v>
      </c>
      <c r="E777">
        <f t="shared" ref="E777" si="949">E277</f>
        <v>3</v>
      </c>
      <c r="G777">
        <f t="shared" ref="G777" si="950">G277</f>
        <v>6</v>
      </c>
      <c r="H777">
        <f>VLOOKUP(G777,装备规划说明!$F$7:$H$20,2,FALSE)</f>
        <v>90</v>
      </c>
      <c r="I777">
        <f>IF(G777&gt;2,IF(E777=VLOOKUP(G777,装备规划说明!$F$10:$P$20,11,FALSE),1,0)+IF(E777-1=VLOOKUP(G777,装备规划说明!$F$10:$P$20,11,FALSE),1,0),IF(E777=VLOOKUP(G777,装备规划说明!$F$10:$P$20,11,FALSE),1,0))</f>
        <v>1</v>
      </c>
      <c r="J777">
        <f t="shared" si="899"/>
        <v>2</v>
      </c>
      <c r="K777">
        <v>0</v>
      </c>
      <c r="R777">
        <f t="shared" ref="R777:S777" si="951">R277</f>
        <v>3</v>
      </c>
      <c r="S777">
        <f t="shared" si="951"/>
        <v>3</v>
      </c>
      <c r="U777">
        <f>VLOOKUP($R777,装备规划说明!$X$27:$AI$34,U$1,FALSE)</f>
        <v>16</v>
      </c>
      <c r="V777">
        <f>INT(VLOOKUP($R777,装备规划说明!$X$27:$AI$34,V$1,FALSE)*VLOOKUP($G777,装备规划说明!$F$10:$O$21,4,FALSE)/装备规划说明!$AE$14)</f>
        <v>633</v>
      </c>
      <c r="W777">
        <f>VLOOKUP($R777,装备规划说明!$X$27:$AI$34,W$1,FALSE)</f>
        <v>21</v>
      </c>
      <c r="X777">
        <f>INT(VLOOKUP($R777,装备规划说明!$X$27:$AI$34,X$1,FALSE)*VLOOKUP($G777,装备规划说明!$F$10:$O$21,4,FALSE)/装备规划说明!$AE$14)</f>
        <v>63</v>
      </c>
      <c r="Y777" t="str">
        <f t="shared" si="945"/>
        <v>[[16,633][[21,63]]</v>
      </c>
      <c r="Z777">
        <f t="shared" si="939"/>
        <v>2</v>
      </c>
      <c r="AA777" t="str">
        <f t="shared" si="940"/>
        <v>[[16,105,422,100][21,10,42,100]]</v>
      </c>
      <c r="AB777" t="str">
        <f t="shared" si="934"/>
        <v>[[16,105,422,100][21,10,42,100]]</v>
      </c>
      <c r="AC777" t="str">
        <f t="shared" si="934"/>
        <v>[[16,105,422,100][21,10,42,100]]</v>
      </c>
      <c r="AD777" t="str">
        <f t="shared" si="934"/>
        <v>[[16,105,422,100][21,10,42,100]]</v>
      </c>
      <c r="AE777">
        <f t="shared" si="941"/>
        <v>1</v>
      </c>
    </row>
    <row r="778" spans="1:31" x14ac:dyDescent="0.15">
      <c r="A778" t="str">
        <f t="shared" si="895"/>
        <v>1204306</v>
      </c>
      <c r="B778">
        <f t="shared" si="896"/>
        <v>1</v>
      </c>
      <c r="E778">
        <f t="shared" ref="E778" si="952">E278</f>
        <v>3</v>
      </c>
      <c r="G778">
        <f t="shared" ref="G778" si="953">G278</f>
        <v>6</v>
      </c>
      <c r="H778">
        <f>VLOOKUP(G778,装备规划说明!$F$7:$H$20,2,FALSE)</f>
        <v>90</v>
      </c>
      <c r="I778">
        <f>IF(G778&gt;2,IF(E778=VLOOKUP(G778,装备规划说明!$F$10:$P$20,11,FALSE),1,0)+IF(E778-1=VLOOKUP(G778,装备规划说明!$F$10:$P$20,11,FALSE),1,0),IF(E778=VLOOKUP(G778,装备规划说明!$F$10:$P$20,11,FALSE),1,0))</f>
        <v>1</v>
      </c>
      <c r="J778">
        <f t="shared" si="899"/>
        <v>2</v>
      </c>
      <c r="K778">
        <v>0</v>
      </c>
      <c r="R778">
        <f t="shared" ref="R778:S778" si="954">R278</f>
        <v>4</v>
      </c>
      <c r="S778">
        <f t="shared" si="954"/>
        <v>4</v>
      </c>
      <c r="U778">
        <f>VLOOKUP($R778,装备规划说明!$X$27:$AI$34,U$1,FALSE)</f>
        <v>18</v>
      </c>
      <c r="V778">
        <f>INT(VLOOKUP($R778,装备规划说明!$X$27:$AI$34,V$1,FALSE)*VLOOKUP($G778,装备规划说明!$F$10:$O$21,4,FALSE)/装备规划说明!$AE$14)</f>
        <v>63</v>
      </c>
      <c r="W778">
        <f>VLOOKUP($R778,装备规划说明!$X$27:$AI$34,W$1,FALSE)</f>
        <v>22</v>
      </c>
      <c r="X778">
        <f>INT(VLOOKUP($R778,装备规划说明!$X$27:$AI$34,X$1,FALSE)*VLOOKUP($G778,装备规划说明!$F$10:$O$21,4,FALSE)/装备规划说明!$AE$14)</f>
        <v>31</v>
      </c>
      <c r="Y778" t="str">
        <f t="shared" si="945"/>
        <v>[[18,63][[22,31]]</v>
      </c>
      <c r="Z778">
        <f t="shared" si="939"/>
        <v>2</v>
      </c>
      <c r="AA778" t="str">
        <f t="shared" si="940"/>
        <v>[[18,10,42,100][22,5,20,100]]</v>
      </c>
      <c r="AB778" t="str">
        <f t="shared" si="934"/>
        <v>[[18,10,42,100][22,5,20,100]]</v>
      </c>
      <c r="AC778" t="str">
        <f t="shared" si="934"/>
        <v>[[18,10,42,100][22,5,20,100]]</v>
      </c>
      <c r="AD778" t="str">
        <f t="shared" si="934"/>
        <v>[[18,10,42,100][22,5,20,100]]</v>
      </c>
      <c r="AE778">
        <f t="shared" si="941"/>
        <v>1</v>
      </c>
    </row>
    <row r="779" spans="1:31" x14ac:dyDescent="0.15">
      <c r="A779" t="str">
        <f t="shared" si="895"/>
        <v>1205306</v>
      </c>
      <c r="B779">
        <f t="shared" si="896"/>
        <v>1</v>
      </c>
      <c r="E779">
        <f t="shared" ref="E779" si="955">E279</f>
        <v>3</v>
      </c>
      <c r="G779">
        <f t="shared" ref="G779" si="956">G279</f>
        <v>6</v>
      </c>
      <c r="H779">
        <f>VLOOKUP(G779,装备规划说明!$F$7:$H$20,2,FALSE)</f>
        <v>90</v>
      </c>
      <c r="I779">
        <f>IF(G779&gt;2,IF(E779=VLOOKUP(G779,装备规划说明!$F$10:$P$20,11,FALSE),1,0)+IF(E779-1=VLOOKUP(G779,装备规划说明!$F$10:$P$20,11,FALSE),1,0),IF(E779=VLOOKUP(G779,装备规划说明!$F$10:$P$20,11,FALSE),1,0))</f>
        <v>1</v>
      </c>
      <c r="J779">
        <f t="shared" si="899"/>
        <v>2</v>
      </c>
      <c r="K779">
        <v>0</v>
      </c>
      <c r="R779">
        <f t="shared" ref="R779:S779" si="957">R279</f>
        <v>5</v>
      </c>
      <c r="S779">
        <f t="shared" si="957"/>
        <v>5</v>
      </c>
      <c r="U779">
        <f>VLOOKUP($R779,装备规划说明!$X$27:$AI$34,U$1,FALSE)</f>
        <v>16</v>
      </c>
      <c r="V779">
        <f>INT(VLOOKUP($R779,装备规划说明!$X$27:$AI$34,V$1,FALSE)*VLOOKUP($G779,装备规划说明!$F$10:$O$21,4,FALSE)/装备规划说明!$AE$14)</f>
        <v>887</v>
      </c>
      <c r="W779">
        <f>VLOOKUP($R779,装备规划说明!$X$27:$AI$34,W$1,FALSE)</f>
        <v>17</v>
      </c>
      <c r="X779">
        <f>INT(VLOOKUP($R779,装备规划说明!$X$27:$AI$34,X$1,FALSE)*VLOOKUP($G779,装备规划说明!$F$10:$O$21,4,FALSE)/装备规划说明!$AE$14)</f>
        <v>633</v>
      </c>
      <c r="Y779" t="str">
        <f t="shared" si="945"/>
        <v>[[16,887][[17,633]]</v>
      </c>
      <c r="Z779">
        <f t="shared" si="939"/>
        <v>2</v>
      </c>
      <c r="AA779" t="str">
        <f t="shared" si="940"/>
        <v>[[16,147,591,100][17,105,422,100]]</v>
      </c>
      <c r="AB779" t="str">
        <f t="shared" si="934"/>
        <v>[[16,147,591,100][17,105,422,100]]</v>
      </c>
      <c r="AC779" t="str">
        <f t="shared" si="934"/>
        <v>[[16,147,591,100][17,105,422,100]]</v>
      </c>
      <c r="AD779" t="str">
        <f t="shared" si="934"/>
        <v>[[16,147,591,100][17,105,422,100]]</v>
      </c>
      <c r="AE779">
        <f t="shared" si="941"/>
        <v>1</v>
      </c>
    </row>
    <row r="780" spans="1:31" x14ac:dyDescent="0.15">
      <c r="A780" t="str">
        <f t="shared" si="895"/>
        <v>1206306</v>
      </c>
      <c r="B780">
        <f t="shared" si="896"/>
        <v>1</v>
      </c>
      <c r="E780">
        <f t="shared" ref="E780" si="958">E280</f>
        <v>3</v>
      </c>
      <c r="G780">
        <f t="shared" ref="G780" si="959">G280</f>
        <v>6</v>
      </c>
      <c r="H780">
        <f>VLOOKUP(G780,装备规划说明!$F$7:$H$20,2,FALSE)</f>
        <v>90</v>
      </c>
      <c r="I780">
        <f>IF(G780&gt;2,IF(E780=VLOOKUP(G780,装备规划说明!$F$10:$P$20,11,FALSE),1,0)+IF(E780-1=VLOOKUP(G780,装备规划说明!$F$10:$P$20,11,FALSE),1,0),IF(E780=VLOOKUP(G780,装备规划说明!$F$10:$P$20,11,FALSE),1,0))</f>
        <v>1</v>
      </c>
      <c r="J780">
        <f t="shared" si="899"/>
        <v>2</v>
      </c>
      <c r="K780">
        <v>0</v>
      </c>
      <c r="R780">
        <f t="shared" ref="R780:S780" si="960">R280</f>
        <v>6</v>
      </c>
      <c r="S780">
        <f t="shared" si="960"/>
        <v>6</v>
      </c>
      <c r="U780">
        <f>VLOOKUP($R780,装备规划说明!$X$27:$AI$34,U$1,FALSE)</f>
        <v>18</v>
      </c>
      <c r="V780">
        <f>INT(VLOOKUP($R780,装备规划说明!$X$27:$AI$34,V$1,FALSE)*VLOOKUP($G780,装备规划说明!$F$10:$O$21,4,FALSE)/装备规划说明!$AE$14)</f>
        <v>63</v>
      </c>
      <c r="W780">
        <f>VLOOKUP($R780,装备规划说明!$X$27:$AI$34,W$1,FALSE)</f>
        <v>17</v>
      </c>
      <c r="X780">
        <f>INT(VLOOKUP($R780,装备规划说明!$X$27:$AI$34,X$1,FALSE)*VLOOKUP($G780,装备规划说明!$F$10:$O$21,4,FALSE)/装备规划说明!$AE$14)</f>
        <v>25</v>
      </c>
      <c r="Y780" t="str">
        <f t="shared" si="945"/>
        <v>[[18,63][[17,25]]</v>
      </c>
      <c r="Z780">
        <f t="shared" si="939"/>
        <v>2</v>
      </c>
      <c r="AA780" t="str">
        <f t="shared" si="940"/>
        <v>[[18,10,42,100][17,4,16,100]]</v>
      </c>
      <c r="AB780" t="str">
        <f t="shared" si="934"/>
        <v>[[18,10,42,100][17,4,16,100]]</v>
      </c>
      <c r="AC780" t="str">
        <f t="shared" si="934"/>
        <v>[[18,10,42,100][17,4,16,100]]</v>
      </c>
      <c r="AD780" t="str">
        <f t="shared" si="934"/>
        <v>[[18,10,42,100][17,4,16,100]]</v>
      </c>
      <c r="AE780">
        <f t="shared" si="941"/>
        <v>1</v>
      </c>
    </row>
    <row r="781" spans="1:31" x14ac:dyDescent="0.15">
      <c r="A781" t="str">
        <f t="shared" si="895"/>
        <v>1207306</v>
      </c>
      <c r="B781">
        <f t="shared" si="896"/>
        <v>1</v>
      </c>
      <c r="E781">
        <f t="shared" ref="E781" si="961">E281</f>
        <v>3</v>
      </c>
      <c r="G781">
        <f t="shared" ref="G781" si="962">G281</f>
        <v>6</v>
      </c>
      <c r="H781">
        <f>VLOOKUP(G781,装备规划说明!$F$7:$H$20,2,FALSE)</f>
        <v>90</v>
      </c>
      <c r="I781">
        <f>IF(G781&gt;2,IF(E781=VLOOKUP(G781,装备规划说明!$F$10:$P$20,11,FALSE),1,0)+IF(E781-1=VLOOKUP(G781,装备规划说明!$F$10:$P$20,11,FALSE),1,0),IF(E781=VLOOKUP(G781,装备规划说明!$F$10:$P$20,11,FALSE),1,0))</f>
        <v>1</v>
      </c>
      <c r="J781">
        <f t="shared" si="899"/>
        <v>2</v>
      </c>
      <c r="K781">
        <v>0</v>
      </c>
      <c r="R781">
        <f t="shared" ref="R781:S781" si="963">R281</f>
        <v>7</v>
      </c>
      <c r="S781">
        <f t="shared" si="963"/>
        <v>7</v>
      </c>
      <c r="U781">
        <f>VLOOKUP($R781,装备规划说明!$X$27:$AI$34,U$1,FALSE)</f>
        <v>16</v>
      </c>
      <c r="V781">
        <f>INT(VLOOKUP($R781,装备规划说明!$X$27:$AI$34,V$1,FALSE)*VLOOKUP($G781,装备规划说明!$F$10:$O$21,4,FALSE)/装备规划说明!$AE$14)</f>
        <v>1267</v>
      </c>
      <c r="W781">
        <f>VLOOKUP($R781,装备规划说明!$X$27:$AI$34,W$1,FALSE)</f>
        <v>18</v>
      </c>
      <c r="X781">
        <f>INT(VLOOKUP($R781,装备规划说明!$X$27:$AI$34,X$1,FALSE)*VLOOKUP($G781,装备规划说明!$F$10:$O$21,4,FALSE)/装备规划说明!$AE$14)</f>
        <v>253</v>
      </c>
      <c r="Y781" t="str">
        <f t="shared" si="945"/>
        <v>[[16,1267][[18,253]]</v>
      </c>
      <c r="Z781">
        <f t="shared" si="939"/>
        <v>2</v>
      </c>
      <c r="AA781" t="str">
        <f t="shared" si="940"/>
        <v>[[16,211,844,100][18,42,168,100]]</v>
      </c>
      <c r="AB781" t="str">
        <f t="shared" si="934"/>
        <v>[[16,211,844,100][18,42,168,100]]</v>
      </c>
      <c r="AC781" t="str">
        <f t="shared" si="934"/>
        <v>[[16,211,844,100][18,42,168,100]]</v>
      </c>
      <c r="AD781" t="str">
        <f t="shared" si="934"/>
        <v>[[16,211,844,100][18,42,168,100]]</v>
      </c>
      <c r="AE781">
        <f t="shared" si="941"/>
        <v>1</v>
      </c>
    </row>
    <row r="782" spans="1:31" x14ac:dyDescent="0.15">
      <c r="A782" t="str">
        <f t="shared" si="895"/>
        <v>1207306</v>
      </c>
      <c r="B782">
        <f t="shared" si="896"/>
        <v>1</v>
      </c>
      <c r="E782">
        <f t="shared" ref="E782" si="964">E282</f>
        <v>3</v>
      </c>
      <c r="G782">
        <f t="shared" ref="G782" si="965">G282</f>
        <v>6</v>
      </c>
      <c r="H782">
        <f>VLOOKUP(G782,装备规划说明!$F$7:$H$20,2,FALSE)</f>
        <v>90</v>
      </c>
      <c r="I782">
        <f>IF(G782&gt;2,IF(E782=VLOOKUP(G782,装备规划说明!$F$10:$P$20,11,FALSE),1,0)+IF(E782-1=VLOOKUP(G782,装备规划说明!$F$10:$P$20,11,FALSE),1,0),IF(E782=VLOOKUP(G782,装备规划说明!$F$10:$P$20,11,FALSE),1,0))</f>
        <v>1</v>
      </c>
      <c r="J782">
        <f t="shared" si="899"/>
        <v>2</v>
      </c>
      <c r="K782">
        <v>0</v>
      </c>
      <c r="R782">
        <f t="shared" ref="R782:S782" si="966">R282</f>
        <v>7</v>
      </c>
      <c r="S782">
        <f t="shared" si="966"/>
        <v>7</v>
      </c>
      <c r="U782">
        <f>VLOOKUP($R782,装备规划说明!$X$27:$AI$34,U$1,FALSE)</f>
        <v>16</v>
      </c>
      <c r="V782">
        <f>INT(VLOOKUP($R782,装备规划说明!$X$27:$AI$34,V$1,FALSE)*VLOOKUP($G782,装备规划说明!$F$10:$O$21,4,FALSE)/装备规划说明!$AE$14)</f>
        <v>1267</v>
      </c>
      <c r="W782">
        <f>VLOOKUP($R782,装备规划说明!$X$27:$AI$34,W$1,FALSE)</f>
        <v>18</v>
      </c>
      <c r="X782">
        <f>INT(VLOOKUP($R782,装备规划说明!$X$27:$AI$34,X$1,FALSE)*VLOOKUP($G782,装备规划说明!$F$10:$O$21,4,FALSE)/装备规划说明!$AE$14)</f>
        <v>253</v>
      </c>
      <c r="Y782" t="str">
        <f t="shared" si="945"/>
        <v>[[16,1267][[18,253]]</v>
      </c>
      <c r="Z782">
        <f t="shared" si="939"/>
        <v>2</v>
      </c>
      <c r="AA782" t="str">
        <f t="shared" si="940"/>
        <v>[[16,211,844,100][18,42,168,100]]</v>
      </c>
      <c r="AB782" t="str">
        <f t="shared" si="934"/>
        <v>[[16,211,844,100][18,42,168,100]]</v>
      </c>
      <c r="AC782" t="str">
        <f t="shared" si="934"/>
        <v>[[16,211,844,100][18,42,168,100]]</v>
      </c>
      <c r="AD782" t="str">
        <f t="shared" si="934"/>
        <v>[[16,211,844,100][18,42,168,100]]</v>
      </c>
      <c r="AE782">
        <f t="shared" si="941"/>
        <v>1</v>
      </c>
    </row>
    <row r="783" spans="1:31" x14ac:dyDescent="0.15">
      <c r="A783" t="str">
        <f t="shared" si="895"/>
        <v>1207306</v>
      </c>
      <c r="B783">
        <f t="shared" si="896"/>
        <v>1</v>
      </c>
      <c r="E783">
        <f t="shared" ref="E783" si="967">E283</f>
        <v>3</v>
      </c>
      <c r="G783">
        <f t="shared" ref="G783" si="968">G283</f>
        <v>6</v>
      </c>
      <c r="H783">
        <f>VLOOKUP(G783,装备规划说明!$F$7:$H$20,2,FALSE)</f>
        <v>90</v>
      </c>
      <c r="I783">
        <f>IF(G783&gt;2,IF(E783=VLOOKUP(G783,装备规划说明!$F$10:$P$20,11,FALSE),1,0)+IF(E783-1=VLOOKUP(G783,装备规划说明!$F$10:$P$20,11,FALSE),1,0),IF(E783=VLOOKUP(G783,装备规划说明!$F$10:$P$20,11,FALSE),1,0))</f>
        <v>1</v>
      </c>
      <c r="J783">
        <f t="shared" si="899"/>
        <v>2</v>
      </c>
      <c r="K783">
        <v>0</v>
      </c>
      <c r="R783">
        <f t="shared" ref="R783:S783" si="969">R283</f>
        <v>7</v>
      </c>
      <c r="S783">
        <f t="shared" si="969"/>
        <v>7</v>
      </c>
      <c r="U783">
        <f>VLOOKUP($R783,装备规划说明!$X$27:$AI$34,U$1,FALSE)</f>
        <v>16</v>
      </c>
      <c r="V783">
        <f>INT(VLOOKUP($R783,装备规划说明!$X$27:$AI$34,V$1,FALSE)*VLOOKUP($G783,装备规划说明!$F$10:$O$21,4,FALSE)/装备规划说明!$AE$14)</f>
        <v>1267</v>
      </c>
      <c r="W783">
        <f>VLOOKUP($R783,装备规划说明!$X$27:$AI$34,W$1,FALSE)</f>
        <v>18</v>
      </c>
      <c r="X783">
        <f>INT(VLOOKUP($R783,装备规划说明!$X$27:$AI$34,X$1,FALSE)*VLOOKUP($G783,装备规划说明!$F$10:$O$21,4,FALSE)/装备规划说明!$AE$14)</f>
        <v>253</v>
      </c>
      <c r="Y783" t="str">
        <f t="shared" si="945"/>
        <v>[[16,1267][[18,253]]</v>
      </c>
      <c r="Z783">
        <f t="shared" si="939"/>
        <v>2</v>
      </c>
      <c r="AA783" t="str">
        <f t="shared" si="940"/>
        <v>[[16,211,844,100][18,42,168,100]]</v>
      </c>
      <c r="AB783" t="str">
        <f t="shared" si="934"/>
        <v>[[16,211,844,100][18,42,168,100]]</v>
      </c>
      <c r="AC783" t="str">
        <f t="shared" si="934"/>
        <v>[[16,211,844,100][18,42,168,100]]</v>
      </c>
      <c r="AD783" t="str">
        <f t="shared" si="934"/>
        <v>[[16,211,844,100][18,42,168,100]]</v>
      </c>
      <c r="AE783">
        <f t="shared" si="941"/>
        <v>1</v>
      </c>
    </row>
    <row r="784" spans="1:31" x14ac:dyDescent="0.15">
      <c r="A784" t="str">
        <f t="shared" si="895"/>
        <v>1207306</v>
      </c>
      <c r="B784">
        <f t="shared" si="896"/>
        <v>1</v>
      </c>
      <c r="E784">
        <f t="shared" ref="E784" si="970">E284</f>
        <v>3</v>
      </c>
      <c r="G784">
        <f t="shared" ref="G784" si="971">G284</f>
        <v>6</v>
      </c>
      <c r="H784">
        <f>VLOOKUP(G784,装备规划说明!$F$7:$H$20,2,FALSE)</f>
        <v>90</v>
      </c>
      <c r="I784">
        <f>IF(G784&gt;2,IF(E784=VLOOKUP(G784,装备规划说明!$F$10:$P$20,11,FALSE),1,0)+IF(E784-1=VLOOKUP(G784,装备规划说明!$F$10:$P$20,11,FALSE),1,0),IF(E784=VLOOKUP(G784,装备规划说明!$F$10:$P$20,11,FALSE),1,0))</f>
        <v>1</v>
      </c>
      <c r="J784">
        <f t="shared" si="899"/>
        <v>2</v>
      </c>
      <c r="K784">
        <v>0</v>
      </c>
      <c r="R784">
        <f t="shared" ref="R784:S784" si="972">R284</f>
        <v>7</v>
      </c>
      <c r="S784">
        <f t="shared" si="972"/>
        <v>7</v>
      </c>
      <c r="U784">
        <f>VLOOKUP($R784,装备规划说明!$X$27:$AI$34,U$1,FALSE)</f>
        <v>16</v>
      </c>
      <c r="V784">
        <f>INT(VLOOKUP($R784,装备规划说明!$X$27:$AI$34,V$1,FALSE)*VLOOKUP($G784,装备规划说明!$F$10:$O$21,4,FALSE)/装备规划说明!$AE$14)</f>
        <v>1267</v>
      </c>
      <c r="W784">
        <f>VLOOKUP($R784,装备规划说明!$X$27:$AI$34,W$1,FALSE)</f>
        <v>18</v>
      </c>
      <c r="X784">
        <f>INT(VLOOKUP($R784,装备规划说明!$X$27:$AI$34,X$1,FALSE)*VLOOKUP($G784,装备规划说明!$F$10:$O$21,4,FALSE)/装备规划说明!$AE$14)</f>
        <v>253</v>
      </c>
      <c r="Y784" t="str">
        <f t="shared" si="945"/>
        <v>[[16,1267][[18,253]]</v>
      </c>
      <c r="Z784">
        <f t="shared" si="939"/>
        <v>2</v>
      </c>
      <c r="AA784" t="str">
        <f t="shared" si="940"/>
        <v>[[16,211,844,100][18,42,168,100]]</v>
      </c>
      <c r="AB784" t="str">
        <f t="shared" si="934"/>
        <v>[[16,211,844,100][18,42,168,100]]</v>
      </c>
      <c r="AC784" t="str">
        <f t="shared" si="934"/>
        <v>[[16,211,844,100][18,42,168,100]]</v>
      </c>
      <c r="AD784" t="str">
        <f t="shared" si="934"/>
        <v>[[16,211,844,100][18,42,168,100]]</v>
      </c>
      <c r="AE784">
        <f t="shared" si="941"/>
        <v>1</v>
      </c>
    </row>
    <row r="785" spans="1:31" x14ac:dyDescent="0.15">
      <c r="A785" t="str">
        <f t="shared" si="895"/>
        <v>1201406</v>
      </c>
      <c r="B785">
        <f t="shared" si="896"/>
        <v>1</v>
      </c>
      <c r="E785">
        <f t="shared" ref="E785" si="973">E285</f>
        <v>4</v>
      </c>
      <c r="G785">
        <f t="shared" ref="G785" si="974">G285</f>
        <v>6</v>
      </c>
      <c r="H785">
        <f>VLOOKUP(G785,装备规划说明!$F$7:$H$20,2,FALSE)</f>
        <v>90</v>
      </c>
      <c r="I785">
        <f>IF(G785&gt;2,IF(E785=VLOOKUP(G785,装备规划说明!$F$10:$P$20,11,FALSE),1,0)+IF(E785-1=VLOOKUP(G785,装备规划说明!$F$10:$P$20,11,FALSE),1,0),IF(E785=VLOOKUP(G785,装备规划说明!$F$10:$P$20,11,FALSE),1,0))</f>
        <v>1</v>
      </c>
      <c r="J785">
        <f t="shared" si="899"/>
        <v>2</v>
      </c>
      <c r="K785">
        <v>0</v>
      </c>
      <c r="R785">
        <f t="shared" ref="R785:S785" si="975">R285</f>
        <v>1</v>
      </c>
      <c r="S785">
        <f t="shared" si="975"/>
        <v>1</v>
      </c>
      <c r="U785">
        <f>VLOOKUP($R785,装备规划说明!$X$27:$AI$34,U$1,FALSE)</f>
        <v>16</v>
      </c>
      <c r="V785">
        <f>INT(VLOOKUP($R785,装备规划说明!$X$27:$AI$34,V$1,FALSE)*VLOOKUP($G785,装备规划说明!$F$10:$O$21,4,FALSE)/装备规划说明!$AE$14)</f>
        <v>887</v>
      </c>
      <c r="W785">
        <f>VLOOKUP($R785,装备规划说明!$X$27:$AI$34,W$1,FALSE)</f>
        <v>20</v>
      </c>
      <c r="X785">
        <f>INT(VLOOKUP($R785,装备规划说明!$X$27:$AI$34,X$1,FALSE)*VLOOKUP($G785,装备规划说明!$F$10:$O$21,4,FALSE)/装备规划说明!$AE$14)</f>
        <v>63</v>
      </c>
      <c r="Y785" t="str">
        <f t="shared" si="945"/>
        <v>[[16,887][[20,63]]</v>
      </c>
      <c r="Z785">
        <f t="shared" si="939"/>
        <v>3</v>
      </c>
      <c r="AA785" t="str">
        <f t="shared" si="940"/>
        <v>[[16,147,591,100][20,10,42,100]]</v>
      </c>
      <c r="AB785" t="str">
        <f t="shared" si="934"/>
        <v>[[16,147,591,100][20,10,42,100]]</v>
      </c>
      <c r="AC785" t="str">
        <f t="shared" si="934"/>
        <v>[[16,147,591,100][20,10,42,100]]</v>
      </c>
      <c r="AD785" t="str">
        <f t="shared" si="934"/>
        <v>[[16,147,591,100][20,10,42,100]]</v>
      </c>
      <c r="AE785">
        <f t="shared" si="941"/>
        <v>2</v>
      </c>
    </row>
    <row r="786" spans="1:31" x14ac:dyDescent="0.15">
      <c r="A786" t="str">
        <f t="shared" si="895"/>
        <v>1202406</v>
      </c>
      <c r="B786">
        <f t="shared" si="896"/>
        <v>1</v>
      </c>
      <c r="E786">
        <f t="shared" ref="E786" si="976">E286</f>
        <v>4</v>
      </c>
      <c r="G786">
        <f t="shared" ref="G786" si="977">G286</f>
        <v>6</v>
      </c>
      <c r="H786">
        <f>VLOOKUP(G786,装备规划说明!$F$7:$H$20,2,FALSE)</f>
        <v>90</v>
      </c>
      <c r="I786">
        <f>IF(G786&gt;2,IF(E786=VLOOKUP(G786,装备规划说明!$F$10:$P$20,11,FALSE),1,0)+IF(E786-1=VLOOKUP(G786,装备规划说明!$F$10:$P$20,11,FALSE),1,0),IF(E786=VLOOKUP(G786,装备规划说明!$F$10:$P$20,11,FALSE),1,0))</f>
        <v>1</v>
      </c>
      <c r="J786">
        <f t="shared" si="899"/>
        <v>2</v>
      </c>
      <c r="K786">
        <v>0</v>
      </c>
      <c r="R786">
        <f t="shared" ref="R786:S786" si="978">R286</f>
        <v>2</v>
      </c>
      <c r="S786">
        <f t="shared" si="978"/>
        <v>2</v>
      </c>
      <c r="U786">
        <f>VLOOKUP($R786,装备规划说明!$X$27:$AI$34,U$1,FALSE)</f>
        <v>16</v>
      </c>
      <c r="V786">
        <f>INT(VLOOKUP($R786,装备规划说明!$X$27:$AI$34,V$1,FALSE)*VLOOKUP($G786,装备规划说明!$F$10:$O$21,4,FALSE)/装备规划说明!$AE$14)</f>
        <v>1267</v>
      </c>
      <c r="W786">
        <f>VLOOKUP($R786,装备规划说明!$X$27:$AI$34,W$1,FALSE)</f>
        <v>20</v>
      </c>
      <c r="X786">
        <f>INT(VLOOKUP($R786,装备规划说明!$X$27:$AI$34,X$1,FALSE)*VLOOKUP($G786,装备规划说明!$F$10:$O$21,4,FALSE)/装备规划说明!$AE$14)</f>
        <v>63</v>
      </c>
      <c r="Y786" t="str">
        <f t="shared" si="945"/>
        <v>[[16,1267][[20,63]]</v>
      </c>
      <c r="Z786">
        <f t="shared" si="939"/>
        <v>3</v>
      </c>
      <c r="AA786" t="str">
        <f t="shared" si="940"/>
        <v>[[16,211,844,100][20,10,42,100]]</v>
      </c>
      <c r="AB786" t="str">
        <f t="shared" si="934"/>
        <v>[[16,211,844,100][20,10,42,100]]</v>
      </c>
      <c r="AC786" t="str">
        <f t="shared" si="934"/>
        <v>[[16,211,844,100][20,10,42,100]]</v>
      </c>
      <c r="AD786" t="str">
        <f t="shared" si="934"/>
        <v>[[16,211,844,100][20,10,42,100]]</v>
      </c>
      <c r="AE786">
        <f t="shared" si="941"/>
        <v>2</v>
      </c>
    </row>
    <row r="787" spans="1:31" x14ac:dyDescent="0.15">
      <c r="A787" t="str">
        <f t="shared" si="895"/>
        <v>1203406</v>
      </c>
      <c r="B787">
        <f t="shared" si="896"/>
        <v>1</v>
      </c>
      <c r="E787">
        <f t="shared" ref="E787" si="979">E287</f>
        <v>4</v>
      </c>
      <c r="G787">
        <f t="shared" ref="G787" si="980">G287</f>
        <v>6</v>
      </c>
      <c r="H787">
        <f>VLOOKUP(G787,装备规划说明!$F$7:$H$20,2,FALSE)</f>
        <v>90</v>
      </c>
      <c r="I787">
        <f>IF(G787&gt;2,IF(E787=VLOOKUP(G787,装备规划说明!$F$10:$P$20,11,FALSE),1,0)+IF(E787-1=VLOOKUP(G787,装备规划说明!$F$10:$P$20,11,FALSE),1,0),IF(E787=VLOOKUP(G787,装备规划说明!$F$10:$P$20,11,FALSE),1,0))</f>
        <v>1</v>
      </c>
      <c r="J787">
        <f t="shared" si="899"/>
        <v>2</v>
      </c>
      <c r="K787">
        <v>0</v>
      </c>
      <c r="R787">
        <f t="shared" ref="R787:S787" si="981">R287</f>
        <v>3</v>
      </c>
      <c r="S787">
        <f t="shared" si="981"/>
        <v>3</v>
      </c>
      <c r="U787">
        <f>VLOOKUP($R787,装备规划说明!$X$27:$AI$34,U$1,FALSE)</f>
        <v>16</v>
      </c>
      <c r="V787">
        <f>INT(VLOOKUP($R787,装备规划说明!$X$27:$AI$34,V$1,FALSE)*VLOOKUP($G787,装备规划说明!$F$10:$O$21,4,FALSE)/装备规划说明!$AE$14)</f>
        <v>633</v>
      </c>
      <c r="W787">
        <f>VLOOKUP($R787,装备规划说明!$X$27:$AI$34,W$1,FALSE)</f>
        <v>21</v>
      </c>
      <c r="X787">
        <f>INT(VLOOKUP($R787,装备规划说明!$X$27:$AI$34,X$1,FALSE)*VLOOKUP($G787,装备规划说明!$F$10:$O$21,4,FALSE)/装备规划说明!$AE$14)</f>
        <v>63</v>
      </c>
      <c r="Y787" t="str">
        <f t="shared" si="945"/>
        <v>[[16,633][[21,63]]</v>
      </c>
      <c r="Z787">
        <f t="shared" si="939"/>
        <v>3</v>
      </c>
      <c r="AA787" t="str">
        <f t="shared" si="940"/>
        <v>[[16,105,422,100][21,10,42,100]]</v>
      </c>
      <c r="AB787" t="str">
        <f t="shared" si="934"/>
        <v>[[16,105,422,100][21,10,42,100]]</v>
      </c>
      <c r="AC787" t="str">
        <f t="shared" si="934"/>
        <v>[[16,105,422,100][21,10,42,100]]</v>
      </c>
      <c r="AD787" t="str">
        <f t="shared" si="934"/>
        <v>[[16,105,422,100][21,10,42,100]]</v>
      </c>
      <c r="AE787">
        <f t="shared" si="941"/>
        <v>2</v>
      </c>
    </row>
    <row r="788" spans="1:31" x14ac:dyDescent="0.15">
      <c r="A788" t="str">
        <f t="shared" si="895"/>
        <v>1204406</v>
      </c>
      <c r="B788">
        <f t="shared" si="896"/>
        <v>1</v>
      </c>
      <c r="E788">
        <f t="shared" ref="E788" si="982">E288</f>
        <v>4</v>
      </c>
      <c r="G788">
        <f t="shared" ref="G788" si="983">G288</f>
        <v>6</v>
      </c>
      <c r="H788">
        <f>VLOOKUP(G788,装备规划说明!$F$7:$H$20,2,FALSE)</f>
        <v>90</v>
      </c>
      <c r="I788">
        <f>IF(G788&gt;2,IF(E788=VLOOKUP(G788,装备规划说明!$F$10:$P$20,11,FALSE),1,0)+IF(E788-1=VLOOKUP(G788,装备规划说明!$F$10:$P$20,11,FALSE),1,0),IF(E788=VLOOKUP(G788,装备规划说明!$F$10:$P$20,11,FALSE),1,0))</f>
        <v>1</v>
      </c>
      <c r="J788">
        <f t="shared" si="899"/>
        <v>2</v>
      </c>
      <c r="K788">
        <v>0</v>
      </c>
      <c r="R788">
        <f t="shared" ref="R788:S788" si="984">R288</f>
        <v>4</v>
      </c>
      <c r="S788">
        <f t="shared" si="984"/>
        <v>4</v>
      </c>
      <c r="U788">
        <f>VLOOKUP($R788,装备规划说明!$X$27:$AI$34,U$1,FALSE)</f>
        <v>18</v>
      </c>
      <c r="V788">
        <f>INT(VLOOKUP($R788,装备规划说明!$X$27:$AI$34,V$1,FALSE)*VLOOKUP($G788,装备规划说明!$F$10:$O$21,4,FALSE)/装备规划说明!$AE$14)</f>
        <v>63</v>
      </c>
      <c r="W788">
        <f>VLOOKUP($R788,装备规划说明!$X$27:$AI$34,W$1,FALSE)</f>
        <v>22</v>
      </c>
      <c r="X788">
        <f>INT(VLOOKUP($R788,装备规划说明!$X$27:$AI$34,X$1,FALSE)*VLOOKUP($G788,装备规划说明!$F$10:$O$21,4,FALSE)/装备规划说明!$AE$14)</f>
        <v>31</v>
      </c>
      <c r="Y788" t="str">
        <f t="shared" si="945"/>
        <v>[[18,63][[22,31]]</v>
      </c>
      <c r="Z788">
        <f t="shared" si="939"/>
        <v>3</v>
      </c>
      <c r="AA788" t="str">
        <f t="shared" si="940"/>
        <v>[[18,10,42,100][22,5,20,100]]</v>
      </c>
      <c r="AB788" t="str">
        <f t="shared" si="934"/>
        <v>[[18,10,42,100][22,5,20,100]]</v>
      </c>
      <c r="AC788" t="str">
        <f t="shared" si="934"/>
        <v>[[18,10,42,100][22,5,20,100]]</v>
      </c>
      <c r="AD788" t="str">
        <f t="shared" si="934"/>
        <v>[[18,10,42,100][22,5,20,100]]</v>
      </c>
      <c r="AE788">
        <f t="shared" si="941"/>
        <v>2</v>
      </c>
    </row>
    <row r="789" spans="1:31" x14ac:dyDescent="0.15">
      <c r="A789" t="str">
        <f t="shared" si="895"/>
        <v>1205406</v>
      </c>
      <c r="B789">
        <f t="shared" si="896"/>
        <v>1</v>
      </c>
      <c r="E789">
        <f t="shared" ref="E789" si="985">E289</f>
        <v>4</v>
      </c>
      <c r="G789">
        <f t="shared" ref="G789" si="986">G289</f>
        <v>6</v>
      </c>
      <c r="H789">
        <f>VLOOKUP(G789,装备规划说明!$F$7:$H$20,2,FALSE)</f>
        <v>90</v>
      </c>
      <c r="I789">
        <f>IF(G789&gt;2,IF(E789=VLOOKUP(G789,装备规划说明!$F$10:$P$20,11,FALSE),1,0)+IF(E789-1=VLOOKUP(G789,装备规划说明!$F$10:$P$20,11,FALSE),1,0),IF(E789=VLOOKUP(G789,装备规划说明!$F$10:$P$20,11,FALSE),1,0))</f>
        <v>1</v>
      </c>
      <c r="J789">
        <f t="shared" si="899"/>
        <v>2</v>
      </c>
      <c r="K789">
        <v>0</v>
      </c>
      <c r="R789">
        <f t="shared" ref="R789:S789" si="987">R289</f>
        <v>5</v>
      </c>
      <c r="S789">
        <f t="shared" si="987"/>
        <v>5</v>
      </c>
      <c r="U789">
        <f>VLOOKUP($R789,装备规划说明!$X$27:$AI$34,U$1,FALSE)</f>
        <v>16</v>
      </c>
      <c r="V789">
        <f>INT(VLOOKUP($R789,装备规划说明!$X$27:$AI$34,V$1,FALSE)*VLOOKUP($G789,装备规划说明!$F$10:$O$21,4,FALSE)/装备规划说明!$AE$14)</f>
        <v>887</v>
      </c>
      <c r="W789">
        <f>VLOOKUP($R789,装备规划说明!$X$27:$AI$34,W$1,FALSE)</f>
        <v>17</v>
      </c>
      <c r="X789">
        <f>INT(VLOOKUP($R789,装备规划说明!$X$27:$AI$34,X$1,FALSE)*VLOOKUP($G789,装备规划说明!$F$10:$O$21,4,FALSE)/装备规划说明!$AE$14)</f>
        <v>633</v>
      </c>
      <c r="Y789" t="str">
        <f t="shared" si="945"/>
        <v>[[16,887][[17,633]]</v>
      </c>
      <c r="Z789">
        <f t="shared" si="939"/>
        <v>3</v>
      </c>
      <c r="AA789" t="str">
        <f t="shared" si="940"/>
        <v>[[16,147,591,100][17,105,422,100]]</v>
      </c>
      <c r="AB789" t="str">
        <f t="shared" si="934"/>
        <v>[[16,147,591,100][17,105,422,100]]</v>
      </c>
      <c r="AC789" t="str">
        <f t="shared" si="934"/>
        <v>[[16,147,591,100][17,105,422,100]]</v>
      </c>
      <c r="AD789" t="str">
        <f t="shared" si="934"/>
        <v>[[16,147,591,100][17,105,422,100]]</v>
      </c>
      <c r="AE789">
        <f t="shared" si="941"/>
        <v>2</v>
      </c>
    </row>
    <row r="790" spans="1:31" x14ac:dyDescent="0.15">
      <c r="A790" t="str">
        <f t="shared" si="895"/>
        <v>1206406</v>
      </c>
      <c r="B790">
        <f t="shared" si="896"/>
        <v>1</v>
      </c>
      <c r="E790">
        <f t="shared" ref="E790" si="988">E290</f>
        <v>4</v>
      </c>
      <c r="G790">
        <f t="shared" ref="G790" si="989">G290</f>
        <v>6</v>
      </c>
      <c r="H790">
        <f>VLOOKUP(G790,装备规划说明!$F$7:$H$20,2,FALSE)</f>
        <v>90</v>
      </c>
      <c r="I790">
        <f>IF(G790&gt;2,IF(E790=VLOOKUP(G790,装备规划说明!$F$10:$P$20,11,FALSE),1,0)+IF(E790-1=VLOOKUP(G790,装备规划说明!$F$10:$P$20,11,FALSE),1,0),IF(E790=VLOOKUP(G790,装备规划说明!$F$10:$P$20,11,FALSE),1,0))</f>
        <v>1</v>
      </c>
      <c r="J790">
        <f t="shared" si="899"/>
        <v>2</v>
      </c>
      <c r="K790">
        <v>0</v>
      </c>
      <c r="R790">
        <f t="shared" ref="R790:S790" si="990">R290</f>
        <v>6</v>
      </c>
      <c r="S790">
        <f t="shared" si="990"/>
        <v>6</v>
      </c>
      <c r="U790">
        <f>VLOOKUP($R790,装备规划说明!$X$27:$AI$34,U$1,FALSE)</f>
        <v>18</v>
      </c>
      <c r="V790">
        <f>INT(VLOOKUP($R790,装备规划说明!$X$27:$AI$34,V$1,FALSE)*VLOOKUP($G790,装备规划说明!$F$10:$O$21,4,FALSE)/装备规划说明!$AE$14)</f>
        <v>63</v>
      </c>
      <c r="W790">
        <f>VLOOKUP($R790,装备规划说明!$X$27:$AI$34,W$1,FALSE)</f>
        <v>17</v>
      </c>
      <c r="X790">
        <f>INT(VLOOKUP($R790,装备规划说明!$X$27:$AI$34,X$1,FALSE)*VLOOKUP($G790,装备规划说明!$F$10:$O$21,4,FALSE)/装备规划说明!$AE$14)</f>
        <v>25</v>
      </c>
      <c r="Y790" t="str">
        <f t="shared" si="945"/>
        <v>[[18,63][[17,25]]</v>
      </c>
      <c r="Z790">
        <f t="shared" si="939"/>
        <v>3</v>
      </c>
      <c r="AA790" t="str">
        <f t="shared" si="940"/>
        <v>[[18,10,42,100][17,4,16,100]]</v>
      </c>
      <c r="AB790" t="str">
        <f t="shared" si="934"/>
        <v>[[18,10,42,100][17,4,16,100]]</v>
      </c>
      <c r="AC790" t="str">
        <f t="shared" si="934"/>
        <v>[[18,10,42,100][17,4,16,100]]</v>
      </c>
      <c r="AD790" t="str">
        <f t="shared" si="934"/>
        <v>[[18,10,42,100][17,4,16,100]]</v>
      </c>
      <c r="AE790">
        <f t="shared" si="941"/>
        <v>2</v>
      </c>
    </row>
    <row r="791" spans="1:31" x14ac:dyDescent="0.15">
      <c r="A791" t="str">
        <f t="shared" si="895"/>
        <v>1207406</v>
      </c>
      <c r="B791">
        <f t="shared" si="896"/>
        <v>1</v>
      </c>
      <c r="E791">
        <f t="shared" ref="E791" si="991">E291</f>
        <v>4</v>
      </c>
      <c r="G791">
        <f t="shared" ref="G791" si="992">G291</f>
        <v>6</v>
      </c>
      <c r="H791">
        <f>VLOOKUP(G791,装备规划说明!$F$7:$H$20,2,FALSE)</f>
        <v>90</v>
      </c>
      <c r="I791">
        <f>IF(G791&gt;2,IF(E791=VLOOKUP(G791,装备规划说明!$F$10:$P$20,11,FALSE),1,0)+IF(E791-1=VLOOKUP(G791,装备规划说明!$F$10:$P$20,11,FALSE),1,0),IF(E791=VLOOKUP(G791,装备规划说明!$F$10:$P$20,11,FALSE),1,0))</f>
        <v>1</v>
      </c>
      <c r="J791">
        <f t="shared" si="899"/>
        <v>2</v>
      </c>
      <c r="K791">
        <v>0</v>
      </c>
      <c r="R791">
        <f t="shared" ref="R791:S791" si="993">R291</f>
        <v>7</v>
      </c>
      <c r="S791">
        <f t="shared" si="993"/>
        <v>7</v>
      </c>
      <c r="U791">
        <f>VLOOKUP($R791,装备规划说明!$X$27:$AI$34,U$1,FALSE)</f>
        <v>16</v>
      </c>
      <c r="V791">
        <f>INT(VLOOKUP($R791,装备规划说明!$X$27:$AI$34,V$1,FALSE)*VLOOKUP($G791,装备规划说明!$F$10:$O$21,4,FALSE)/装备规划说明!$AE$14)</f>
        <v>1267</v>
      </c>
      <c r="W791">
        <f>VLOOKUP($R791,装备规划说明!$X$27:$AI$34,W$1,FALSE)</f>
        <v>18</v>
      </c>
      <c r="X791">
        <f>INT(VLOOKUP($R791,装备规划说明!$X$27:$AI$34,X$1,FALSE)*VLOOKUP($G791,装备规划说明!$F$10:$O$21,4,FALSE)/装备规划说明!$AE$14)</f>
        <v>253</v>
      </c>
      <c r="Y791" t="str">
        <f t="shared" si="945"/>
        <v>[[16,1267][[18,253]]</v>
      </c>
      <c r="Z791">
        <f t="shared" si="939"/>
        <v>3</v>
      </c>
      <c r="AA791" t="str">
        <f t="shared" si="940"/>
        <v>[[16,211,844,100][18,42,168,100]]</v>
      </c>
      <c r="AB791" t="str">
        <f t="shared" si="934"/>
        <v>[[16,211,844,100][18,42,168,100]]</v>
      </c>
      <c r="AC791" t="str">
        <f t="shared" si="934"/>
        <v>[[16,211,844,100][18,42,168,100]]</v>
      </c>
      <c r="AD791" t="str">
        <f t="shared" si="934"/>
        <v>[[16,211,844,100][18,42,168,100]]</v>
      </c>
      <c r="AE791">
        <f t="shared" si="941"/>
        <v>2</v>
      </c>
    </row>
    <row r="792" spans="1:31" x14ac:dyDescent="0.15">
      <c r="A792" t="str">
        <f t="shared" si="895"/>
        <v>1207406</v>
      </c>
      <c r="B792">
        <f t="shared" si="896"/>
        <v>1</v>
      </c>
      <c r="E792">
        <f t="shared" ref="E792" si="994">E292</f>
        <v>4</v>
      </c>
      <c r="G792">
        <f t="shared" ref="G792" si="995">G292</f>
        <v>6</v>
      </c>
      <c r="H792">
        <f>VLOOKUP(G792,装备规划说明!$F$7:$H$20,2,FALSE)</f>
        <v>90</v>
      </c>
      <c r="I792">
        <f>IF(G792&gt;2,IF(E792=VLOOKUP(G792,装备规划说明!$F$10:$P$20,11,FALSE),1,0)+IF(E792-1=VLOOKUP(G792,装备规划说明!$F$10:$P$20,11,FALSE),1,0),IF(E792=VLOOKUP(G792,装备规划说明!$F$10:$P$20,11,FALSE),1,0))</f>
        <v>1</v>
      </c>
      <c r="J792">
        <f t="shared" si="899"/>
        <v>2</v>
      </c>
      <c r="K792">
        <v>0</v>
      </c>
      <c r="R792">
        <f t="shared" ref="R792:S792" si="996">R292</f>
        <v>7</v>
      </c>
      <c r="S792">
        <f t="shared" si="996"/>
        <v>7</v>
      </c>
      <c r="U792">
        <f>VLOOKUP($R792,装备规划说明!$X$27:$AI$34,U$1,FALSE)</f>
        <v>16</v>
      </c>
      <c r="V792">
        <f>INT(VLOOKUP($R792,装备规划说明!$X$27:$AI$34,V$1,FALSE)*VLOOKUP($G792,装备规划说明!$F$10:$O$21,4,FALSE)/装备规划说明!$AE$14)</f>
        <v>1267</v>
      </c>
      <c r="W792">
        <f>VLOOKUP($R792,装备规划说明!$X$27:$AI$34,W$1,FALSE)</f>
        <v>18</v>
      </c>
      <c r="X792">
        <f>INT(VLOOKUP($R792,装备规划说明!$X$27:$AI$34,X$1,FALSE)*VLOOKUP($G792,装备规划说明!$F$10:$O$21,4,FALSE)/装备规划说明!$AE$14)</f>
        <v>253</v>
      </c>
      <c r="Y792" t="str">
        <f t="shared" si="945"/>
        <v>[[16,1267][[18,253]]</v>
      </c>
      <c r="Z792">
        <f t="shared" si="939"/>
        <v>3</v>
      </c>
      <c r="AA792" t="str">
        <f t="shared" si="940"/>
        <v>[[16,211,844,100][18,42,168,100]]</v>
      </c>
      <c r="AB792" t="str">
        <f t="shared" si="934"/>
        <v>[[16,211,844,100][18,42,168,100]]</v>
      </c>
      <c r="AC792" t="str">
        <f t="shared" si="934"/>
        <v>[[16,211,844,100][18,42,168,100]]</v>
      </c>
      <c r="AD792" t="str">
        <f t="shared" si="934"/>
        <v>[[16,211,844,100][18,42,168,100]]</v>
      </c>
      <c r="AE792">
        <f t="shared" si="941"/>
        <v>2</v>
      </c>
    </row>
    <row r="793" spans="1:31" x14ac:dyDescent="0.15">
      <c r="A793" t="str">
        <f t="shared" si="895"/>
        <v>1207406</v>
      </c>
      <c r="B793">
        <f t="shared" si="896"/>
        <v>1</v>
      </c>
      <c r="E793">
        <f t="shared" ref="E793" si="997">E293</f>
        <v>4</v>
      </c>
      <c r="G793">
        <f t="shared" ref="G793" si="998">G293</f>
        <v>6</v>
      </c>
      <c r="H793">
        <f>VLOOKUP(G793,装备规划说明!$F$7:$H$20,2,FALSE)</f>
        <v>90</v>
      </c>
      <c r="I793">
        <f>IF(G793&gt;2,IF(E793=VLOOKUP(G793,装备规划说明!$F$10:$P$20,11,FALSE),1,0)+IF(E793-1=VLOOKUP(G793,装备规划说明!$F$10:$P$20,11,FALSE),1,0),IF(E793=VLOOKUP(G793,装备规划说明!$F$10:$P$20,11,FALSE),1,0))</f>
        <v>1</v>
      </c>
      <c r="J793">
        <f t="shared" si="899"/>
        <v>2</v>
      </c>
      <c r="K793">
        <v>0</v>
      </c>
      <c r="R793">
        <f t="shared" ref="R793:S793" si="999">R293</f>
        <v>7</v>
      </c>
      <c r="S793">
        <f t="shared" si="999"/>
        <v>7</v>
      </c>
      <c r="U793">
        <f>VLOOKUP($R793,装备规划说明!$X$27:$AI$34,U$1,FALSE)</f>
        <v>16</v>
      </c>
      <c r="V793">
        <f>INT(VLOOKUP($R793,装备规划说明!$X$27:$AI$34,V$1,FALSE)*VLOOKUP($G793,装备规划说明!$F$10:$O$21,4,FALSE)/装备规划说明!$AE$14)</f>
        <v>1267</v>
      </c>
      <c r="W793">
        <f>VLOOKUP($R793,装备规划说明!$X$27:$AI$34,W$1,FALSE)</f>
        <v>18</v>
      </c>
      <c r="X793">
        <f>INT(VLOOKUP($R793,装备规划说明!$X$27:$AI$34,X$1,FALSE)*VLOOKUP($G793,装备规划说明!$F$10:$O$21,4,FALSE)/装备规划说明!$AE$14)</f>
        <v>253</v>
      </c>
      <c r="Y793" t="str">
        <f t="shared" si="945"/>
        <v>[[16,1267][[18,253]]</v>
      </c>
      <c r="Z793">
        <f t="shared" si="939"/>
        <v>3</v>
      </c>
      <c r="AA793" t="str">
        <f t="shared" si="940"/>
        <v>[[16,211,844,100][18,42,168,100]]</v>
      </c>
      <c r="AB793" t="str">
        <f t="shared" si="934"/>
        <v>[[16,211,844,100][18,42,168,100]]</v>
      </c>
      <c r="AC793" t="str">
        <f t="shared" si="934"/>
        <v>[[16,211,844,100][18,42,168,100]]</v>
      </c>
      <c r="AD793" t="str">
        <f t="shared" si="934"/>
        <v>[[16,211,844,100][18,42,168,100]]</v>
      </c>
      <c r="AE793">
        <f t="shared" si="941"/>
        <v>2</v>
      </c>
    </row>
    <row r="794" spans="1:31" x14ac:dyDescent="0.15">
      <c r="A794" t="str">
        <f t="shared" si="895"/>
        <v>1207406</v>
      </c>
      <c r="B794">
        <f t="shared" si="896"/>
        <v>1</v>
      </c>
      <c r="E794">
        <f t="shared" ref="E794" si="1000">E294</f>
        <v>4</v>
      </c>
      <c r="G794">
        <f t="shared" ref="G794" si="1001">G294</f>
        <v>6</v>
      </c>
      <c r="H794">
        <f>VLOOKUP(G794,装备规划说明!$F$7:$H$20,2,FALSE)</f>
        <v>90</v>
      </c>
      <c r="I794">
        <f>IF(G794&gt;2,IF(E794=VLOOKUP(G794,装备规划说明!$F$10:$P$20,11,FALSE),1,0)+IF(E794-1=VLOOKUP(G794,装备规划说明!$F$10:$P$20,11,FALSE),1,0),IF(E794=VLOOKUP(G794,装备规划说明!$F$10:$P$20,11,FALSE),1,0))</f>
        <v>1</v>
      </c>
      <c r="J794">
        <f t="shared" si="899"/>
        <v>2</v>
      </c>
      <c r="K794">
        <v>0</v>
      </c>
      <c r="R794">
        <f t="shared" ref="R794:S794" si="1002">R294</f>
        <v>7</v>
      </c>
      <c r="S794">
        <f t="shared" si="1002"/>
        <v>7</v>
      </c>
      <c r="U794">
        <f>VLOOKUP($R794,装备规划说明!$X$27:$AI$34,U$1,FALSE)</f>
        <v>16</v>
      </c>
      <c r="V794">
        <f>INT(VLOOKUP($R794,装备规划说明!$X$27:$AI$34,V$1,FALSE)*VLOOKUP($G794,装备规划说明!$F$10:$O$21,4,FALSE)/装备规划说明!$AE$14)</f>
        <v>1267</v>
      </c>
      <c r="W794">
        <f>VLOOKUP($R794,装备规划说明!$X$27:$AI$34,W$1,FALSE)</f>
        <v>18</v>
      </c>
      <c r="X794">
        <f>INT(VLOOKUP($R794,装备规划说明!$X$27:$AI$34,X$1,FALSE)*VLOOKUP($G794,装备规划说明!$F$10:$O$21,4,FALSE)/装备规划说明!$AE$14)</f>
        <v>253</v>
      </c>
      <c r="Y794" t="str">
        <f t="shared" si="945"/>
        <v>[[16,1267][[18,253]]</v>
      </c>
      <c r="Z794">
        <f t="shared" si="939"/>
        <v>3</v>
      </c>
      <c r="AA794" t="str">
        <f t="shared" si="940"/>
        <v>[[16,211,844,100][18,42,168,100]]</v>
      </c>
      <c r="AB794" t="str">
        <f t="shared" si="934"/>
        <v>[[16,211,844,100][18,42,168,100]]</v>
      </c>
      <c r="AC794" t="str">
        <f t="shared" si="934"/>
        <v>[[16,211,844,100][18,42,168,100]]</v>
      </c>
      <c r="AD794" t="str">
        <f t="shared" si="934"/>
        <v>[[16,211,844,100][18,42,168,100]]</v>
      </c>
      <c r="AE794">
        <f t="shared" si="941"/>
        <v>2</v>
      </c>
    </row>
    <row r="795" spans="1:31" hidden="1" x14ac:dyDescent="0.15">
      <c r="A795" t="str">
        <f t="shared" si="895"/>
        <v>1201506</v>
      </c>
      <c r="B795">
        <f t="shared" si="896"/>
        <v>1</v>
      </c>
      <c r="E795">
        <f t="shared" ref="E795" si="1003">E295</f>
        <v>5</v>
      </c>
      <c r="G795">
        <f t="shared" ref="G795" si="1004">G295</f>
        <v>6</v>
      </c>
      <c r="H795">
        <f>VLOOKUP(G795,装备规划说明!$F$7:$H$20,2,FALSE)</f>
        <v>90</v>
      </c>
      <c r="I795">
        <f>IF(G795&gt;2,IF(E795=VLOOKUP(G795,装备规划说明!$F$10:$P$20,11,FALSE),1,0)+IF(E795-1=VLOOKUP(G795,装备规划说明!$F$10:$P$20,11,FALSE),1,0),IF(E795=VLOOKUP(G795,装备规划说明!$F$10:$P$20,11,FALSE),1,0))</f>
        <v>0</v>
      </c>
      <c r="J795">
        <f t="shared" si="899"/>
        <v>2</v>
      </c>
      <c r="K795">
        <v>0</v>
      </c>
      <c r="R795">
        <f t="shared" ref="R795:S795" si="1005">R295</f>
        <v>1</v>
      </c>
      <c r="S795">
        <f t="shared" si="1005"/>
        <v>1</v>
      </c>
      <c r="U795">
        <f>VLOOKUP($R795,装备规划说明!$X$27:$AI$34,U$1,FALSE)</f>
        <v>16</v>
      </c>
      <c r="V795">
        <f>INT(VLOOKUP($R795,装备规划说明!$X$27:$AI$34,V$1,FALSE)*VLOOKUP($G795,装备规划说明!$F$10:$O$21,4,FALSE)/装备规划说明!$AE$14)</f>
        <v>887</v>
      </c>
      <c r="W795">
        <f>VLOOKUP($R795,装备规划说明!$X$27:$AI$34,W$1,FALSE)</f>
        <v>20</v>
      </c>
      <c r="X795">
        <f>INT(VLOOKUP($R795,装备规划说明!$X$27:$AI$34,X$1,FALSE)*VLOOKUP($G795,装备规划说明!$F$10:$O$21,4,FALSE)/装备规划说明!$AE$14)</f>
        <v>63</v>
      </c>
      <c r="Y795" t="str">
        <f t="shared" si="938"/>
        <v>[[16,620,1108][[20,44,78]</v>
      </c>
      <c r="Z795">
        <f t="shared" si="939"/>
        <v>4</v>
      </c>
      <c r="AA795" t="str">
        <f t="shared" si="940"/>
        <v>[[16,147,591,100][20,10,42,100]]</v>
      </c>
      <c r="AB795" t="str">
        <f t="shared" si="934"/>
        <v>[[16,147,591,100][20,10,42,100]]</v>
      </c>
      <c r="AC795" t="str">
        <f t="shared" si="934"/>
        <v>[[16,147,591,100][20,10,42,100]]</v>
      </c>
      <c r="AD795" t="str">
        <f t="shared" si="934"/>
        <v>[[16,147,591,100][20,10,42,100]]</v>
      </c>
      <c r="AE795">
        <f t="shared" si="941"/>
        <v>2</v>
      </c>
    </row>
    <row r="796" spans="1:31" hidden="1" x14ac:dyDescent="0.15">
      <c r="A796" t="str">
        <f t="shared" si="895"/>
        <v>1202506</v>
      </c>
      <c r="B796">
        <f t="shared" si="896"/>
        <v>1</v>
      </c>
      <c r="E796">
        <f t="shared" ref="E796" si="1006">E296</f>
        <v>5</v>
      </c>
      <c r="G796">
        <f t="shared" ref="G796" si="1007">G296</f>
        <v>6</v>
      </c>
      <c r="H796">
        <f>VLOOKUP(G796,装备规划说明!$F$7:$H$20,2,FALSE)</f>
        <v>90</v>
      </c>
      <c r="I796">
        <f>IF(G796&gt;2,IF(E796=VLOOKUP(G796,装备规划说明!$F$10:$P$20,11,FALSE),1,0)+IF(E796-1=VLOOKUP(G796,装备规划说明!$F$10:$P$20,11,FALSE),1,0),IF(E796=VLOOKUP(G796,装备规划说明!$F$10:$P$20,11,FALSE),1,0))</f>
        <v>0</v>
      </c>
      <c r="J796">
        <f t="shared" si="899"/>
        <v>2</v>
      </c>
      <c r="K796">
        <v>0</v>
      </c>
      <c r="R796">
        <f t="shared" ref="R796:S796" si="1008">R296</f>
        <v>2</v>
      </c>
      <c r="S796">
        <f t="shared" si="1008"/>
        <v>2</v>
      </c>
      <c r="U796">
        <f>VLOOKUP($R796,装备规划说明!$X$27:$AI$34,U$1,FALSE)</f>
        <v>16</v>
      </c>
      <c r="V796">
        <f>INT(VLOOKUP($R796,装备规划说明!$X$27:$AI$34,V$1,FALSE)*VLOOKUP($G796,装备规划说明!$F$10:$O$21,4,FALSE)/装备规划说明!$AE$14)</f>
        <v>1267</v>
      </c>
      <c r="W796">
        <f>VLOOKUP($R796,装备规划说明!$X$27:$AI$34,W$1,FALSE)</f>
        <v>20</v>
      </c>
      <c r="X796">
        <f>INT(VLOOKUP($R796,装备规划说明!$X$27:$AI$34,X$1,FALSE)*VLOOKUP($G796,装备规划说明!$F$10:$O$21,4,FALSE)/装备规划说明!$AE$14)</f>
        <v>63</v>
      </c>
      <c r="Y796" t="str">
        <f t="shared" si="938"/>
        <v>[[16,886,1583][[20,44,78]</v>
      </c>
      <c r="Z796">
        <f t="shared" si="939"/>
        <v>4</v>
      </c>
      <c r="AA796" t="str">
        <f t="shared" si="940"/>
        <v>[[16,211,844,100][20,10,42,100]]</v>
      </c>
      <c r="AB796" t="str">
        <f t="shared" si="934"/>
        <v>[[16,211,844,100][20,10,42,100]]</v>
      </c>
      <c r="AC796" t="str">
        <f t="shared" si="934"/>
        <v>[[16,211,844,100][20,10,42,100]]</v>
      </c>
      <c r="AD796" t="str">
        <f t="shared" si="934"/>
        <v>[[16,211,844,100][20,10,42,100]]</v>
      </c>
      <c r="AE796">
        <f t="shared" si="941"/>
        <v>2</v>
      </c>
    </row>
    <row r="797" spans="1:31" hidden="1" x14ac:dyDescent="0.15">
      <c r="A797" t="str">
        <f t="shared" si="895"/>
        <v>1203506</v>
      </c>
      <c r="B797">
        <f t="shared" si="896"/>
        <v>1</v>
      </c>
      <c r="E797">
        <f t="shared" ref="E797" si="1009">E297</f>
        <v>5</v>
      </c>
      <c r="G797">
        <f t="shared" ref="G797" si="1010">G297</f>
        <v>6</v>
      </c>
      <c r="H797">
        <f>VLOOKUP(G797,装备规划说明!$F$7:$H$20,2,FALSE)</f>
        <v>90</v>
      </c>
      <c r="I797">
        <f>IF(G797&gt;2,IF(E797=VLOOKUP(G797,装备规划说明!$F$10:$P$20,11,FALSE),1,0)+IF(E797-1=VLOOKUP(G797,装备规划说明!$F$10:$P$20,11,FALSE),1,0),IF(E797=VLOOKUP(G797,装备规划说明!$F$10:$P$20,11,FALSE),1,0))</f>
        <v>0</v>
      </c>
      <c r="J797">
        <f t="shared" si="899"/>
        <v>2</v>
      </c>
      <c r="K797">
        <v>0</v>
      </c>
      <c r="R797">
        <f t="shared" ref="R797:S797" si="1011">R297</f>
        <v>3</v>
      </c>
      <c r="S797">
        <f t="shared" si="1011"/>
        <v>3</v>
      </c>
      <c r="U797">
        <f>VLOOKUP($R797,装备规划说明!$X$27:$AI$34,U$1,FALSE)</f>
        <v>16</v>
      </c>
      <c r="V797">
        <f>INT(VLOOKUP($R797,装备规划说明!$X$27:$AI$34,V$1,FALSE)*VLOOKUP($G797,装备规划说明!$F$10:$O$21,4,FALSE)/装备规划说明!$AE$14)</f>
        <v>633</v>
      </c>
      <c r="W797">
        <f>VLOOKUP($R797,装备规划说明!$X$27:$AI$34,W$1,FALSE)</f>
        <v>21</v>
      </c>
      <c r="X797">
        <f>INT(VLOOKUP($R797,装备规划说明!$X$27:$AI$34,X$1,FALSE)*VLOOKUP($G797,装备规划说明!$F$10:$O$21,4,FALSE)/装备规划说明!$AE$14)</f>
        <v>63</v>
      </c>
      <c r="Y797" t="str">
        <f t="shared" si="938"/>
        <v>[[16,443,791][[21,44,78]</v>
      </c>
      <c r="Z797">
        <f t="shared" si="939"/>
        <v>4</v>
      </c>
      <c r="AA797" t="str">
        <f t="shared" si="940"/>
        <v>[[16,105,422,100][21,10,42,100]]</v>
      </c>
      <c r="AB797" t="str">
        <f t="shared" si="934"/>
        <v>[[16,105,422,100][21,10,42,100]]</v>
      </c>
      <c r="AC797" t="str">
        <f t="shared" si="934"/>
        <v>[[16,105,422,100][21,10,42,100]]</v>
      </c>
      <c r="AD797" t="str">
        <f t="shared" si="934"/>
        <v>[[16,105,422,100][21,10,42,100]]</v>
      </c>
      <c r="AE797">
        <f t="shared" si="941"/>
        <v>2</v>
      </c>
    </row>
    <row r="798" spans="1:31" hidden="1" x14ac:dyDescent="0.15">
      <c r="A798" t="str">
        <f t="shared" si="895"/>
        <v>1204506</v>
      </c>
      <c r="B798">
        <f t="shared" si="896"/>
        <v>1</v>
      </c>
      <c r="E798">
        <f t="shared" ref="E798" si="1012">E298</f>
        <v>5</v>
      </c>
      <c r="G798">
        <f t="shared" ref="G798" si="1013">G298</f>
        <v>6</v>
      </c>
      <c r="H798">
        <f>VLOOKUP(G798,装备规划说明!$F$7:$H$20,2,FALSE)</f>
        <v>90</v>
      </c>
      <c r="I798">
        <f>IF(G798&gt;2,IF(E798=VLOOKUP(G798,装备规划说明!$F$10:$P$20,11,FALSE),1,0)+IF(E798-1=VLOOKUP(G798,装备规划说明!$F$10:$P$20,11,FALSE),1,0),IF(E798=VLOOKUP(G798,装备规划说明!$F$10:$P$20,11,FALSE),1,0))</f>
        <v>0</v>
      </c>
      <c r="J798">
        <f t="shared" si="899"/>
        <v>2</v>
      </c>
      <c r="K798">
        <v>0</v>
      </c>
      <c r="R798">
        <f t="shared" ref="R798:S798" si="1014">R298</f>
        <v>4</v>
      </c>
      <c r="S798">
        <f t="shared" si="1014"/>
        <v>4</v>
      </c>
      <c r="U798">
        <f>VLOOKUP($R798,装备规划说明!$X$27:$AI$34,U$1,FALSE)</f>
        <v>18</v>
      </c>
      <c r="V798">
        <f>INT(VLOOKUP($R798,装备规划说明!$X$27:$AI$34,V$1,FALSE)*VLOOKUP($G798,装备规划说明!$F$10:$O$21,4,FALSE)/装备规划说明!$AE$14)</f>
        <v>63</v>
      </c>
      <c r="W798">
        <f>VLOOKUP($R798,装备规划说明!$X$27:$AI$34,W$1,FALSE)</f>
        <v>22</v>
      </c>
      <c r="X798">
        <f>INT(VLOOKUP($R798,装备规划说明!$X$27:$AI$34,X$1,FALSE)*VLOOKUP($G798,装备规划说明!$F$10:$O$21,4,FALSE)/装备规划说明!$AE$14)</f>
        <v>31</v>
      </c>
      <c r="Y798" t="str">
        <f t="shared" si="938"/>
        <v>[[18,44,78][[22,21,38]</v>
      </c>
      <c r="Z798">
        <f t="shared" si="939"/>
        <v>4</v>
      </c>
      <c r="AA798" t="str">
        <f t="shared" si="940"/>
        <v>[[18,10,42,100][22,5,20,100]]</v>
      </c>
      <c r="AB798" t="str">
        <f t="shared" si="934"/>
        <v>[[18,10,42,100][22,5,20,100]]</v>
      </c>
      <c r="AC798" t="str">
        <f t="shared" si="934"/>
        <v>[[18,10,42,100][22,5,20,100]]</v>
      </c>
      <c r="AD798" t="str">
        <f t="shared" si="934"/>
        <v>[[18,10,42,100][22,5,20,100]]</v>
      </c>
      <c r="AE798">
        <f t="shared" si="941"/>
        <v>2</v>
      </c>
    </row>
    <row r="799" spans="1:31" hidden="1" x14ac:dyDescent="0.15">
      <c r="A799" t="str">
        <f t="shared" si="895"/>
        <v>1205506</v>
      </c>
      <c r="B799">
        <f t="shared" si="896"/>
        <v>1</v>
      </c>
      <c r="E799">
        <f t="shared" ref="E799" si="1015">E299</f>
        <v>5</v>
      </c>
      <c r="G799">
        <f t="shared" ref="G799" si="1016">G299</f>
        <v>6</v>
      </c>
      <c r="H799">
        <f>VLOOKUP(G799,装备规划说明!$F$7:$H$20,2,FALSE)</f>
        <v>90</v>
      </c>
      <c r="I799">
        <f>IF(G799&gt;2,IF(E799=VLOOKUP(G799,装备规划说明!$F$10:$P$20,11,FALSE),1,0)+IF(E799-1=VLOOKUP(G799,装备规划说明!$F$10:$P$20,11,FALSE),1,0),IF(E799=VLOOKUP(G799,装备规划说明!$F$10:$P$20,11,FALSE),1,0))</f>
        <v>0</v>
      </c>
      <c r="J799">
        <f t="shared" si="899"/>
        <v>2</v>
      </c>
      <c r="K799">
        <v>0</v>
      </c>
      <c r="R799">
        <f t="shared" ref="R799:S799" si="1017">R299</f>
        <v>5</v>
      </c>
      <c r="S799">
        <f t="shared" si="1017"/>
        <v>5</v>
      </c>
      <c r="U799">
        <f>VLOOKUP($R799,装备规划说明!$X$27:$AI$34,U$1,FALSE)</f>
        <v>16</v>
      </c>
      <c r="V799">
        <f>INT(VLOOKUP($R799,装备规划说明!$X$27:$AI$34,V$1,FALSE)*VLOOKUP($G799,装备规划说明!$F$10:$O$21,4,FALSE)/装备规划说明!$AE$14)</f>
        <v>887</v>
      </c>
      <c r="W799">
        <f>VLOOKUP($R799,装备规划说明!$X$27:$AI$34,W$1,FALSE)</f>
        <v>17</v>
      </c>
      <c r="X799">
        <f>INT(VLOOKUP($R799,装备规划说明!$X$27:$AI$34,X$1,FALSE)*VLOOKUP($G799,装备规划说明!$F$10:$O$21,4,FALSE)/装备规划说明!$AE$14)</f>
        <v>633</v>
      </c>
      <c r="Y799" t="str">
        <f t="shared" si="938"/>
        <v>[[16,620,1108][[17,443,791]</v>
      </c>
      <c r="Z799">
        <f t="shared" si="939"/>
        <v>4</v>
      </c>
      <c r="AA799" t="str">
        <f t="shared" si="940"/>
        <v>[[16,147,591,100][17,105,422,100]]</v>
      </c>
      <c r="AB799" t="str">
        <f t="shared" si="934"/>
        <v>[[16,147,591,100][17,105,422,100]]</v>
      </c>
      <c r="AC799" t="str">
        <f t="shared" si="934"/>
        <v>[[16,147,591,100][17,105,422,100]]</v>
      </c>
      <c r="AD799" t="str">
        <f t="shared" si="934"/>
        <v>[[16,147,591,100][17,105,422,100]]</v>
      </c>
      <c r="AE799">
        <f t="shared" si="941"/>
        <v>2</v>
      </c>
    </row>
    <row r="800" spans="1:31" hidden="1" x14ac:dyDescent="0.15">
      <c r="A800" t="str">
        <f t="shared" si="895"/>
        <v>1206506</v>
      </c>
      <c r="B800">
        <f t="shared" si="896"/>
        <v>1</v>
      </c>
      <c r="E800">
        <f t="shared" ref="E800" si="1018">E300</f>
        <v>5</v>
      </c>
      <c r="G800">
        <f t="shared" ref="G800" si="1019">G300</f>
        <v>6</v>
      </c>
      <c r="H800">
        <f>VLOOKUP(G800,装备规划说明!$F$7:$H$20,2,FALSE)</f>
        <v>90</v>
      </c>
      <c r="I800">
        <f>IF(G800&gt;2,IF(E800=VLOOKUP(G800,装备规划说明!$F$10:$P$20,11,FALSE),1,0)+IF(E800-1=VLOOKUP(G800,装备规划说明!$F$10:$P$20,11,FALSE),1,0),IF(E800=VLOOKUP(G800,装备规划说明!$F$10:$P$20,11,FALSE),1,0))</f>
        <v>0</v>
      </c>
      <c r="J800">
        <f t="shared" si="899"/>
        <v>2</v>
      </c>
      <c r="K800">
        <v>0</v>
      </c>
      <c r="R800">
        <f t="shared" ref="R800:S800" si="1020">R300</f>
        <v>6</v>
      </c>
      <c r="S800">
        <f t="shared" si="1020"/>
        <v>6</v>
      </c>
      <c r="U800">
        <f>VLOOKUP($R800,装备规划说明!$X$27:$AI$34,U$1,FALSE)</f>
        <v>18</v>
      </c>
      <c r="V800">
        <f>INT(VLOOKUP($R800,装备规划说明!$X$27:$AI$34,V$1,FALSE)*VLOOKUP($G800,装备规划说明!$F$10:$O$21,4,FALSE)/装备规划说明!$AE$14)</f>
        <v>63</v>
      </c>
      <c r="W800">
        <f>VLOOKUP($R800,装备规划说明!$X$27:$AI$34,W$1,FALSE)</f>
        <v>17</v>
      </c>
      <c r="X800">
        <f>INT(VLOOKUP($R800,装备规划说明!$X$27:$AI$34,X$1,FALSE)*VLOOKUP($G800,装备规划说明!$F$10:$O$21,4,FALSE)/装备规划说明!$AE$14)</f>
        <v>25</v>
      </c>
      <c r="Y800" t="str">
        <f t="shared" si="938"/>
        <v>[[18,44,78][[17,17,31]</v>
      </c>
      <c r="Z800">
        <f t="shared" si="939"/>
        <v>4</v>
      </c>
      <c r="AA800" t="str">
        <f t="shared" si="940"/>
        <v>[[18,10,42,100][17,4,16,100]]</v>
      </c>
      <c r="AB800" t="str">
        <f t="shared" si="934"/>
        <v>[[18,10,42,100][17,4,16,100]]</v>
      </c>
      <c r="AC800" t="str">
        <f t="shared" si="934"/>
        <v>[[18,10,42,100][17,4,16,100]]</v>
      </c>
      <c r="AD800" t="str">
        <f t="shared" si="934"/>
        <v>[[18,10,42,100][17,4,16,100]]</v>
      </c>
      <c r="AE800">
        <f t="shared" si="941"/>
        <v>2</v>
      </c>
    </row>
    <row r="801" spans="1:31" hidden="1" x14ac:dyDescent="0.15">
      <c r="A801" t="str">
        <f t="shared" si="895"/>
        <v>1207506</v>
      </c>
      <c r="B801">
        <f t="shared" si="896"/>
        <v>1</v>
      </c>
      <c r="E801">
        <f t="shared" ref="E801" si="1021">E301</f>
        <v>5</v>
      </c>
      <c r="G801">
        <f t="shared" ref="G801" si="1022">G301</f>
        <v>6</v>
      </c>
      <c r="H801">
        <f>VLOOKUP(G801,装备规划说明!$F$7:$H$20,2,FALSE)</f>
        <v>90</v>
      </c>
      <c r="I801">
        <f>IF(G801&gt;2,IF(E801=VLOOKUP(G801,装备规划说明!$F$10:$P$20,11,FALSE),1,0)+IF(E801-1=VLOOKUP(G801,装备规划说明!$F$10:$P$20,11,FALSE),1,0),IF(E801=VLOOKUP(G801,装备规划说明!$F$10:$P$20,11,FALSE),1,0))</f>
        <v>0</v>
      </c>
      <c r="J801">
        <f t="shared" si="899"/>
        <v>2</v>
      </c>
      <c r="K801">
        <v>0</v>
      </c>
      <c r="R801">
        <f t="shared" ref="R801:S801" si="1023">R301</f>
        <v>7</v>
      </c>
      <c r="S801">
        <f t="shared" si="1023"/>
        <v>7</v>
      </c>
      <c r="U801">
        <f>VLOOKUP($R801,装备规划说明!$X$27:$AI$34,U$1,FALSE)</f>
        <v>16</v>
      </c>
      <c r="V801">
        <f>INT(VLOOKUP($R801,装备规划说明!$X$27:$AI$34,V$1,FALSE)*VLOOKUP($G801,装备规划说明!$F$10:$O$21,4,FALSE)/装备规划说明!$AE$14)</f>
        <v>1267</v>
      </c>
      <c r="W801">
        <f>VLOOKUP($R801,装备规划说明!$X$27:$AI$34,W$1,FALSE)</f>
        <v>18</v>
      </c>
      <c r="X801">
        <f>INT(VLOOKUP($R801,装备规划说明!$X$27:$AI$34,X$1,FALSE)*VLOOKUP($G801,装备规划说明!$F$10:$O$21,4,FALSE)/装备规划说明!$AE$14)</f>
        <v>253</v>
      </c>
      <c r="Y801" t="str">
        <f t="shared" si="938"/>
        <v>[[16,886,1583][[18,177,316]</v>
      </c>
      <c r="Z801">
        <f t="shared" si="939"/>
        <v>4</v>
      </c>
      <c r="AA801" t="str">
        <f t="shared" si="940"/>
        <v>[[16,211,844,100][18,42,168,100]]</v>
      </c>
      <c r="AB801" t="str">
        <f t="shared" si="934"/>
        <v>[[16,211,844,100][18,42,168,100]]</v>
      </c>
      <c r="AC801" t="str">
        <f t="shared" si="934"/>
        <v>[[16,211,844,100][18,42,168,100]]</v>
      </c>
      <c r="AD801" t="str">
        <f t="shared" si="934"/>
        <v>[[16,211,844,100][18,42,168,100]]</v>
      </c>
      <c r="AE801">
        <f t="shared" si="941"/>
        <v>2</v>
      </c>
    </row>
    <row r="802" spans="1:31" hidden="1" x14ac:dyDescent="0.15">
      <c r="A802" t="str">
        <f t="shared" si="895"/>
        <v>1207506</v>
      </c>
      <c r="B802">
        <f t="shared" si="896"/>
        <v>1</v>
      </c>
      <c r="E802">
        <f t="shared" ref="E802" si="1024">E302</f>
        <v>5</v>
      </c>
      <c r="G802">
        <f t="shared" ref="G802" si="1025">G302</f>
        <v>6</v>
      </c>
      <c r="H802">
        <f>VLOOKUP(G802,装备规划说明!$F$7:$H$20,2,FALSE)</f>
        <v>90</v>
      </c>
      <c r="I802">
        <f>IF(G802&gt;2,IF(E802=VLOOKUP(G802,装备规划说明!$F$10:$P$20,11,FALSE),1,0)+IF(E802-1=VLOOKUP(G802,装备规划说明!$F$10:$P$20,11,FALSE),1,0),IF(E802=VLOOKUP(G802,装备规划说明!$F$10:$P$20,11,FALSE),1,0))</f>
        <v>0</v>
      </c>
      <c r="J802">
        <f t="shared" si="899"/>
        <v>2</v>
      </c>
      <c r="K802">
        <v>0</v>
      </c>
      <c r="R802">
        <f t="shared" ref="R802:S802" si="1026">R302</f>
        <v>7</v>
      </c>
      <c r="S802">
        <f t="shared" si="1026"/>
        <v>7</v>
      </c>
      <c r="U802">
        <f>VLOOKUP($R802,装备规划说明!$X$27:$AI$34,U$1,FALSE)</f>
        <v>16</v>
      </c>
      <c r="V802">
        <f>INT(VLOOKUP($R802,装备规划说明!$X$27:$AI$34,V$1,FALSE)*VLOOKUP($G802,装备规划说明!$F$10:$O$21,4,FALSE)/装备规划说明!$AE$14)</f>
        <v>1267</v>
      </c>
      <c r="W802">
        <f>VLOOKUP($R802,装备规划说明!$X$27:$AI$34,W$1,FALSE)</f>
        <v>18</v>
      </c>
      <c r="X802">
        <f>INT(VLOOKUP($R802,装备规划说明!$X$27:$AI$34,X$1,FALSE)*VLOOKUP($G802,装备规划说明!$F$10:$O$21,4,FALSE)/装备规划说明!$AE$14)</f>
        <v>253</v>
      </c>
      <c r="Y802" t="str">
        <f t="shared" si="938"/>
        <v>[[16,886,1583][[18,177,316]</v>
      </c>
      <c r="Z802">
        <f t="shared" si="939"/>
        <v>4</v>
      </c>
      <c r="AA802" t="str">
        <f t="shared" si="940"/>
        <v>[[16,211,844,100][18,42,168,100]]</v>
      </c>
      <c r="AB802" t="str">
        <f t="shared" si="934"/>
        <v>[[16,211,844,100][18,42,168,100]]</v>
      </c>
      <c r="AC802" t="str">
        <f t="shared" si="934"/>
        <v>[[16,211,844,100][18,42,168,100]]</v>
      </c>
      <c r="AD802" t="str">
        <f t="shared" si="934"/>
        <v>[[16,211,844,100][18,42,168,100]]</v>
      </c>
      <c r="AE802">
        <f t="shared" si="941"/>
        <v>2</v>
      </c>
    </row>
    <row r="803" spans="1:31" hidden="1" x14ac:dyDescent="0.15">
      <c r="A803" t="str">
        <f t="shared" si="895"/>
        <v>1207506</v>
      </c>
      <c r="B803">
        <f t="shared" si="896"/>
        <v>1</v>
      </c>
      <c r="E803">
        <f t="shared" ref="E803" si="1027">E303</f>
        <v>5</v>
      </c>
      <c r="G803">
        <f t="shared" ref="G803" si="1028">G303</f>
        <v>6</v>
      </c>
      <c r="H803">
        <f>VLOOKUP(G803,装备规划说明!$F$7:$H$20,2,FALSE)</f>
        <v>90</v>
      </c>
      <c r="I803">
        <f>IF(G803&gt;2,IF(E803=VLOOKUP(G803,装备规划说明!$F$10:$P$20,11,FALSE),1,0)+IF(E803-1=VLOOKUP(G803,装备规划说明!$F$10:$P$20,11,FALSE),1,0),IF(E803=VLOOKUP(G803,装备规划说明!$F$10:$P$20,11,FALSE),1,0))</f>
        <v>0</v>
      </c>
      <c r="J803">
        <f t="shared" si="899"/>
        <v>2</v>
      </c>
      <c r="K803">
        <v>0</v>
      </c>
      <c r="R803">
        <f t="shared" ref="R803:S803" si="1029">R303</f>
        <v>7</v>
      </c>
      <c r="S803">
        <f t="shared" si="1029"/>
        <v>7</v>
      </c>
      <c r="U803">
        <f>VLOOKUP($R803,装备规划说明!$X$27:$AI$34,U$1,FALSE)</f>
        <v>16</v>
      </c>
      <c r="V803">
        <f>INT(VLOOKUP($R803,装备规划说明!$X$27:$AI$34,V$1,FALSE)*VLOOKUP($G803,装备规划说明!$F$10:$O$21,4,FALSE)/装备规划说明!$AE$14)</f>
        <v>1267</v>
      </c>
      <c r="W803">
        <f>VLOOKUP($R803,装备规划说明!$X$27:$AI$34,W$1,FALSE)</f>
        <v>18</v>
      </c>
      <c r="X803">
        <f>INT(VLOOKUP($R803,装备规划说明!$X$27:$AI$34,X$1,FALSE)*VLOOKUP($G803,装备规划说明!$F$10:$O$21,4,FALSE)/装备规划说明!$AE$14)</f>
        <v>253</v>
      </c>
      <c r="Y803" t="str">
        <f t="shared" si="938"/>
        <v>[[16,886,1583][[18,177,316]</v>
      </c>
      <c r="Z803">
        <f t="shared" si="939"/>
        <v>4</v>
      </c>
      <c r="AA803" t="str">
        <f t="shared" si="940"/>
        <v>[[16,211,844,100][18,42,168,100]]</v>
      </c>
      <c r="AB803" t="str">
        <f t="shared" si="934"/>
        <v>[[16,211,844,100][18,42,168,100]]</v>
      </c>
      <c r="AC803" t="str">
        <f t="shared" si="934"/>
        <v>[[16,211,844,100][18,42,168,100]]</v>
      </c>
      <c r="AD803" t="str">
        <f t="shared" si="934"/>
        <v>[[16,211,844,100][18,42,168,100]]</v>
      </c>
      <c r="AE803">
        <f t="shared" si="941"/>
        <v>2</v>
      </c>
    </row>
    <row r="804" spans="1:31" hidden="1" x14ac:dyDescent="0.15">
      <c r="A804" t="str">
        <f t="shared" si="895"/>
        <v>1207506</v>
      </c>
      <c r="B804">
        <f t="shared" si="896"/>
        <v>1</v>
      </c>
      <c r="E804">
        <f t="shared" ref="E804" si="1030">E304</f>
        <v>5</v>
      </c>
      <c r="G804">
        <f t="shared" ref="G804" si="1031">G304</f>
        <v>6</v>
      </c>
      <c r="H804">
        <f>VLOOKUP(G804,装备规划说明!$F$7:$H$20,2,FALSE)</f>
        <v>90</v>
      </c>
      <c r="I804">
        <f>IF(G804&gt;2,IF(E804=VLOOKUP(G804,装备规划说明!$F$10:$P$20,11,FALSE),1,0)+IF(E804-1=VLOOKUP(G804,装备规划说明!$F$10:$P$20,11,FALSE),1,0),IF(E804=VLOOKUP(G804,装备规划说明!$F$10:$P$20,11,FALSE),1,0))</f>
        <v>0</v>
      </c>
      <c r="J804">
        <f t="shared" si="899"/>
        <v>2</v>
      </c>
      <c r="K804">
        <v>0</v>
      </c>
      <c r="R804">
        <f t="shared" ref="R804:S804" si="1032">R304</f>
        <v>7</v>
      </c>
      <c r="S804">
        <f t="shared" si="1032"/>
        <v>7</v>
      </c>
      <c r="U804">
        <f>VLOOKUP($R804,装备规划说明!$X$27:$AI$34,U$1,FALSE)</f>
        <v>16</v>
      </c>
      <c r="V804">
        <f>INT(VLOOKUP($R804,装备规划说明!$X$27:$AI$34,V$1,FALSE)*VLOOKUP($G804,装备规划说明!$F$10:$O$21,4,FALSE)/装备规划说明!$AE$14)</f>
        <v>1267</v>
      </c>
      <c r="W804">
        <f>VLOOKUP($R804,装备规划说明!$X$27:$AI$34,W$1,FALSE)</f>
        <v>18</v>
      </c>
      <c r="X804">
        <f>INT(VLOOKUP($R804,装备规划说明!$X$27:$AI$34,X$1,FALSE)*VLOOKUP($G804,装备规划说明!$F$10:$O$21,4,FALSE)/装备规划说明!$AE$14)</f>
        <v>253</v>
      </c>
      <c r="Y804" t="str">
        <f t="shared" si="938"/>
        <v>[[16,886,1583][[18,177,316]</v>
      </c>
      <c r="Z804">
        <f t="shared" si="939"/>
        <v>4</v>
      </c>
      <c r="AA804" t="str">
        <f t="shared" si="940"/>
        <v>[[16,211,844,100][18,42,168,100]]</v>
      </c>
      <c r="AB804" t="str">
        <f t="shared" si="934"/>
        <v>[[16,211,844,100][18,42,168,100]]</v>
      </c>
      <c r="AC804" t="str">
        <f t="shared" si="934"/>
        <v>[[16,211,844,100][18,42,168,100]]</v>
      </c>
      <c r="AD804" t="str">
        <f t="shared" si="934"/>
        <v>[[16,211,844,100][18,42,168,100]]</v>
      </c>
      <c r="AE804">
        <f t="shared" si="941"/>
        <v>2</v>
      </c>
    </row>
    <row r="805" spans="1:31" hidden="1" x14ac:dyDescent="0.15">
      <c r="A805" t="str">
        <f t="shared" si="895"/>
        <v>1201107</v>
      </c>
      <c r="B805">
        <f t="shared" si="896"/>
        <v>1</v>
      </c>
      <c r="E805">
        <f t="shared" ref="E805" si="1033">E305</f>
        <v>1</v>
      </c>
      <c r="G805">
        <f t="shared" ref="G805" si="1034">G305</f>
        <v>7</v>
      </c>
      <c r="H805">
        <f>VLOOKUP(G805,装备规划说明!$F$7:$H$20,2,FALSE)</f>
        <v>100</v>
      </c>
      <c r="I805">
        <f>IF(G805&gt;2,IF(E805=VLOOKUP(G805,装备规划说明!$F$10:$P$20,11,FALSE),1,0)+IF(E805-1=VLOOKUP(G805,装备规划说明!$F$10:$P$20,11,FALSE),1,0),IF(E805=VLOOKUP(G805,装备规划说明!$F$10:$P$20,11,FALSE),1,0))</f>
        <v>0</v>
      </c>
      <c r="J805">
        <f t="shared" si="899"/>
        <v>2</v>
      </c>
      <c r="K805">
        <v>0</v>
      </c>
      <c r="R805">
        <f t="shared" ref="R805:S805" si="1035">R305</f>
        <v>1</v>
      </c>
      <c r="S805">
        <f t="shared" si="1035"/>
        <v>1</v>
      </c>
      <c r="U805">
        <f>VLOOKUP($R805,装备规划说明!$X$27:$AI$34,U$1,FALSE)</f>
        <v>16</v>
      </c>
      <c r="V805">
        <f>INT(VLOOKUP($R805,装备规划说明!$X$27:$AI$34,V$1,FALSE)*VLOOKUP($G805,装备规划说明!$F$10:$O$21,4,FALSE)/装备规划说明!$AE$14)</f>
        <v>985</v>
      </c>
      <c r="W805">
        <f>VLOOKUP($R805,装备规划说明!$X$27:$AI$34,W$1,FALSE)</f>
        <v>20</v>
      </c>
      <c r="X805">
        <f>INT(VLOOKUP($R805,装备规划说明!$X$27:$AI$34,X$1,FALSE)*VLOOKUP($G805,装备规划说明!$F$10:$O$21,4,FALSE)/装备规划说明!$AE$14)</f>
        <v>70</v>
      </c>
      <c r="Y805" t="str">
        <f t="shared" si="938"/>
        <v>[[16,689,1231][[20,49,87]</v>
      </c>
      <c r="Z805">
        <f t="shared" si="939"/>
        <v>0</v>
      </c>
      <c r="AA805" t="str">
        <f t="shared" si="940"/>
        <v>[[16,164,656,100][20,11,46,100]]</v>
      </c>
      <c r="AB805" t="str">
        <f t="shared" si="934"/>
        <v>[[16,164,656,100][20,11,46,100]]</v>
      </c>
      <c r="AC805" t="str">
        <f t="shared" si="934"/>
        <v>[[16,164,656,100][20,11,46,100]]</v>
      </c>
      <c r="AD805" t="str">
        <f t="shared" si="934"/>
        <v>[[16,164,656,100][20,11,46,100]]</v>
      </c>
      <c r="AE805">
        <f t="shared" si="941"/>
        <v>1</v>
      </c>
    </row>
    <row r="806" spans="1:31" hidden="1" x14ac:dyDescent="0.15">
      <c r="A806" t="str">
        <f t="shared" si="895"/>
        <v>1202107</v>
      </c>
      <c r="B806">
        <f t="shared" si="896"/>
        <v>1</v>
      </c>
      <c r="E806">
        <f t="shared" ref="E806" si="1036">E306</f>
        <v>1</v>
      </c>
      <c r="G806">
        <f t="shared" ref="G806" si="1037">G306</f>
        <v>7</v>
      </c>
      <c r="H806">
        <f>VLOOKUP(G806,装备规划说明!$F$7:$H$20,2,FALSE)</f>
        <v>100</v>
      </c>
      <c r="I806">
        <f>IF(G806&gt;2,IF(E806=VLOOKUP(G806,装备规划说明!$F$10:$P$20,11,FALSE),1,0)+IF(E806-1=VLOOKUP(G806,装备规划说明!$F$10:$P$20,11,FALSE),1,0),IF(E806=VLOOKUP(G806,装备规划说明!$F$10:$P$20,11,FALSE),1,0))</f>
        <v>0</v>
      </c>
      <c r="J806">
        <f t="shared" si="899"/>
        <v>2</v>
      </c>
      <c r="K806">
        <v>0</v>
      </c>
      <c r="R806">
        <f t="shared" ref="R806:S806" si="1038">R306</f>
        <v>2</v>
      </c>
      <c r="S806">
        <f t="shared" si="1038"/>
        <v>2</v>
      </c>
      <c r="U806">
        <f>VLOOKUP($R806,装备规划说明!$X$27:$AI$34,U$1,FALSE)</f>
        <v>16</v>
      </c>
      <c r="V806">
        <f>INT(VLOOKUP($R806,装备规划说明!$X$27:$AI$34,V$1,FALSE)*VLOOKUP($G806,装备规划说明!$F$10:$O$21,4,FALSE)/装备规划说明!$AE$14)</f>
        <v>1408</v>
      </c>
      <c r="W806">
        <f>VLOOKUP($R806,装备规划说明!$X$27:$AI$34,W$1,FALSE)</f>
        <v>20</v>
      </c>
      <c r="X806">
        <f>INT(VLOOKUP($R806,装备规划说明!$X$27:$AI$34,X$1,FALSE)*VLOOKUP($G806,装备规划说明!$F$10:$O$21,4,FALSE)/装备规划说明!$AE$14)</f>
        <v>70</v>
      </c>
      <c r="Y806" t="str">
        <f t="shared" si="938"/>
        <v>[[16,985,1760][[20,49,87]</v>
      </c>
      <c r="Z806">
        <f t="shared" si="939"/>
        <v>0</v>
      </c>
      <c r="AA806" t="str">
        <f t="shared" si="940"/>
        <v>[[16,234,938,100][20,11,46,100]]</v>
      </c>
      <c r="AB806" t="str">
        <f t="shared" si="934"/>
        <v>[[16,234,938,100][20,11,46,100]]</v>
      </c>
      <c r="AC806" t="str">
        <f t="shared" si="934"/>
        <v>[[16,234,938,100][20,11,46,100]]</v>
      </c>
      <c r="AD806" t="str">
        <f t="shared" si="934"/>
        <v>[[16,234,938,100][20,11,46,100]]</v>
      </c>
      <c r="AE806">
        <f t="shared" si="941"/>
        <v>1</v>
      </c>
    </row>
    <row r="807" spans="1:31" hidden="1" x14ac:dyDescent="0.15">
      <c r="A807" t="str">
        <f t="shared" si="895"/>
        <v>1203107</v>
      </c>
      <c r="B807">
        <f t="shared" si="896"/>
        <v>1</v>
      </c>
      <c r="E807">
        <f t="shared" ref="E807" si="1039">E307</f>
        <v>1</v>
      </c>
      <c r="G807">
        <f t="shared" ref="G807" si="1040">G307</f>
        <v>7</v>
      </c>
      <c r="H807">
        <f>VLOOKUP(G807,装备规划说明!$F$7:$H$20,2,FALSE)</f>
        <v>100</v>
      </c>
      <c r="I807">
        <f>IF(G807&gt;2,IF(E807=VLOOKUP(G807,装备规划说明!$F$10:$P$20,11,FALSE),1,0)+IF(E807-1=VLOOKUP(G807,装备规划说明!$F$10:$P$20,11,FALSE),1,0),IF(E807=VLOOKUP(G807,装备规划说明!$F$10:$P$20,11,FALSE),1,0))</f>
        <v>0</v>
      </c>
      <c r="J807">
        <f t="shared" si="899"/>
        <v>2</v>
      </c>
      <c r="K807">
        <v>0</v>
      </c>
      <c r="R807">
        <f t="shared" ref="R807:S807" si="1041">R307</f>
        <v>3</v>
      </c>
      <c r="S807">
        <f t="shared" si="1041"/>
        <v>3</v>
      </c>
      <c r="U807">
        <f>VLOOKUP($R807,装备规划说明!$X$27:$AI$34,U$1,FALSE)</f>
        <v>16</v>
      </c>
      <c r="V807">
        <f>INT(VLOOKUP($R807,装备规划说明!$X$27:$AI$34,V$1,FALSE)*VLOOKUP($G807,装备规划说明!$F$10:$O$21,4,FALSE)/装备规划说明!$AE$14)</f>
        <v>704</v>
      </c>
      <c r="W807">
        <f>VLOOKUP($R807,装备规划说明!$X$27:$AI$34,W$1,FALSE)</f>
        <v>21</v>
      </c>
      <c r="X807">
        <f>INT(VLOOKUP($R807,装备规划说明!$X$27:$AI$34,X$1,FALSE)*VLOOKUP($G807,装备规划说明!$F$10:$O$21,4,FALSE)/装备规划说明!$AE$14)</f>
        <v>70</v>
      </c>
      <c r="Y807" t="str">
        <f t="shared" si="938"/>
        <v>[[16,492,880][[21,49,87]</v>
      </c>
      <c r="Z807">
        <f t="shared" si="939"/>
        <v>0</v>
      </c>
      <c r="AA807" t="str">
        <f t="shared" si="940"/>
        <v>[[16,117,469,100][21,11,46,100]]</v>
      </c>
      <c r="AB807" t="str">
        <f t="shared" si="934"/>
        <v>[[16,117,469,100][21,11,46,100]]</v>
      </c>
      <c r="AC807" t="str">
        <f t="shared" si="934"/>
        <v>[[16,117,469,100][21,11,46,100]]</v>
      </c>
      <c r="AD807" t="str">
        <f t="shared" si="934"/>
        <v>[[16,117,469,100][21,11,46,100]]</v>
      </c>
      <c r="AE807">
        <f t="shared" si="941"/>
        <v>1</v>
      </c>
    </row>
    <row r="808" spans="1:31" hidden="1" x14ac:dyDescent="0.15">
      <c r="A808" t="str">
        <f t="shared" si="895"/>
        <v>1204107</v>
      </c>
      <c r="B808">
        <f t="shared" si="896"/>
        <v>1</v>
      </c>
      <c r="E808">
        <f t="shared" ref="E808" si="1042">E308</f>
        <v>1</v>
      </c>
      <c r="G808">
        <f t="shared" ref="G808" si="1043">G308</f>
        <v>7</v>
      </c>
      <c r="H808">
        <f>VLOOKUP(G808,装备规划说明!$F$7:$H$20,2,FALSE)</f>
        <v>100</v>
      </c>
      <c r="I808">
        <f>IF(G808&gt;2,IF(E808=VLOOKUP(G808,装备规划说明!$F$10:$P$20,11,FALSE),1,0)+IF(E808-1=VLOOKUP(G808,装备规划说明!$F$10:$P$20,11,FALSE),1,0),IF(E808=VLOOKUP(G808,装备规划说明!$F$10:$P$20,11,FALSE),1,0))</f>
        <v>0</v>
      </c>
      <c r="J808">
        <f t="shared" si="899"/>
        <v>2</v>
      </c>
      <c r="K808">
        <v>0</v>
      </c>
      <c r="R808">
        <f t="shared" ref="R808:S808" si="1044">R308</f>
        <v>4</v>
      </c>
      <c r="S808">
        <f t="shared" si="1044"/>
        <v>4</v>
      </c>
      <c r="U808">
        <f>VLOOKUP($R808,装备规划说明!$X$27:$AI$34,U$1,FALSE)</f>
        <v>18</v>
      </c>
      <c r="V808">
        <f>INT(VLOOKUP($R808,装备规划说明!$X$27:$AI$34,V$1,FALSE)*VLOOKUP($G808,装备规划说明!$F$10:$O$21,4,FALSE)/装备规划说明!$AE$14)</f>
        <v>70</v>
      </c>
      <c r="W808">
        <f>VLOOKUP($R808,装备规划说明!$X$27:$AI$34,W$1,FALSE)</f>
        <v>22</v>
      </c>
      <c r="X808">
        <f>INT(VLOOKUP($R808,装备规划说明!$X$27:$AI$34,X$1,FALSE)*VLOOKUP($G808,装备规划说明!$F$10:$O$21,4,FALSE)/装备规划说明!$AE$14)</f>
        <v>35</v>
      </c>
      <c r="Y808" t="str">
        <f t="shared" si="938"/>
        <v>[[18,49,87][[22,24,43]</v>
      </c>
      <c r="Z808">
        <f t="shared" si="939"/>
        <v>0</v>
      </c>
      <c r="AA808" t="str">
        <f t="shared" si="940"/>
        <v>[[18,11,46,100][22,5,23,100]]</v>
      </c>
      <c r="AB808" t="str">
        <f t="shared" si="934"/>
        <v>[[18,11,46,100][22,5,23,100]]</v>
      </c>
      <c r="AC808" t="str">
        <f t="shared" si="934"/>
        <v>[[18,11,46,100][22,5,23,100]]</v>
      </c>
      <c r="AD808" t="str">
        <f t="shared" si="934"/>
        <v>[[18,11,46,100][22,5,23,100]]</v>
      </c>
      <c r="AE808">
        <f t="shared" si="941"/>
        <v>1</v>
      </c>
    </row>
    <row r="809" spans="1:31" hidden="1" x14ac:dyDescent="0.15">
      <c r="A809" t="str">
        <f t="shared" si="895"/>
        <v>1205107</v>
      </c>
      <c r="B809">
        <f t="shared" si="896"/>
        <v>1</v>
      </c>
      <c r="E809">
        <f t="shared" ref="E809" si="1045">E309</f>
        <v>1</v>
      </c>
      <c r="G809">
        <f t="shared" ref="G809" si="1046">G309</f>
        <v>7</v>
      </c>
      <c r="H809">
        <f>VLOOKUP(G809,装备规划说明!$F$7:$H$20,2,FALSE)</f>
        <v>100</v>
      </c>
      <c r="I809">
        <f>IF(G809&gt;2,IF(E809=VLOOKUP(G809,装备规划说明!$F$10:$P$20,11,FALSE),1,0)+IF(E809-1=VLOOKUP(G809,装备规划说明!$F$10:$P$20,11,FALSE),1,0),IF(E809=VLOOKUP(G809,装备规划说明!$F$10:$P$20,11,FALSE),1,0))</f>
        <v>0</v>
      </c>
      <c r="J809">
        <f t="shared" si="899"/>
        <v>2</v>
      </c>
      <c r="K809">
        <v>0</v>
      </c>
      <c r="R809">
        <f t="shared" ref="R809:S809" si="1047">R309</f>
        <v>5</v>
      </c>
      <c r="S809">
        <f t="shared" si="1047"/>
        <v>5</v>
      </c>
      <c r="U809">
        <f>VLOOKUP($R809,装备规划说明!$X$27:$AI$34,U$1,FALSE)</f>
        <v>16</v>
      </c>
      <c r="V809">
        <f>INT(VLOOKUP($R809,装备规划说明!$X$27:$AI$34,V$1,FALSE)*VLOOKUP($G809,装备规划说明!$F$10:$O$21,4,FALSE)/装备规划说明!$AE$14)</f>
        <v>985</v>
      </c>
      <c r="W809">
        <f>VLOOKUP($R809,装备规划说明!$X$27:$AI$34,W$1,FALSE)</f>
        <v>17</v>
      </c>
      <c r="X809">
        <f>INT(VLOOKUP($R809,装备规划说明!$X$27:$AI$34,X$1,FALSE)*VLOOKUP($G809,装备规划说明!$F$10:$O$21,4,FALSE)/装备规划说明!$AE$14)</f>
        <v>704</v>
      </c>
      <c r="Y809" t="str">
        <f t="shared" si="938"/>
        <v>[[16,689,1231][[17,492,880]</v>
      </c>
      <c r="Z809">
        <f t="shared" si="939"/>
        <v>0</v>
      </c>
      <c r="AA809" t="str">
        <f t="shared" si="940"/>
        <v>[[16,164,656,100][17,117,469,100]]</v>
      </c>
      <c r="AB809" t="str">
        <f t="shared" si="934"/>
        <v>[[16,164,656,100][17,117,469,100]]</v>
      </c>
      <c r="AC809" t="str">
        <f t="shared" si="934"/>
        <v>[[16,164,656,100][17,117,469,100]]</v>
      </c>
      <c r="AD809" t="str">
        <f t="shared" si="934"/>
        <v>[[16,164,656,100][17,117,469,100]]</v>
      </c>
      <c r="AE809">
        <f t="shared" si="941"/>
        <v>1</v>
      </c>
    </row>
    <row r="810" spans="1:31" hidden="1" x14ac:dyDescent="0.15">
      <c r="A810" t="str">
        <f t="shared" si="895"/>
        <v>1206107</v>
      </c>
      <c r="B810">
        <f t="shared" si="896"/>
        <v>1</v>
      </c>
      <c r="E810">
        <f t="shared" ref="E810" si="1048">E310</f>
        <v>1</v>
      </c>
      <c r="G810">
        <f t="shared" ref="G810" si="1049">G310</f>
        <v>7</v>
      </c>
      <c r="H810">
        <f>VLOOKUP(G810,装备规划说明!$F$7:$H$20,2,FALSE)</f>
        <v>100</v>
      </c>
      <c r="I810">
        <f>IF(G810&gt;2,IF(E810=VLOOKUP(G810,装备规划说明!$F$10:$P$20,11,FALSE),1,0)+IF(E810-1=VLOOKUP(G810,装备规划说明!$F$10:$P$20,11,FALSE),1,0),IF(E810=VLOOKUP(G810,装备规划说明!$F$10:$P$20,11,FALSE),1,0))</f>
        <v>0</v>
      </c>
      <c r="J810">
        <f t="shared" si="899"/>
        <v>2</v>
      </c>
      <c r="K810">
        <v>0</v>
      </c>
      <c r="R810">
        <f t="shared" ref="R810:S810" si="1050">R310</f>
        <v>6</v>
      </c>
      <c r="S810">
        <f t="shared" si="1050"/>
        <v>6</v>
      </c>
      <c r="U810">
        <f>VLOOKUP($R810,装备规划说明!$X$27:$AI$34,U$1,FALSE)</f>
        <v>18</v>
      </c>
      <c r="V810">
        <f>INT(VLOOKUP($R810,装备规划说明!$X$27:$AI$34,V$1,FALSE)*VLOOKUP($G810,装备规划说明!$F$10:$O$21,4,FALSE)/装备规划说明!$AE$14)</f>
        <v>70</v>
      </c>
      <c r="W810">
        <f>VLOOKUP($R810,装备规划说明!$X$27:$AI$34,W$1,FALSE)</f>
        <v>17</v>
      </c>
      <c r="X810">
        <f>INT(VLOOKUP($R810,装备规划说明!$X$27:$AI$34,X$1,FALSE)*VLOOKUP($G810,装备规划说明!$F$10:$O$21,4,FALSE)/装备规划说明!$AE$14)</f>
        <v>28</v>
      </c>
      <c r="Y810" t="str">
        <f t="shared" si="938"/>
        <v>[[18,49,87][[17,19,35]</v>
      </c>
      <c r="Z810">
        <f t="shared" si="939"/>
        <v>0</v>
      </c>
      <c r="AA810" t="str">
        <f t="shared" si="940"/>
        <v>[[18,11,46,100][17,4,18,100]]</v>
      </c>
      <c r="AB810" t="str">
        <f t="shared" si="934"/>
        <v>[[18,11,46,100][17,4,18,100]]</v>
      </c>
      <c r="AC810" t="str">
        <f t="shared" si="934"/>
        <v>[[18,11,46,100][17,4,18,100]]</v>
      </c>
      <c r="AD810" t="str">
        <f t="shared" si="934"/>
        <v>[[18,11,46,100][17,4,18,100]]</v>
      </c>
      <c r="AE810">
        <f t="shared" si="941"/>
        <v>1</v>
      </c>
    </row>
    <row r="811" spans="1:31" hidden="1" x14ac:dyDescent="0.15">
      <c r="A811" t="str">
        <f t="shared" si="895"/>
        <v>1207107</v>
      </c>
      <c r="B811">
        <f t="shared" si="896"/>
        <v>1</v>
      </c>
      <c r="E811">
        <f t="shared" ref="E811" si="1051">E311</f>
        <v>1</v>
      </c>
      <c r="G811">
        <f t="shared" ref="G811" si="1052">G311</f>
        <v>7</v>
      </c>
      <c r="H811">
        <f>VLOOKUP(G811,装备规划说明!$F$7:$H$20,2,FALSE)</f>
        <v>100</v>
      </c>
      <c r="I811">
        <f>IF(G811&gt;2,IF(E811=VLOOKUP(G811,装备规划说明!$F$10:$P$20,11,FALSE),1,0)+IF(E811-1=VLOOKUP(G811,装备规划说明!$F$10:$P$20,11,FALSE),1,0),IF(E811=VLOOKUP(G811,装备规划说明!$F$10:$P$20,11,FALSE),1,0))</f>
        <v>0</v>
      </c>
      <c r="J811">
        <f t="shared" si="899"/>
        <v>2</v>
      </c>
      <c r="K811">
        <v>0</v>
      </c>
      <c r="R811">
        <f t="shared" ref="R811:S811" si="1053">R311</f>
        <v>7</v>
      </c>
      <c r="S811">
        <f t="shared" si="1053"/>
        <v>7</v>
      </c>
      <c r="U811">
        <f>VLOOKUP($R811,装备规划说明!$X$27:$AI$34,U$1,FALSE)</f>
        <v>16</v>
      </c>
      <c r="V811">
        <f>INT(VLOOKUP($R811,装备规划说明!$X$27:$AI$34,V$1,FALSE)*VLOOKUP($G811,装备规划说明!$F$10:$O$21,4,FALSE)/装备规划说明!$AE$14)</f>
        <v>1408</v>
      </c>
      <c r="W811">
        <f>VLOOKUP($R811,装备规划说明!$X$27:$AI$34,W$1,FALSE)</f>
        <v>18</v>
      </c>
      <c r="X811">
        <f>INT(VLOOKUP($R811,装备规划说明!$X$27:$AI$34,X$1,FALSE)*VLOOKUP($G811,装备规划说明!$F$10:$O$21,4,FALSE)/装备规划说明!$AE$14)</f>
        <v>281</v>
      </c>
      <c r="Y811" t="str">
        <f t="shared" si="938"/>
        <v>[[16,985,1760][[18,196,351]</v>
      </c>
      <c r="Z811">
        <f t="shared" si="939"/>
        <v>0</v>
      </c>
      <c r="AA811" t="str">
        <f t="shared" si="940"/>
        <v>[[16,234,938,100][18,46,187,100]]</v>
      </c>
      <c r="AB811" t="str">
        <f t="shared" si="934"/>
        <v>[[16,234,938,100][18,46,187,100]]</v>
      </c>
      <c r="AC811" t="str">
        <f t="shared" si="934"/>
        <v>[[16,234,938,100][18,46,187,100]]</v>
      </c>
      <c r="AD811" t="str">
        <f t="shared" si="934"/>
        <v>[[16,234,938,100][18,46,187,100]]</v>
      </c>
      <c r="AE811">
        <f t="shared" si="941"/>
        <v>1</v>
      </c>
    </row>
    <row r="812" spans="1:31" hidden="1" x14ac:dyDescent="0.15">
      <c r="A812" t="str">
        <f t="shared" si="895"/>
        <v>1207107</v>
      </c>
      <c r="B812">
        <f t="shared" si="896"/>
        <v>1</v>
      </c>
      <c r="E812">
        <f t="shared" ref="E812" si="1054">E312</f>
        <v>1</v>
      </c>
      <c r="G812">
        <f t="shared" ref="G812" si="1055">G312</f>
        <v>7</v>
      </c>
      <c r="H812">
        <f>VLOOKUP(G812,装备规划说明!$F$7:$H$20,2,FALSE)</f>
        <v>100</v>
      </c>
      <c r="I812">
        <f>IF(G812&gt;2,IF(E812=VLOOKUP(G812,装备规划说明!$F$10:$P$20,11,FALSE),1,0)+IF(E812-1=VLOOKUP(G812,装备规划说明!$F$10:$P$20,11,FALSE),1,0),IF(E812=VLOOKUP(G812,装备规划说明!$F$10:$P$20,11,FALSE),1,0))</f>
        <v>0</v>
      </c>
      <c r="J812">
        <f t="shared" si="899"/>
        <v>2</v>
      </c>
      <c r="K812">
        <v>0</v>
      </c>
      <c r="R812">
        <f t="shared" ref="R812:S812" si="1056">R312</f>
        <v>7</v>
      </c>
      <c r="S812">
        <f t="shared" si="1056"/>
        <v>7</v>
      </c>
      <c r="U812">
        <f>VLOOKUP($R812,装备规划说明!$X$27:$AI$34,U$1,FALSE)</f>
        <v>16</v>
      </c>
      <c r="V812">
        <f>INT(VLOOKUP($R812,装备规划说明!$X$27:$AI$34,V$1,FALSE)*VLOOKUP($G812,装备规划说明!$F$10:$O$21,4,FALSE)/装备规划说明!$AE$14)</f>
        <v>1408</v>
      </c>
      <c r="W812">
        <f>VLOOKUP($R812,装备规划说明!$X$27:$AI$34,W$1,FALSE)</f>
        <v>18</v>
      </c>
      <c r="X812">
        <f>INT(VLOOKUP($R812,装备规划说明!$X$27:$AI$34,X$1,FALSE)*VLOOKUP($G812,装备规划说明!$F$10:$O$21,4,FALSE)/装备规划说明!$AE$14)</f>
        <v>281</v>
      </c>
      <c r="Y812" t="str">
        <f t="shared" si="938"/>
        <v>[[16,985,1760][[18,196,351]</v>
      </c>
      <c r="Z812">
        <f t="shared" si="939"/>
        <v>0</v>
      </c>
      <c r="AA812" t="str">
        <f t="shared" si="940"/>
        <v>[[16,234,938,100][18,46,187,100]]</v>
      </c>
      <c r="AB812" t="str">
        <f t="shared" si="934"/>
        <v>[[16,234,938,100][18,46,187,100]]</v>
      </c>
      <c r="AC812" t="str">
        <f t="shared" si="934"/>
        <v>[[16,234,938,100][18,46,187,100]]</v>
      </c>
      <c r="AD812" t="str">
        <f t="shared" si="934"/>
        <v>[[16,234,938,100][18,46,187,100]]</v>
      </c>
      <c r="AE812">
        <f t="shared" si="941"/>
        <v>1</v>
      </c>
    </row>
    <row r="813" spans="1:31" hidden="1" x14ac:dyDescent="0.15">
      <c r="A813" t="str">
        <f t="shared" si="895"/>
        <v>1207107</v>
      </c>
      <c r="B813">
        <f t="shared" si="896"/>
        <v>1</v>
      </c>
      <c r="E813">
        <f t="shared" ref="E813" si="1057">E313</f>
        <v>1</v>
      </c>
      <c r="G813">
        <f t="shared" ref="G813" si="1058">G313</f>
        <v>7</v>
      </c>
      <c r="H813">
        <f>VLOOKUP(G813,装备规划说明!$F$7:$H$20,2,FALSE)</f>
        <v>100</v>
      </c>
      <c r="I813">
        <f>IF(G813&gt;2,IF(E813=VLOOKUP(G813,装备规划说明!$F$10:$P$20,11,FALSE),1,0)+IF(E813-1=VLOOKUP(G813,装备规划说明!$F$10:$P$20,11,FALSE),1,0),IF(E813=VLOOKUP(G813,装备规划说明!$F$10:$P$20,11,FALSE),1,0))</f>
        <v>0</v>
      </c>
      <c r="J813">
        <f t="shared" si="899"/>
        <v>2</v>
      </c>
      <c r="K813">
        <v>0</v>
      </c>
      <c r="R813">
        <f t="shared" ref="R813:S813" si="1059">R313</f>
        <v>7</v>
      </c>
      <c r="S813">
        <f t="shared" si="1059"/>
        <v>7</v>
      </c>
      <c r="U813">
        <f>VLOOKUP($R813,装备规划说明!$X$27:$AI$34,U$1,FALSE)</f>
        <v>16</v>
      </c>
      <c r="V813">
        <f>INT(VLOOKUP($R813,装备规划说明!$X$27:$AI$34,V$1,FALSE)*VLOOKUP($G813,装备规划说明!$F$10:$O$21,4,FALSE)/装备规划说明!$AE$14)</f>
        <v>1408</v>
      </c>
      <c r="W813">
        <f>VLOOKUP($R813,装备规划说明!$X$27:$AI$34,W$1,FALSE)</f>
        <v>18</v>
      </c>
      <c r="X813">
        <f>INT(VLOOKUP($R813,装备规划说明!$X$27:$AI$34,X$1,FALSE)*VLOOKUP($G813,装备规划说明!$F$10:$O$21,4,FALSE)/装备规划说明!$AE$14)</f>
        <v>281</v>
      </c>
      <c r="Y813" t="str">
        <f t="shared" si="938"/>
        <v>[[16,985,1760][[18,196,351]</v>
      </c>
      <c r="Z813">
        <f t="shared" si="939"/>
        <v>0</v>
      </c>
      <c r="AA813" t="str">
        <f t="shared" si="940"/>
        <v>[[16,234,938,100][18,46,187,100]]</v>
      </c>
      <c r="AB813" t="str">
        <f t="shared" si="934"/>
        <v>[[16,234,938,100][18,46,187,100]]</v>
      </c>
      <c r="AC813" t="str">
        <f t="shared" si="934"/>
        <v>[[16,234,938,100][18,46,187,100]]</v>
      </c>
      <c r="AD813" t="str">
        <f t="shared" si="934"/>
        <v>[[16,234,938,100][18,46,187,100]]</v>
      </c>
      <c r="AE813">
        <f t="shared" si="941"/>
        <v>1</v>
      </c>
    </row>
    <row r="814" spans="1:31" hidden="1" x14ac:dyDescent="0.15">
      <c r="A814" t="str">
        <f t="shared" si="895"/>
        <v>1207107</v>
      </c>
      <c r="B814">
        <f t="shared" si="896"/>
        <v>1</v>
      </c>
      <c r="E814">
        <f t="shared" ref="E814" si="1060">E314</f>
        <v>1</v>
      </c>
      <c r="G814">
        <f t="shared" ref="G814" si="1061">G314</f>
        <v>7</v>
      </c>
      <c r="H814">
        <f>VLOOKUP(G814,装备规划说明!$F$7:$H$20,2,FALSE)</f>
        <v>100</v>
      </c>
      <c r="I814">
        <f>IF(G814&gt;2,IF(E814=VLOOKUP(G814,装备规划说明!$F$10:$P$20,11,FALSE),1,0)+IF(E814-1=VLOOKUP(G814,装备规划说明!$F$10:$P$20,11,FALSE),1,0),IF(E814=VLOOKUP(G814,装备规划说明!$F$10:$P$20,11,FALSE),1,0))</f>
        <v>0</v>
      </c>
      <c r="J814">
        <f t="shared" si="899"/>
        <v>2</v>
      </c>
      <c r="K814">
        <v>0</v>
      </c>
      <c r="R814">
        <f t="shared" ref="R814:S814" si="1062">R314</f>
        <v>7</v>
      </c>
      <c r="S814">
        <f t="shared" si="1062"/>
        <v>7</v>
      </c>
      <c r="U814">
        <f>VLOOKUP($R814,装备规划说明!$X$27:$AI$34,U$1,FALSE)</f>
        <v>16</v>
      </c>
      <c r="V814">
        <f>INT(VLOOKUP($R814,装备规划说明!$X$27:$AI$34,V$1,FALSE)*VLOOKUP($G814,装备规划说明!$F$10:$O$21,4,FALSE)/装备规划说明!$AE$14)</f>
        <v>1408</v>
      </c>
      <c r="W814">
        <f>VLOOKUP($R814,装备规划说明!$X$27:$AI$34,W$1,FALSE)</f>
        <v>18</v>
      </c>
      <c r="X814">
        <f>INT(VLOOKUP($R814,装备规划说明!$X$27:$AI$34,X$1,FALSE)*VLOOKUP($G814,装备规划说明!$F$10:$O$21,4,FALSE)/装备规划说明!$AE$14)</f>
        <v>281</v>
      </c>
      <c r="Y814" t="str">
        <f t="shared" si="938"/>
        <v>[[16,985,1760][[18,196,351]</v>
      </c>
      <c r="Z814">
        <f t="shared" si="939"/>
        <v>0</v>
      </c>
      <c r="AA814" t="str">
        <f t="shared" si="940"/>
        <v>[[16,234,938,100][18,46,187,100]]</v>
      </c>
      <c r="AB814" t="str">
        <f t="shared" si="934"/>
        <v>[[16,234,938,100][18,46,187,100]]</v>
      </c>
      <c r="AC814" t="str">
        <f t="shared" si="934"/>
        <v>[[16,234,938,100][18,46,187,100]]</v>
      </c>
      <c r="AD814" t="str">
        <f t="shared" si="934"/>
        <v>[[16,234,938,100][18,46,187,100]]</v>
      </c>
      <c r="AE814">
        <f t="shared" si="941"/>
        <v>1</v>
      </c>
    </row>
    <row r="815" spans="1:31" hidden="1" x14ac:dyDescent="0.15">
      <c r="A815" t="str">
        <f t="shared" si="895"/>
        <v>1201207</v>
      </c>
      <c r="B815">
        <f t="shared" si="896"/>
        <v>1</v>
      </c>
      <c r="E815">
        <f t="shared" ref="E815" si="1063">E315</f>
        <v>2</v>
      </c>
      <c r="G815">
        <f t="shared" ref="G815" si="1064">G315</f>
        <v>7</v>
      </c>
      <c r="H815">
        <f>VLOOKUP(G815,装备规划说明!$F$7:$H$20,2,FALSE)</f>
        <v>100</v>
      </c>
      <c r="I815">
        <f>IF(G815&gt;2,IF(E815=VLOOKUP(G815,装备规划说明!$F$10:$P$20,11,FALSE),1,0)+IF(E815-1=VLOOKUP(G815,装备规划说明!$F$10:$P$20,11,FALSE),1,0),IF(E815=VLOOKUP(G815,装备规划说明!$F$10:$P$20,11,FALSE),1,0))</f>
        <v>0</v>
      </c>
      <c r="J815">
        <f t="shared" si="899"/>
        <v>2</v>
      </c>
      <c r="K815">
        <v>0</v>
      </c>
      <c r="R815">
        <f t="shared" ref="R815:S815" si="1065">R315</f>
        <v>1</v>
      </c>
      <c r="S815">
        <f t="shared" si="1065"/>
        <v>1</v>
      </c>
      <c r="U815">
        <f>VLOOKUP($R815,装备规划说明!$X$27:$AI$34,U$1,FALSE)</f>
        <v>16</v>
      </c>
      <c r="V815">
        <f>INT(VLOOKUP($R815,装备规划说明!$X$27:$AI$34,V$1,FALSE)*VLOOKUP($G815,装备规划说明!$F$10:$O$21,4,FALSE)/装备规划说明!$AE$14)</f>
        <v>985</v>
      </c>
      <c r="W815">
        <f>VLOOKUP($R815,装备规划说明!$X$27:$AI$34,W$1,FALSE)</f>
        <v>20</v>
      </c>
      <c r="X815">
        <f>INT(VLOOKUP($R815,装备规划说明!$X$27:$AI$34,X$1,FALSE)*VLOOKUP($G815,装备规划说明!$F$10:$O$21,4,FALSE)/装备规划说明!$AE$14)</f>
        <v>70</v>
      </c>
      <c r="Y815" t="str">
        <f t="shared" si="938"/>
        <v>[[16,689,1231][[20,49,87]</v>
      </c>
      <c r="Z815">
        <f t="shared" si="939"/>
        <v>1</v>
      </c>
      <c r="AA815" t="str">
        <f t="shared" si="940"/>
        <v>[[16,164,656,100][20,11,46,100]]</v>
      </c>
      <c r="AB815" t="str">
        <f t="shared" si="934"/>
        <v>[[16,164,656,100][20,11,46,100]]</v>
      </c>
      <c r="AC815" t="str">
        <f t="shared" si="934"/>
        <v>[[16,164,656,100][20,11,46,100]]</v>
      </c>
      <c r="AD815" t="str">
        <f t="shared" si="934"/>
        <v>[[16,164,656,100][20,11,46,100]]</v>
      </c>
      <c r="AE815">
        <f t="shared" si="941"/>
        <v>1</v>
      </c>
    </row>
    <row r="816" spans="1:31" hidden="1" x14ac:dyDescent="0.15">
      <c r="A816" t="str">
        <f t="shared" si="895"/>
        <v>1202207</v>
      </c>
      <c r="B816">
        <f t="shared" si="896"/>
        <v>1</v>
      </c>
      <c r="E816">
        <f t="shared" ref="E816" si="1066">E316</f>
        <v>2</v>
      </c>
      <c r="G816">
        <f t="shared" ref="G816" si="1067">G316</f>
        <v>7</v>
      </c>
      <c r="H816">
        <f>VLOOKUP(G816,装备规划说明!$F$7:$H$20,2,FALSE)</f>
        <v>100</v>
      </c>
      <c r="I816">
        <f>IF(G816&gt;2,IF(E816=VLOOKUP(G816,装备规划说明!$F$10:$P$20,11,FALSE),1,0)+IF(E816-1=VLOOKUP(G816,装备规划说明!$F$10:$P$20,11,FALSE),1,0),IF(E816=VLOOKUP(G816,装备规划说明!$F$10:$P$20,11,FALSE),1,0))</f>
        <v>0</v>
      </c>
      <c r="J816">
        <f t="shared" si="899"/>
        <v>2</v>
      </c>
      <c r="K816">
        <v>0</v>
      </c>
      <c r="R816">
        <f t="shared" ref="R816:S816" si="1068">R316</f>
        <v>2</v>
      </c>
      <c r="S816">
        <f t="shared" si="1068"/>
        <v>2</v>
      </c>
      <c r="U816">
        <f>VLOOKUP($R816,装备规划说明!$X$27:$AI$34,U$1,FALSE)</f>
        <v>16</v>
      </c>
      <c r="V816">
        <f>INT(VLOOKUP($R816,装备规划说明!$X$27:$AI$34,V$1,FALSE)*VLOOKUP($G816,装备规划说明!$F$10:$O$21,4,FALSE)/装备规划说明!$AE$14)</f>
        <v>1408</v>
      </c>
      <c r="W816">
        <f>VLOOKUP($R816,装备规划说明!$X$27:$AI$34,W$1,FALSE)</f>
        <v>20</v>
      </c>
      <c r="X816">
        <f>INT(VLOOKUP($R816,装备规划说明!$X$27:$AI$34,X$1,FALSE)*VLOOKUP($G816,装备规划说明!$F$10:$O$21,4,FALSE)/装备规划说明!$AE$14)</f>
        <v>70</v>
      </c>
      <c r="Y816" t="str">
        <f t="shared" si="938"/>
        <v>[[16,985,1760][[20,49,87]</v>
      </c>
      <c r="Z816">
        <f t="shared" si="939"/>
        <v>1</v>
      </c>
      <c r="AA816" t="str">
        <f t="shared" si="940"/>
        <v>[[16,234,938,100][20,11,46,100]]</v>
      </c>
      <c r="AB816" t="str">
        <f t="shared" si="934"/>
        <v>[[16,234,938,100][20,11,46,100]]</v>
      </c>
      <c r="AC816" t="str">
        <f t="shared" si="934"/>
        <v>[[16,234,938,100][20,11,46,100]]</v>
      </c>
      <c r="AD816" t="str">
        <f t="shared" si="934"/>
        <v>[[16,234,938,100][20,11,46,100]]</v>
      </c>
      <c r="AE816">
        <f t="shared" si="941"/>
        <v>1</v>
      </c>
    </row>
    <row r="817" spans="1:31" hidden="1" x14ac:dyDescent="0.15">
      <c r="A817" t="str">
        <f t="shared" si="895"/>
        <v>1203207</v>
      </c>
      <c r="B817">
        <f t="shared" si="896"/>
        <v>1</v>
      </c>
      <c r="E817">
        <f t="shared" ref="E817" si="1069">E317</f>
        <v>2</v>
      </c>
      <c r="G817">
        <f t="shared" ref="G817" si="1070">G317</f>
        <v>7</v>
      </c>
      <c r="H817">
        <f>VLOOKUP(G817,装备规划说明!$F$7:$H$20,2,FALSE)</f>
        <v>100</v>
      </c>
      <c r="I817">
        <f>IF(G817&gt;2,IF(E817=VLOOKUP(G817,装备规划说明!$F$10:$P$20,11,FALSE),1,0)+IF(E817-1=VLOOKUP(G817,装备规划说明!$F$10:$P$20,11,FALSE),1,0),IF(E817=VLOOKUP(G817,装备规划说明!$F$10:$P$20,11,FALSE),1,0))</f>
        <v>0</v>
      </c>
      <c r="J817">
        <f t="shared" si="899"/>
        <v>2</v>
      </c>
      <c r="K817">
        <v>0</v>
      </c>
      <c r="R817">
        <f t="shared" ref="R817:S817" si="1071">R317</f>
        <v>3</v>
      </c>
      <c r="S817">
        <f t="shared" si="1071"/>
        <v>3</v>
      </c>
      <c r="U817">
        <f>VLOOKUP($R817,装备规划说明!$X$27:$AI$34,U$1,FALSE)</f>
        <v>16</v>
      </c>
      <c r="V817">
        <f>INT(VLOOKUP($R817,装备规划说明!$X$27:$AI$34,V$1,FALSE)*VLOOKUP($G817,装备规划说明!$F$10:$O$21,4,FALSE)/装备规划说明!$AE$14)</f>
        <v>704</v>
      </c>
      <c r="W817">
        <f>VLOOKUP($R817,装备规划说明!$X$27:$AI$34,W$1,FALSE)</f>
        <v>21</v>
      </c>
      <c r="X817">
        <f>INT(VLOOKUP($R817,装备规划说明!$X$27:$AI$34,X$1,FALSE)*VLOOKUP($G817,装备规划说明!$F$10:$O$21,4,FALSE)/装备规划说明!$AE$14)</f>
        <v>70</v>
      </c>
      <c r="Y817" t="str">
        <f t="shared" si="938"/>
        <v>[[16,492,880][[21,49,87]</v>
      </c>
      <c r="Z817">
        <f t="shared" si="939"/>
        <v>1</v>
      </c>
      <c r="AA817" t="str">
        <f t="shared" si="940"/>
        <v>[[16,117,469,100][21,11,46,100]]</v>
      </c>
      <c r="AB817" t="str">
        <f t="shared" si="934"/>
        <v>[[16,117,469,100][21,11,46,100]]</v>
      </c>
      <c r="AC817" t="str">
        <f t="shared" si="934"/>
        <v>[[16,117,469,100][21,11,46,100]]</v>
      </c>
      <c r="AD817" t="str">
        <f t="shared" si="934"/>
        <v>[[16,117,469,100][21,11,46,100]]</v>
      </c>
      <c r="AE817">
        <f t="shared" si="941"/>
        <v>1</v>
      </c>
    </row>
    <row r="818" spans="1:31" hidden="1" x14ac:dyDescent="0.15">
      <c r="A818" t="str">
        <f t="shared" si="895"/>
        <v>1204207</v>
      </c>
      <c r="B818">
        <f t="shared" si="896"/>
        <v>1</v>
      </c>
      <c r="E818">
        <f t="shared" ref="E818" si="1072">E318</f>
        <v>2</v>
      </c>
      <c r="G818">
        <f t="shared" ref="G818" si="1073">G318</f>
        <v>7</v>
      </c>
      <c r="H818">
        <f>VLOOKUP(G818,装备规划说明!$F$7:$H$20,2,FALSE)</f>
        <v>100</v>
      </c>
      <c r="I818">
        <f>IF(G818&gt;2,IF(E818=VLOOKUP(G818,装备规划说明!$F$10:$P$20,11,FALSE),1,0)+IF(E818-1=VLOOKUP(G818,装备规划说明!$F$10:$P$20,11,FALSE),1,0),IF(E818=VLOOKUP(G818,装备规划说明!$F$10:$P$20,11,FALSE),1,0))</f>
        <v>0</v>
      </c>
      <c r="J818">
        <f t="shared" si="899"/>
        <v>2</v>
      </c>
      <c r="K818">
        <v>0</v>
      </c>
      <c r="R818">
        <f t="shared" ref="R818:S818" si="1074">R318</f>
        <v>4</v>
      </c>
      <c r="S818">
        <f t="shared" si="1074"/>
        <v>4</v>
      </c>
      <c r="U818">
        <f>VLOOKUP($R818,装备规划说明!$X$27:$AI$34,U$1,FALSE)</f>
        <v>18</v>
      </c>
      <c r="V818">
        <f>INT(VLOOKUP($R818,装备规划说明!$X$27:$AI$34,V$1,FALSE)*VLOOKUP($G818,装备规划说明!$F$10:$O$21,4,FALSE)/装备规划说明!$AE$14)</f>
        <v>70</v>
      </c>
      <c r="W818">
        <f>VLOOKUP($R818,装备规划说明!$X$27:$AI$34,W$1,FALSE)</f>
        <v>22</v>
      </c>
      <c r="X818">
        <f>INT(VLOOKUP($R818,装备规划说明!$X$27:$AI$34,X$1,FALSE)*VLOOKUP($G818,装备规划说明!$F$10:$O$21,4,FALSE)/装备规划说明!$AE$14)</f>
        <v>35</v>
      </c>
      <c r="Y818" t="str">
        <f t="shared" si="938"/>
        <v>[[18,49,87][[22,24,43]</v>
      </c>
      <c r="Z818">
        <f t="shared" si="939"/>
        <v>1</v>
      </c>
      <c r="AA818" t="str">
        <f t="shared" si="940"/>
        <v>[[18,11,46,100][22,5,23,100]]</v>
      </c>
      <c r="AB818" t="str">
        <f t="shared" si="934"/>
        <v>[[18,11,46,100][22,5,23,100]]</v>
      </c>
      <c r="AC818" t="str">
        <f t="shared" si="934"/>
        <v>[[18,11,46,100][22,5,23,100]]</v>
      </c>
      <c r="AD818" t="str">
        <f t="shared" si="934"/>
        <v>[[18,11,46,100][22,5,23,100]]</v>
      </c>
      <c r="AE818">
        <f t="shared" si="941"/>
        <v>1</v>
      </c>
    </row>
    <row r="819" spans="1:31" hidden="1" x14ac:dyDescent="0.15">
      <c r="A819" t="str">
        <f t="shared" si="895"/>
        <v>1205207</v>
      </c>
      <c r="B819">
        <f t="shared" si="896"/>
        <v>1</v>
      </c>
      <c r="E819">
        <f t="shared" ref="E819" si="1075">E319</f>
        <v>2</v>
      </c>
      <c r="G819">
        <f t="shared" ref="G819" si="1076">G319</f>
        <v>7</v>
      </c>
      <c r="H819">
        <f>VLOOKUP(G819,装备规划说明!$F$7:$H$20,2,FALSE)</f>
        <v>100</v>
      </c>
      <c r="I819">
        <f>IF(G819&gt;2,IF(E819=VLOOKUP(G819,装备规划说明!$F$10:$P$20,11,FALSE),1,0)+IF(E819-1=VLOOKUP(G819,装备规划说明!$F$10:$P$20,11,FALSE),1,0),IF(E819=VLOOKUP(G819,装备规划说明!$F$10:$P$20,11,FALSE),1,0))</f>
        <v>0</v>
      </c>
      <c r="J819">
        <f t="shared" si="899"/>
        <v>2</v>
      </c>
      <c r="K819">
        <v>0</v>
      </c>
      <c r="R819">
        <f t="shared" ref="R819:S819" si="1077">R319</f>
        <v>5</v>
      </c>
      <c r="S819">
        <f t="shared" si="1077"/>
        <v>5</v>
      </c>
      <c r="U819">
        <f>VLOOKUP($R819,装备规划说明!$X$27:$AI$34,U$1,FALSE)</f>
        <v>16</v>
      </c>
      <c r="V819">
        <f>INT(VLOOKUP($R819,装备规划说明!$X$27:$AI$34,V$1,FALSE)*VLOOKUP($G819,装备规划说明!$F$10:$O$21,4,FALSE)/装备规划说明!$AE$14)</f>
        <v>985</v>
      </c>
      <c r="W819">
        <f>VLOOKUP($R819,装备规划说明!$X$27:$AI$34,W$1,FALSE)</f>
        <v>17</v>
      </c>
      <c r="X819">
        <f>INT(VLOOKUP($R819,装备规划说明!$X$27:$AI$34,X$1,FALSE)*VLOOKUP($G819,装备规划说明!$F$10:$O$21,4,FALSE)/装备规划说明!$AE$14)</f>
        <v>704</v>
      </c>
      <c r="Y819" t="str">
        <f t="shared" si="938"/>
        <v>[[16,689,1231][[17,492,880]</v>
      </c>
      <c r="Z819">
        <f t="shared" si="939"/>
        <v>1</v>
      </c>
      <c r="AA819" t="str">
        <f t="shared" si="940"/>
        <v>[[16,164,656,100][17,117,469,100]]</v>
      </c>
      <c r="AB819" t="str">
        <f t="shared" si="934"/>
        <v>[[16,164,656,100][17,117,469,100]]</v>
      </c>
      <c r="AC819" t="str">
        <f t="shared" si="934"/>
        <v>[[16,164,656,100][17,117,469,100]]</v>
      </c>
      <c r="AD819" t="str">
        <f t="shared" si="934"/>
        <v>[[16,164,656,100][17,117,469,100]]</v>
      </c>
      <c r="AE819">
        <f t="shared" si="941"/>
        <v>1</v>
      </c>
    </row>
    <row r="820" spans="1:31" hidden="1" x14ac:dyDescent="0.15">
      <c r="A820" t="str">
        <f t="shared" si="895"/>
        <v>1206207</v>
      </c>
      <c r="B820">
        <f t="shared" si="896"/>
        <v>1</v>
      </c>
      <c r="E820">
        <f t="shared" ref="E820" si="1078">E320</f>
        <v>2</v>
      </c>
      <c r="G820">
        <f t="shared" ref="G820" si="1079">G320</f>
        <v>7</v>
      </c>
      <c r="H820">
        <f>VLOOKUP(G820,装备规划说明!$F$7:$H$20,2,FALSE)</f>
        <v>100</v>
      </c>
      <c r="I820">
        <f>IF(G820&gt;2,IF(E820=VLOOKUP(G820,装备规划说明!$F$10:$P$20,11,FALSE),1,0)+IF(E820-1=VLOOKUP(G820,装备规划说明!$F$10:$P$20,11,FALSE),1,0),IF(E820=VLOOKUP(G820,装备规划说明!$F$10:$P$20,11,FALSE),1,0))</f>
        <v>0</v>
      </c>
      <c r="J820">
        <f t="shared" si="899"/>
        <v>2</v>
      </c>
      <c r="K820">
        <v>0</v>
      </c>
      <c r="R820">
        <f t="shared" ref="R820:S820" si="1080">R320</f>
        <v>6</v>
      </c>
      <c r="S820">
        <f t="shared" si="1080"/>
        <v>6</v>
      </c>
      <c r="U820">
        <f>VLOOKUP($R820,装备规划说明!$X$27:$AI$34,U$1,FALSE)</f>
        <v>18</v>
      </c>
      <c r="V820">
        <f>INT(VLOOKUP($R820,装备规划说明!$X$27:$AI$34,V$1,FALSE)*VLOOKUP($G820,装备规划说明!$F$10:$O$21,4,FALSE)/装备规划说明!$AE$14)</f>
        <v>70</v>
      </c>
      <c r="W820">
        <f>VLOOKUP($R820,装备规划说明!$X$27:$AI$34,W$1,FALSE)</f>
        <v>17</v>
      </c>
      <c r="X820">
        <f>INT(VLOOKUP($R820,装备规划说明!$X$27:$AI$34,X$1,FALSE)*VLOOKUP($G820,装备规划说明!$F$10:$O$21,4,FALSE)/装备规划说明!$AE$14)</f>
        <v>28</v>
      </c>
      <c r="Y820" t="str">
        <f t="shared" si="938"/>
        <v>[[18,49,87][[17,19,35]</v>
      </c>
      <c r="Z820">
        <f t="shared" si="939"/>
        <v>1</v>
      </c>
      <c r="AA820" t="str">
        <f t="shared" si="940"/>
        <v>[[18,11,46,100][17,4,18,100]]</v>
      </c>
      <c r="AB820" t="str">
        <f t="shared" si="934"/>
        <v>[[18,11,46,100][17,4,18,100]]</v>
      </c>
      <c r="AC820" t="str">
        <f t="shared" si="934"/>
        <v>[[18,11,46,100][17,4,18,100]]</v>
      </c>
      <c r="AD820" t="str">
        <f t="shared" si="934"/>
        <v>[[18,11,46,100][17,4,18,100]]</v>
      </c>
      <c r="AE820">
        <f t="shared" si="941"/>
        <v>1</v>
      </c>
    </row>
    <row r="821" spans="1:31" hidden="1" x14ac:dyDescent="0.15">
      <c r="A821" t="str">
        <f t="shared" si="895"/>
        <v>1207207</v>
      </c>
      <c r="B821">
        <f t="shared" si="896"/>
        <v>1</v>
      </c>
      <c r="E821">
        <f t="shared" ref="E821" si="1081">E321</f>
        <v>2</v>
      </c>
      <c r="G821">
        <f t="shared" ref="G821" si="1082">G321</f>
        <v>7</v>
      </c>
      <c r="H821">
        <f>VLOOKUP(G821,装备规划说明!$F$7:$H$20,2,FALSE)</f>
        <v>100</v>
      </c>
      <c r="I821">
        <f>IF(G821&gt;2,IF(E821=VLOOKUP(G821,装备规划说明!$F$10:$P$20,11,FALSE),1,0)+IF(E821-1=VLOOKUP(G821,装备规划说明!$F$10:$P$20,11,FALSE),1,0),IF(E821=VLOOKUP(G821,装备规划说明!$F$10:$P$20,11,FALSE),1,0))</f>
        <v>0</v>
      </c>
      <c r="J821">
        <f t="shared" si="899"/>
        <v>2</v>
      </c>
      <c r="K821">
        <v>0</v>
      </c>
      <c r="R821">
        <f t="shared" ref="R821:S821" si="1083">R321</f>
        <v>7</v>
      </c>
      <c r="S821">
        <f t="shared" si="1083"/>
        <v>7</v>
      </c>
      <c r="U821">
        <f>VLOOKUP($R821,装备规划说明!$X$27:$AI$34,U$1,FALSE)</f>
        <v>16</v>
      </c>
      <c r="V821">
        <f>INT(VLOOKUP($R821,装备规划说明!$X$27:$AI$34,V$1,FALSE)*VLOOKUP($G821,装备规划说明!$F$10:$O$21,4,FALSE)/装备规划说明!$AE$14)</f>
        <v>1408</v>
      </c>
      <c r="W821">
        <f>VLOOKUP($R821,装备规划说明!$X$27:$AI$34,W$1,FALSE)</f>
        <v>18</v>
      </c>
      <c r="X821">
        <f>INT(VLOOKUP($R821,装备规划说明!$X$27:$AI$34,X$1,FALSE)*VLOOKUP($G821,装备规划说明!$F$10:$O$21,4,FALSE)/装备规划说明!$AE$14)</f>
        <v>281</v>
      </c>
      <c r="Y821" t="str">
        <f t="shared" si="938"/>
        <v>[[16,985,1760][[18,196,351]</v>
      </c>
      <c r="Z821">
        <f t="shared" si="939"/>
        <v>1</v>
      </c>
      <c r="AA821" t="str">
        <f t="shared" si="940"/>
        <v>[[16,234,938,100][18,46,187,100]]</v>
      </c>
      <c r="AB821" t="str">
        <f t="shared" si="934"/>
        <v>[[16,234,938,100][18,46,187,100]]</v>
      </c>
      <c r="AC821" t="str">
        <f t="shared" si="934"/>
        <v>[[16,234,938,100][18,46,187,100]]</v>
      </c>
      <c r="AD821" t="str">
        <f t="shared" si="934"/>
        <v>[[16,234,938,100][18,46,187,100]]</v>
      </c>
      <c r="AE821">
        <f t="shared" si="941"/>
        <v>1</v>
      </c>
    </row>
    <row r="822" spans="1:31" hidden="1" x14ac:dyDescent="0.15">
      <c r="A822" t="str">
        <f t="shared" si="895"/>
        <v>1207207</v>
      </c>
      <c r="B822">
        <f t="shared" si="896"/>
        <v>1</v>
      </c>
      <c r="E822">
        <f t="shared" ref="E822" si="1084">E322</f>
        <v>2</v>
      </c>
      <c r="G822">
        <f t="shared" ref="G822" si="1085">G322</f>
        <v>7</v>
      </c>
      <c r="H822">
        <f>VLOOKUP(G822,装备规划说明!$F$7:$H$20,2,FALSE)</f>
        <v>100</v>
      </c>
      <c r="I822">
        <f>IF(G822&gt;2,IF(E822=VLOOKUP(G822,装备规划说明!$F$10:$P$20,11,FALSE),1,0)+IF(E822-1=VLOOKUP(G822,装备规划说明!$F$10:$P$20,11,FALSE),1,0),IF(E822=VLOOKUP(G822,装备规划说明!$F$10:$P$20,11,FALSE),1,0))</f>
        <v>0</v>
      </c>
      <c r="J822">
        <f t="shared" si="899"/>
        <v>2</v>
      </c>
      <c r="K822">
        <v>0</v>
      </c>
      <c r="R822">
        <f t="shared" ref="R822:S822" si="1086">R322</f>
        <v>7</v>
      </c>
      <c r="S822">
        <f t="shared" si="1086"/>
        <v>7</v>
      </c>
      <c r="U822">
        <f>VLOOKUP($R822,装备规划说明!$X$27:$AI$34,U$1,FALSE)</f>
        <v>16</v>
      </c>
      <c r="V822">
        <f>INT(VLOOKUP($R822,装备规划说明!$X$27:$AI$34,V$1,FALSE)*VLOOKUP($G822,装备规划说明!$F$10:$O$21,4,FALSE)/装备规划说明!$AE$14)</f>
        <v>1408</v>
      </c>
      <c r="W822">
        <f>VLOOKUP($R822,装备规划说明!$X$27:$AI$34,W$1,FALSE)</f>
        <v>18</v>
      </c>
      <c r="X822">
        <f>INT(VLOOKUP($R822,装备规划说明!$X$27:$AI$34,X$1,FALSE)*VLOOKUP($G822,装备规划说明!$F$10:$O$21,4,FALSE)/装备规划说明!$AE$14)</f>
        <v>281</v>
      </c>
      <c r="Y822" t="str">
        <f t="shared" si="938"/>
        <v>[[16,985,1760][[18,196,351]</v>
      </c>
      <c r="Z822">
        <f t="shared" si="939"/>
        <v>1</v>
      </c>
      <c r="AA822" t="str">
        <f t="shared" si="940"/>
        <v>[[16,234,938,100][18,46,187,100]]</v>
      </c>
      <c r="AB822" t="str">
        <f t="shared" si="934"/>
        <v>[[16,234,938,100][18,46,187,100]]</v>
      </c>
      <c r="AC822" t="str">
        <f t="shared" si="934"/>
        <v>[[16,234,938,100][18,46,187,100]]</v>
      </c>
      <c r="AD822" t="str">
        <f t="shared" si="934"/>
        <v>[[16,234,938,100][18,46,187,100]]</v>
      </c>
      <c r="AE822">
        <f t="shared" si="941"/>
        <v>1</v>
      </c>
    </row>
    <row r="823" spans="1:31" hidden="1" x14ac:dyDescent="0.15">
      <c r="A823" t="str">
        <f t="shared" si="895"/>
        <v>1207207</v>
      </c>
      <c r="B823">
        <f t="shared" si="896"/>
        <v>1</v>
      </c>
      <c r="E823">
        <f t="shared" ref="E823" si="1087">E323</f>
        <v>2</v>
      </c>
      <c r="G823">
        <f t="shared" ref="G823" si="1088">G323</f>
        <v>7</v>
      </c>
      <c r="H823">
        <f>VLOOKUP(G823,装备规划说明!$F$7:$H$20,2,FALSE)</f>
        <v>100</v>
      </c>
      <c r="I823">
        <f>IF(G823&gt;2,IF(E823=VLOOKUP(G823,装备规划说明!$F$10:$P$20,11,FALSE),1,0)+IF(E823-1=VLOOKUP(G823,装备规划说明!$F$10:$P$20,11,FALSE),1,0),IF(E823=VLOOKUP(G823,装备规划说明!$F$10:$P$20,11,FALSE),1,0))</f>
        <v>0</v>
      </c>
      <c r="J823">
        <f t="shared" si="899"/>
        <v>2</v>
      </c>
      <c r="K823">
        <v>0</v>
      </c>
      <c r="R823">
        <f t="shared" ref="R823:S823" si="1089">R323</f>
        <v>7</v>
      </c>
      <c r="S823">
        <f t="shared" si="1089"/>
        <v>7</v>
      </c>
      <c r="U823">
        <f>VLOOKUP($R823,装备规划说明!$X$27:$AI$34,U$1,FALSE)</f>
        <v>16</v>
      </c>
      <c r="V823">
        <f>INT(VLOOKUP($R823,装备规划说明!$X$27:$AI$34,V$1,FALSE)*VLOOKUP($G823,装备规划说明!$F$10:$O$21,4,FALSE)/装备规划说明!$AE$14)</f>
        <v>1408</v>
      </c>
      <c r="W823">
        <f>VLOOKUP($R823,装备规划说明!$X$27:$AI$34,W$1,FALSE)</f>
        <v>18</v>
      </c>
      <c r="X823">
        <f>INT(VLOOKUP($R823,装备规划说明!$X$27:$AI$34,X$1,FALSE)*VLOOKUP($G823,装备规划说明!$F$10:$O$21,4,FALSE)/装备规划说明!$AE$14)</f>
        <v>281</v>
      </c>
      <c r="Y823" t="str">
        <f t="shared" si="938"/>
        <v>[[16,985,1760][[18,196,351]</v>
      </c>
      <c r="Z823">
        <f t="shared" si="939"/>
        <v>1</v>
      </c>
      <c r="AA823" t="str">
        <f t="shared" si="940"/>
        <v>[[16,234,938,100][18,46,187,100]]</v>
      </c>
      <c r="AB823" t="str">
        <f t="shared" si="934"/>
        <v>[[16,234,938,100][18,46,187,100]]</v>
      </c>
      <c r="AC823" t="str">
        <f t="shared" si="934"/>
        <v>[[16,234,938,100][18,46,187,100]]</v>
      </c>
      <c r="AD823" t="str">
        <f t="shared" si="934"/>
        <v>[[16,234,938,100][18,46,187,100]]</v>
      </c>
      <c r="AE823">
        <f t="shared" si="941"/>
        <v>1</v>
      </c>
    </row>
    <row r="824" spans="1:31" hidden="1" x14ac:dyDescent="0.15">
      <c r="A824" t="str">
        <f t="shared" si="895"/>
        <v>1207207</v>
      </c>
      <c r="B824">
        <f t="shared" si="896"/>
        <v>1</v>
      </c>
      <c r="E824">
        <f t="shared" ref="E824" si="1090">E324</f>
        <v>2</v>
      </c>
      <c r="G824">
        <f t="shared" ref="G824" si="1091">G324</f>
        <v>7</v>
      </c>
      <c r="H824">
        <f>VLOOKUP(G824,装备规划说明!$F$7:$H$20,2,FALSE)</f>
        <v>100</v>
      </c>
      <c r="I824">
        <f>IF(G824&gt;2,IF(E824=VLOOKUP(G824,装备规划说明!$F$10:$P$20,11,FALSE),1,0)+IF(E824-1=VLOOKUP(G824,装备规划说明!$F$10:$P$20,11,FALSE),1,0),IF(E824=VLOOKUP(G824,装备规划说明!$F$10:$P$20,11,FALSE),1,0))</f>
        <v>0</v>
      </c>
      <c r="J824">
        <f t="shared" si="899"/>
        <v>2</v>
      </c>
      <c r="K824">
        <v>0</v>
      </c>
      <c r="R824">
        <f t="shared" ref="R824:S824" si="1092">R324</f>
        <v>7</v>
      </c>
      <c r="S824">
        <f t="shared" si="1092"/>
        <v>7</v>
      </c>
      <c r="U824">
        <f>VLOOKUP($R824,装备规划说明!$X$27:$AI$34,U$1,FALSE)</f>
        <v>16</v>
      </c>
      <c r="V824">
        <f>INT(VLOOKUP($R824,装备规划说明!$X$27:$AI$34,V$1,FALSE)*VLOOKUP($G824,装备规划说明!$F$10:$O$21,4,FALSE)/装备规划说明!$AE$14)</f>
        <v>1408</v>
      </c>
      <c r="W824">
        <f>VLOOKUP($R824,装备规划说明!$X$27:$AI$34,W$1,FALSE)</f>
        <v>18</v>
      </c>
      <c r="X824">
        <f>INT(VLOOKUP($R824,装备规划说明!$X$27:$AI$34,X$1,FALSE)*VLOOKUP($G824,装备规划说明!$F$10:$O$21,4,FALSE)/装备规划说明!$AE$14)</f>
        <v>281</v>
      </c>
      <c r="Y824" t="str">
        <f t="shared" si="938"/>
        <v>[[16,985,1760][[18,196,351]</v>
      </c>
      <c r="Z824">
        <f t="shared" si="939"/>
        <v>1</v>
      </c>
      <c r="AA824" t="str">
        <f t="shared" si="940"/>
        <v>[[16,234,938,100][18,46,187,100]]</v>
      </c>
      <c r="AB824" t="str">
        <f t="shared" si="934"/>
        <v>[[16,234,938,100][18,46,187,100]]</v>
      </c>
      <c r="AC824" t="str">
        <f t="shared" si="934"/>
        <v>[[16,234,938,100][18,46,187,100]]</v>
      </c>
      <c r="AD824" t="str">
        <f t="shared" si="934"/>
        <v>[[16,234,938,100][18,46,187,100]]</v>
      </c>
      <c r="AE824">
        <f t="shared" si="941"/>
        <v>1</v>
      </c>
    </row>
    <row r="825" spans="1:31" hidden="1" x14ac:dyDescent="0.15">
      <c r="A825" t="str">
        <f t="shared" si="895"/>
        <v>1201307</v>
      </c>
      <c r="B825">
        <f t="shared" si="896"/>
        <v>1</v>
      </c>
      <c r="E825">
        <f t="shared" ref="E825" si="1093">E325</f>
        <v>3</v>
      </c>
      <c r="G825">
        <f t="shared" ref="G825" si="1094">G325</f>
        <v>7</v>
      </c>
      <c r="H825">
        <f>VLOOKUP(G825,装备规划说明!$F$7:$H$20,2,FALSE)</f>
        <v>100</v>
      </c>
      <c r="I825">
        <f>IF(G825&gt;2,IF(E825=VLOOKUP(G825,装备规划说明!$F$10:$P$20,11,FALSE),1,0)+IF(E825-1=VLOOKUP(G825,装备规划说明!$F$10:$P$20,11,FALSE),1,0),IF(E825=VLOOKUP(G825,装备规划说明!$F$10:$P$20,11,FALSE),1,0))</f>
        <v>0</v>
      </c>
      <c r="J825">
        <f t="shared" si="899"/>
        <v>2</v>
      </c>
      <c r="K825">
        <v>0</v>
      </c>
      <c r="R825">
        <f t="shared" ref="R825:S825" si="1095">R325</f>
        <v>1</v>
      </c>
      <c r="S825">
        <f t="shared" si="1095"/>
        <v>1</v>
      </c>
      <c r="U825">
        <f>VLOOKUP($R825,装备规划说明!$X$27:$AI$34,U$1,FALSE)</f>
        <v>16</v>
      </c>
      <c r="V825">
        <f>INT(VLOOKUP($R825,装备规划说明!$X$27:$AI$34,V$1,FALSE)*VLOOKUP($G825,装备规划说明!$F$10:$O$21,4,FALSE)/装备规划说明!$AE$14)</f>
        <v>985</v>
      </c>
      <c r="W825">
        <f>VLOOKUP($R825,装备规划说明!$X$27:$AI$34,W$1,FALSE)</f>
        <v>20</v>
      </c>
      <c r="X825">
        <f>INT(VLOOKUP($R825,装备规划说明!$X$27:$AI$34,X$1,FALSE)*VLOOKUP($G825,装备规划说明!$F$10:$O$21,4,FALSE)/装备规划说明!$AE$14)</f>
        <v>70</v>
      </c>
      <c r="Y825" t="str">
        <f t="shared" si="938"/>
        <v>[[16,689,1231][[20,49,87]</v>
      </c>
      <c r="Z825">
        <f t="shared" si="939"/>
        <v>2</v>
      </c>
      <c r="AA825" t="str">
        <f t="shared" si="940"/>
        <v>[[16,164,656,100][20,11,46,100]]</v>
      </c>
      <c r="AB825" t="str">
        <f t="shared" si="934"/>
        <v>[[16,164,656,100][20,11,46,100]]</v>
      </c>
      <c r="AC825" t="str">
        <f t="shared" si="934"/>
        <v>[[16,164,656,100][20,11,46,100]]</v>
      </c>
      <c r="AD825" t="str">
        <f t="shared" si="934"/>
        <v>[[16,164,656,100][20,11,46,100]]</v>
      </c>
      <c r="AE825">
        <f t="shared" si="941"/>
        <v>2</v>
      </c>
    </row>
    <row r="826" spans="1:31" hidden="1" x14ac:dyDescent="0.15">
      <c r="A826" t="str">
        <f t="shared" ref="A826:A889" si="1096">B826&amp;J826&amp;IF(R826&lt;10,"0"&amp;R826,R826)&amp;E826&amp;IF(G826&lt;10,"0"&amp;G826,G826)</f>
        <v>1202307</v>
      </c>
      <c r="B826">
        <f t="shared" ref="B826:B889" si="1097">B326</f>
        <v>1</v>
      </c>
      <c r="E826">
        <f t="shared" ref="E826" si="1098">E326</f>
        <v>3</v>
      </c>
      <c r="G826">
        <f t="shared" ref="G826" si="1099">G326</f>
        <v>7</v>
      </c>
      <c r="H826">
        <f>VLOOKUP(G826,装备规划说明!$F$7:$H$20,2,FALSE)</f>
        <v>100</v>
      </c>
      <c r="I826">
        <f>IF(G826&gt;2,IF(E826=VLOOKUP(G826,装备规划说明!$F$10:$P$20,11,FALSE),1,0)+IF(E826-1=VLOOKUP(G826,装备规划说明!$F$10:$P$20,11,FALSE),1,0),IF(E826=VLOOKUP(G826,装备规划说明!$F$10:$P$20,11,FALSE),1,0))</f>
        <v>0</v>
      </c>
      <c r="J826">
        <f t="shared" ref="J826:J889" si="1100">J326+1</f>
        <v>2</v>
      </c>
      <c r="K826">
        <v>0</v>
      </c>
      <c r="R826">
        <f t="shared" ref="R826:S826" si="1101">R326</f>
        <v>2</v>
      </c>
      <c r="S826">
        <f t="shared" si="1101"/>
        <v>2</v>
      </c>
      <c r="U826">
        <f>VLOOKUP($R826,装备规划说明!$X$27:$AI$34,U$1,FALSE)</f>
        <v>16</v>
      </c>
      <c r="V826">
        <f>INT(VLOOKUP($R826,装备规划说明!$X$27:$AI$34,V$1,FALSE)*VLOOKUP($G826,装备规划说明!$F$10:$O$21,4,FALSE)/装备规划说明!$AE$14)</f>
        <v>1408</v>
      </c>
      <c r="W826">
        <f>VLOOKUP($R826,装备规划说明!$X$27:$AI$34,W$1,FALSE)</f>
        <v>20</v>
      </c>
      <c r="X826">
        <f>INT(VLOOKUP($R826,装备规划说明!$X$27:$AI$34,X$1,FALSE)*VLOOKUP($G826,装备规划说明!$F$10:$O$21,4,FALSE)/装备规划说明!$AE$14)</f>
        <v>70</v>
      </c>
      <c r="Y826" t="str">
        <f t="shared" si="938"/>
        <v>[[16,985,1760][[20,49,87]</v>
      </c>
      <c r="Z826">
        <f t="shared" si="939"/>
        <v>2</v>
      </c>
      <c r="AA826" t="str">
        <f t="shared" si="940"/>
        <v>[[16,234,938,100][20,11,46,100]]</v>
      </c>
      <c r="AB826" t="str">
        <f t="shared" si="934"/>
        <v>[[16,234,938,100][20,11,46,100]]</v>
      </c>
      <c r="AC826" t="str">
        <f t="shared" si="934"/>
        <v>[[16,234,938,100][20,11,46,100]]</v>
      </c>
      <c r="AD826" t="str">
        <f t="shared" si="934"/>
        <v>[[16,234,938,100][20,11,46,100]]</v>
      </c>
      <c r="AE826">
        <f t="shared" si="941"/>
        <v>2</v>
      </c>
    </row>
    <row r="827" spans="1:31" hidden="1" x14ac:dyDescent="0.15">
      <c r="A827" t="str">
        <f t="shared" si="1096"/>
        <v>1203307</v>
      </c>
      <c r="B827">
        <f t="shared" si="1097"/>
        <v>1</v>
      </c>
      <c r="E827">
        <f t="shared" ref="E827" si="1102">E327</f>
        <v>3</v>
      </c>
      <c r="G827">
        <f t="shared" ref="G827" si="1103">G327</f>
        <v>7</v>
      </c>
      <c r="H827">
        <f>VLOOKUP(G827,装备规划说明!$F$7:$H$20,2,FALSE)</f>
        <v>100</v>
      </c>
      <c r="I827">
        <f>IF(G827&gt;2,IF(E827=VLOOKUP(G827,装备规划说明!$F$10:$P$20,11,FALSE),1,0)+IF(E827-1=VLOOKUP(G827,装备规划说明!$F$10:$P$20,11,FALSE),1,0),IF(E827=VLOOKUP(G827,装备规划说明!$F$10:$P$20,11,FALSE),1,0))</f>
        <v>0</v>
      </c>
      <c r="J827">
        <f t="shared" si="1100"/>
        <v>2</v>
      </c>
      <c r="K827">
        <v>0</v>
      </c>
      <c r="R827">
        <f t="shared" ref="R827:S827" si="1104">R327</f>
        <v>3</v>
      </c>
      <c r="S827">
        <f t="shared" si="1104"/>
        <v>3</v>
      </c>
      <c r="U827">
        <f>VLOOKUP($R827,装备规划说明!$X$27:$AI$34,U$1,FALSE)</f>
        <v>16</v>
      </c>
      <c r="V827">
        <f>INT(VLOOKUP($R827,装备规划说明!$X$27:$AI$34,V$1,FALSE)*VLOOKUP($G827,装备规划说明!$F$10:$O$21,4,FALSE)/装备规划说明!$AE$14)</f>
        <v>704</v>
      </c>
      <c r="W827">
        <f>VLOOKUP($R827,装备规划说明!$X$27:$AI$34,W$1,FALSE)</f>
        <v>21</v>
      </c>
      <c r="X827">
        <f>INT(VLOOKUP($R827,装备规划说明!$X$27:$AI$34,X$1,FALSE)*VLOOKUP($G827,装备规划说明!$F$10:$O$21,4,FALSE)/装备规划说明!$AE$14)</f>
        <v>70</v>
      </c>
      <c r="Y827" t="str">
        <f t="shared" si="938"/>
        <v>[[16,492,880][[21,49,87]</v>
      </c>
      <c r="Z827">
        <f t="shared" si="939"/>
        <v>2</v>
      </c>
      <c r="AA827" t="str">
        <f t="shared" si="940"/>
        <v>[[16,117,469,100][21,11,46,100]]</v>
      </c>
      <c r="AB827" t="str">
        <f t="shared" si="934"/>
        <v>[[16,117,469,100][21,11,46,100]]</v>
      </c>
      <c r="AC827" t="str">
        <f t="shared" si="934"/>
        <v>[[16,117,469,100][21,11,46,100]]</v>
      </c>
      <c r="AD827" t="str">
        <f t="shared" si="934"/>
        <v>[[16,117,469,100][21,11,46,100]]</v>
      </c>
      <c r="AE827">
        <f t="shared" si="941"/>
        <v>2</v>
      </c>
    </row>
    <row r="828" spans="1:31" hidden="1" x14ac:dyDescent="0.15">
      <c r="A828" t="str">
        <f t="shared" si="1096"/>
        <v>1204307</v>
      </c>
      <c r="B828">
        <f t="shared" si="1097"/>
        <v>1</v>
      </c>
      <c r="E828">
        <f t="shared" ref="E828" si="1105">E328</f>
        <v>3</v>
      </c>
      <c r="G828">
        <f t="shared" ref="G828" si="1106">G328</f>
        <v>7</v>
      </c>
      <c r="H828">
        <f>VLOOKUP(G828,装备规划说明!$F$7:$H$20,2,FALSE)</f>
        <v>100</v>
      </c>
      <c r="I828">
        <f>IF(G828&gt;2,IF(E828=VLOOKUP(G828,装备规划说明!$F$10:$P$20,11,FALSE),1,0)+IF(E828-1=VLOOKUP(G828,装备规划说明!$F$10:$P$20,11,FALSE),1,0),IF(E828=VLOOKUP(G828,装备规划说明!$F$10:$P$20,11,FALSE),1,0))</f>
        <v>0</v>
      </c>
      <c r="J828">
        <f t="shared" si="1100"/>
        <v>2</v>
      </c>
      <c r="K828">
        <v>0</v>
      </c>
      <c r="R828">
        <f t="shared" ref="R828:S828" si="1107">R328</f>
        <v>4</v>
      </c>
      <c r="S828">
        <f t="shared" si="1107"/>
        <v>4</v>
      </c>
      <c r="U828">
        <f>VLOOKUP($R828,装备规划说明!$X$27:$AI$34,U$1,FALSE)</f>
        <v>18</v>
      </c>
      <c r="V828">
        <f>INT(VLOOKUP($R828,装备规划说明!$X$27:$AI$34,V$1,FALSE)*VLOOKUP($G828,装备规划说明!$F$10:$O$21,4,FALSE)/装备规划说明!$AE$14)</f>
        <v>70</v>
      </c>
      <c r="W828">
        <f>VLOOKUP($R828,装备规划说明!$X$27:$AI$34,W$1,FALSE)</f>
        <v>22</v>
      </c>
      <c r="X828">
        <f>INT(VLOOKUP($R828,装备规划说明!$X$27:$AI$34,X$1,FALSE)*VLOOKUP($G828,装备规划说明!$F$10:$O$21,4,FALSE)/装备规划说明!$AE$14)</f>
        <v>35</v>
      </c>
      <c r="Y828" t="str">
        <f t="shared" si="938"/>
        <v>[[18,49,87][[22,24,43]</v>
      </c>
      <c r="Z828">
        <f t="shared" si="939"/>
        <v>2</v>
      </c>
      <c r="AA828" t="str">
        <f t="shared" si="940"/>
        <v>[[18,11,46,100][22,5,23,100]]</v>
      </c>
      <c r="AB828" t="str">
        <f t="shared" si="934"/>
        <v>[[18,11,46,100][22,5,23,100]]</v>
      </c>
      <c r="AC828" t="str">
        <f t="shared" si="934"/>
        <v>[[18,11,46,100][22,5,23,100]]</v>
      </c>
      <c r="AD828" t="str">
        <f t="shared" si="934"/>
        <v>[[18,11,46,100][22,5,23,100]]</v>
      </c>
      <c r="AE828">
        <f t="shared" si="941"/>
        <v>2</v>
      </c>
    </row>
    <row r="829" spans="1:31" hidden="1" x14ac:dyDescent="0.15">
      <c r="A829" t="str">
        <f t="shared" si="1096"/>
        <v>1205307</v>
      </c>
      <c r="B829">
        <f t="shared" si="1097"/>
        <v>1</v>
      </c>
      <c r="E829">
        <f t="shared" ref="E829" si="1108">E329</f>
        <v>3</v>
      </c>
      <c r="G829">
        <f t="shared" ref="G829" si="1109">G329</f>
        <v>7</v>
      </c>
      <c r="H829">
        <f>VLOOKUP(G829,装备规划说明!$F$7:$H$20,2,FALSE)</f>
        <v>100</v>
      </c>
      <c r="I829">
        <f>IF(G829&gt;2,IF(E829=VLOOKUP(G829,装备规划说明!$F$10:$P$20,11,FALSE),1,0)+IF(E829-1=VLOOKUP(G829,装备规划说明!$F$10:$P$20,11,FALSE),1,0),IF(E829=VLOOKUP(G829,装备规划说明!$F$10:$P$20,11,FALSE),1,0))</f>
        <v>0</v>
      </c>
      <c r="J829">
        <f t="shared" si="1100"/>
        <v>2</v>
      </c>
      <c r="K829">
        <v>0</v>
      </c>
      <c r="R829">
        <f t="shared" ref="R829:S829" si="1110">R329</f>
        <v>5</v>
      </c>
      <c r="S829">
        <f t="shared" si="1110"/>
        <v>5</v>
      </c>
      <c r="U829">
        <f>VLOOKUP($R829,装备规划说明!$X$27:$AI$34,U$1,FALSE)</f>
        <v>16</v>
      </c>
      <c r="V829">
        <f>INT(VLOOKUP($R829,装备规划说明!$X$27:$AI$34,V$1,FALSE)*VLOOKUP($G829,装备规划说明!$F$10:$O$21,4,FALSE)/装备规划说明!$AE$14)</f>
        <v>985</v>
      </c>
      <c r="W829">
        <f>VLOOKUP($R829,装备规划说明!$X$27:$AI$34,W$1,FALSE)</f>
        <v>17</v>
      </c>
      <c r="X829">
        <f>INT(VLOOKUP($R829,装备规划说明!$X$27:$AI$34,X$1,FALSE)*VLOOKUP($G829,装备规划说明!$F$10:$O$21,4,FALSE)/装备规划说明!$AE$14)</f>
        <v>704</v>
      </c>
      <c r="Y829" t="str">
        <f t="shared" si="938"/>
        <v>[[16,689,1231][[17,492,880]</v>
      </c>
      <c r="Z829">
        <f t="shared" si="939"/>
        <v>2</v>
      </c>
      <c r="AA829" t="str">
        <f t="shared" si="940"/>
        <v>[[16,164,656,100][17,117,469,100]]</v>
      </c>
      <c r="AB829" t="str">
        <f t="shared" si="934"/>
        <v>[[16,164,656,100][17,117,469,100]]</v>
      </c>
      <c r="AC829" t="str">
        <f t="shared" si="934"/>
        <v>[[16,164,656,100][17,117,469,100]]</v>
      </c>
      <c r="AD829" t="str">
        <f t="shared" si="934"/>
        <v>[[16,164,656,100][17,117,469,100]]</v>
      </c>
      <c r="AE829">
        <f t="shared" si="941"/>
        <v>2</v>
      </c>
    </row>
    <row r="830" spans="1:31" hidden="1" x14ac:dyDescent="0.15">
      <c r="A830" t="str">
        <f t="shared" si="1096"/>
        <v>1206307</v>
      </c>
      <c r="B830">
        <f t="shared" si="1097"/>
        <v>1</v>
      </c>
      <c r="E830">
        <f t="shared" ref="E830" si="1111">E330</f>
        <v>3</v>
      </c>
      <c r="G830">
        <f t="shared" ref="G830" si="1112">G330</f>
        <v>7</v>
      </c>
      <c r="H830">
        <f>VLOOKUP(G830,装备规划说明!$F$7:$H$20,2,FALSE)</f>
        <v>100</v>
      </c>
      <c r="I830">
        <f>IF(G830&gt;2,IF(E830=VLOOKUP(G830,装备规划说明!$F$10:$P$20,11,FALSE),1,0)+IF(E830-1=VLOOKUP(G830,装备规划说明!$F$10:$P$20,11,FALSE),1,0),IF(E830=VLOOKUP(G830,装备规划说明!$F$10:$P$20,11,FALSE),1,0))</f>
        <v>0</v>
      </c>
      <c r="J830">
        <f t="shared" si="1100"/>
        <v>2</v>
      </c>
      <c r="K830">
        <v>0</v>
      </c>
      <c r="R830">
        <f t="shared" ref="R830:S830" si="1113">R330</f>
        <v>6</v>
      </c>
      <c r="S830">
        <f t="shared" si="1113"/>
        <v>6</v>
      </c>
      <c r="U830">
        <f>VLOOKUP($R830,装备规划说明!$X$27:$AI$34,U$1,FALSE)</f>
        <v>18</v>
      </c>
      <c r="V830">
        <f>INT(VLOOKUP($R830,装备规划说明!$X$27:$AI$34,V$1,FALSE)*VLOOKUP($G830,装备规划说明!$F$10:$O$21,4,FALSE)/装备规划说明!$AE$14)</f>
        <v>70</v>
      </c>
      <c r="W830">
        <f>VLOOKUP($R830,装备规划说明!$X$27:$AI$34,W$1,FALSE)</f>
        <v>17</v>
      </c>
      <c r="X830">
        <f>INT(VLOOKUP($R830,装备规划说明!$X$27:$AI$34,X$1,FALSE)*VLOOKUP($G830,装备规划说明!$F$10:$O$21,4,FALSE)/装备规划说明!$AE$14)</f>
        <v>28</v>
      </c>
      <c r="Y830" t="str">
        <f t="shared" si="938"/>
        <v>[[18,49,87][[17,19,35]</v>
      </c>
      <c r="Z830">
        <f t="shared" si="939"/>
        <v>2</v>
      </c>
      <c r="AA830" t="str">
        <f t="shared" si="940"/>
        <v>[[18,11,46,100][17,4,18,100]]</v>
      </c>
      <c r="AB830" t="str">
        <f t="shared" si="934"/>
        <v>[[18,11,46,100][17,4,18,100]]</v>
      </c>
      <c r="AC830" t="str">
        <f t="shared" si="934"/>
        <v>[[18,11,46,100][17,4,18,100]]</v>
      </c>
      <c r="AD830" t="str">
        <f t="shared" si="934"/>
        <v>[[18,11,46,100][17,4,18,100]]</v>
      </c>
      <c r="AE830">
        <f t="shared" si="941"/>
        <v>2</v>
      </c>
    </row>
    <row r="831" spans="1:31" hidden="1" x14ac:dyDescent="0.15">
      <c r="A831" t="str">
        <f t="shared" si="1096"/>
        <v>1207307</v>
      </c>
      <c r="B831">
        <f t="shared" si="1097"/>
        <v>1</v>
      </c>
      <c r="E831">
        <f t="shared" ref="E831" si="1114">E331</f>
        <v>3</v>
      </c>
      <c r="G831">
        <f t="shared" ref="G831" si="1115">G331</f>
        <v>7</v>
      </c>
      <c r="H831">
        <f>VLOOKUP(G831,装备规划说明!$F$7:$H$20,2,FALSE)</f>
        <v>100</v>
      </c>
      <c r="I831">
        <f>IF(G831&gt;2,IF(E831=VLOOKUP(G831,装备规划说明!$F$10:$P$20,11,FALSE),1,0)+IF(E831-1=VLOOKUP(G831,装备规划说明!$F$10:$P$20,11,FALSE),1,0),IF(E831=VLOOKUP(G831,装备规划说明!$F$10:$P$20,11,FALSE),1,0))</f>
        <v>0</v>
      </c>
      <c r="J831">
        <f t="shared" si="1100"/>
        <v>2</v>
      </c>
      <c r="K831">
        <v>0</v>
      </c>
      <c r="R831">
        <f t="shared" ref="R831:S831" si="1116">R331</f>
        <v>7</v>
      </c>
      <c r="S831">
        <f t="shared" si="1116"/>
        <v>7</v>
      </c>
      <c r="U831">
        <f>VLOOKUP($R831,装备规划说明!$X$27:$AI$34,U$1,FALSE)</f>
        <v>16</v>
      </c>
      <c r="V831">
        <f>INT(VLOOKUP($R831,装备规划说明!$X$27:$AI$34,V$1,FALSE)*VLOOKUP($G831,装备规划说明!$F$10:$O$21,4,FALSE)/装备规划说明!$AE$14)</f>
        <v>1408</v>
      </c>
      <c r="W831">
        <f>VLOOKUP($R831,装备规划说明!$X$27:$AI$34,W$1,FALSE)</f>
        <v>18</v>
      </c>
      <c r="X831">
        <f>INT(VLOOKUP($R831,装备规划说明!$X$27:$AI$34,X$1,FALSE)*VLOOKUP($G831,装备规划说明!$F$10:$O$21,4,FALSE)/装备规划说明!$AE$14)</f>
        <v>281</v>
      </c>
      <c r="Y831" t="str">
        <f t="shared" si="938"/>
        <v>[[16,985,1760][[18,196,351]</v>
      </c>
      <c r="Z831">
        <f t="shared" si="939"/>
        <v>2</v>
      </c>
      <c r="AA831" t="str">
        <f t="shared" si="940"/>
        <v>[[16,234,938,100][18,46,187,100]]</v>
      </c>
      <c r="AB831" t="str">
        <f t="shared" si="934"/>
        <v>[[16,234,938,100][18,46,187,100]]</v>
      </c>
      <c r="AC831" t="str">
        <f t="shared" si="934"/>
        <v>[[16,234,938,100][18,46,187,100]]</v>
      </c>
      <c r="AD831" t="str">
        <f t="shared" si="934"/>
        <v>[[16,234,938,100][18,46,187,100]]</v>
      </c>
      <c r="AE831">
        <f t="shared" si="941"/>
        <v>2</v>
      </c>
    </row>
    <row r="832" spans="1:31" hidden="1" x14ac:dyDescent="0.15">
      <c r="A832" t="str">
        <f t="shared" si="1096"/>
        <v>1207307</v>
      </c>
      <c r="B832">
        <f t="shared" si="1097"/>
        <v>1</v>
      </c>
      <c r="E832">
        <f t="shared" ref="E832" si="1117">E332</f>
        <v>3</v>
      </c>
      <c r="G832">
        <f t="shared" ref="G832" si="1118">G332</f>
        <v>7</v>
      </c>
      <c r="H832">
        <f>VLOOKUP(G832,装备规划说明!$F$7:$H$20,2,FALSE)</f>
        <v>100</v>
      </c>
      <c r="I832">
        <f>IF(G832&gt;2,IF(E832=VLOOKUP(G832,装备规划说明!$F$10:$P$20,11,FALSE),1,0)+IF(E832-1=VLOOKUP(G832,装备规划说明!$F$10:$P$20,11,FALSE),1,0),IF(E832=VLOOKUP(G832,装备规划说明!$F$10:$P$20,11,FALSE),1,0))</f>
        <v>0</v>
      </c>
      <c r="J832">
        <f t="shared" si="1100"/>
        <v>2</v>
      </c>
      <c r="K832">
        <v>0</v>
      </c>
      <c r="R832">
        <f t="shared" ref="R832:S832" si="1119">R332</f>
        <v>7</v>
      </c>
      <c r="S832">
        <f t="shared" si="1119"/>
        <v>7</v>
      </c>
      <c r="U832">
        <f>VLOOKUP($R832,装备规划说明!$X$27:$AI$34,U$1,FALSE)</f>
        <v>16</v>
      </c>
      <c r="V832">
        <f>INT(VLOOKUP($R832,装备规划说明!$X$27:$AI$34,V$1,FALSE)*VLOOKUP($G832,装备规划说明!$F$10:$O$21,4,FALSE)/装备规划说明!$AE$14)</f>
        <v>1408</v>
      </c>
      <c r="W832">
        <f>VLOOKUP($R832,装备规划说明!$X$27:$AI$34,W$1,FALSE)</f>
        <v>18</v>
      </c>
      <c r="X832">
        <f>INT(VLOOKUP($R832,装备规划说明!$X$27:$AI$34,X$1,FALSE)*VLOOKUP($G832,装备规划说明!$F$10:$O$21,4,FALSE)/装备规划说明!$AE$14)</f>
        <v>281</v>
      </c>
      <c r="Y832" t="str">
        <f t="shared" si="938"/>
        <v>[[16,985,1760][[18,196,351]</v>
      </c>
      <c r="Z832">
        <f t="shared" si="939"/>
        <v>2</v>
      </c>
      <c r="AA832" t="str">
        <f t="shared" si="940"/>
        <v>[[16,234,938,100][18,46,187,100]]</v>
      </c>
      <c r="AB832" t="str">
        <f t="shared" si="934"/>
        <v>[[16,234,938,100][18,46,187,100]]</v>
      </c>
      <c r="AC832" t="str">
        <f t="shared" si="934"/>
        <v>[[16,234,938,100][18,46,187,100]]</v>
      </c>
      <c r="AD832" t="str">
        <f t="shared" si="934"/>
        <v>[[16,234,938,100][18,46,187,100]]</v>
      </c>
      <c r="AE832">
        <f t="shared" si="941"/>
        <v>2</v>
      </c>
    </row>
    <row r="833" spans="1:31" hidden="1" x14ac:dyDescent="0.15">
      <c r="A833" t="str">
        <f t="shared" si="1096"/>
        <v>1207307</v>
      </c>
      <c r="B833">
        <f t="shared" si="1097"/>
        <v>1</v>
      </c>
      <c r="E833">
        <f t="shared" ref="E833" si="1120">E333</f>
        <v>3</v>
      </c>
      <c r="G833">
        <f t="shared" ref="G833" si="1121">G333</f>
        <v>7</v>
      </c>
      <c r="H833">
        <f>VLOOKUP(G833,装备规划说明!$F$7:$H$20,2,FALSE)</f>
        <v>100</v>
      </c>
      <c r="I833">
        <f>IF(G833&gt;2,IF(E833=VLOOKUP(G833,装备规划说明!$F$10:$P$20,11,FALSE),1,0)+IF(E833-1=VLOOKUP(G833,装备规划说明!$F$10:$P$20,11,FALSE),1,0),IF(E833=VLOOKUP(G833,装备规划说明!$F$10:$P$20,11,FALSE),1,0))</f>
        <v>0</v>
      </c>
      <c r="J833">
        <f t="shared" si="1100"/>
        <v>2</v>
      </c>
      <c r="K833">
        <v>0</v>
      </c>
      <c r="R833">
        <f t="shared" ref="R833:S833" si="1122">R333</f>
        <v>7</v>
      </c>
      <c r="S833">
        <f t="shared" si="1122"/>
        <v>7</v>
      </c>
      <c r="U833">
        <f>VLOOKUP($R833,装备规划说明!$X$27:$AI$34,U$1,FALSE)</f>
        <v>16</v>
      </c>
      <c r="V833">
        <f>INT(VLOOKUP($R833,装备规划说明!$X$27:$AI$34,V$1,FALSE)*VLOOKUP($G833,装备规划说明!$F$10:$O$21,4,FALSE)/装备规划说明!$AE$14)</f>
        <v>1408</v>
      </c>
      <c r="W833">
        <f>VLOOKUP($R833,装备规划说明!$X$27:$AI$34,W$1,FALSE)</f>
        <v>18</v>
      </c>
      <c r="X833">
        <f>INT(VLOOKUP($R833,装备规划说明!$X$27:$AI$34,X$1,FALSE)*VLOOKUP($G833,装备规划说明!$F$10:$O$21,4,FALSE)/装备规划说明!$AE$14)</f>
        <v>281</v>
      </c>
      <c r="Y833" t="str">
        <f t="shared" si="938"/>
        <v>[[16,985,1760][[18,196,351]</v>
      </c>
      <c r="Z833">
        <f t="shared" si="939"/>
        <v>2</v>
      </c>
      <c r="AA833" t="str">
        <f t="shared" si="940"/>
        <v>[[16,234,938,100][18,46,187,100]]</v>
      </c>
      <c r="AB833" t="str">
        <f t="shared" si="934"/>
        <v>[[16,234,938,100][18,46,187,100]]</v>
      </c>
      <c r="AC833" t="str">
        <f t="shared" si="934"/>
        <v>[[16,234,938,100][18,46,187,100]]</v>
      </c>
      <c r="AD833" t="str">
        <f t="shared" si="934"/>
        <v>[[16,234,938,100][18,46,187,100]]</v>
      </c>
      <c r="AE833">
        <f t="shared" si="941"/>
        <v>2</v>
      </c>
    </row>
    <row r="834" spans="1:31" hidden="1" x14ac:dyDescent="0.15">
      <c r="A834" t="str">
        <f t="shared" si="1096"/>
        <v>1207307</v>
      </c>
      <c r="B834">
        <f t="shared" si="1097"/>
        <v>1</v>
      </c>
      <c r="E834">
        <f t="shared" ref="E834" si="1123">E334</f>
        <v>3</v>
      </c>
      <c r="G834">
        <f t="shared" ref="G834" si="1124">G334</f>
        <v>7</v>
      </c>
      <c r="H834">
        <f>VLOOKUP(G834,装备规划说明!$F$7:$H$20,2,FALSE)</f>
        <v>100</v>
      </c>
      <c r="I834">
        <f>IF(G834&gt;2,IF(E834=VLOOKUP(G834,装备规划说明!$F$10:$P$20,11,FALSE),1,0)+IF(E834-1=VLOOKUP(G834,装备规划说明!$F$10:$P$20,11,FALSE),1,0),IF(E834=VLOOKUP(G834,装备规划说明!$F$10:$P$20,11,FALSE),1,0))</f>
        <v>0</v>
      </c>
      <c r="J834">
        <f t="shared" si="1100"/>
        <v>2</v>
      </c>
      <c r="K834">
        <v>0</v>
      </c>
      <c r="R834">
        <f t="shared" ref="R834:S834" si="1125">R334</f>
        <v>7</v>
      </c>
      <c r="S834">
        <f t="shared" si="1125"/>
        <v>7</v>
      </c>
      <c r="U834">
        <f>VLOOKUP($R834,装备规划说明!$X$27:$AI$34,U$1,FALSE)</f>
        <v>16</v>
      </c>
      <c r="V834">
        <f>INT(VLOOKUP($R834,装备规划说明!$X$27:$AI$34,V$1,FALSE)*VLOOKUP($G834,装备规划说明!$F$10:$O$21,4,FALSE)/装备规划说明!$AE$14)</f>
        <v>1408</v>
      </c>
      <c r="W834">
        <f>VLOOKUP($R834,装备规划说明!$X$27:$AI$34,W$1,FALSE)</f>
        <v>18</v>
      </c>
      <c r="X834">
        <f>INT(VLOOKUP($R834,装备规划说明!$X$27:$AI$34,X$1,FALSE)*VLOOKUP($G834,装备规划说明!$F$10:$O$21,4,FALSE)/装备规划说明!$AE$14)</f>
        <v>281</v>
      </c>
      <c r="Y834" t="str">
        <f t="shared" si="938"/>
        <v>[[16,985,1760][[18,196,351]</v>
      </c>
      <c r="Z834">
        <f t="shared" si="939"/>
        <v>2</v>
      </c>
      <c r="AA834" t="str">
        <f t="shared" si="940"/>
        <v>[[16,234,938,100][18,46,187,100]]</v>
      </c>
      <c r="AB834" t="str">
        <f t="shared" si="934"/>
        <v>[[16,234,938,100][18,46,187,100]]</v>
      </c>
      <c r="AC834" t="str">
        <f t="shared" si="934"/>
        <v>[[16,234,938,100][18,46,187,100]]</v>
      </c>
      <c r="AD834" t="str">
        <f t="shared" si="934"/>
        <v>[[16,234,938,100][18,46,187,100]]</v>
      </c>
      <c r="AE834">
        <f t="shared" si="941"/>
        <v>2</v>
      </c>
    </row>
    <row r="835" spans="1:31" x14ac:dyDescent="0.15">
      <c r="A835" t="str">
        <f t="shared" si="1096"/>
        <v>1201407</v>
      </c>
      <c r="B835">
        <f t="shared" si="1097"/>
        <v>1</v>
      </c>
      <c r="E835">
        <f t="shared" ref="E835" si="1126">E335</f>
        <v>4</v>
      </c>
      <c r="G835">
        <f t="shared" ref="G835" si="1127">G335</f>
        <v>7</v>
      </c>
      <c r="H835">
        <f>VLOOKUP(G835,装备规划说明!$F$7:$H$20,2,FALSE)</f>
        <v>100</v>
      </c>
      <c r="I835">
        <f>IF(G835&gt;2,IF(E835=VLOOKUP(G835,装备规划说明!$F$10:$P$20,11,FALSE),1,0)+IF(E835-1=VLOOKUP(G835,装备规划说明!$F$10:$P$20,11,FALSE),1,0),IF(E835=VLOOKUP(G835,装备规划说明!$F$10:$P$20,11,FALSE),1,0))</f>
        <v>1</v>
      </c>
      <c r="J835">
        <f t="shared" si="1100"/>
        <v>2</v>
      </c>
      <c r="K835">
        <v>0</v>
      </c>
      <c r="R835">
        <f t="shared" ref="R835:S835" si="1128">R335</f>
        <v>1</v>
      </c>
      <c r="S835">
        <f t="shared" si="1128"/>
        <v>1</v>
      </c>
      <c r="U835">
        <f>VLOOKUP($R835,装备规划说明!$X$27:$AI$34,U$1,FALSE)</f>
        <v>16</v>
      </c>
      <c r="V835">
        <f>INT(VLOOKUP($R835,装备规划说明!$X$27:$AI$34,V$1,FALSE)*VLOOKUP($G835,装备规划说明!$F$10:$O$21,4,FALSE)/装备规划说明!$AE$14)</f>
        <v>985</v>
      </c>
      <c r="W835">
        <f>VLOOKUP($R835,装备规划说明!$X$27:$AI$34,W$1,FALSE)</f>
        <v>20</v>
      </c>
      <c r="X835">
        <f>INT(VLOOKUP($R835,装备规划说明!$X$27:$AI$34,X$1,FALSE)*VLOOKUP($G835,装备规划说明!$F$10:$O$21,4,FALSE)/装备规划说明!$AE$14)</f>
        <v>70</v>
      </c>
      <c r="Y835" t="str">
        <f t="shared" ref="Y835:Y854" si="1129">"[["&amp;$U835&amp;","&amp;INT($V835)&amp;"]"&amp;"[["&amp;$W835&amp;","&amp;INT($X835)&amp;"]]"</f>
        <v>[[16,985][[20,70]]</v>
      </c>
      <c r="Z835">
        <f t="shared" si="939"/>
        <v>3</v>
      </c>
      <c r="AA835" t="str">
        <f t="shared" si="940"/>
        <v>[[16,164,656,100][20,11,46,100]]</v>
      </c>
      <c r="AB835" t="str">
        <f t="shared" si="934"/>
        <v>[[16,164,656,100][20,11,46,100]]</v>
      </c>
      <c r="AC835" t="str">
        <f t="shared" si="934"/>
        <v>[[16,164,656,100][20,11,46,100]]</v>
      </c>
      <c r="AD835" t="str">
        <f t="shared" si="934"/>
        <v>[[16,164,656,100][20,11,46,100]]</v>
      </c>
      <c r="AE835">
        <f t="shared" si="941"/>
        <v>2</v>
      </c>
    </row>
    <row r="836" spans="1:31" x14ac:dyDescent="0.15">
      <c r="A836" t="str">
        <f t="shared" si="1096"/>
        <v>1202407</v>
      </c>
      <c r="B836">
        <f t="shared" si="1097"/>
        <v>1</v>
      </c>
      <c r="E836">
        <f t="shared" ref="E836" si="1130">E336</f>
        <v>4</v>
      </c>
      <c r="G836">
        <f t="shared" ref="G836" si="1131">G336</f>
        <v>7</v>
      </c>
      <c r="H836">
        <f>VLOOKUP(G836,装备规划说明!$F$7:$H$20,2,FALSE)</f>
        <v>100</v>
      </c>
      <c r="I836">
        <f>IF(G836&gt;2,IF(E836=VLOOKUP(G836,装备规划说明!$F$10:$P$20,11,FALSE),1,0)+IF(E836-1=VLOOKUP(G836,装备规划说明!$F$10:$P$20,11,FALSE),1,0),IF(E836=VLOOKUP(G836,装备规划说明!$F$10:$P$20,11,FALSE),1,0))</f>
        <v>1</v>
      </c>
      <c r="J836">
        <f t="shared" si="1100"/>
        <v>2</v>
      </c>
      <c r="K836">
        <v>0</v>
      </c>
      <c r="R836">
        <f t="shared" ref="R836:S836" si="1132">R336</f>
        <v>2</v>
      </c>
      <c r="S836">
        <f t="shared" si="1132"/>
        <v>2</v>
      </c>
      <c r="U836">
        <f>VLOOKUP($R836,装备规划说明!$X$27:$AI$34,U$1,FALSE)</f>
        <v>16</v>
      </c>
      <c r="V836">
        <f>INT(VLOOKUP($R836,装备规划说明!$X$27:$AI$34,V$1,FALSE)*VLOOKUP($G836,装备规划说明!$F$10:$O$21,4,FALSE)/装备规划说明!$AE$14)</f>
        <v>1408</v>
      </c>
      <c r="W836">
        <f>VLOOKUP($R836,装备规划说明!$X$27:$AI$34,W$1,FALSE)</f>
        <v>20</v>
      </c>
      <c r="X836">
        <f>INT(VLOOKUP($R836,装备规划说明!$X$27:$AI$34,X$1,FALSE)*VLOOKUP($G836,装备规划说明!$F$10:$O$21,4,FALSE)/装备规划说明!$AE$14)</f>
        <v>70</v>
      </c>
      <c r="Y836" t="str">
        <f t="shared" si="1129"/>
        <v>[[16,1408][[20,70]]</v>
      </c>
      <c r="Z836">
        <f t="shared" si="939"/>
        <v>3</v>
      </c>
      <c r="AA836" t="str">
        <f t="shared" si="940"/>
        <v>[[16,234,938,100][20,11,46,100]]</v>
      </c>
      <c r="AB836" t="str">
        <f t="shared" si="934"/>
        <v>[[16,234,938,100][20,11,46,100]]</v>
      </c>
      <c r="AC836" t="str">
        <f t="shared" si="934"/>
        <v>[[16,234,938,100][20,11,46,100]]</v>
      </c>
      <c r="AD836" t="str">
        <f t="shared" si="934"/>
        <v>[[16,234,938,100][20,11,46,100]]</v>
      </c>
      <c r="AE836">
        <f t="shared" si="941"/>
        <v>2</v>
      </c>
    </row>
    <row r="837" spans="1:31" x14ac:dyDescent="0.15">
      <c r="A837" t="str">
        <f t="shared" si="1096"/>
        <v>1203407</v>
      </c>
      <c r="B837">
        <f t="shared" si="1097"/>
        <v>1</v>
      </c>
      <c r="E837">
        <f t="shared" ref="E837" si="1133">E337</f>
        <v>4</v>
      </c>
      <c r="G837">
        <f t="shared" ref="G837" si="1134">G337</f>
        <v>7</v>
      </c>
      <c r="H837">
        <f>VLOOKUP(G837,装备规划说明!$F$7:$H$20,2,FALSE)</f>
        <v>100</v>
      </c>
      <c r="I837">
        <f>IF(G837&gt;2,IF(E837=VLOOKUP(G837,装备规划说明!$F$10:$P$20,11,FALSE),1,0)+IF(E837-1=VLOOKUP(G837,装备规划说明!$F$10:$P$20,11,FALSE),1,0),IF(E837=VLOOKUP(G837,装备规划说明!$F$10:$P$20,11,FALSE),1,0))</f>
        <v>1</v>
      </c>
      <c r="J837">
        <f t="shared" si="1100"/>
        <v>2</v>
      </c>
      <c r="K837">
        <v>0</v>
      </c>
      <c r="R837">
        <f t="shared" ref="R837:S837" si="1135">R337</f>
        <v>3</v>
      </c>
      <c r="S837">
        <f t="shared" si="1135"/>
        <v>3</v>
      </c>
      <c r="U837">
        <f>VLOOKUP($R837,装备规划说明!$X$27:$AI$34,U$1,FALSE)</f>
        <v>16</v>
      </c>
      <c r="V837">
        <f>INT(VLOOKUP($R837,装备规划说明!$X$27:$AI$34,V$1,FALSE)*VLOOKUP($G837,装备规划说明!$F$10:$O$21,4,FALSE)/装备规划说明!$AE$14)</f>
        <v>704</v>
      </c>
      <c r="W837">
        <f>VLOOKUP($R837,装备规划说明!$X$27:$AI$34,W$1,FALSE)</f>
        <v>21</v>
      </c>
      <c r="X837">
        <f>INT(VLOOKUP($R837,装备规划说明!$X$27:$AI$34,X$1,FALSE)*VLOOKUP($G837,装备规划说明!$F$10:$O$21,4,FALSE)/装备规划说明!$AE$14)</f>
        <v>70</v>
      </c>
      <c r="Y837" t="str">
        <f t="shared" si="1129"/>
        <v>[[16,704][[21,70]]</v>
      </c>
      <c r="Z837">
        <f t="shared" si="939"/>
        <v>3</v>
      </c>
      <c r="AA837" t="str">
        <f t="shared" si="940"/>
        <v>[[16,117,469,100][21,11,46,100]]</v>
      </c>
      <c r="AB837" t="str">
        <f t="shared" si="940"/>
        <v>[[16,117,469,100][21,11,46,100]]</v>
      </c>
      <c r="AC837" t="str">
        <f t="shared" si="940"/>
        <v>[[16,117,469,100][21,11,46,100]]</v>
      </c>
      <c r="AD837" t="str">
        <f t="shared" si="940"/>
        <v>[[16,117,469,100][21,11,46,100]]</v>
      </c>
      <c r="AE837">
        <f t="shared" si="941"/>
        <v>2</v>
      </c>
    </row>
    <row r="838" spans="1:31" x14ac:dyDescent="0.15">
      <c r="A838" t="str">
        <f t="shared" si="1096"/>
        <v>1204407</v>
      </c>
      <c r="B838">
        <f t="shared" si="1097"/>
        <v>1</v>
      </c>
      <c r="E838">
        <f t="shared" ref="E838" si="1136">E338</f>
        <v>4</v>
      </c>
      <c r="G838">
        <f t="shared" ref="G838" si="1137">G338</f>
        <v>7</v>
      </c>
      <c r="H838">
        <f>VLOOKUP(G838,装备规划说明!$F$7:$H$20,2,FALSE)</f>
        <v>100</v>
      </c>
      <c r="I838">
        <f>IF(G838&gt;2,IF(E838=VLOOKUP(G838,装备规划说明!$F$10:$P$20,11,FALSE),1,0)+IF(E838-1=VLOOKUP(G838,装备规划说明!$F$10:$P$20,11,FALSE),1,0),IF(E838=VLOOKUP(G838,装备规划说明!$F$10:$P$20,11,FALSE),1,0))</f>
        <v>1</v>
      </c>
      <c r="J838">
        <f t="shared" si="1100"/>
        <v>2</v>
      </c>
      <c r="K838">
        <v>0</v>
      </c>
      <c r="R838">
        <f t="shared" ref="R838:S838" si="1138">R338</f>
        <v>4</v>
      </c>
      <c r="S838">
        <f t="shared" si="1138"/>
        <v>4</v>
      </c>
      <c r="U838">
        <f>VLOOKUP($R838,装备规划说明!$X$27:$AI$34,U$1,FALSE)</f>
        <v>18</v>
      </c>
      <c r="V838">
        <f>INT(VLOOKUP($R838,装备规划说明!$X$27:$AI$34,V$1,FALSE)*VLOOKUP($G838,装备规划说明!$F$10:$O$21,4,FALSE)/装备规划说明!$AE$14)</f>
        <v>70</v>
      </c>
      <c r="W838">
        <f>VLOOKUP($R838,装备规划说明!$X$27:$AI$34,W$1,FALSE)</f>
        <v>22</v>
      </c>
      <c r="X838">
        <f>INT(VLOOKUP($R838,装备规划说明!$X$27:$AI$34,X$1,FALSE)*VLOOKUP($G838,装备规划说明!$F$10:$O$21,4,FALSE)/装备规划说明!$AE$14)</f>
        <v>35</v>
      </c>
      <c r="Y838" t="str">
        <f t="shared" si="1129"/>
        <v>[[18,70][[22,35]]</v>
      </c>
      <c r="Z838">
        <f t="shared" ref="Z838:Z901" si="1139">E838-1</f>
        <v>3</v>
      </c>
      <c r="AA838" t="str">
        <f t="shared" ref="AA838:AD901" si="1140">"[["&amp;$U838&amp;","&amp;INT($V838/6)&amp;","&amp;INT($V838/1.5)&amp;",100]"&amp;"["&amp;$W838&amp;","&amp;INT($X838/6)&amp;","&amp;INT($X838/1.5)&amp;",100]]"</f>
        <v>[[18,11,46,100][22,5,23,100]]</v>
      </c>
      <c r="AB838" t="str">
        <f t="shared" si="1140"/>
        <v>[[18,11,46,100][22,5,23,100]]</v>
      </c>
      <c r="AC838" t="str">
        <f t="shared" si="1140"/>
        <v>[[18,11,46,100][22,5,23,100]]</v>
      </c>
      <c r="AD838" t="str">
        <f t="shared" si="1140"/>
        <v>[[18,11,46,100][22,5,23,100]]</v>
      </c>
      <c r="AE838">
        <f t="shared" ref="AE838:AE901" si="1141">ROUNDDOWN((E838*3+G838)/8,0)</f>
        <v>2</v>
      </c>
    </row>
    <row r="839" spans="1:31" x14ac:dyDescent="0.15">
      <c r="A839" t="str">
        <f t="shared" si="1096"/>
        <v>1205407</v>
      </c>
      <c r="B839">
        <f t="shared" si="1097"/>
        <v>1</v>
      </c>
      <c r="E839">
        <f t="shared" ref="E839" si="1142">E339</f>
        <v>4</v>
      </c>
      <c r="G839">
        <f t="shared" ref="G839" si="1143">G339</f>
        <v>7</v>
      </c>
      <c r="H839">
        <f>VLOOKUP(G839,装备规划说明!$F$7:$H$20,2,FALSE)</f>
        <v>100</v>
      </c>
      <c r="I839">
        <f>IF(G839&gt;2,IF(E839=VLOOKUP(G839,装备规划说明!$F$10:$P$20,11,FALSE),1,0)+IF(E839-1=VLOOKUP(G839,装备规划说明!$F$10:$P$20,11,FALSE),1,0),IF(E839=VLOOKUP(G839,装备规划说明!$F$10:$P$20,11,FALSE),1,0))</f>
        <v>1</v>
      </c>
      <c r="J839">
        <f t="shared" si="1100"/>
        <v>2</v>
      </c>
      <c r="K839">
        <v>0</v>
      </c>
      <c r="R839">
        <f t="shared" ref="R839:S839" si="1144">R339</f>
        <v>5</v>
      </c>
      <c r="S839">
        <f t="shared" si="1144"/>
        <v>5</v>
      </c>
      <c r="U839">
        <f>VLOOKUP($R839,装备规划说明!$X$27:$AI$34,U$1,FALSE)</f>
        <v>16</v>
      </c>
      <c r="V839">
        <f>INT(VLOOKUP($R839,装备规划说明!$X$27:$AI$34,V$1,FALSE)*VLOOKUP($G839,装备规划说明!$F$10:$O$21,4,FALSE)/装备规划说明!$AE$14)</f>
        <v>985</v>
      </c>
      <c r="W839">
        <f>VLOOKUP($R839,装备规划说明!$X$27:$AI$34,W$1,FALSE)</f>
        <v>17</v>
      </c>
      <c r="X839">
        <f>INT(VLOOKUP($R839,装备规划说明!$X$27:$AI$34,X$1,FALSE)*VLOOKUP($G839,装备规划说明!$F$10:$O$21,4,FALSE)/装备规划说明!$AE$14)</f>
        <v>704</v>
      </c>
      <c r="Y839" t="str">
        <f t="shared" si="1129"/>
        <v>[[16,985][[17,704]]</v>
      </c>
      <c r="Z839">
        <f t="shared" si="1139"/>
        <v>3</v>
      </c>
      <c r="AA839" t="str">
        <f t="shared" si="1140"/>
        <v>[[16,164,656,100][17,117,469,100]]</v>
      </c>
      <c r="AB839" t="str">
        <f t="shared" si="1140"/>
        <v>[[16,164,656,100][17,117,469,100]]</v>
      </c>
      <c r="AC839" t="str">
        <f t="shared" si="1140"/>
        <v>[[16,164,656,100][17,117,469,100]]</v>
      </c>
      <c r="AD839" t="str">
        <f t="shared" si="1140"/>
        <v>[[16,164,656,100][17,117,469,100]]</v>
      </c>
      <c r="AE839">
        <f t="shared" si="1141"/>
        <v>2</v>
      </c>
    </row>
    <row r="840" spans="1:31" x14ac:dyDescent="0.15">
      <c r="A840" t="str">
        <f t="shared" si="1096"/>
        <v>1206407</v>
      </c>
      <c r="B840">
        <f t="shared" si="1097"/>
        <v>1</v>
      </c>
      <c r="E840">
        <f t="shared" ref="E840" si="1145">E340</f>
        <v>4</v>
      </c>
      <c r="G840">
        <f t="shared" ref="G840" si="1146">G340</f>
        <v>7</v>
      </c>
      <c r="H840">
        <f>VLOOKUP(G840,装备规划说明!$F$7:$H$20,2,FALSE)</f>
        <v>100</v>
      </c>
      <c r="I840">
        <f>IF(G840&gt;2,IF(E840=VLOOKUP(G840,装备规划说明!$F$10:$P$20,11,FALSE),1,0)+IF(E840-1=VLOOKUP(G840,装备规划说明!$F$10:$P$20,11,FALSE),1,0),IF(E840=VLOOKUP(G840,装备规划说明!$F$10:$P$20,11,FALSE),1,0))</f>
        <v>1</v>
      </c>
      <c r="J840">
        <f t="shared" si="1100"/>
        <v>2</v>
      </c>
      <c r="K840">
        <v>0</v>
      </c>
      <c r="R840">
        <f t="shared" ref="R840:S840" si="1147">R340</f>
        <v>6</v>
      </c>
      <c r="S840">
        <f t="shared" si="1147"/>
        <v>6</v>
      </c>
      <c r="U840">
        <f>VLOOKUP($R840,装备规划说明!$X$27:$AI$34,U$1,FALSE)</f>
        <v>18</v>
      </c>
      <c r="V840">
        <f>INT(VLOOKUP($R840,装备规划说明!$X$27:$AI$34,V$1,FALSE)*VLOOKUP($G840,装备规划说明!$F$10:$O$21,4,FALSE)/装备规划说明!$AE$14)</f>
        <v>70</v>
      </c>
      <c r="W840">
        <f>VLOOKUP($R840,装备规划说明!$X$27:$AI$34,W$1,FALSE)</f>
        <v>17</v>
      </c>
      <c r="X840">
        <f>INT(VLOOKUP($R840,装备规划说明!$X$27:$AI$34,X$1,FALSE)*VLOOKUP($G840,装备规划说明!$F$10:$O$21,4,FALSE)/装备规划说明!$AE$14)</f>
        <v>28</v>
      </c>
      <c r="Y840" t="str">
        <f t="shared" si="1129"/>
        <v>[[18,70][[17,28]]</v>
      </c>
      <c r="Z840">
        <f t="shared" si="1139"/>
        <v>3</v>
      </c>
      <c r="AA840" t="str">
        <f t="shared" si="1140"/>
        <v>[[18,11,46,100][17,4,18,100]]</v>
      </c>
      <c r="AB840" t="str">
        <f t="shared" si="1140"/>
        <v>[[18,11,46,100][17,4,18,100]]</v>
      </c>
      <c r="AC840" t="str">
        <f t="shared" si="1140"/>
        <v>[[18,11,46,100][17,4,18,100]]</v>
      </c>
      <c r="AD840" t="str">
        <f t="shared" si="1140"/>
        <v>[[18,11,46,100][17,4,18,100]]</v>
      </c>
      <c r="AE840">
        <f t="shared" si="1141"/>
        <v>2</v>
      </c>
    </row>
    <row r="841" spans="1:31" x14ac:dyDescent="0.15">
      <c r="A841" t="str">
        <f t="shared" si="1096"/>
        <v>1207407</v>
      </c>
      <c r="B841">
        <f t="shared" si="1097"/>
        <v>1</v>
      </c>
      <c r="E841">
        <f t="shared" ref="E841" si="1148">E341</f>
        <v>4</v>
      </c>
      <c r="G841">
        <f t="shared" ref="G841" si="1149">G341</f>
        <v>7</v>
      </c>
      <c r="H841">
        <f>VLOOKUP(G841,装备规划说明!$F$7:$H$20,2,FALSE)</f>
        <v>100</v>
      </c>
      <c r="I841">
        <f>IF(G841&gt;2,IF(E841=VLOOKUP(G841,装备规划说明!$F$10:$P$20,11,FALSE),1,0)+IF(E841-1=VLOOKUP(G841,装备规划说明!$F$10:$P$20,11,FALSE),1,0),IF(E841=VLOOKUP(G841,装备规划说明!$F$10:$P$20,11,FALSE),1,0))</f>
        <v>1</v>
      </c>
      <c r="J841">
        <f t="shared" si="1100"/>
        <v>2</v>
      </c>
      <c r="K841">
        <v>0</v>
      </c>
      <c r="R841">
        <f t="shared" ref="R841:S841" si="1150">R341</f>
        <v>7</v>
      </c>
      <c r="S841">
        <f t="shared" si="1150"/>
        <v>7</v>
      </c>
      <c r="U841">
        <f>VLOOKUP($R841,装备规划说明!$X$27:$AI$34,U$1,FALSE)</f>
        <v>16</v>
      </c>
      <c r="V841">
        <f>INT(VLOOKUP($R841,装备规划说明!$X$27:$AI$34,V$1,FALSE)*VLOOKUP($G841,装备规划说明!$F$10:$O$21,4,FALSE)/装备规划说明!$AE$14)</f>
        <v>1408</v>
      </c>
      <c r="W841">
        <f>VLOOKUP($R841,装备规划说明!$X$27:$AI$34,W$1,FALSE)</f>
        <v>18</v>
      </c>
      <c r="X841">
        <f>INT(VLOOKUP($R841,装备规划说明!$X$27:$AI$34,X$1,FALSE)*VLOOKUP($G841,装备规划说明!$F$10:$O$21,4,FALSE)/装备规划说明!$AE$14)</f>
        <v>281</v>
      </c>
      <c r="Y841" t="str">
        <f t="shared" si="1129"/>
        <v>[[16,1408][[18,281]]</v>
      </c>
      <c r="Z841">
        <f t="shared" si="1139"/>
        <v>3</v>
      </c>
      <c r="AA841" t="str">
        <f t="shared" si="1140"/>
        <v>[[16,234,938,100][18,46,187,100]]</v>
      </c>
      <c r="AB841" t="str">
        <f t="shared" si="1140"/>
        <v>[[16,234,938,100][18,46,187,100]]</v>
      </c>
      <c r="AC841" t="str">
        <f t="shared" si="1140"/>
        <v>[[16,234,938,100][18,46,187,100]]</v>
      </c>
      <c r="AD841" t="str">
        <f t="shared" si="1140"/>
        <v>[[16,234,938,100][18,46,187,100]]</v>
      </c>
      <c r="AE841">
        <f t="shared" si="1141"/>
        <v>2</v>
      </c>
    </row>
    <row r="842" spans="1:31" x14ac:dyDescent="0.15">
      <c r="A842" t="str">
        <f t="shared" si="1096"/>
        <v>1207407</v>
      </c>
      <c r="B842">
        <f t="shared" si="1097"/>
        <v>1</v>
      </c>
      <c r="E842">
        <f t="shared" ref="E842" si="1151">E342</f>
        <v>4</v>
      </c>
      <c r="G842">
        <f t="shared" ref="G842" si="1152">G342</f>
        <v>7</v>
      </c>
      <c r="H842">
        <f>VLOOKUP(G842,装备规划说明!$F$7:$H$20,2,FALSE)</f>
        <v>100</v>
      </c>
      <c r="I842">
        <f>IF(G842&gt;2,IF(E842=VLOOKUP(G842,装备规划说明!$F$10:$P$20,11,FALSE),1,0)+IF(E842-1=VLOOKUP(G842,装备规划说明!$F$10:$P$20,11,FALSE),1,0),IF(E842=VLOOKUP(G842,装备规划说明!$F$10:$P$20,11,FALSE),1,0))</f>
        <v>1</v>
      </c>
      <c r="J842">
        <f t="shared" si="1100"/>
        <v>2</v>
      </c>
      <c r="K842">
        <v>0</v>
      </c>
      <c r="R842">
        <f t="shared" ref="R842:S842" si="1153">R342</f>
        <v>7</v>
      </c>
      <c r="S842">
        <f t="shared" si="1153"/>
        <v>7</v>
      </c>
      <c r="U842">
        <f>VLOOKUP($R842,装备规划说明!$X$27:$AI$34,U$1,FALSE)</f>
        <v>16</v>
      </c>
      <c r="V842">
        <f>INT(VLOOKUP($R842,装备规划说明!$X$27:$AI$34,V$1,FALSE)*VLOOKUP($G842,装备规划说明!$F$10:$O$21,4,FALSE)/装备规划说明!$AE$14)</f>
        <v>1408</v>
      </c>
      <c r="W842">
        <f>VLOOKUP($R842,装备规划说明!$X$27:$AI$34,W$1,FALSE)</f>
        <v>18</v>
      </c>
      <c r="X842">
        <f>INT(VLOOKUP($R842,装备规划说明!$X$27:$AI$34,X$1,FALSE)*VLOOKUP($G842,装备规划说明!$F$10:$O$21,4,FALSE)/装备规划说明!$AE$14)</f>
        <v>281</v>
      </c>
      <c r="Y842" t="str">
        <f t="shared" si="1129"/>
        <v>[[16,1408][[18,281]]</v>
      </c>
      <c r="Z842">
        <f t="shared" si="1139"/>
        <v>3</v>
      </c>
      <c r="AA842" t="str">
        <f t="shared" si="1140"/>
        <v>[[16,234,938,100][18,46,187,100]]</v>
      </c>
      <c r="AB842" t="str">
        <f t="shared" si="1140"/>
        <v>[[16,234,938,100][18,46,187,100]]</v>
      </c>
      <c r="AC842" t="str">
        <f t="shared" si="1140"/>
        <v>[[16,234,938,100][18,46,187,100]]</v>
      </c>
      <c r="AD842" t="str">
        <f t="shared" si="1140"/>
        <v>[[16,234,938,100][18,46,187,100]]</v>
      </c>
      <c r="AE842">
        <f t="shared" si="1141"/>
        <v>2</v>
      </c>
    </row>
    <row r="843" spans="1:31" x14ac:dyDescent="0.15">
      <c r="A843" t="str">
        <f t="shared" si="1096"/>
        <v>1207407</v>
      </c>
      <c r="B843">
        <f t="shared" si="1097"/>
        <v>1</v>
      </c>
      <c r="E843">
        <f t="shared" ref="E843" si="1154">E343</f>
        <v>4</v>
      </c>
      <c r="G843">
        <f t="shared" ref="G843" si="1155">G343</f>
        <v>7</v>
      </c>
      <c r="H843">
        <f>VLOOKUP(G843,装备规划说明!$F$7:$H$20,2,FALSE)</f>
        <v>100</v>
      </c>
      <c r="I843">
        <f>IF(G843&gt;2,IF(E843=VLOOKUP(G843,装备规划说明!$F$10:$P$20,11,FALSE),1,0)+IF(E843-1=VLOOKUP(G843,装备规划说明!$F$10:$P$20,11,FALSE),1,0),IF(E843=VLOOKUP(G843,装备规划说明!$F$10:$P$20,11,FALSE),1,0))</f>
        <v>1</v>
      </c>
      <c r="J843">
        <f t="shared" si="1100"/>
        <v>2</v>
      </c>
      <c r="K843">
        <v>0</v>
      </c>
      <c r="R843">
        <f t="shared" ref="R843:S843" si="1156">R343</f>
        <v>7</v>
      </c>
      <c r="S843">
        <f t="shared" si="1156"/>
        <v>7</v>
      </c>
      <c r="U843">
        <f>VLOOKUP($R843,装备规划说明!$X$27:$AI$34,U$1,FALSE)</f>
        <v>16</v>
      </c>
      <c r="V843">
        <f>INT(VLOOKUP($R843,装备规划说明!$X$27:$AI$34,V$1,FALSE)*VLOOKUP($G843,装备规划说明!$F$10:$O$21,4,FALSE)/装备规划说明!$AE$14)</f>
        <v>1408</v>
      </c>
      <c r="W843">
        <f>VLOOKUP($R843,装备规划说明!$X$27:$AI$34,W$1,FALSE)</f>
        <v>18</v>
      </c>
      <c r="X843">
        <f>INT(VLOOKUP($R843,装备规划说明!$X$27:$AI$34,X$1,FALSE)*VLOOKUP($G843,装备规划说明!$F$10:$O$21,4,FALSE)/装备规划说明!$AE$14)</f>
        <v>281</v>
      </c>
      <c r="Y843" t="str">
        <f t="shared" si="1129"/>
        <v>[[16,1408][[18,281]]</v>
      </c>
      <c r="Z843">
        <f t="shared" si="1139"/>
        <v>3</v>
      </c>
      <c r="AA843" t="str">
        <f t="shared" si="1140"/>
        <v>[[16,234,938,100][18,46,187,100]]</v>
      </c>
      <c r="AB843" t="str">
        <f t="shared" si="1140"/>
        <v>[[16,234,938,100][18,46,187,100]]</v>
      </c>
      <c r="AC843" t="str">
        <f t="shared" si="1140"/>
        <v>[[16,234,938,100][18,46,187,100]]</v>
      </c>
      <c r="AD843" t="str">
        <f t="shared" si="1140"/>
        <v>[[16,234,938,100][18,46,187,100]]</v>
      </c>
      <c r="AE843">
        <f t="shared" si="1141"/>
        <v>2</v>
      </c>
    </row>
    <row r="844" spans="1:31" x14ac:dyDescent="0.15">
      <c r="A844" t="str">
        <f t="shared" si="1096"/>
        <v>1207407</v>
      </c>
      <c r="B844">
        <f t="shared" si="1097"/>
        <v>1</v>
      </c>
      <c r="E844">
        <f t="shared" ref="E844" si="1157">E344</f>
        <v>4</v>
      </c>
      <c r="G844">
        <f t="shared" ref="G844" si="1158">G344</f>
        <v>7</v>
      </c>
      <c r="H844">
        <f>VLOOKUP(G844,装备规划说明!$F$7:$H$20,2,FALSE)</f>
        <v>100</v>
      </c>
      <c r="I844">
        <f>IF(G844&gt;2,IF(E844=VLOOKUP(G844,装备规划说明!$F$10:$P$20,11,FALSE),1,0)+IF(E844-1=VLOOKUP(G844,装备规划说明!$F$10:$P$20,11,FALSE),1,0),IF(E844=VLOOKUP(G844,装备规划说明!$F$10:$P$20,11,FALSE),1,0))</f>
        <v>1</v>
      </c>
      <c r="J844">
        <f t="shared" si="1100"/>
        <v>2</v>
      </c>
      <c r="K844">
        <v>0</v>
      </c>
      <c r="R844">
        <f t="shared" ref="R844:S844" si="1159">R344</f>
        <v>7</v>
      </c>
      <c r="S844">
        <f t="shared" si="1159"/>
        <v>7</v>
      </c>
      <c r="U844">
        <f>VLOOKUP($R844,装备规划说明!$X$27:$AI$34,U$1,FALSE)</f>
        <v>16</v>
      </c>
      <c r="V844">
        <f>INT(VLOOKUP($R844,装备规划说明!$X$27:$AI$34,V$1,FALSE)*VLOOKUP($G844,装备规划说明!$F$10:$O$21,4,FALSE)/装备规划说明!$AE$14)</f>
        <v>1408</v>
      </c>
      <c r="W844">
        <f>VLOOKUP($R844,装备规划说明!$X$27:$AI$34,W$1,FALSE)</f>
        <v>18</v>
      </c>
      <c r="X844">
        <f>INT(VLOOKUP($R844,装备规划说明!$X$27:$AI$34,X$1,FALSE)*VLOOKUP($G844,装备规划说明!$F$10:$O$21,4,FALSE)/装备规划说明!$AE$14)</f>
        <v>281</v>
      </c>
      <c r="Y844" t="str">
        <f t="shared" si="1129"/>
        <v>[[16,1408][[18,281]]</v>
      </c>
      <c r="Z844">
        <f t="shared" si="1139"/>
        <v>3</v>
      </c>
      <c r="AA844" t="str">
        <f t="shared" si="1140"/>
        <v>[[16,234,938,100][18,46,187,100]]</v>
      </c>
      <c r="AB844" t="str">
        <f t="shared" si="1140"/>
        <v>[[16,234,938,100][18,46,187,100]]</v>
      </c>
      <c r="AC844" t="str">
        <f t="shared" si="1140"/>
        <v>[[16,234,938,100][18,46,187,100]]</v>
      </c>
      <c r="AD844" t="str">
        <f t="shared" si="1140"/>
        <v>[[16,234,938,100][18,46,187,100]]</v>
      </c>
      <c r="AE844">
        <f t="shared" si="1141"/>
        <v>2</v>
      </c>
    </row>
    <row r="845" spans="1:31" x14ac:dyDescent="0.15">
      <c r="A845" t="str">
        <f t="shared" si="1096"/>
        <v>1201507</v>
      </c>
      <c r="B845">
        <f t="shared" si="1097"/>
        <v>1</v>
      </c>
      <c r="E845">
        <f t="shared" ref="E845" si="1160">E345</f>
        <v>5</v>
      </c>
      <c r="G845">
        <f t="shared" ref="G845" si="1161">G345</f>
        <v>7</v>
      </c>
      <c r="H845">
        <f>VLOOKUP(G845,装备规划说明!$F$7:$H$20,2,FALSE)</f>
        <v>100</v>
      </c>
      <c r="I845">
        <f>IF(G845&gt;2,IF(E845=VLOOKUP(G845,装备规划说明!$F$10:$P$20,11,FALSE),1,0)+IF(E845-1=VLOOKUP(G845,装备规划说明!$F$10:$P$20,11,FALSE),1,0),IF(E845=VLOOKUP(G845,装备规划说明!$F$10:$P$20,11,FALSE),1,0))</f>
        <v>1</v>
      </c>
      <c r="J845">
        <f t="shared" si="1100"/>
        <v>2</v>
      </c>
      <c r="K845">
        <v>0</v>
      </c>
      <c r="R845">
        <f t="shared" ref="R845:S845" si="1162">R345</f>
        <v>1</v>
      </c>
      <c r="S845">
        <f t="shared" si="1162"/>
        <v>1</v>
      </c>
      <c r="U845">
        <f>VLOOKUP($R845,装备规划说明!$X$27:$AI$34,U$1,FALSE)</f>
        <v>16</v>
      </c>
      <c r="V845">
        <f>INT(VLOOKUP($R845,装备规划说明!$X$27:$AI$34,V$1,FALSE)*VLOOKUP($G845,装备规划说明!$F$10:$O$21,4,FALSE)/装备规划说明!$AE$14)</f>
        <v>985</v>
      </c>
      <c r="W845">
        <f>VLOOKUP($R845,装备规划说明!$X$27:$AI$34,W$1,FALSE)</f>
        <v>20</v>
      </c>
      <c r="X845">
        <f>INT(VLOOKUP($R845,装备规划说明!$X$27:$AI$34,X$1,FALSE)*VLOOKUP($G845,装备规划说明!$F$10:$O$21,4,FALSE)/装备规划说明!$AE$14)</f>
        <v>70</v>
      </c>
      <c r="Y845" t="str">
        <f t="shared" si="1129"/>
        <v>[[16,985][[20,70]]</v>
      </c>
      <c r="Z845">
        <f t="shared" si="1139"/>
        <v>4</v>
      </c>
      <c r="AA845" t="str">
        <f t="shared" si="1140"/>
        <v>[[16,164,656,100][20,11,46,100]]</v>
      </c>
      <c r="AB845" t="str">
        <f t="shared" si="1140"/>
        <v>[[16,164,656,100][20,11,46,100]]</v>
      </c>
      <c r="AC845" t="str">
        <f t="shared" si="1140"/>
        <v>[[16,164,656,100][20,11,46,100]]</v>
      </c>
      <c r="AD845" t="str">
        <f t="shared" si="1140"/>
        <v>[[16,164,656,100][20,11,46,100]]</v>
      </c>
      <c r="AE845">
        <f t="shared" si="1141"/>
        <v>2</v>
      </c>
    </row>
    <row r="846" spans="1:31" x14ac:dyDescent="0.15">
      <c r="A846" t="str">
        <f t="shared" si="1096"/>
        <v>1202507</v>
      </c>
      <c r="B846">
        <f t="shared" si="1097"/>
        <v>1</v>
      </c>
      <c r="E846">
        <f t="shared" ref="E846" si="1163">E346</f>
        <v>5</v>
      </c>
      <c r="G846">
        <f t="shared" ref="G846" si="1164">G346</f>
        <v>7</v>
      </c>
      <c r="H846">
        <f>VLOOKUP(G846,装备规划说明!$F$7:$H$20,2,FALSE)</f>
        <v>100</v>
      </c>
      <c r="I846">
        <f>IF(G846&gt;2,IF(E846=VLOOKUP(G846,装备规划说明!$F$10:$P$20,11,FALSE),1,0)+IF(E846-1=VLOOKUP(G846,装备规划说明!$F$10:$P$20,11,FALSE),1,0),IF(E846=VLOOKUP(G846,装备规划说明!$F$10:$P$20,11,FALSE),1,0))</f>
        <v>1</v>
      </c>
      <c r="J846">
        <f t="shared" si="1100"/>
        <v>2</v>
      </c>
      <c r="K846">
        <v>0</v>
      </c>
      <c r="R846">
        <f t="shared" ref="R846:S846" si="1165">R346</f>
        <v>2</v>
      </c>
      <c r="S846">
        <f t="shared" si="1165"/>
        <v>2</v>
      </c>
      <c r="U846">
        <f>VLOOKUP($R846,装备规划说明!$X$27:$AI$34,U$1,FALSE)</f>
        <v>16</v>
      </c>
      <c r="V846">
        <f>INT(VLOOKUP($R846,装备规划说明!$X$27:$AI$34,V$1,FALSE)*VLOOKUP($G846,装备规划说明!$F$10:$O$21,4,FALSE)/装备规划说明!$AE$14)</f>
        <v>1408</v>
      </c>
      <c r="W846">
        <f>VLOOKUP($R846,装备规划说明!$X$27:$AI$34,W$1,FALSE)</f>
        <v>20</v>
      </c>
      <c r="X846">
        <f>INT(VLOOKUP($R846,装备规划说明!$X$27:$AI$34,X$1,FALSE)*VLOOKUP($G846,装备规划说明!$F$10:$O$21,4,FALSE)/装备规划说明!$AE$14)</f>
        <v>70</v>
      </c>
      <c r="Y846" t="str">
        <f t="shared" si="1129"/>
        <v>[[16,1408][[20,70]]</v>
      </c>
      <c r="Z846">
        <f t="shared" si="1139"/>
        <v>4</v>
      </c>
      <c r="AA846" t="str">
        <f t="shared" si="1140"/>
        <v>[[16,234,938,100][20,11,46,100]]</v>
      </c>
      <c r="AB846" t="str">
        <f t="shared" si="1140"/>
        <v>[[16,234,938,100][20,11,46,100]]</v>
      </c>
      <c r="AC846" t="str">
        <f t="shared" si="1140"/>
        <v>[[16,234,938,100][20,11,46,100]]</v>
      </c>
      <c r="AD846" t="str">
        <f t="shared" si="1140"/>
        <v>[[16,234,938,100][20,11,46,100]]</v>
      </c>
      <c r="AE846">
        <f t="shared" si="1141"/>
        <v>2</v>
      </c>
    </row>
    <row r="847" spans="1:31" x14ac:dyDescent="0.15">
      <c r="A847" t="str">
        <f t="shared" si="1096"/>
        <v>1203507</v>
      </c>
      <c r="B847">
        <f t="shared" si="1097"/>
        <v>1</v>
      </c>
      <c r="E847">
        <f t="shared" ref="E847" si="1166">E347</f>
        <v>5</v>
      </c>
      <c r="G847">
        <f t="shared" ref="G847" si="1167">G347</f>
        <v>7</v>
      </c>
      <c r="H847">
        <f>VLOOKUP(G847,装备规划说明!$F$7:$H$20,2,FALSE)</f>
        <v>100</v>
      </c>
      <c r="I847">
        <f>IF(G847&gt;2,IF(E847=VLOOKUP(G847,装备规划说明!$F$10:$P$20,11,FALSE),1,0)+IF(E847-1=VLOOKUP(G847,装备规划说明!$F$10:$P$20,11,FALSE),1,0),IF(E847=VLOOKUP(G847,装备规划说明!$F$10:$P$20,11,FALSE),1,0))</f>
        <v>1</v>
      </c>
      <c r="J847">
        <f t="shared" si="1100"/>
        <v>2</v>
      </c>
      <c r="K847">
        <v>0</v>
      </c>
      <c r="R847">
        <f t="shared" ref="R847:S847" si="1168">R347</f>
        <v>3</v>
      </c>
      <c r="S847">
        <f t="shared" si="1168"/>
        <v>3</v>
      </c>
      <c r="U847">
        <f>VLOOKUP($R847,装备规划说明!$X$27:$AI$34,U$1,FALSE)</f>
        <v>16</v>
      </c>
      <c r="V847">
        <f>INT(VLOOKUP($R847,装备规划说明!$X$27:$AI$34,V$1,FALSE)*VLOOKUP($G847,装备规划说明!$F$10:$O$21,4,FALSE)/装备规划说明!$AE$14)</f>
        <v>704</v>
      </c>
      <c r="W847">
        <f>VLOOKUP($R847,装备规划说明!$X$27:$AI$34,W$1,FALSE)</f>
        <v>21</v>
      </c>
      <c r="X847">
        <f>INT(VLOOKUP($R847,装备规划说明!$X$27:$AI$34,X$1,FALSE)*VLOOKUP($G847,装备规划说明!$F$10:$O$21,4,FALSE)/装备规划说明!$AE$14)</f>
        <v>70</v>
      </c>
      <c r="Y847" t="str">
        <f t="shared" si="1129"/>
        <v>[[16,704][[21,70]]</v>
      </c>
      <c r="Z847">
        <f t="shared" si="1139"/>
        <v>4</v>
      </c>
      <c r="AA847" t="str">
        <f t="shared" si="1140"/>
        <v>[[16,117,469,100][21,11,46,100]]</v>
      </c>
      <c r="AB847" t="str">
        <f t="shared" si="1140"/>
        <v>[[16,117,469,100][21,11,46,100]]</v>
      </c>
      <c r="AC847" t="str">
        <f t="shared" si="1140"/>
        <v>[[16,117,469,100][21,11,46,100]]</v>
      </c>
      <c r="AD847" t="str">
        <f t="shared" si="1140"/>
        <v>[[16,117,469,100][21,11,46,100]]</v>
      </c>
      <c r="AE847">
        <f t="shared" si="1141"/>
        <v>2</v>
      </c>
    </row>
    <row r="848" spans="1:31" x14ac:dyDescent="0.15">
      <c r="A848" t="str">
        <f t="shared" si="1096"/>
        <v>1204507</v>
      </c>
      <c r="B848">
        <f t="shared" si="1097"/>
        <v>1</v>
      </c>
      <c r="E848">
        <f t="shared" ref="E848" si="1169">E348</f>
        <v>5</v>
      </c>
      <c r="G848">
        <f t="shared" ref="G848" si="1170">G348</f>
        <v>7</v>
      </c>
      <c r="H848">
        <f>VLOOKUP(G848,装备规划说明!$F$7:$H$20,2,FALSE)</f>
        <v>100</v>
      </c>
      <c r="I848">
        <f>IF(G848&gt;2,IF(E848=VLOOKUP(G848,装备规划说明!$F$10:$P$20,11,FALSE),1,0)+IF(E848-1=VLOOKUP(G848,装备规划说明!$F$10:$P$20,11,FALSE),1,0),IF(E848=VLOOKUP(G848,装备规划说明!$F$10:$P$20,11,FALSE),1,0))</f>
        <v>1</v>
      </c>
      <c r="J848">
        <f t="shared" si="1100"/>
        <v>2</v>
      </c>
      <c r="K848">
        <v>0</v>
      </c>
      <c r="R848">
        <f t="shared" ref="R848:S848" si="1171">R348</f>
        <v>4</v>
      </c>
      <c r="S848">
        <f t="shared" si="1171"/>
        <v>4</v>
      </c>
      <c r="U848">
        <f>VLOOKUP($R848,装备规划说明!$X$27:$AI$34,U$1,FALSE)</f>
        <v>18</v>
      </c>
      <c r="V848">
        <f>INT(VLOOKUP($R848,装备规划说明!$X$27:$AI$34,V$1,FALSE)*VLOOKUP($G848,装备规划说明!$F$10:$O$21,4,FALSE)/装备规划说明!$AE$14)</f>
        <v>70</v>
      </c>
      <c r="W848">
        <f>VLOOKUP($R848,装备规划说明!$X$27:$AI$34,W$1,FALSE)</f>
        <v>22</v>
      </c>
      <c r="X848">
        <f>INT(VLOOKUP($R848,装备规划说明!$X$27:$AI$34,X$1,FALSE)*VLOOKUP($G848,装备规划说明!$F$10:$O$21,4,FALSE)/装备规划说明!$AE$14)</f>
        <v>35</v>
      </c>
      <c r="Y848" t="str">
        <f t="shared" si="1129"/>
        <v>[[18,70][[22,35]]</v>
      </c>
      <c r="Z848">
        <f t="shared" si="1139"/>
        <v>4</v>
      </c>
      <c r="AA848" t="str">
        <f t="shared" si="1140"/>
        <v>[[18,11,46,100][22,5,23,100]]</v>
      </c>
      <c r="AB848" t="str">
        <f t="shared" si="1140"/>
        <v>[[18,11,46,100][22,5,23,100]]</v>
      </c>
      <c r="AC848" t="str">
        <f t="shared" si="1140"/>
        <v>[[18,11,46,100][22,5,23,100]]</v>
      </c>
      <c r="AD848" t="str">
        <f t="shared" si="1140"/>
        <v>[[18,11,46,100][22,5,23,100]]</v>
      </c>
      <c r="AE848">
        <f t="shared" si="1141"/>
        <v>2</v>
      </c>
    </row>
    <row r="849" spans="1:31" x14ac:dyDescent="0.15">
      <c r="A849" t="str">
        <f t="shared" si="1096"/>
        <v>1205507</v>
      </c>
      <c r="B849">
        <f t="shared" si="1097"/>
        <v>1</v>
      </c>
      <c r="E849">
        <f t="shared" ref="E849" si="1172">E349</f>
        <v>5</v>
      </c>
      <c r="G849">
        <f t="shared" ref="G849" si="1173">G349</f>
        <v>7</v>
      </c>
      <c r="H849">
        <f>VLOOKUP(G849,装备规划说明!$F$7:$H$20,2,FALSE)</f>
        <v>100</v>
      </c>
      <c r="I849">
        <f>IF(G849&gt;2,IF(E849=VLOOKUP(G849,装备规划说明!$F$10:$P$20,11,FALSE),1,0)+IF(E849-1=VLOOKUP(G849,装备规划说明!$F$10:$P$20,11,FALSE),1,0),IF(E849=VLOOKUP(G849,装备规划说明!$F$10:$P$20,11,FALSE),1,0))</f>
        <v>1</v>
      </c>
      <c r="J849">
        <f t="shared" si="1100"/>
        <v>2</v>
      </c>
      <c r="K849">
        <v>0</v>
      </c>
      <c r="R849">
        <f t="shared" ref="R849:S849" si="1174">R349</f>
        <v>5</v>
      </c>
      <c r="S849">
        <f t="shared" si="1174"/>
        <v>5</v>
      </c>
      <c r="U849">
        <f>VLOOKUP($R849,装备规划说明!$X$27:$AI$34,U$1,FALSE)</f>
        <v>16</v>
      </c>
      <c r="V849">
        <f>INT(VLOOKUP($R849,装备规划说明!$X$27:$AI$34,V$1,FALSE)*VLOOKUP($G849,装备规划说明!$F$10:$O$21,4,FALSE)/装备规划说明!$AE$14)</f>
        <v>985</v>
      </c>
      <c r="W849">
        <f>VLOOKUP($R849,装备规划说明!$X$27:$AI$34,W$1,FALSE)</f>
        <v>17</v>
      </c>
      <c r="X849">
        <f>INT(VLOOKUP($R849,装备规划说明!$X$27:$AI$34,X$1,FALSE)*VLOOKUP($G849,装备规划说明!$F$10:$O$21,4,FALSE)/装备规划说明!$AE$14)</f>
        <v>704</v>
      </c>
      <c r="Y849" t="str">
        <f t="shared" si="1129"/>
        <v>[[16,985][[17,704]]</v>
      </c>
      <c r="Z849">
        <f t="shared" si="1139"/>
        <v>4</v>
      </c>
      <c r="AA849" t="str">
        <f t="shared" si="1140"/>
        <v>[[16,164,656,100][17,117,469,100]]</v>
      </c>
      <c r="AB849" t="str">
        <f t="shared" si="1140"/>
        <v>[[16,164,656,100][17,117,469,100]]</v>
      </c>
      <c r="AC849" t="str">
        <f t="shared" si="1140"/>
        <v>[[16,164,656,100][17,117,469,100]]</v>
      </c>
      <c r="AD849" t="str">
        <f t="shared" si="1140"/>
        <v>[[16,164,656,100][17,117,469,100]]</v>
      </c>
      <c r="AE849">
        <f t="shared" si="1141"/>
        <v>2</v>
      </c>
    </row>
    <row r="850" spans="1:31" x14ac:dyDescent="0.15">
      <c r="A850" t="str">
        <f t="shared" si="1096"/>
        <v>1206507</v>
      </c>
      <c r="B850">
        <f t="shared" si="1097"/>
        <v>1</v>
      </c>
      <c r="E850">
        <f t="shared" ref="E850" si="1175">E350</f>
        <v>5</v>
      </c>
      <c r="G850">
        <f t="shared" ref="G850" si="1176">G350</f>
        <v>7</v>
      </c>
      <c r="H850">
        <f>VLOOKUP(G850,装备规划说明!$F$7:$H$20,2,FALSE)</f>
        <v>100</v>
      </c>
      <c r="I850">
        <f>IF(G850&gt;2,IF(E850=VLOOKUP(G850,装备规划说明!$F$10:$P$20,11,FALSE),1,0)+IF(E850-1=VLOOKUP(G850,装备规划说明!$F$10:$P$20,11,FALSE),1,0),IF(E850=VLOOKUP(G850,装备规划说明!$F$10:$P$20,11,FALSE),1,0))</f>
        <v>1</v>
      </c>
      <c r="J850">
        <f t="shared" si="1100"/>
        <v>2</v>
      </c>
      <c r="K850">
        <v>0</v>
      </c>
      <c r="R850">
        <f t="shared" ref="R850:S850" si="1177">R350</f>
        <v>6</v>
      </c>
      <c r="S850">
        <f t="shared" si="1177"/>
        <v>6</v>
      </c>
      <c r="U850">
        <f>VLOOKUP($R850,装备规划说明!$X$27:$AI$34,U$1,FALSE)</f>
        <v>18</v>
      </c>
      <c r="V850">
        <f>INT(VLOOKUP($R850,装备规划说明!$X$27:$AI$34,V$1,FALSE)*VLOOKUP($G850,装备规划说明!$F$10:$O$21,4,FALSE)/装备规划说明!$AE$14)</f>
        <v>70</v>
      </c>
      <c r="W850">
        <f>VLOOKUP($R850,装备规划说明!$X$27:$AI$34,W$1,FALSE)</f>
        <v>17</v>
      </c>
      <c r="X850">
        <f>INT(VLOOKUP($R850,装备规划说明!$X$27:$AI$34,X$1,FALSE)*VLOOKUP($G850,装备规划说明!$F$10:$O$21,4,FALSE)/装备规划说明!$AE$14)</f>
        <v>28</v>
      </c>
      <c r="Y850" t="str">
        <f t="shared" si="1129"/>
        <v>[[18,70][[17,28]]</v>
      </c>
      <c r="Z850">
        <f t="shared" si="1139"/>
        <v>4</v>
      </c>
      <c r="AA850" t="str">
        <f t="shared" si="1140"/>
        <v>[[18,11,46,100][17,4,18,100]]</v>
      </c>
      <c r="AB850" t="str">
        <f t="shared" si="1140"/>
        <v>[[18,11,46,100][17,4,18,100]]</v>
      </c>
      <c r="AC850" t="str">
        <f t="shared" si="1140"/>
        <v>[[18,11,46,100][17,4,18,100]]</v>
      </c>
      <c r="AD850" t="str">
        <f t="shared" si="1140"/>
        <v>[[18,11,46,100][17,4,18,100]]</v>
      </c>
      <c r="AE850">
        <f t="shared" si="1141"/>
        <v>2</v>
      </c>
    </row>
    <row r="851" spans="1:31" x14ac:dyDescent="0.15">
      <c r="A851" t="str">
        <f t="shared" si="1096"/>
        <v>1207507</v>
      </c>
      <c r="B851">
        <f t="shared" si="1097"/>
        <v>1</v>
      </c>
      <c r="E851">
        <f t="shared" ref="E851" si="1178">E351</f>
        <v>5</v>
      </c>
      <c r="G851">
        <f t="shared" ref="G851" si="1179">G351</f>
        <v>7</v>
      </c>
      <c r="H851">
        <f>VLOOKUP(G851,装备规划说明!$F$7:$H$20,2,FALSE)</f>
        <v>100</v>
      </c>
      <c r="I851">
        <f>IF(G851&gt;2,IF(E851=VLOOKUP(G851,装备规划说明!$F$10:$P$20,11,FALSE),1,0)+IF(E851-1=VLOOKUP(G851,装备规划说明!$F$10:$P$20,11,FALSE),1,0),IF(E851=VLOOKUP(G851,装备规划说明!$F$10:$P$20,11,FALSE),1,0))</f>
        <v>1</v>
      </c>
      <c r="J851">
        <f t="shared" si="1100"/>
        <v>2</v>
      </c>
      <c r="K851">
        <v>0</v>
      </c>
      <c r="R851">
        <f t="shared" ref="R851:S851" si="1180">R351</f>
        <v>7</v>
      </c>
      <c r="S851">
        <f t="shared" si="1180"/>
        <v>7</v>
      </c>
      <c r="U851">
        <f>VLOOKUP($R851,装备规划说明!$X$27:$AI$34,U$1,FALSE)</f>
        <v>16</v>
      </c>
      <c r="V851">
        <f>INT(VLOOKUP($R851,装备规划说明!$X$27:$AI$34,V$1,FALSE)*VLOOKUP($G851,装备规划说明!$F$10:$O$21,4,FALSE)/装备规划说明!$AE$14)</f>
        <v>1408</v>
      </c>
      <c r="W851">
        <f>VLOOKUP($R851,装备规划说明!$X$27:$AI$34,W$1,FALSE)</f>
        <v>18</v>
      </c>
      <c r="X851">
        <f>INT(VLOOKUP($R851,装备规划说明!$X$27:$AI$34,X$1,FALSE)*VLOOKUP($G851,装备规划说明!$F$10:$O$21,4,FALSE)/装备规划说明!$AE$14)</f>
        <v>281</v>
      </c>
      <c r="Y851" t="str">
        <f t="shared" si="1129"/>
        <v>[[16,1408][[18,281]]</v>
      </c>
      <c r="Z851">
        <f t="shared" si="1139"/>
        <v>4</v>
      </c>
      <c r="AA851" t="str">
        <f t="shared" si="1140"/>
        <v>[[16,234,938,100][18,46,187,100]]</v>
      </c>
      <c r="AB851" t="str">
        <f t="shared" si="1140"/>
        <v>[[16,234,938,100][18,46,187,100]]</v>
      </c>
      <c r="AC851" t="str">
        <f t="shared" si="1140"/>
        <v>[[16,234,938,100][18,46,187,100]]</v>
      </c>
      <c r="AD851" t="str">
        <f t="shared" si="1140"/>
        <v>[[16,234,938,100][18,46,187,100]]</v>
      </c>
      <c r="AE851">
        <f t="shared" si="1141"/>
        <v>2</v>
      </c>
    </row>
    <row r="852" spans="1:31" x14ac:dyDescent="0.15">
      <c r="A852" t="str">
        <f t="shared" si="1096"/>
        <v>1207507</v>
      </c>
      <c r="B852">
        <f t="shared" si="1097"/>
        <v>1</v>
      </c>
      <c r="E852">
        <f t="shared" ref="E852" si="1181">E352</f>
        <v>5</v>
      </c>
      <c r="G852">
        <f t="shared" ref="G852" si="1182">G352</f>
        <v>7</v>
      </c>
      <c r="H852">
        <f>VLOOKUP(G852,装备规划说明!$F$7:$H$20,2,FALSE)</f>
        <v>100</v>
      </c>
      <c r="I852">
        <f>IF(G852&gt;2,IF(E852=VLOOKUP(G852,装备规划说明!$F$10:$P$20,11,FALSE),1,0)+IF(E852-1=VLOOKUP(G852,装备规划说明!$F$10:$P$20,11,FALSE),1,0),IF(E852=VLOOKUP(G852,装备规划说明!$F$10:$P$20,11,FALSE),1,0))</f>
        <v>1</v>
      </c>
      <c r="J852">
        <f t="shared" si="1100"/>
        <v>2</v>
      </c>
      <c r="K852">
        <v>0</v>
      </c>
      <c r="R852">
        <f t="shared" ref="R852:S852" si="1183">R352</f>
        <v>7</v>
      </c>
      <c r="S852">
        <f t="shared" si="1183"/>
        <v>7</v>
      </c>
      <c r="U852">
        <f>VLOOKUP($R852,装备规划说明!$X$27:$AI$34,U$1,FALSE)</f>
        <v>16</v>
      </c>
      <c r="V852">
        <f>INT(VLOOKUP($R852,装备规划说明!$X$27:$AI$34,V$1,FALSE)*VLOOKUP($G852,装备规划说明!$F$10:$O$21,4,FALSE)/装备规划说明!$AE$14)</f>
        <v>1408</v>
      </c>
      <c r="W852">
        <f>VLOOKUP($R852,装备规划说明!$X$27:$AI$34,W$1,FALSE)</f>
        <v>18</v>
      </c>
      <c r="X852">
        <f>INT(VLOOKUP($R852,装备规划说明!$X$27:$AI$34,X$1,FALSE)*VLOOKUP($G852,装备规划说明!$F$10:$O$21,4,FALSE)/装备规划说明!$AE$14)</f>
        <v>281</v>
      </c>
      <c r="Y852" t="str">
        <f t="shared" si="1129"/>
        <v>[[16,1408][[18,281]]</v>
      </c>
      <c r="Z852">
        <f t="shared" si="1139"/>
        <v>4</v>
      </c>
      <c r="AA852" t="str">
        <f t="shared" si="1140"/>
        <v>[[16,234,938,100][18,46,187,100]]</v>
      </c>
      <c r="AB852" t="str">
        <f t="shared" si="1140"/>
        <v>[[16,234,938,100][18,46,187,100]]</v>
      </c>
      <c r="AC852" t="str">
        <f t="shared" si="1140"/>
        <v>[[16,234,938,100][18,46,187,100]]</v>
      </c>
      <c r="AD852" t="str">
        <f t="shared" si="1140"/>
        <v>[[16,234,938,100][18,46,187,100]]</v>
      </c>
      <c r="AE852">
        <f t="shared" si="1141"/>
        <v>2</v>
      </c>
    </row>
    <row r="853" spans="1:31" x14ac:dyDescent="0.15">
      <c r="A853" t="str">
        <f t="shared" si="1096"/>
        <v>1207507</v>
      </c>
      <c r="B853">
        <f t="shared" si="1097"/>
        <v>1</v>
      </c>
      <c r="E853">
        <f t="shared" ref="E853" si="1184">E353</f>
        <v>5</v>
      </c>
      <c r="G853">
        <f t="shared" ref="G853" si="1185">G353</f>
        <v>7</v>
      </c>
      <c r="H853">
        <f>VLOOKUP(G853,装备规划说明!$F$7:$H$20,2,FALSE)</f>
        <v>100</v>
      </c>
      <c r="I853">
        <f>IF(G853&gt;2,IF(E853=VLOOKUP(G853,装备规划说明!$F$10:$P$20,11,FALSE),1,0)+IF(E853-1=VLOOKUP(G853,装备规划说明!$F$10:$P$20,11,FALSE),1,0),IF(E853=VLOOKUP(G853,装备规划说明!$F$10:$P$20,11,FALSE),1,0))</f>
        <v>1</v>
      </c>
      <c r="J853">
        <f t="shared" si="1100"/>
        <v>2</v>
      </c>
      <c r="K853">
        <v>0</v>
      </c>
      <c r="R853">
        <f t="shared" ref="R853:S853" si="1186">R353</f>
        <v>7</v>
      </c>
      <c r="S853">
        <f t="shared" si="1186"/>
        <v>7</v>
      </c>
      <c r="U853">
        <f>VLOOKUP($R853,装备规划说明!$X$27:$AI$34,U$1,FALSE)</f>
        <v>16</v>
      </c>
      <c r="V853">
        <f>INT(VLOOKUP($R853,装备规划说明!$X$27:$AI$34,V$1,FALSE)*VLOOKUP($G853,装备规划说明!$F$10:$O$21,4,FALSE)/装备规划说明!$AE$14)</f>
        <v>1408</v>
      </c>
      <c r="W853">
        <f>VLOOKUP($R853,装备规划说明!$X$27:$AI$34,W$1,FALSE)</f>
        <v>18</v>
      </c>
      <c r="X853">
        <f>INT(VLOOKUP($R853,装备规划说明!$X$27:$AI$34,X$1,FALSE)*VLOOKUP($G853,装备规划说明!$F$10:$O$21,4,FALSE)/装备规划说明!$AE$14)</f>
        <v>281</v>
      </c>
      <c r="Y853" t="str">
        <f t="shared" si="1129"/>
        <v>[[16,1408][[18,281]]</v>
      </c>
      <c r="Z853">
        <f t="shared" si="1139"/>
        <v>4</v>
      </c>
      <c r="AA853" t="str">
        <f t="shared" si="1140"/>
        <v>[[16,234,938,100][18,46,187,100]]</v>
      </c>
      <c r="AB853" t="str">
        <f t="shared" si="1140"/>
        <v>[[16,234,938,100][18,46,187,100]]</v>
      </c>
      <c r="AC853" t="str">
        <f t="shared" si="1140"/>
        <v>[[16,234,938,100][18,46,187,100]]</v>
      </c>
      <c r="AD853" t="str">
        <f t="shared" si="1140"/>
        <v>[[16,234,938,100][18,46,187,100]]</v>
      </c>
      <c r="AE853">
        <f t="shared" si="1141"/>
        <v>2</v>
      </c>
    </row>
    <row r="854" spans="1:31" x14ac:dyDescent="0.15">
      <c r="A854" t="str">
        <f t="shared" si="1096"/>
        <v>1207507</v>
      </c>
      <c r="B854">
        <f t="shared" si="1097"/>
        <v>1</v>
      </c>
      <c r="E854">
        <f t="shared" ref="E854" si="1187">E354</f>
        <v>5</v>
      </c>
      <c r="G854">
        <f t="shared" ref="G854" si="1188">G354</f>
        <v>7</v>
      </c>
      <c r="H854">
        <f>VLOOKUP(G854,装备规划说明!$F$7:$H$20,2,FALSE)</f>
        <v>100</v>
      </c>
      <c r="I854">
        <f>IF(G854&gt;2,IF(E854=VLOOKUP(G854,装备规划说明!$F$10:$P$20,11,FALSE),1,0)+IF(E854-1=VLOOKUP(G854,装备规划说明!$F$10:$P$20,11,FALSE),1,0),IF(E854=VLOOKUP(G854,装备规划说明!$F$10:$P$20,11,FALSE),1,0))</f>
        <v>1</v>
      </c>
      <c r="J854">
        <f t="shared" si="1100"/>
        <v>2</v>
      </c>
      <c r="K854">
        <v>0</v>
      </c>
      <c r="R854">
        <f t="shared" ref="R854:S854" si="1189">R354</f>
        <v>7</v>
      </c>
      <c r="S854">
        <f t="shared" si="1189"/>
        <v>7</v>
      </c>
      <c r="U854">
        <f>VLOOKUP($R854,装备规划说明!$X$27:$AI$34,U$1,FALSE)</f>
        <v>16</v>
      </c>
      <c r="V854">
        <f>INT(VLOOKUP($R854,装备规划说明!$X$27:$AI$34,V$1,FALSE)*VLOOKUP($G854,装备规划说明!$F$10:$O$21,4,FALSE)/装备规划说明!$AE$14)</f>
        <v>1408</v>
      </c>
      <c r="W854">
        <f>VLOOKUP($R854,装备规划说明!$X$27:$AI$34,W$1,FALSE)</f>
        <v>18</v>
      </c>
      <c r="X854">
        <f>INT(VLOOKUP($R854,装备规划说明!$X$27:$AI$34,X$1,FALSE)*VLOOKUP($G854,装备规划说明!$F$10:$O$21,4,FALSE)/装备规划说明!$AE$14)</f>
        <v>281</v>
      </c>
      <c r="Y854" t="str">
        <f t="shared" si="1129"/>
        <v>[[16,1408][[18,281]]</v>
      </c>
      <c r="Z854">
        <f t="shared" si="1139"/>
        <v>4</v>
      </c>
      <c r="AA854" t="str">
        <f t="shared" si="1140"/>
        <v>[[16,234,938,100][18,46,187,100]]</v>
      </c>
      <c r="AB854" t="str">
        <f t="shared" si="1140"/>
        <v>[[16,234,938,100][18,46,187,100]]</v>
      </c>
      <c r="AC854" t="str">
        <f t="shared" si="1140"/>
        <v>[[16,234,938,100][18,46,187,100]]</v>
      </c>
      <c r="AD854" t="str">
        <f t="shared" si="1140"/>
        <v>[[16,234,938,100][18,46,187,100]]</v>
      </c>
      <c r="AE854">
        <f t="shared" si="1141"/>
        <v>2</v>
      </c>
    </row>
    <row r="855" spans="1:31" hidden="1" x14ac:dyDescent="0.15">
      <c r="A855" t="str">
        <f t="shared" si="1096"/>
        <v>1201108</v>
      </c>
      <c r="B855">
        <f t="shared" si="1097"/>
        <v>1</v>
      </c>
      <c r="E855">
        <f t="shared" ref="E855" si="1190">E355</f>
        <v>1</v>
      </c>
      <c r="G855">
        <f t="shared" ref="G855" si="1191">G355</f>
        <v>8</v>
      </c>
      <c r="H855">
        <f>VLOOKUP(G855,装备规划说明!$F$7:$H$20,2,FALSE)</f>
        <v>110</v>
      </c>
      <c r="I855">
        <f>IF(G855&gt;2,IF(E855=VLOOKUP(G855,装备规划说明!$F$10:$P$20,11,FALSE),1,0)+IF(E855-1=VLOOKUP(G855,装备规划说明!$F$10:$P$20,11,FALSE),1,0),IF(E855=VLOOKUP(G855,装备规划说明!$F$10:$P$20,11,FALSE),1,0))</f>
        <v>0</v>
      </c>
      <c r="J855">
        <f t="shared" si="1100"/>
        <v>2</v>
      </c>
      <c r="K855">
        <v>0</v>
      </c>
      <c r="R855">
        <f t="shared" ref="R855:S855" si="1192">R355</f>
        <v>1</v>
      </c>
      <c r="S855">
        <f t="shared" si="1192"/>
        <v>1</v>
      </c>
      <c r="U855">
        <f>VLOOKUP($R855,装备规划说明!$X$27:$AI$34,U$1,FALSE)</f>
        <v>16</v>
      </c>
      <c r="V855">
        <f>INT(VLOOKUP($R855,装备规划说明!$X$27:$AI$34,V$1,FALSE)*VLOOKUP($G855,装备规划说明!$F$10:$O$21,4,FALSE)/装备规划说明!$AE$14)</f>
        <v>1084</v>
      </c>
      <c r="W855">
        <f>VLOOKUP($R855,装备规划说明!$X$27:$AI$34,W$1,FALSE)</f>
        <v>20</v>
      </c>
      <c r="X855">
        <f>INT(VLOOKUP($R855,装备规划说明!$X$27:$AI$34,X$1,FALSE)*VLOOKUP($G855,装备规划说明!$F$10:$O$21,4,FALSE)/装备规划说明!$AE$14)</f>
        <v>77</v>
      </c>
      <c r="Y855" t="str">
        <f t="shared" ref="Y855:Y884" si="1193">"[["&amp;$U855&amp;","&amp;INT($V855*0.7)&amp;","&amp;INT($V855*1.25)&amp;"]"&amp;"[["&amp;$W855&amp;","&amp;INT($X855*0.7)&amp;","&amp;INT($X855*1.25)&amp;"]"</f>
        <v>[[16,758,1355][[20,53,96]</v>
      </c>
      <c r="Z855">
        <f t="shared" si="1139"/>
        <v>0</v>
      </c>
      <c r="AA855" t="str">
        <f t="shared" si="1140"/>
        <v>[[16,180,722,100][20,12,51,100]]</v>
      </c>
      <c r="AB855" t="str">
        <f t="shared" si="1140"/>
        <v>[[16,180,722,100][20,12,51,100]]</v>
      </c>
      <c r="AC855" t="str">
        <f t="shared" si="1140"/>
        <v>[[16,180,722,100][20,12,51,100]]</v>
      </c>
      <c r="AD855" t="str">
        <f t="shared" si="1140"/>
        <v>[[16,180,722,100][20,12,51,100]]</v>
      </c>
      <c r="AE855">
        <f t="shared" si="1141"/>
        <v>1</v>
      </c>
    </row>
    <row r="856" spans="1:31" hidden="1" x14ac:dyDescent="0.15">
      <c r="A856" t="str">
        <f t="shared" si="1096"/>
        <v>1202108</v>
      </c>
      <c r="B856">
        <f t="shared" si="1097"/>
        <v>1</v>
      </c>
      <c r="E856">
        <f t="shared" ref="E856" si="1194">E356</f>
        <v>1</v>
      </c>
      <c r="G856">
        <f t="shared" ref="G856" si="1195">G356</f>
        <v>8</v>
      </c>
      <c r="H856">
        <f>VLOOKUP(G856,装备规划说明!$F$7:$H$20,2,FALSE)</f>
        <v>110</v>
      </c>
      <c r="I856">
        <f>IF(G856&gt;2,IF(E856=VLOOKUP(G856,装备规划说明!$F$10:$P$20,11,FALSE),1,0)+IF(E856-1=VLOOKUP(G856,装备规划说明!$F$10:$P$20,11,FALSE),1,0),IF(E856=VLOOKUP(G856,装备规划说明!$F$10:$P$20,11,FALSE),1,0))</f>
        <v>0</v>
      </c>
      <c r="J856">
        <f t="shared" si="1100"/>
        <v>2</v>
      </c>
      <c r="K856">
        <v>0</v>
      </c>
      <c r="R856">
        <f t="shared" ref="R856:S856" si="1196">R356</f>
        <v>2</v>
      </c>
      <c r="S856">
        <f t="shared" si="1196"/>
        <v>2</v>
      </c>
      <c r="U856">
        <f>VLOOKUP($R856,装备规划说明!$X$27:$AI$34,U$1,FALSE)</f>
        <v>16</v>
      </c>
      <c r="V856">
        <f>INT(VLOOKUP($R856,装备规划说明!$X$27:$AI$34,V$1,FALSE)*VLOOKUP($G856,装备规划说明!$F$10:$O$21,4,FALSE)/装备规划说明!$AE$14)</f>
        <v>1549</v>
      </c>
      <c r="W856">
        <f>VLOOKUP($R856,装备规划说明!$X$27:$AI$34,W$1,FALSE)</f>
        <v>20</v>
      </c>
      <c r="X856">
        <f>INT(VLOOKUP($R856,装备规划说明!$X$27:$AI$34,X$1,FALSE)*VLOOKUP($G856,装备规划说明!$F$10:$O$21,4,FALSE)/装备规划说明!$AE$14)</f>
        <v>77</v>
      </c>
      <c r="Y856" t="str">
        <f t="shared" si="1193"/>
        <v>[[16,1084,1936][[20,53,96]</v>
      </c>
      <c r="Z856">
        <f t="shared" si="1139"/>
        <v>0</v>
      </c>
      <c r="AA856" t="str">
        <f t="shared" si="1140"/>
        <v>[[16,258,1032,100][20,12,51,100]]</v>
      </c>
      <c r="AB856" t="str">
        <f t="shared" si="1140"/>
        <v>[[16,258,1032,100][20,12,51,100]]</v>
      </c>
      <c r="AC856" t="str">
        <f t="shared" si="1140"/>
        <v>[[16,258,1032,100][20,12,51,100]]</v>
      </c>
      <c r="AD856" t="str">
        <f t="shared" si="1140"/>
        <v>[[16,258,1032,100][20,12,51,100]]</v>
      </c>
      <c r="AE856">
        <f t="shared" si="1141"/>
        <v>1</v>
      </c>
    </row>
    <row r="857" spans="1:31" hidden="1" x14ac:dyDescent="0.15">
      <c r="A857" t="str">
        <f t="shared" si="1096"/>
        <v>1203108</v>
      </c>
      <c r="B857">
        <f t="shared" si="1097"/>
        <v>1</v>
      </c>
      <c r="E857">
        <f t="shared" ref="E857" si="1197">E357</f>
        <v>1</v>
      </c>
      <c r="G857">
        <f t="shared" ref="G857" si="1198">G357</f>
        <v>8</v>
      </c>
      <c r="H857">
        <f>VLOOKUP(G857,装备规划说明!$F$7:$H$20,2,FALSE)</f>
        <v>110</v>
      </c>
      <c r="I857">
        <f>IF(G857&gt;2,IF(E857=VLOOKUP(G857,装备规划说明!$F$10:$P$20,11,FALSE),1,0)+IF(E857-1=VLOOKUP(G857,装备规划说明!$F$10:$P$20,11,FALSE),1,0),IF(E857=VLOOKUP(G857,装备规划说明!$F$10:$P$20,11,FALSE),1,0))</f>
        <v>0</v>
      </c>
      <c r="J857">
        <f t="shared" si="1100"/>
        <v>2</v>
      </c>
      <c r="K857">
        <v>0</v>
      </c>
      <c r="R857">
        <f t="shared" ref="R857:S857" si="1199">R357</f>
        <v>3</v>
      </c>
      <c r="S857">
        <f t="shared" si="1199"/>
        <v>3</v>
      </c>
      <c r="U857">
        <f>VLOOKUP($R857,装备规划说明!$X$27:$AI$34,U$1,FALSE)</f>
        <v>16</v>
      </c>
      <c r="V857">
        <f>INT(VLOOKUP($R857,装备规划说明!$X$27:$AI$34,V$1,FALSE)*VLOOKUP($G857,装备规划说明!$F$10:$O$21,4,FALSE)/装备规划说明!$AE$14)</f>
        <v>774</v>
      </c>
      <c r="W857">
        <f>VLOOKUP($R857,装备规划说明!$X$27:$AI$34,W$1,FALSE)</f>
        <v>21</v>
      </c>
      <c r="X857">
        <f>INT(VLOOKUP($R857,装备规划说明!$X$27:$AI$34,X$1,FALSE)*VLOOKUP($G857,装备规划说明!$F$10:$O$21,4,FALSE)/装备规划说明!$AE$14)</f>
        <v>77</v>
      </c>
      <c r="Y857" t="str">
        <f t="shared" si="1193"/>
        <v>[[16,541,967][[21,53,96]</v>
      </c>
      <c r="Z857">
        <f t="shared" si="1139"/>
        <v>0</v>
      </c>
      <c r="AA857" t="str">
        <f t="shared" si="1140"/>
        <v>[[16,129,516,100][21,12,51,100]]</v>
      </c>
      <c r="AB857" t="str">
        <f t="shared" si="1140"/>
        <v>[[16,129,516,100][21,12,51,100]]</v>
      </c>
      <c r="AC857" t="str">
        <f t="shared" si="1140"/>
        <v>[[16,129,516,100][21,12,51,100]]</v>
      </c>
      <c r="AD857" t="str">
        <f t="shared" si="1140"/>
        <v>[[16,129,516,100][21,12,51,100]]</v>
      </c>
      <c r="AE857">
        <f t="shared" si="1141"/>
        <v>1</v>
      </c>
    </row>
    <row r="858" spans="1:31" hidden="1" x14ac:dyDescent="0.15">
      <c r="A858" t="str">
        <f t="shared" si="1096"/>
        <v>1204108</v>
      </c>
      <c r="B858">
        <f t="shared" si="1097"/>
        <v>1</v>
      </c>
      <c r="E858">
        <f t="shared" ref="E858" si="1200">E358</f>
        <v>1</v>
      </c>
      <c r="G858">
        <f t="shared" ref="G858" si="1201">G358</f>
        <v>8</v>
      </c>
      <c r="H858">
        <f>VLOOKUP(G858,装备规划说明!$F$7:$H$20,2,FALSE)</f>
        <v>110</v>
      </c>
      <c r="I858">
        <f>IF(G858&gt;2,IF(E858=VLOOKUP(G858,装备规划说明!$F$10:$P$20,11,FALSE),1,0)+IF(E858-1=VLOOKUP(G858,装备规划说明!$F$10:$P$20,11,FALSE),1,0),IF(E858=VLOOKUP(G858,装备规划说明!$F$10:$P$20,11,FALSE),1,0))</f>
        <v>0</v>
      </c>
      <c r="J858">
        <f t="shared" si="1100"/>
        <v>2</v>
      </c>
      <c r="K858">
        <v>0</v>
      </c>
      <c r="R858">
        <f t="shared" ref="R858:S858" si="1202">R358</f>
        <v>4</v>
      </c>
      <c r="S858">
        <f t="shared" si="1202"/>
        <v>4</v>
      </c>
      <c r="U858">
        <f>VLOOKUP($R858,装备规划说明!$X$27:$AI$34,U$1,FALSE)</f>
        <v>18</v>
      </c>
      <c r="V858">
        <f>INT(VLOOKUP($R858,装备规划说明!$X$27:$AI$34,V$1,FALSE)*VLOOKUP($G858,装备规划说明!$F$10:$O$21,4,FALSE)/装备规划说明!$AE$14)</f>
        <v>77</v>
      </c>
      <c r="W858">
        <f>VLOOKUP($R858,装备规划说明!$X$27:$AI$34,W$1,FALSE)</f>
        <v>22</v>
      </c>
      <c r="X858">
        <f>INT(VLOOKUP($R858,装备规划说明!$X$27:$AI$34,X$1,FALSE)*VLOOKUP($G858,装备规划说明!$F$10:$O$21,4,FALSE)/装备规划说明!$AE$14)</f>
        <v>38</v>
      </c>
      <c r="Y858" t="str">
        <f t="shared" si="1193"/>
        <v>[[18,53,96][[22,26,47]</v>
      </c>
      <c r="Z858">
        <f t="shared" si="1139"/>
        <v>0</v>
      </c>
      <c r="AA858" t="str">
        <f t="shared" si="1140"/>
        <v>[[18,12,51,100][22,6,25,100]]</v>
      </c>
      <c r="AB858" t="str">
        <f t="shared" si="1140"/>
        <v>[[18,12,51,100][22,6,25,100]]</v>
      </c>
      <c r="AC858" t="str">
        <f t="shared" si="1140"/>
        <v>[[18,12,51,100][22,6,25,100]]</v>
      </c>
      <c r="AD858" t="str">
        <f t="shared" si="1140"/>
        <v>[[18,12,51,100][22,6,25,100]]</v>
      </c>
      <c r="AE858">
        <f t="shared" si="1141"/>
        <v>1</v>
      </c>
    </row>
    <row r="859" spans="1:31" hidden="1" x14ac:dyDescent="0.15">
      <c r="A859" t="str">
        <f t="shared" si="1096"/>
        <v>1205108</v>
      </c>
      <c r="B859">
        <f t="shared" si="1097"/>
        <v>1</v>
      </c>
      <c r="E859">
        <f t="shared" ref="E859" si="1203">E359</f>
        <v>1</v>
      </c>
      <c r="G859">
        <f t="shared" ref="G859" si="1204">G359</f>
        <v>8</v>
      </c>
      <c r="H859">
        <f>VLOOKUP(G859,装备规划说明!$F$7:$H$20,2,FALSE)</f>
        <v>110</v>
      </c>
      <c r="I859">
        <f>IF(G859&gt;2,IF(E859=VLOOKUP(G859,装备规划说明!$F$10:$P$20,11,FALSE),1,0)+IF(E859-1=VLOOKUP(G859,装备规划说明!$F$10:$P$20,11,FALSE),1,0),IF(E859=VLOOKUP(G859,装备规划说明!$F$10:$P$20,11,FALSE),1,0))</f>
        <v>0</v>
      </c>
      <c r="J859">
        <f t="shared" si="1100"/>
        <v>2</v>
      </c>
      <c r="K859">
        <v>0</v>
      </c>
      <c r="R859">
        <f t="shared" ref="R859:S859" si="1205">R359</f>
        <v>5</v>
      </c>
      <c r="S859">
        <f t="shared" si="1205"/>
        <v>5</v>
      </c>
      <c r="U859">
        <f>VLOOKUP($R859,装备规划说明!$X$27:$AI$34,U$1,FALSE)</f>
        <v>16</v>
      </c>
      <c r="V859">
        <f>INT(VLOOKUP($R859,装备规划说明!$X$27:$AI$34,V$1,FALSE)*VLOOKUP($G859,装备规划说明!$F$10:$O$21,4,FALSE)/装备规划说明!$AE$14)</f>
        <v>1084</v>
      </c>
      <c r="W859">
        <f>VLOOKUP($R859,装备规划说明!$X$27:$AI$34,W$1,FALSE)</f>
        <v>17</v>
      </c>
      <c r="X859">
        <f>INT(VLOOKUP($R859,装备规划说明!$X$27:$AI$34,X$1,FALSE)*VLOOKUP($G859,装备规划说明!$F$10:$O$21,4,FALSE)/装备规划说明!$AE$14)</f>
        <v>774</v>
      </c>
      <c r="Y859" t="str">
        <f t="shared" si="1193"/>
        <v>[[16,758,1355][[17,541,967]</v>
      </c>
      <c r="Z859">
        <f t="shared" si="1139"/>
        <v>0</v>
      </c>
      <c r="AA859" t="str">
        <f t="shared" si="1140"/>
        <v>[[16,180,722,100][17,129,516,100]]</v>
      </c>
      <c r="AB859" t="str">
        <f t="shared" si="1140"/>
        <v>[[16,180,722,100][17,129,516,100]]</v>
      </c>
      <c r="AC859" t="str">
        <f t="shared" si="1140"/>
        <v>[[16,180,722,100][17,129,516,100]]</v>
      </c>
      <c r="AD859" t="str">
        <f t="shared" si="1140"/>
        <v>[[16,180,722,100][17,129,516,100]]</v>
      </c>
      <c r="AE859">
        <f t="shared" si="1141"/>
        <v>1</v>
      </c>
    </row>
    <row r="860" spans="1:31" hidden="1" x14ac:dyDescent="0.15">
      <c r="A860" t="str">
        <f t="shared" si="1096"/>
        <v>1206108</v>
      </c>
      <c r="B860">
        <f t="shared" si="1097"/>
        <v>1</v>
      </c>
      <c r="E860">
        <f t="shared" ref="E860" si="1206">E360</f>
        <v>1</v>
      </c>
      <c r="G860">
        <f t="shared" ref="G860" si="1207">G360</f>
        <v>8</v>
      </c>
      <c r="H860">
        <f>VLOOKUP(G860,装备规划说明!$F$7:$H$20,2,FALSE)</f>
        <v>110</v>
      </c>
      <c r="I860">
        <f>IF(G860&gt;2,IF(E860=VLOOKUP(G860,装备规划说明!$F$10:$P$20,11,FALSE),1,0)+IF(E860-1=VLOOKUP(G860,装备规划说明!$F$10:$P$20,11,FALSE),1,0),IF(E860=VLOOKUP(G860,装备规划说明!$F$10:$P$20,11,FALSE),1,0))</f>
        <v>0</v>
      </c>
      <c r="J860">
        <f t="shared" si="1100"/>
        <v>2</v>
      </c>
      <c r="K860">
        <v>0</v>
      </c>
      <c r="R860">
        <f t="shared" ref="R860:S860" si="1208">R360</f>
        <v>6</v>
      </c>
      <c r="S860">
        <f t="shared" si="1208"/>
        <v>6</v>
      </c>
      <c r="U860">
        <f>VLOOKUP($R860,装备规划说明!$X$27:$AI$34,U$1,FALSE)</f>
        <v>18</v>
      </c>
      <c r="V860">
        <f>INT(VLOOKUP($R860,装备规划说明!$X$27:$AI$34,V$1,FALSE)*VLOOKUP($G860,装备规划说明!$F$10:$O$21,4,FALSE)/装备规划说明!$AE$14)</f>
        <v>77</v>
      </c>
      <c r="W860">
        <f>VLOOKUP($R860,装备规划说明!$X$27:$AI$34,W$1,FALSE)</f>
        <v>17</v>
      </c>
      <c r="X860">
        <f>INT(VLOOKUP($R860,装备规划说明!$X$27:$AI$34,X$1,FALSE)*VLOOKUP($G860,装备规划说明!$F$10:$O$21,4,FALSE)/装备规划说明!$AE$14)</f>
        <v>30</v>
      </c>
      <c r="Y860" t="str">
        <f t="shared" si="1193"/>
        <v>[[18,53,96][[17,21,37]</v>
      </c>
      <c r="Z860">
        <f t="shared" si="1139"/>
        <v>0</v>
      </c>
      <c r="AA860" t="str">
        <f t="shared" si="1140"/>
        <v>[[18,12,51,100][17,5,20,100]]</v>
      </c>
      <c r="AB860" t="str">
        <f t="shared" si="1140"/>
        <v>[[18,12,51,100][17,5,20,100]]</v>
      </c>
      <c r="AC860" t="str">
        <f t="shared" si="1140"/>
        <v>[[18,12,51,100][17,5,20,100]]</v>
      </c>
      <c r="AD860" t="str">
        <f t="shared" si="1140"/>
        <v>[[18,12,51,100][17,5,20,100]]</v>
      </c>
      <c r="AE860">
        <f t="shared" si="1141"/>
        <v>1</v>
      </c>
    </row>
    <row r="861" spans="1:31" hidden="1" x14ac:dyDescent="0.15">
      <c r="A861" t="str">
        <f t="shared" si="1096"/>
        <v>1207108</v>
      </c>
      <c r="B861">
        <f t="shared" si="1097"/>
        <v>1</v>
      </c>
      <c r="E861">
        <f t="shared" ref="E861" si="1209">E361</f>
        <v>1</v>
      </c>
      <c r="G861">
        <f t="shared" ref="G861" si="1210">G361</f>
        <v>8</v>
      </c>
      <c r="H861">
        <f>VLOOKUP(G861,装备规划说明!$F$7:$H$20,2,FALSE)</f>
        <v>110</v>
      </c>
      <c r="I861">
        <f>IF(G861&gt;2,IF(E861=VLOOKUP(G861,装备规划说明!$F$10:$P$20,11,FALSE),1,0)+IF(E861-1=VLOOKUP(G861,装备规划说明!$F$10:$P$20,11,FALSE),1,0),IF(E861=VLOOKUP(G861,装备规划说明!$F$10:$P$20,11,FALSE),1,0))</f>
        <v>0</v>
      </c>
      <c r="J861">
        <f t="shared" si="1100"/>
        <v>2</v>
      </c>
      <c r="K861">
        <v>0</v>
      </c>
      <c r="R861">
        <f t="shared" ref="R861:S861" si="1211">R361</f>
        <v>7</v>
      </c>
      <c r="S861">
        <f t="shared" si="1211"/>
        <v>7</v>
      </c>
      <c r="U861">
        <f>VLOOKUP($R861,装备规划说明!$X$27:$AI$34,U$1,FALSE)</f>
        <v>16</v>
      </c>
      <c r="V861">
        <f>INT(VLOOKUP($R861,装备规划说明!$X$27:$AI$34,V$1,FALSE)*VLOOKUP($G861,装备规划说明!$F$10:$O$21,4,FALSE)/装备规划说明!$AE$14)</f>
        <v>1549</v>
      </c>
      <c r="W861">
        <f>VLOOKUP($R861,装备规划说明!$X$27:$AI$34,W$1,FALSE)</f>
        <v>18</v>
      </c>
      <c r="X861">
        <f>INT(VLOOKUP($R861,装备规划说明!$X$27:$AI$34,X$1,FALSE)*VLOOKUP($G861,装备规划说明!$F$10:$O$21,4,FALSE)/装备规划说明!$AE$14)</f>
        <v>309</v>
      </c>
      <c r="Y861" t="str">
        <f t="shared" si="1193"/>
        <v>[[16,1084,1936][[18,216,386]</v>
      </c>
      <c r="Z861">
        <f t="shared" si="1139"/>
        <v>0</v>
      </c>
      <c r="AA861" t="str">
        <f t="shared" si="1140"/>
        <v>[[16,258,1032,100][18,51,206,100]]</v>
      </c>
      <c r="AB861" t="str">
        <f t="shared" si="1140"/>
        <v>[[16,258,1032,100][18,51,206,100]]</v>
      </c>
      <c r="AC861" t="str">
        <f t="shared" si="1140"/>
        <v>[[16,258,1032,100][18,51,206,100]]</v>
      </c>
      <c r="AD861" t="str">
        <f t="shared" si="1140"/>
        <v>[[16,258,1032,100][18,51,206,100]]</v>
      </c>
      <c r="AE861">
        <f t="shared" si="1141"/>
        <v>1</v>
      </c>
    </row>
    <row r="862" spans="1:31" hidden="1" x14ac:dyDescent="0.15">
      <c r="A862" t="str">
        <f t="shared" si="1096"/>
        <v>1207108</v>
      </c>
      <c r="B862">
        <f t="shared" si="1097"/>
        <v>1</v>
      </c>
      <c r="E862">
        <f t="shared" ref="E862" si="1212">E362</f>
        <v>1</v>
      </c>
      <c r="G862">
        <f t="shared" ref="G862" si="1213">G362</f>
        <v>8</v>
      </c>
      <c r="H862">
        <f>VLOOKUP(G862,装备规划说明!$F$7:$H$20,2,FALSE)</f>
        <v>110</v>
      </c>
      <c r="I862">
        <f>IF(G862&gt;2,IF(E862=VLOOKUP(G862,装备规划说明!$F$10:$P$20,11,FALSE),1,0)+IF(E862-1=VLOOKUP(G862,装备规划说明!$F$10:$P$20,11,FALSE),1,0),IF(E862=VLOOKUP(G862,装备规划说明!$F$10:$P$20,11,FALSE),1,0))</f>
        <v>0</v>
      </c>
      <c r="J862">
        <f t="shared" si="1100"/>
        <v>2</v>
      </c>
      <c r="K862">
        <v>0</v>
      </c>
      <c r="R862">
        <f t="shared" ref="R862:S862" si="1214">R362</f>
        <v>7</v>
      </c>
      <c r="S862">
        <f t="shared" si="1214"/>
        <v>7</v>
      </c>
      <c r="U862">
        <f>VLOOKUP($R862,装备规划说明!$X$27:$AI$34,U$1,FALSE)</f>
        <v>16</v>
      </c>
      <c r="V862">
        <f>INT(VLOOKUP($R862,装备规划说明!$X$27:$AI$34,V$1,FALSE)*VLOOKUP($G862,装备规划说明!$F$10:$O$21,4,FALSE)/装备规划说明!$AE$14)</f>
        <v>1549</v>
      </c>
      <c r="W862">
        <f>VLOOKUP($R862,装备规划说明!$X$27:$AI$34,W$1,FALSE)</f>
        <v>18</v>
      </c>
      <c r="X862">
        <f>INT(VLOOKUP($R862,装备规划说明!$X$27:$AI$34,X$1,FALSE)*VLOOKUP($G862,装备规划说明!$F$10:$O$21,4,FALSE)/装备规划说明!$AE$14)</f>
        <v>309</v>
      </c>
      <c r="Y862" t="str">
        <f t="shared" si="1193"/>
        <v>[[16,1084,1936][[18,216,386]</v>
      </c>
      <c r="Z862">
        <f t="shared" si="1139"/>
        <v>0</v>
      </c>
      <c r="AA862" t="str">
        <f t="shared" si="1140"/>
        <v>[[16,258,1032,100][18,51,206,100]]</v>
      </c>
      <c r="AB862" t="str">
        <f t="shared" si="1140"/>
        <v>[[16,258,1032,100][18,51,206,100]]</v>
      </c>
      <c r="AC862" t="str">
        <f t="shared" si="1140"/>
        <v>[[16,258,1032,100][18,51,206,100]]</v>
      </c>
      <c r="AD862" t="str">
        <f t="shared" si="1140"/>
        <v>[[16,258,1032,100][18,51,206,100]]</v>
      </c>
      <c r="AE862">
        <f t="shared" si="1141"/>
        <v>1</v>
      </c>
    </row>
    <row r="863" spans="1:31" hidden="1" x14ac:dyDescent="0.15">
      <c r="A863" t="str">
        <f t="shared" si="1096"/>
        <v>1207108</v>
      </c>
      <c r="B863">
        <f t="shared" si="1097"/>
        <v>1</v>
      </c>
      <c r="E863">
        <f t="shared" ref="E863" si="1215">E363</f>
        <v>1</v>
      </c>
      <c r="G863">
        <f t="shared" ref="G863" si="1216">G363</f>
        <v>8</v>
      </c>
      <c r="H863">
        <f>VLOOKUP(G863,装备规划说明!$F$7:$H$20,2,FALSE)</f>
        <v>110</v>
      </c>
      <c r="I863">
        <f>IF(G863&gt;2,IF(E863=VLOOKUP(G863,装备规划说明!$F$10:$P$20,11,FALSE),1,0)+IF(E863-1=VLOOKUP(G863,装备规划说明!$F$10:$P$20,11,FALSE),1,0),IF(E863=VLOOKUP(G863,装备规划说明!$F$10:$P$20,11,FALSE),1,0))</f>
        <v>0</v>
      </c>
      <c r="J863">
        <f t="shared" si="1100"/>
        <v>2</v>
      </c>
      <c r="K863">
        <v>0</v>
      </c>
      <c r="R863">
        <f t="shared" ref="R863:S863" si="1217">R363</f>
        <v>7</v>
      </c>
      <c r="S863">
        <f t="shared" si="1217"/>
        <v>7</v>
      </c>
      <c r="U863">
        <f>VLOOKUP($R863,装备规划说明!$X$27:$AI$34,U$1,FALSE)</f>
        <v>16</v>
      </c>
      <c r="V863">
        <f>INT(VLOOKUP($R863,装备规划说明!$X$27:$AI$34,V$1,FALSE)*VLOOKUP($G863,装备规划说明!$F$10:$O$21,4,FALSE)/装备规划说明!$AE$14)</f>
        <v>1549</v>
      </c>
      <c r="W863">
        <f>VLOOKUP($R863,装备规划说明!$X$27:$AI$34,W$1,FALSE)</f>
        <v>18</v>
      </c>
      <c r="X863">
        <f>INT(VLOOKUP($R863,装备规划说明!$X$27:$AI$34,X$1,FALSE)*VLOOKUP($G863,装备规划说明!$F$10:$O$21,4,FALSE)/装备规划说明!$AE$14)</f>
        <v>309</v>
      </c>
      <c r="Y863" t="str">
        <f t="shared" si="1193"/>
        <v>[[16,1084,1936][[18,216,386]</v>
      </c>
      <c r="Z863">
        <f t="shared" si="1139"/>
        <v>0</v>
      </c>
      <c r="AA863" t="str">
        <f t="shared" si="1140"/>
        <v>[[16,258,1032,100][18,51,206,100]]</v>
      </c>
      <c r="AB863" t="str">
        <f t="shared" si="1140"/>
        <v>[[16,258,1032,100][18,51,206,100]]</v>
      </c>
      <c r="AC863" t="str">
        <f t="shared" si="1140"/>
        <v>[[16,258,1032,100][18,51,206,100]]</v>
      </c>
      <c r="AD863" t="str">
        <f t="shared" si="1140"/>
        <v>[[16,258,1032,100][18,51,206,100]]</v>
      </c>
      <c r="AE863">
        <f t="shared" si="1141"/>
        <v>1</v>
      </c>
    </row>
    <row r="864" spans="1:31" hidden="1" x14ac:dyDescent="0.15">
      <c r="A864" t="str">
        <f t="shared" si="1096"/>
        <v>1207108</v>
      </c>
      <c r="B864">
        <f t="shared" si="1097"/>
        <v>1</v>
      </c>
      <c r="E864">
        <f t="shared" ref="E864" si="1218">E364</f>
        <v>1</v>
      </c>
      <c r="G864">
        <f t="shared" ref="G864" si="1219">G364</f>
        <v>8</v>
      </c>
      <c r="H864">
        <f>VLOOKUP(G864,装备规划说明!$F$7:$H$20,2,FALSE)</f>
        <v>110</v>
      </c>
      <c r="I864">
        <f>IF(G864&gt;2,IF(E864=VLOOKUP(G864,装备规划说明!$F$10:$P$20,11,FALSE),1,0)+IF(E864-1=VLOOKUP(G864,装备规划说明!$F$10:$P$20,11,FALSE),1,0),IF(E864=VLOOKUP(G864,装备规划说明!$F$10:$P$20,11,FALSE),1,0))</f>
        <v>0</v>
      </c>
      <c r="J864">
        <f t="shared" si="1100"/>
        <v>2</v>
      </c>
      <c r="K864">
        <v>0</v>
      </c>
      <c r="R864">
        <f t="shared" ref="R864:S864" si="1220">R364</f>
        <v>7</v>
      </c>
      <c r="S864">
        <f t="shared" si="1220"/>
        <v>7</v>
      </c>
      <c r="U864">
        <f>VLOOKUP($R864,装备规划说明!$X$27:$AI$34,U$1,FALSE)</f>
        <v>16</v>
      </c>
      <c r="V864">
        <f>INT(VLOOKUP($R864,装备规划说明!$X$27:$AI$34,V$1,FALSE)*VLOOKUP($G864,装备规划说明!$F$10:$O$21,4,FALSE)/装备规划说明!$AE$14)</f>
        <v>1549</v>
      </c>
      <c r="W864">
        <f>VLOOKUP($R864,装备规划说明!$X$27:$AI$34,W$1,FALSE)</f>
        <v>18</v>
      </c>
      <c r="X864">
        <f>INT(VLOOKUP($R864,装备规划说明!$X$27:$AI$34,X$1,FALSE)*VLOOKUP($G864,装备规划说明!$F$10:$O$21,4,FALSE)/装备规划说明!$AE$14)</f>
        <v>309</v>
      </c>
      <c r="Y864" t="str">
        <f t="shared" si="1193"/>
        <v>[[16,1084,1936][[18,216,386]</v>
      </c>
      <c r="Z864">
        <f t="shared" si="1139"/>
        <v>0</v>
      </c>
      <c r="AA864" t="str">
        <f t="shared" si="1140"/>
        <v>[[16,258,1032,100][18,51,206,100]]</v>
      </c>
      <c r="AB864" t="str">
        <f t="shared" si="1140"/>
        <v>[[16,258,1032,100][18,51,206,100]]</v>
      </c>
      <c r="AC864" t="str">
        <f t="shared" si="1140"/>
        <v>[[16,258,1032,100][18,51,206,100]]</v>
      </c>
      <c r="AD864" t="str">
        <f t="shared" si="1140"/>
        <v>[[16,258,1032,100][18,51,206,100]]</v>
      </c>
      <c r="AE864">
        <f t="shared" si="1141"/>
        <v>1</v>
      </c>
    </row>
    <row r="865" spans="1:31" hidden="1" x14ac:dyDescent="0.15">
      <c r="A865" t="str">
        <f t="shared" si="1096"/>
        <v>1201208</v>
      </c>
      <c r="B865">
        <f t="shared" si="1097"/>
        <v>1</v>
      </c>
      <c r="E865">
        <f t="shared" ref="E865" si="1221">E365</f>
        <v>2</v>
      </c>
      <c r="G865">
        <f t="shared" ref="G865" si="1222">G365</f>
        <v>8</v>
      </c>
      <c r="H865">
        <f>VLOOKUP(G865,装备规划说明!$F$7:$H$20,2,FALSE)</f>
        <v>110</v>
      </c>
      <c r="I865">
        <f>IF(G865&gt;2,IF(E865=VLOOKUP(G865,装备规划说明!$F$10:$P$20,11,FALSE),1,0)+IF(E865-1=VLOOKUP(G865,装备规划说明!$F$10:$P$20,11,FALSE),1,0),IF(E865=VLOOKUP(G865,装备规划说明!$F$10:$P$20,11,FALSE),1,0))</f>
        <v>0</v>
      </c>
      <c r="J865">
        <f t="shared" si="1100"/>
        <v>2</v>
      </c>
      <c r="K865">
        <v>0</v>
      </c>
      <c r="R865">
        <f t="shared" ref="R865:S865" si="1223">R365</f>
        <v>1</v>
      </c>
      <c r="S865">
        <f t="shared" si="1223"/>
        <v>1</v>
      </c>
      <c r="U865">
        <f>VLOOKUP($R865,装备规划说明!$X$27:$AI$34,U$1,FALSE)</f>
        <v>16</v>
      </c>
      <c r="V865">
        <f>INT(VLOOKUP($R865,装备规划说明!$X$27:$AI$34,V$1,FALSE)*VLOOKUP($G865,装备规划说明!$F$10:$O$21,4,FALSE)/装备规划说明!$AE$14)</f>
        <v>1084</v>
      </c>
      <c r="W865">
        <f>VLOOKUP($R865,装备规划说明!$X$27:$AI$34,W$1,FALSE)</f>
        <v>20</v>
      </c>
      <c r="X865">
        <f>INT(VLOOKUP($R865,装备规划说明!$X$27:$AI$34,X$1,FALSE)*VLOOKUP($G865,装备规划说明!$F$10:$O$21,4,FALSE)/装备规划说明!$AE$14)</f>
        <v>77</v>
      </c>
      <c r="Y865" t="str">
        <f t="shared" si="1193"/>
        <v>[[16,758,1355][[20,53,96]</v>
      </c>
      <c r="Z865">
        <f t="shared" si="1139"/>
        <v>1</v>
      </c>
      <c r="AA865" t="str">
        <f t="shared" si="1140"/>
        <v>[[16,180,722,100][20,12,51,100]]</v>
      </c>
      <c r="AB865" t="str">
        <f t="shared" si="1140"/>
        <v>[[16,180,722,100][20,12,51,100]]</v>
      </c>
      <c r="AC865" t="str">
        <f t="shared" si="1140"/>
        <v>[[16,180,722,100][20,12,51,100]]</v>
      </c>
      <c r="AD865" t="str">
        <f t="shared" si="1140"/>
        <v>[[16,180,722,100][20,12,51,100]]</v>
      </c>
      <c r="AE865">
        <f t="shared" si="1141"/>
        <v>1</v>
      </c>
    </row>
    <row r="866" spans="1:31" hidden="1" x14ac:dyDescent="0.15">
      <c r="A866" t="str">
        <f t="shared" si="1096"/>
        <v>1202208</v>
      </c>
      <c r="B866">
        <f t="shared" si="1097"/>
        <v>1</v>
      </c>
      <c r="E866">
        <f t="shared" ref="E866" si="1224">E366</f>
        <v>2</v>
      </c>
      <c r="G866">
        <f t="shared" ref="G866" si="1225">G366</f>
        <v>8</v>
      </c>
      <c r="H866">
        <f>VLOOKUP(G866,装备规划说明!$F$7:$H$20,2,FALSE)</f>
        <v>110</v>
      </c>
      <c r="I866">
        <f>IF(G866&gt;2,IF(E866=VLOOKUP(G866,装备规划说明!$F$10:$P$20,11,FALSE),1,0)+IF(E866-1=VLOOKUP(G866,装备规划说明!$F$10:$P$20,11,FALSE),1,0),IF(E866=VLOOKUP(G866,装备规划说明!$F$10:$P$20,11,FALSE),1,0))</f>
        <v>0</v>
      </c>
      <c r="J866">
        <f t="shared" si="1100"/>
        <v>2</v>
      </c>
      <c r="K866">
        <v>0</v>
      </c>
      <c r="R866">
        <f t="shared" ref="R866:S866" si="1226">R366</f>
        <v>2</v>
      </c>
      <c r="S866">
        <f t="shared" si="1226"/>
        <v>2</v>
      </c>
      <c r="U866">
        <f>VLOOKUP($R866,装备规划说明!$X$27:$AI$34,U$1,FALSE)</f>
        <v>16</v>
      </c>
      <c r="V866">
        <f>INT(VLOOKUP($R866,装备规划说明!$X$27:$AI$34,V$1,FALSE)*VLOOKUP($G866,装备规划说明!$F$10:$O$21,4,FALSE)/装备规划说明!$AE$14)</f>
        <v>1549</v>
      </c>
      <c r="W866">
        <f>VLOOKUP($R866,装备规划说明!$X$27:$AI$34,W$1,FALSE)</f>
        <v>20</v>
      </c>
      <c r="X866">
        <f>INT(VLOOKUP($R866,装备规划说明!$X$27:$AI$34,X$1,FALSE)*VLOOKUP($G866,装备规划说明!$F$10:$O$21,4,FALSE)/装备规划说明!$AE$14)</f>
        <v>77</v>
      </c>
      <c r="Y866" t="str">
        <f t="shared" si="1193"/>
        <v>[[16,1084,1936][[20,53,96]</v>
      </c>
      <c r="Z866">
        <f t="shared" si="1139"/>
        <v>1</v>
      </c>
      <c r="AA866" t="str">
        <f t="shared" si="1140"/>
        <v>[[16,258,1032,100][20,12,51,100]]</v>
      </c>
      <c r="AB866" t="str">
        <f t="shared" si="1140"/>
        <v>[[16,258,1032,100][20,12,51,100]]</v>
      </c>
      <c r="AC866" t="str">
        <f t="shared" si="1140"/>
        <v>[[16,258,1032,100][20,12,51,100]]</v>
      </c>
      <c r="AD866" t="str">
        <f t="shared" si="1140"/>
        <v>[[16,258,1032,100][20,12,51,100]]</v>
      </c>
      <c r="AE866">
        <f t="shared" si="1141"/>
        <v>1</v>
      </c>
    </row>
    <row r="867" spans="1:31" hidden="1" x14ac:dyDescent="0.15">
      <c r="A867" t="str">
        <f t="shared" si="1096"/>
        <v>1203208</v>
      </c>
      <c r="B867">
        <f t="shared" si="1097"/>
        <v>1</v>
      </c>
      <c r="E867">
        <f t="shared" ref="E867" si="1227">E367</f>
        <v>2</v>
      </c>
      <c r="G867">
        <f t="shared" ref="G867" si="1228">G367</f>
        <v>8</v>
      </c>
      <c r="H867">
        <f>VLOOKUP(G867,装备规划说明!$F$7:$H$20,2,FALSE)</f>
        <v>110</v>
      </c>
      <c r="I867">
        <f>IF(G867&gt;2,IF(E867=VLOOKUP(G867,装备规划说明!$F$10:$P$20,11,FALSE),1,0)+IF(E867-1=VLOOKUP(G867,装备规划说明!$F$10:$P$20,11,FALSE),1,0),IF(E867=VLOOKUP(G867,装备规划说明!$F$10:$P$20,11,FALSE),1,0))</f>
        <v>0</v>
      </c>
      <c r="J867">
        <f t="shared" si="1100"/>
        <v>2</v>
      </c>
      <c r="K867">
        <v>0</v>
      </c>
      <c r="R867">
        <f t="shared" ref="R867:S867" si="1229">R367</f>
        <v>3</v>
      </c>
      <c r="S867">
        <f t="shared" si="1229"/>
        <v>3</v>
      </c>
      <c r="U867">
        <f>VLOOKUP($R867,装备规划说明!$X$27:$AI$34,U$1,FALSE)</f>
        <v>16</v>
      </c>
      <c r="V867">
        <f>INT(VLOOKUP($R867,装备规划说明!$X$27:$AI$34,V$1,FALSE)*VLOOKUP($G867,装备规划说明!$F$10:$O$21,4,FALSE)/装备规划说明!$AE$14)</f>
        <v>774</v>
      </c>
      <c r="W867">
        <f>VLOOKUP($R867,装备规划说明!$X$27:$AI$34,W$1,FALSE)</f>
        <v>21</v>
      </c>
      <c r="X867">
        <f>INT(VLOOKUP($R867,装备规划说明!$X$27:$AI$34,X$1,FALSE)*VLOOKUP($G867,装备规划说明!$F$10:$O$21,4,FALSE)/装备规划说明!$AE$14)</f>
        <v>77</v>
      </c>
      <c r="Y867" t="str">
        <f t="shared" si="1193"/>
        <v>[[16,541,967][[21,53,96]</v>
      </c>
      <c r="Z867">
        <f t="shared" si="1139"/>
        <v>1</v>
      </c>
      <c r="AA867" t="str">
        <f t="shared" si="1140"/>
        <v>[[16,129,516,100][21,12,51,100]]</v>
      </c>
      <c r="AB867" t="str">
        <f t="shared" si="1140"/>
        <v>[[16,129,516,100][21,12,51,100]]</v>
      </c>
      <c r="AC867" t="str">
        <f t="shared" si="1140"/>
        <v>[[16,129,516,100][21,12,51,100]]</v>
      </c>
      <c r="AD867" t="str">
        <f t="shared" si="1140"/>
        <v>[[16,129,516,100][21,12,51,100]]</v>
      </c>
      <c r="AE867">
        <f t="shared" si="1141"/>
        <v>1</v>
      </c>
    </row>
    <row r="868" spans="1:31" hidden="1" x14ac:dyDescent="0.15">
      <c r="A868" t="str">
        <f t="shared" si="1096"/>
        <v>1204208</v>
      </c>
      <c r="B868">
        <f t="shared" si="1097"/>
        <v>1</v>
      </c>
      <c r="E868">
        <f t="shared" ref="E868" si="1230">E368</f>
        <v>2</v>
      </c>
      <c r="G868">
        <f t="shared" ref="G868" si="1231">G368</f>
        <v>8</v>
      </c>
      <c r="H868">
        <f>VLOOKUP(G868,装备规划说明!$F$7:$H$20,2,FALSE)</f>
        <v>110</v>
      </c>
      <c r="I868">
        <f>IF(G868&gt;2,IF(E868=VLOOKUP(G868,装备规划说明!$F$10:$P$20,11,FALSE),1,0)+IF(E868-1=VLOOKUP(G868,装备规划说明!$F$10:$P$20,11,FALSE),1,0),IF(E868=VLOOKUP(G868,装备规划说明!$F$10:$P$20,11,FALSE),1,0))</f>
        <v>0</v>
      </c>
      <c r="J868">
        <f t="shared" si="1100"/>
        <v>2</v>
      </c>
      <c r="K868">
        <v>0</v>
      </c>
      <c r="R868">
        <f t="shared" ref="R868:S868" si="1232">R368</f>
        <v>4</v>
      </c>
      <c r="S868">
        <f t="shared" si="1232"/>
        <v>4</v>
      </c>
      <c r="U868">
        <f>VLOOKUP($R868,装备规划说明!$X$27:$AI$34,U$1,FALSE)</f>
        <v>18</v>
      </c>
      <c r="V868">
        <f>INT(VLOOKUP($R868,装备规划说明!$X$27:$AI$34,V$1,FALSE)*VLOOKUP($G868,装备规划说明!$F$10:$O$21,4,FALSE)/装备规划说明!$AE$14)</f>
        <v>77</v>
      </c>
      <c r="W868">
        <f>VLOOKUP($R868,装备规划说明!$X$27:$AI$34,W$1,FALSE)</f>
        <v>22</v>
      </c>
      <c r="X868">
        <f>INT(VLOOKUP($R868,装备规划说明!$X$27:$AI$34,X$1,FALSE)*VLOOKUP($G868,装备规划说明!$F$10:$O$21,4,FALSE)/装备规划说明!$AE$14)</f>
        <v>38</v>
      </c>
      <c r="Y868" t="str">
        <f t="shared" si="1193"/>
        <v>[[18,53,96][[22,26,47]</v>
      </c>
      <c r="Z868">
        <f t="shared" si="1139"/>
        <v>1</v>
      </c>
      <c r="AA868" t="str">
        <f t="shared" si="1140"/>
        <v>[[18,12,51,100][22,6,25,100]]</v>
      </c>
      <c r="AB868" t="str">
        <f t="shared" si="1140"/>
        <v>[[18,12,51,100][22,6,25,100]]</v>
      </c>
      <c r="AC868" t="str">
        <f t="shared" si="1140"/>
        <v>[[18,12,51,100][22,6,25,100]]</v>
      </c>
      <c r="AD868" t="str">
        <f t="shared" si="1140"/>
        <v>[[18,12,51,100][22,6,25,100]]</v>
      </c>
      <c r="AE868">
        <f t="shared" si="1141"/>
        <v>1</v>
      </c>
    </row>
    <row r="869" spans="1:31" hidden="1" x14ac:dyDescent="0.15">
      <c r="A869" t="str">
        <f t="shared" si="1096"/>
        <v>1205208</v>
      </c>
      <c r="B869">
        <f t="shared" si="1097"/>
        <v>1</v>
      </c>
      <c r="E869">
        <f t="shared" ref="E869" si="1233">E369</f>
        <v>2</v>
      </c>
      <c r="G869">
        <f t="shared" ref="G869" si="1234">G369</f>
        <v>8</v>
      </c>
      <c r="H869">
        <f>VLOOKUP(G869,装备规划说明!$F$7:$H$20,2,FALSE)</f>
        <v>110</v>
      </c>
      <c r="I869">
        <f>IF(G869&gt;2,IF(E869=VLOOKUP(G869,装备规划说明!$F$10:$P$20,11,FALSE),1,0)+IF(E869-1=VLOOKUP(G869,装备规划说明!$F$10:$P$20,11,FALSE),1,0),IF(E869=VLOOKUP(G869,装备规划说明!$F$10:$P$20,11,FALSE),1,0))</f>
        <v>0</v>
      </c>
      <c r="J869">
        <f t="shared" si="1100"/>
        <v>2</v>
      </c>
      <c r="K869">
        <v>0</v>
      </c>
      <c r="R869">
        <f t="shared" ref="R869:S869" si="1235">R369</f>
        <v>5</v>
      </c>
      <c r="S869">
        <f t="shared" si="1235"/>
        <v>5</v>
      </c>
      <c r="U869">
        <f>VLOOKUP($R869,装备规划说明!$X$27:$AI$34,U$1,FALSE)</f>
        <v>16</v>
      </c>
      <c r="V869">
        <f>INT(VLOOKUP($R869,装备规划说明!$X$27:$AI$34,V$1,FALSE)*VLOOKUP($G869,装备规划说明!$F$10:$O$21,4,FALSE)/装备规划说明!$AE$14)</f>
        <v>1084</v>
      </c>
      <c r="W869">
        <f>VLOOKUP($R869,装备规划说明!$X$27:$AI$34,W$1,FALSE)</f>
        <v>17</v>
      </c>
      <c r="X869">
        <f>INT(VLOOKUP($R869,装备规划说明!$X$27:$AI$34,X$1,FALSE)*VLOOKUP($G869,装备规划说明!$F$10:$O$21,4,FALSE)/装备规划说明!$AE$14)</f>
        <v>774</v>
      </c>
      <c r="Y869" t="str">
        <f t="shared" si="1193"/>
        <v>[[16,758,1355][[17,541,967]</v>
      </c>
      <c r="Z869">
        <f t="shared" si="1139"/>
        <v>1</v>
      </c>
      <c r="AA869" t="str">
        <f t="shared" si="1140"/>
        <v>[[16,180,722,100][17,129,516,100]]</v>
      </c>
      <c r="AB869" t="str">
        <f t="shared" si="1140"/>
        <v>[[16,180,722,100][17,129,516,100]]</v>
      </c>
      <c r="AC869" t="str">
        <f t="shared" si="1140"/>
        <v>[[16,180,722,100][17,129,516,100]]</v>
      </c>
      <c r="AD869" t="str">
        <f t="shared" si="1140"/>
        <v>[[16,180,722,100][17,129,516,100]]</v>
      </c>
      <c r="AE869">
        <f t="shared" si="1141"/>
        <v>1</v>
      </c>
    </row>
    <row r="870" spans="1:31" hidden="1" x14ac:dyDescent="0.15">
      <c r="A870" t="str">
        <f t="shared" si="1096"/>
        <v>1206208</v>
      </c>
      <c r="B870">
        <f t="shared" si="1097"/>
        <v>1</v>
      </c>
      <c r="E870">
        <f t="shared" ref="E870" si="1236">E370</f>
        <v>2</v>
      </c>
      <c r="G870">
        <f t="shared" ref="G870" si="1237">G370</f>
        <v>8</v>
      </c>
      <c r="H870">
        <f>VLOOKUP(G870,装备规划说明!$F$7:$H$20,2,FALSE)</f>
        <v>110</v>
      </c>
      <c r="I870">
        <f>IF(G870&gt;2,IF(E870=VLOOKUP(G870,装备规划说明!$F$10:$P$20,11,FALSE),1,0)+IF(E870-1=VLOOKUP(G870,装备规划说明!$F$10:$P$20,11,FALSE),1,0),IF(E870=VLOOKUP(G870,装备规划说明!$F$10:$P$20,11,FALSE),1,0))</f>
        <v>0</v>
      </c>
      <c r="J870">
        <f t="shared" si="1100"/>
        <v>2</v>
      </c>
      <c r="K870">
        <v>0</v>
      </c>
      <c r="R870">
        <f t="shared" ref="R870:S870" si="1238">R370</f>
        <v>6</v>
      </c>
      <c r="S870">
        <f t="shared" si="1238"/>
        <v>6</v>
      </c>
      <c r="U870">
        <f>VLOOKUP($R870,装备规划说明!$X$27:$AI$34,U$1,FALSE)</f>
        <v>18</v>
      </c>
      <c r="V870">
        <f>INT(VLOOKUP($R870,装备规划说明!$X$27:$AI$34,V$1,FALSE)*VLOOKUP($G870,装备规划说明!$F$10:$O$21,4,FALSE)/装备规划说明!$AE$14)</f>
        <v>77</v>
      </c>
      <c r="W870">
        <f>VLOOKUP($R870,装备规划说明!$X$27:$AI$34,W$1,FALSE)</f>
        <v>17</v>
      </c>
      <c r="X870">
        <f>INT(VLOOKUP($R870,装备规划说明!$X$27:$AI$34,X$1,FALSE)*VLOOKUP($G870,装备规划说明!$F$10:$O$21,4,FALSE)/装备规划说明!$AE$14)</f>
        <v>30</v>
      </c>
      <c r="Y870" t="str">
        <f t="shared" si="1193"/>
        <v>[[18,53,96][[17,21,37]</v>
      </c>
      <c r="Z870">
        <f t="shared" si="1139"/>
        <v>1</v>
      </c>
      <c r="AA870" t="str">
        <f t="shared" si="1140"/>
        <v>[[18,12,51,100][17,5,20,100]]</v>
      </c>
      <c r="AB870" t="str">
        <f t="shared" si="1140"/>
        <v>[[18,12,51,100][17,5,20,100]]</v>
      </c>
      <c r="AC870" t="str">
        <f t="shared" si="1140"/>
        <v>[[18,12,51,100][17,5,20,100]]</v>
      </c>
      <c r="AD870" t="str">
        <f t="shared" si="1140"/>
        <v>[[18,12,51,100][17,5,20,100]]</v>
      </c>
      <c r="AE870">
        <f t="shared" si="1141"/>
        <v>1</v>
      </c>
    </row>
    <row r="871" spans="1:31" hidden="1" x14ac:dyDescent="0.15">
      <c r="A871" t="str">
        <f t="shared" si="1096"/>
        <v>1207208</v>
      </c>
      <c r="B871">
        <f t="shared" si="1097"/>
        <v>1</v>
      </c>
      <c r="E871">
        <f t="shared" ref="E871" si="1239">E371</f>
        <v>2</v>
      </c>
      <c r="G871">
        <f t="shared" ref="G871" si="1240">G371</f>
        <v>8</v>
      </c>
      <c r="H871">
        <f>VLOOKUP(G871,装备规划说明!$F$7:$H$20,2,FALSE)</f>
        <v>110</v>
      </c>
      <c r="I871">
        <f>IF(G871&gt;2,IF(E871=VLOOKUP(G871,装备规划说明!$F$10:$P$20,11,FALSE),1,0)+IF(E871-1=VLOOKUP(G871,装备规划说明!$F$10:$P$20,11,FALSE),1,0),IF(E871=VLOOKUP(G871,装备规划说明!$F$10:$P$20,11,FALSE),1,0))</f>
        <v>0</v>
      </c>
      <c r="J871">
        <f t="shared" si="1100"/>
        <v>2</v>
      </c>
      <c r="K871">
        <v>0</v>
      </c>
      <c r="R871">
        <f t="shared" ref="R871:S871" si="1241">R371</f>
        <v>7</v>
      </c>
      <c r="S871">
        <f t="shared" si="1241"/>
        <v>7</v>
      </c>
      <c r="U871">
        <f>VLOOKUP($R871,装备规划说明!$X$27:$AI$34,U$1,FALSE)</f>
        <v>16</v>
      </c>
      <c r="V871">
        <f>INT(VLOOKUP($R871,装备规划说明!$X$27:$AI$34,V$1,FALSE)*VLOOKUP($G871,装备规划说明!$F$10:$O$21,4,FALSE)/装备规划说明!$AE$14)</f>
        <v>1549</v>
      </c>
      <c r="W871">
        <f>VLOOKUP($R871,装备规划说明!$X$27:$AI$34,W$1,FALSE)</f>
        <v>18</v>
      </c>
      <c r="X871">
        <f>INT(VLOOKUP($R871,装备规划说明!$X$27:$AI$34,X$1,FALSE)*VLOOKUP($G871,装备规划说明!$F$10:$O$21,4,FALSE)/装备规划说明!$AE$14)</f>
        <v>309</v>
      </c>
      <c r="Y871" t="str">
        <f t="shared" si="1193"/>
        <v>[[16,1084,1936][[18,216,386]</v>
      </c>
      <c r="Z871">
        <f t="shared" si="1139"/>
        <v>1</v>
      </c>
      <c r="AA871" t="str">
        <f t="shared" si="1140"/>
        <v>[[16,258,1032,100][18,51,206,100]]</v>
      </c>
      <c r="AB871" t="str">
        <f t="shared" si="1140"/>
        <v>[[16,258,1032,100][18,51,206,100]]</v>
      </c>
      <c r="AC871" t="str">
        <f t="shared" si="1140"/>
        <v>[[16,258,1032,100][18,51,206,100]]</v>
      </c>
      <c r="AD871" t="str">
        <f t="shared" si="1140"/>
        <v>[[16,258,1032,100][18,51,206,100]]</v>
      </c>
      <c r="AE871">
        <f t="shared" si="1141"/>
        <v>1</v>
      </c>
    </row>
    <row r="872" spans="1:31" hidden="1" x14ac:dyDescent="0.15">
      <c r="A872" t="str">
        <f t="shared" si="1096"/>
        <v>1207208</v>
      </c>
      <c r="B872">
        <f t="shared" si="1097"/>
        <v>1</v>
      </c>
      <c r="E872">
        <f t="shared" ref="E872" si="1242">E372</f>
        <v>2</v>
      </c>
      <c r="G872">
        <f t="shared" ref="G872" si="1243">G372</f>
        <v>8</v>
      </c>
      <c r="H872">
        <f>VLOOKUP(G872,装备规划说明!$F$7:$H$20,2,FALSE)</f>
        <v>110</v>
      </c>
      <c r="I872">
        <f>IF(G872&gt;2,IF(E872=VLOOKUP(G872,装备规划说明!$F$10:$P$20,11,FALSE),1,0)+IF(E872-1=VLOOKUP(G872,装备规划说明!$F$10:$P$20,11,FALSE),1,0),IF(E872=VLOOKUP(G872,装备规划说明!$F$10:$P$20,11,FALSE),1,0))</f>
        <v>0</v>
      </c>
      <c r="J872">
        <f t="shared" si="1100"/>
        <v>2</v>
      </c>
      <c r="K872">
        <v>0</v>
      </c>
      <c r="R872">
        <f t="shared" ref="R872:S872" si="1244">R372</f>
        <v>7</v>
      </c>
      <c r="S872">
        <f t="shared" si="1244"/>
        <v>7</v>
      </c>
      <c r="U872">
        <f>VLOOKUP($R872,装备规划说明!$X$27:$AI$34,U$1,FALSE)</f>
        <v>16</v>
      </c>
      <c r="V872">
        <f>INT(VLOOKUP($R872,装备规划说明!$X$27:$AI$34,V$1,FALSE)*VLOOKUP($G872,装备规划说明!$F$10:$O$21,4,FALSE)/装备规划说明!$AE$14)</f>
        <v>1549</v>
      </c>
      <c r="W872">
        <f>VLOOKUP($R872,装备规划说明!$X$27:$AI$34,W$1,FALSE)</f>
        <v>18</v>
      </c>
      <c r="X872">
        <f>INT(VLOOKUP($R872,装备规划说明!$X$27:$AI$34,X$1,FALSE)*VLOOKUP($G872,装备规划说明!$F$10:$O$21,4,FALSE)/装备规划说明!$AE$14)</f>
        <v>309</v>
      </c>
      <c r="Y872" t="str">
        <f t="shared" si="1193"/>
        <v>[[16,1084,1936][[18,216,386]</v>
      </c>
      <c r="Z872">
        <f t="shared" si="1139"/>
        <v>1</v>
      </c>
      <c r="AA872" t="str">
        <f t="shared" si="1140"/>
        <v>[[16,258,1032,100][18,51,206,100]]</v>
      </c>
      <c r="AB872" t="str">
        <f t="shared" si="1140"/>
        <v>[[16,258,1032,100][18,51,206,100]]</v>
      </c>
      <c r="AC872" t="str">
        <f t="shared" si="1140"/>
        <v>[[16,258,1032,100][18,51,206,100]]</v>
      </c>
      <c r="AD872" t="str">
        <f t="shared" si="1140"/>
        <v>[[16,258,1032,100][18,51,206,100]]</v>
      </c>
      <c r="AE872">
        <f t="shared" si="1141"/>
        <v>1</v>
      </c>
    </row>
    <row r="873" spans="1:31" hidden="1" x14ac:dyDescent="0.15">
      <c r="A873" t="str">
        <f t="shared" si="1096"/>
        <v>1207208</v>
      </c>
      <c r="B873">
        <f t="shared" si="1097"/>
        <v>1</v>
      </c>
      <c r="E873">
        <f t="shared" ref="E873" si="1245">E373</f>
        <v>2</v>
      </c>
      <c r="G873">
        <f t="shared" ref="G873" si="1246">G373</f>
        <v>8</v>
      </c>
      <c r="H873">
        <f>VLOOKUP(G873,装备规划说明!$F$7:$H$20,2,FALSE)</f>
        <v>110</v>
      </c>
      <c r="I873">
        <f>IF(G873&gt;2,IF(E873=VLOOKUP(G873,装备规划说明!$F$10:$P$20,11,FALSE),1,0)+IF(E873-1=VLOOKUP(G873,装备规划说明!$F$10:$P$20,11,FALSE),1,0),IF(E873=VLOOKUP(G873,装备规划说明!$F$10:$P$20,11,FALSE),1,0))</f>
        <v>0</v>
      </c>
      <c r="J873">
        <f t="shared" si="1100"/>
        <v>2</v>
      </c>
      <c r="K873">
        <v>0</v>
      </c>
      <c r="R873">
        <f t="shared" ref="R873:S873" si="1247">R373</f>
        <v>7</v>
      </c>
      <c r="S873">
        <f t="shared" si="1247"/>
        <v>7</v>
      </c>
      <c r="U873">
        <f>VLOOKUP($R873,装备规划说明!$X$27:$AI$34,U$1,FALSE)</f>
        <v>16</v>
      </c>
      <c r="V873">
        <f>INT(VLOOKUP($R873,装备规划说明!$X$27:$AI$34,V$1,FALSE)*VLOOKUP($G873,装备规划说明!$F$10:$O$21,4,FALSE)/装备规划说明!$AE$14)</f>
        <v>1549</v>
      </c>
      <c r="W873">
        <f>VLOOKUP($R873,装备规划说明!$X$27:$AI$34,W$1,FALSE)</f>
        <v>18</v>
      </c>
      <c r="X873">
        <f>INT(VLOOKUP($R873,装备规划说明!$X$27:$AI$34,X$1,FALSE)*VLOOKUP($G873,装备规划说明!$F$10:$O$21,4,FALSE)/装备规划说明!$AE$14)</f>
        <v>309</v>
      </c>
      <c r="Y873" t="str">
        <f t="shared" si="1193"/>
        <v>[[16,1084,1936][[18,216,386]</v>
      </c>
      <c r="Z873">
        <f t="shared" si="1139"/>
        <v>1</v>
      </c>
      <c r="AA873" t="str">
        <f t="shared" si="1140"/>
        <v>[[16,258,1032,100][18,51,206,100]]</v>
      </c>
      <c r="AB873" t="str">
        <f t="shared" si="1140"/>
        <v>[[16,258,1032,100][18,51,206,100]]</v>
      </c>
      <c r="AC873" t="str">
        <f t="shared" si="1140"/>
        <v>[[16,258,1032,100][18,51,206,100]]</v>
      </c>
      <c r="AD873" t="str">
        <f t="shared" si="1140"/>
        <v>[[16,258,1032,100][18,51,206,100]]</v>
      </c>
      <c r="AE873">
        <f t="shared" si="1141"/>
        <v>1</v>
      </c>
    </row>
    <row r="874" spans="1:31" hidden="1" x14ac:dyDescent="0.15">
      <c r="A874" t="str">
        <f t="shared" si="1096"/>
        <v>1207208</v>
      </c>
      <c r="B874">
        <f t="shared" si="1097"/>
        <v>1</v>
      </c>
      <c r="E874">
        <f t="shared" ref="E874" si="1248">E374</f>
        <v>2</v>
      </c>
      <c r="G874">
        <f t="shared" ref="G874" si="1249">G374</f>
        <v>8</v>
      </c>
      <c r="H874">
        <f>VLOOKUP(G874,装备规划说明!$F$7:$H$20,2,FALSE)</f>
        <v>110</v>
      </c>
      <c r="I874">
        <f>IF(G874&gt;2,IF(E874=VLOOKUP(G874,装备规划说明!$F$10:$P$20,11,FALSE),1,0)+IF(E874-1=VLOOKUP(G874,装备规划说明!$F$10:$P$20,11,FALSE),1,0),IF(E874=VLOOKUP(G874,装备规划说明!$F$10:$P$20,11,FALSE),1,0))</f>
        <v>0</v>
      </c>
      <c r="J874">
        <f t="shared" si="1100"/>
        <v>2</v>
      </c>
      <c r="K874">
        <v>0</v>
      </c>
      <c r="R874">
        <f t="shared" ref="R874:S874" si="1250">R374</f>
        <v>7</v>
      </c>
      <c r="S874">
        <f t="shared" si="1250"/>
        <v>7</v>
      </c>
      <c r="U874">
        <f>VLOOKUP($R874,装备规划说明!$X$27:$AI$34,U$1,FALSE)</f>
        <v>16</v>
      </c>
      <c r="V874">
        <f>INT(VLOOKUP($R874,装备规划说明!$X$27:$AI$34,V$1,FALSE)*VLOOKUP($G874,装备规划说明!$F$10:$O$21,4,FALSE)/装备规划说明!$AE$14)</f>
        <v>1549</v>
      </c>
      <c r="W874">
        <f>VLOOKUP($R874,装备规划说明!$X$27:$AI$34,W$1,FALSE)</f>
        <v>18</v>
      </c>
      <c r="X874">
        <f>INT(VLOOKUP($R874,装备规划说明!$X$27:$AI$34,X$1,FALSE)*VLOOKUP($G874,装备规划说明!$F$10:$O$21,4,FALSE)/装备规划说明!$AE$14)</f>
        <v>309</v>
      </c>
      <c r="Y874" t="str">
        <f t="shared" si="1193"/>
        <v>[[16,1084,1936][[18,216,386]</v>
      </c>
      <c r="Z874">
        <f t="shared" si="1139"/>
        <v>1</v>
      </c>
      <c r="AA874" t="str">
        <f t="shared" si="1140"/>
        <v>[[16,258,1032,100][18,51,206,100]]</v>
      </c>
      <c r="AB874" t="str">
        <f t="shared" si="1140"/>
        <v>[[16,258,1032,100][18,51,206,100]]</v>
      </c>
      <c r="AC874" t="str">
        <f t="shared" si="1140"/>
        <v>[[16,258,1032,100][18,51,206,100]]</v>
      </c>
      <c r="AD874" t="str">
        <f t="shared" si="1140"/>
        <v>[[16,258,1032,100][18,51,206,100]]</v>
      </c>
      <c r="AE874">
        <f t="shared" si="1141"/>
        <v>1</v>
      </c>
    </row>
    <row r="875" spans="1:31" hidden="1" x14ac:dyDescent="0.15">
      <c r="A875" t="str">
        <f t="shared" si="1096"/>
        <v>1201308</v>
      </c>
      <c r="B875">
        <f t="shared" si="1097"/>
        <v>1</v>
      </c>
      <c r="E875">
        <f t="shared" ref="E875" si="1251">E375</f>
        <v>3</v>
      </c>
      <c r="G875">
        <f t="shared" ref="G875" si="1252">G375</f>
        <v>8</v>
      </c>
      <c r="H875">
        <f>VLOOKUP(G875,装备规划说明!$F$7:$H$20,2,FALSE)</f>
        <v>110</v>
      </c>
      <c r="I875">
        <f>IF(G875&gt;2,IF(E875=VLOOKUP(G875,装备规划说明!$F$10:$P$20,11,FALSE),1,0)+IF(E875-1=VLOOKUP(G875,装备规划说明!$F$10:$P$20,11,FALSE),1,0),IF(E875=VLOOKUP(G875,装备规划说明!$F$10:$P$20,11,FALSE),1,0))</f>
        <v>0</v>
      </c>
      <c r="J875">
        <f t="shared" si="1100"/>
        <v>2</v>
      </c>
      <c r="K875">
        <v>0</v>
      </c>
      <c r="R875">
        <f t="shared" ref="R875:S875" si="1253">R375</f>
        <v>1</v>
      </c>
      <c r="S875">
        <f t="shared" si="1253"/>
        <v>1</v>
      </c>
      <c r="U875">
        <f>VLOOKUP($R875,装备规划说明!$X$27:$AI$34,U$1,FALSE)</f>
        <v>16</v>
      </c>
      <c r="V875">
        <f>INT(VLOOKUP($R875,装备规划说明!$X$27:$AI$34,V$1,FALSE)*VLOOKUP($G875,装备规划说明!$F$10:$O$21,4,FALSE)/装备规划说明!$AE$14)</f>
        <v>1084</v>
      </c>
      <c r="W875">
        <f>VLOOKUP($R875,装备规划说明!$X$27:$AI$34,W$1,FALSE)</f>
        <v>20</v>
      </c>
      <c r="X875">
        <f>INT(VLOOKUP($R875,装备规划说明!$X$27:$AI$34,X$1,FALSE)*VLOOKUP($G875,装备规划说明!$F$10:$O$21,4,FALSE)/装备规划说明!$AE$14)</f>
        <v>77</v>
      </c>
      <c r="Y875" t="str">
        <f t="shared" si="1193"/>
        <v>[[16,758,1355][[20,53,96]</v>
      </c>
      <c r="Z875">
        <f t="shared" si="1139"/>
        <v>2</v>
      </c>
      <c r="AA875" t="str">
        <f t="shared" si="1140"/>
        <v>[[16,180,722,100][20,12,51,100]]</v>
      </c>
      <c r="AB875" t="str">
        <f t="shared" si="1140"/>
        <v>[[16,180,722,100][20,12,51,100]]</v>
      </c>
      <c r="AC875" t="str">
        <f t="shared" si="1140"/>
        <v>[[16,180,722,100][20,12,51,100]]</v>
      </c>
      <c r="AD875" t="str">
        <f t="shared" si="1140"/>
        <v>[[16,180,722,100][20,12,51,100]]</v>
      </c>
      <c r="AE875">
        <f t="shared" si="1141"/>
        <v>2</v>
      </c>
    </row>
    <row r="876" spans="1:31" hidden="1" x14ac:dyDescent="0.15">
      <c r="A876" t="str">
        <f t="shared" si="1096"/>
        <v>1202308</v>
      </c>
      <c r="B876">
        <f t="shared" si="1097"/>
        <v>1</v>
      </c>
      <c r="E876">
        <f t="shared" ref="E876" si="1254">E376</f>
        <v>3</v>
      </c>
      <c r="G876">
        <f t="shared" ref="G876" si="1255">G376</f>
        <v>8</v>
      </c>
      <c r="H876">
        <f>VLOOKUP(G876,装备规划说明!$F$7:$H$20,2,FALSE)</f>
        <v>110</v>
      </c>
      <c r="I876">
        <f>IF(G876&gt;2,IF(E876=VLOOKUP(G876,装备规划说明!$F$10:$P$20,11,FALSE),1,0)+IF(E876-1=VLOOKUP(G876,装备规划说明!$F$10:$P$20,11,FALSE),1,0),IF(E876=VLOOKUP(G876,装备规划说明!$F$10:$P$20,11,FALSE),1,0))</f>
        <v>0</v>
      </c>
      <c r="J876">
        <f t="shared" si="1100"/>
        <v>2</v>
      </c>
      <c r="K876">
        <v>0</v>
      </c>
      <c r="R876">
        <f t="shared" ref="R876:S876" si="1256">R376</f>
        <v>2</v>
      </c>
      <c r="S876">
        <f t="shared" si="1256"/>
        <v>2</v>
      </c>
      <c r="U876">
        <f>VLOOKUP($R876,装备规划说明!$X$27:$AI$34,U$1,FALSE)</f>
        <v>16</v>
      </c>
      <c r="V876">
        <f>INT(VLOOKUP($R876,装备规划说明!$X$27:$AI$34,V$1,FALSE)*VLOOKUP($G876,装备规划说明!$F$10:$O$21,4,FALSE)/装备规划说明!$AE$14)</f>
        <v>1549</v>
      </c>
      <c r="W876">
        <f>VLOOKUP($R876,装备规划说明!$X$27:$AI$34,W$1,FALSE)</f>
        <v>20</v>
      </c>
      <c r="X876">
        <f>INT(VLOOKUP($R876,装备规划说明!$X$27:$AI$34,X$1,FALSE)*VLOOKUP($G876,装备规划说明!$F$10:$O$21,4,FALSE)/装备规划说明!$AE$14)</f>
        <v>77</v>
      </c>
      <c r="Y876" t="str">
        <f t="shared" si="1193"/>
        <v>[[16,1084,1936][[20,53,96]</v>
      </c>
      <c r="Z876">
        <f t="shared" si="1139"/>
        <v>2</v>
      </c>
      <c r="AA876" t="str">
        <f t="shared" si="1140"/>
        <v>[[16,258,1032,100][20,12,51,100]]</v>
      </c>
      <c r="AB876" t="str">
        <f t="shared" si="1140"/>
        <v>[[16,258,1032,100][20,12,51,100]]</v>
      </c>
      <c r="AC876" t="str">
        <f t="shared" si="1140"/>
        <v>[[16,258,1032,100][20,12,51,100]]</v>
      </c>
      <c r="AD876" t="str">
        <f t="shared" si="1140"/>
        <v>[[16,258,1032,100][20,12,51,100]]</v>
      </c>
      <c r="AE876">
        <f t="shared" si="1141"/>
        <v>2</v>
      </c>
    </row>
    <row r="877" spans="1:31" hidden="1" x14ac:dyDescent="0.15">
      <c r="A877" t="str">
        <f t="shared" si="1096"/>
        <v>1203308</v>
      </c>
      <c r="B877">
        <f t="shared" si="1097"/>
        <v>1</v>
      </c>
      <c r="E877">
        <f t="shared" ref="E877" si="1257">E377</f>
        <v>3</v>
      </c>
      <c r="G877">
        <f t="shared" ref="G877" si="1258">G377</f>
        <v>8</v>
      </c>
      <c r="H877">
        <f>VLOOKUP(G877,装备规划说明!$F$7:$H$20,2,FALSE)</f>
        <v>110</v>
      </c>
      <c r="I877">
        <f>IF(G877&gt;2,IF(E877=VLOOKUP(G877,装备规划说明!$F$10:$P$20,11,FALSE),1,0)+IF(E877-1=VLOOKUP(G877,装备规划说明!$F$10:$P$20,11,FALSE),1,0),IF(E877=VLOOKUP(G877,装备规划说明!$F$10:$P$20,11,FALSE),1,0))</f>
        <v>0</v>
      </c>
      <c r="J877">
        <f t="shared" si="1100"/>
        <v>2</v>
      </c>
      <c r="K877">
        <v>0</v>
      </c>
      <c r="R877">
        <f t="shared" ref="R877:S877" si="1259">R377</f>
        <v>3</v>
      </c>
      <c r="S877">
        <f t="shared" si="1259"/>
        <v>3</v>
      </c>
      <c r="U877">
        <f>VLOOKUP($R877,装备规划说明!$X$27:$AI$34,U$1,FALSE)</f>
        <v>16</v>
      </c>
      <c r="V877">
        <f>INT(VLOOKUP($R877,装备规划说明!$X$27:$AI$34,V$1,FALSE)*VLOOKUP($G877,装备规划说明!$F$10:$O$21,4,FALSE)/装备规划说明!$AE$14)</f>
        <v>774</v>
      </c>
      <c r="W877">
        <f>VLOOKUP($R877,装备规划说明!$X$27:$AI$34,W$1,FALSE)</f>
        <v>21</v>
      </c>
      <c r="X877">
        <f>INT(VLOOKUP($R877,装备规划说明!$X$27:$AI$34,X$1,FALSE)*VLOOKUP($G877,装备规划说明!$F$10:$O$21,4,FALSE)/装备规划说明!$AE$14)</f>
        <v>77</v>
      </c>
      <c r="Y877" t="str">
        <f t="shared" si="1193"/>
        <v>[[16,541,967][[21,53,96]</v>
      </c>
      <c r="Z877">
        <f t="shared" si="1139"/>
        <v>2</v>
      </c>
      <c r="AA877" t="str">
        <f t="shared" si="1140"/>
        <v>[[16,129,516,100][21,12,51,100]]</v>
      </c>
      <c r="AB877" t="str">
        <f t="shared" si="1140"/>
        <v>[[16,129,516,100][21,12,51,100]]</v>
      </c>
      <c r="AC877" t="str">
        <f t="shared" si="1140"/>
        <v>[[16,129,516,100][21,12,51,100]]</v>
      </c>
      <c r="AD877" t="str">
        <f t="shared" si="1140"/>
        <v>[[16,129,516,100][21,12,51,100]]</v>
      </c>
      <c r="AE877">
        <f t="shared" si="1141"/>
        <v>2</v>
      </c>
    </row>
    <row r="878" spans="1:31" hidden="1" x14ac:dyDescent="0.15">
      <c r="A878" t="str">
        <f t="shared" si="1096"/>
        <v>1204308</v>
      </c>
      <c r="B878">
        <f t="shared" si="1097"/>
        <v>1</v>
      </c>
      <c r="E878">
        <f t="shared" ref="E878" si="1260">E378</f>
        <v>3</v>
      </c>
      <c r="G878">
        <f t="shared" ref="G878" si="1261">G378</f>
        <v>8</v>
      </c>
      <c r="H878">
        <f>VLOOKUP(G878,装备规划说明!$F$7:$H$20,2,FALSE)</f>
        <v>110</v>
      </c>
      <c r="I878">
        <f>IF(G878&gt;2,IF(E878=VLOOKUP(G878,装备规划说明!$F$10:$P$20,11,FALSE),1,0)+IF(E878-1=VLOOKUP(G878,装备规划说明!$F$10:$P$20,11,FALSE),1,0),IF(E878=VLOOKUP(G878,装备规划说明!$F$10:$P$20,11,FALSE),1,0))</f>
        <v>0</v>
      </c>
      <c r="J878">
        <f t="shared" si="1100"/>
        <v>2</v>
      </c>
      <c r="K878">
        <v>0</v>
      </c>
      <c r="R878">
        <f t="shared" ref="R878:S878" si="1262">R378</f>
        <v>4</v>
      </c>
      <c r="S878">
        <f t="shared" si="1262"/>
        <v>4</v>
      </c>
      <c r="U878">
        <f>VLOOKUP($R878,装备规划说明!$X$27:$AI$34,U$1,FALSE)</f>
        <v>18</v>
      </c>
      <c r="V878">
        <f>INT(VLOOKUP($R878,装备规划说明!$X$27:$AI$34,V$1,FALSE)*VLOOKUP($G878,装备规划说明!$F$10:$O$21,4,FALSE)/装备规划说明!$AE$14)</f>
        <v>77</v>
      </c>
      <c r="W878">
        <f>VLOOKUP($R878,装备规划说明!$X$27:$AI$34,W$1,FALSE)</f>
        <v>22</v>
      </c>
      <c r="X878">
        <f>INT(VLOOKUP($R878,装备规划说明!$X$27:$AI$34,X$1,FALSE)*VLOOKUP($G878,装备规划说明!$F$10:$O$21,4,FALSE)/装备规划说明!$AE$14)</f>
        <v>38</v>
      </c>
      <c r="Y878" t="str">
        <f t="shared" si="1193"/>
        <v>[[18,53,96][[22,26,47]</v>
      </c>
      <c r="Z878">
        <f t="shared" si="1139"/>
        <v>2</v>
      </c>
      <c r="AA878" t="str">
        <f t="shared" si="1140"/>
        <v>[[18,12,51,100][22,6,25,100]]</v>
      </c>
      <c r="AB878" t="str">
        <f t="shared" si="1140"/>
        <v>[[18,12,51,100][22,6,25,100]]</v>
      </c>
      <c r="AC878" t="str">
        <f t="shared" si="1140"/>
        <v>[[18,12,51,100][22,6,25,100]]</v>
      </c>
      <c r="AD878" t="str">
        <f t="shared" si="1140"/>
        <v>[[18,12,51,100][22,6,25,100]]</v>
      </c>
      <c r="AE878">
        <f t="shared" si="1141"/>
        <v>2</v>
      </c>
    </row>
    <row r="879" spans="1:31" hidden="1" x14ac:dyDescent="0.15">
      <c r="A879" t="str">
        <f t="shared" si="1096"/>
        <v>1205308</v>
      </c>
      <c r="B879">
        <f t="shared" si="1097"/>
        <v>1</v>
      </c>
      <c r="E879">
        <f t="shared" ref="E879" si="1263">E379</f>
        <v>3</v>
      </c>
      <c r="G879">
        <f t="shared" ref="G879" si="1264">G379</f>
        <v>8</v>
      </c>
      <c r="H879">
        <f>VLOOKUP(G879,装备规划说明!$F$7:$H$20,2,FALSE)</f>
        <v>110</v>
      </c>
      <c r="I879">
        <f>IF(G879&gt;2,IF(E879=VLOOKUP(G879,装备规划说明!$F$10:$P$20,11,FALSE),1,0)+IF(E879-1=VLOOKUP(G879,装备规划说明!$F$10:$P$20,11,FALSE),1,0),IF(E879=VLOOKUP(G879,装备规划说明!$F$10:$P$20,11,FALSE),1,0))</f>
        <v>0</v>
      </c>
      <c r="J879">
        <f t="shared" si="1100"/>
        <v>2</v>
      </c>
      <c r="K879">
        <v>0</v>
      </c>
      <c r="R879">
        <f t="shared" ref="R879:S879" si="1265">R379</f>
        <v>5</v>
      </c>
      <c r="S879">
        <f t="shared" si="1265"/>
        <v>5</v>
      </c>
      <c r="U879">
        <f>VLOOKUP($R879,装备规划说明!$X$27:$AI$34,U$1,FALSE)</f>
        <v>16</v>
      </c>
      <c r="V879">
        <f>INT(VLOOKUP($R879,装备规划说明!$X$27:$AI$34,V$1,FALSE)*VLOOKUP($G879,装备规划说明!$F$10:$O$21,4,FALSE)/装备规划说明!$AE$14)</f>
        <v>1084</v>
      </c>
      <c r="W879">
        <f>VLOOKUP($R879,装备规划说明!$X$27:$AI$34,W$1,FALSE)</f>
        <v>17</v>
      </c>
      <c r="X879">
        <f>INT(VLOOKUP($R879,装备规划说明!$X$27:$AI$34,X$1,FALSE)*VLOOKUP($G879,装备规划说明!$F$10:$O$21,4,FALSE)/装备规划说明!$AE$14)</f>
        <v>774</v>
      </c>
      <c r="Y879" t="str">
        <f t="shared" si="1193"/>
        <v>[[16,758,1355][[17,541,967]</v>
      </c>
      <c r="Z879">
        <f t="shared" si="1139"/>
        <v>2</v>
      </c>
      <c r="AA879" t="str">
        <f t="shared" si="1140"/>
        <v>[[16,180,722,100][17,129,516,100]]</v>
      </c>
      <c r="AB879" t="str">
        <f t="shared" si="1140"/>
        <v>[[16,180,722,100][17,129,516,100]]</v>
      </c>
      <c r="AC879" t="str">
        <f t="shared" si="1140"/>
        <v>[[16,180,722,100][17,129,516,100]]</v>
      </c>
      <c r="AD879" t="str">
        <f t="shared" si="1140"/>
        <v>[[16,180,722,100][17,129,516,100]]</v>
      </c>
      <c r="AE879">
        <f t="shared" si="1141"/>
        <v>2</v>
      </c>
    </row>
    <row r="880" spans="1:31" hidden="1" x14ac:dyDescent="0.15">
      <c r="A880" t="str">
        <f t="shared" si="1096"/>
        <v>1206308</v>
      </c>
      <c r="B880">
        <f t="shared" si="1097"/>
        <v>1</v>
      </c>
      <c r="E880">
        <f t="shared" ref="E880" si="1266">E380</f>
        <v>3</v>
      </c>
      <c r="G880">
        <f t="shared" ref="G880" si="1267">G380</f>
        <v>8</v>
      </c>
      <c r="H880">
        <f>VLOOKUP(G880,装备规划说明!$F$7:$H$20,2,FALSE)</f>
        <v>110</v>
      </c>
      <c r="I880">
        <f>IF(G880&gt;2,IF(E880=VLOOKUP(G880,装备规划说明!$F$10:$P$20,11,FALSE),1,0)+IF(E880-1=VLOOKUP(G880,装备规划说明!$F$10:$P$20,11,FALSE),1,0),IF(E880=VLOOKUP(G880,装备规划说明!$F$10:$P$20,11,FALSE),1,0))</f>
        <v>0</v>
      </c>
      <c r="J880">
        <f t="shared" si="1100"/>
        <v>2</v>
      </c>
      <c r="K880">
        <v>0</v>
      </c>
      <c r="R880">
        <f t="shared" ref="R880:S880" si="1268">R380</f>
        <v>6</v>
      </c>
      <c r="S880">
        <f t="shared" si="1268"/>
        <v>6</v>
      </c>
      <c r="U880">
        <f>VLOOKUP($R880,装备规划说明!$X$27:$AI$34,U$1,FALSE)</f>
        <v>18</v>
      </c>
      <c r="V880">
        <f>INT(VLOOKUP($R880,装备规划说明!$X$27:$AI$34,V$1,FALSE)*VLOOKUP($G880,装备规划说明!$F$10:$O$21,4,FALSE)/装备规划说明!$AE$14)</f>
        <v>77</v>
      </c>
      <c r="W880">
        <f>VLOOKUP($R880,装备规划说明!$X$27:$AI$34,W$1,FALSE)</f>
        <v>17</v>
      </c>
      <c r="X880">
        <f>INT(VLOOKUP($R880,装备规划说明!$X$27:$AI$34,X$1,FALSE)*VLOOKUP($G880,装备规划说明!$F$10:$O$21,4,FALSE)/装备规划说明!$AE$14)</f>
        <v>30</v>
      </c>
      <c r="Y880" t="str">
        <f t="shared" si="1193"/>
        <v>[[18,53,96][[17,21,37]</v>
      </c>
      <c r="Z880">
        <f t="shared" si="1139"/>
        <v>2</v>
      </c>
      <c r="AA880" t="str">
        <f t="shared" si="1140"/>
        <v>[[18,12,51,100][17,5,20,100]]</v>
      </c>
      <c r="AB880" t="str">
        <f t="shared" si="1140"/>
        <v>[[18,12,51,100][17,5,20,100]]</v>
      </c>
      <c r="AC880" t="str">
        <f t="shared" si="1140"/>
        <v>[[18,12,51,100][17,5,20,100]]</v>
      </c>
      <c r="AD880" t="str">
        <f t="shared" si="1140"/>
        <v>[[18,12,51,100][17,5,20,100]]</v>
      </c>
      <c r="AE880">
        <f t="shared" si="1141"/>
        <v>2</v>
      </c>
    </row>
    <row r="881" spans="1:31" hidden="1" x14ac:dyDescent="0.15">
      <c r="A881" t="str">
        <f t="shared" si="1096"/>
        <v>1207308</v>
      </c>
      <c r="B881">
        <f t="shared" si="1097"/>
        <v>1</v>
      </c>
      <c r="E881">
        <f t="shared" ref="E881" si="1269">E381</f>
        <v>3</v>
      </c>
      <c r="G881">
        <f t="shared" ref="G881" si="1270">G381</f>
        <v>8</v>
      </c>
      <c r="H881">
        <f>VLOOKUP(G881,装备规划说明!$F$7:$H$20,2,FALSE)</f>
        <v>110</v>
      </c>
      <c r="I881">
        <f>IF(G881&gt;2,IF(E881=VLOOKUP(G881,装备规划说明!$F$10:$P$20,11,FALSE),1,0)+IF(E881-1=VLOOKUP(G881,装备规划说明!$F$10:$P$20,11,FALSE),1,0),IF(E881=VLOOKUP(G881,装备规划说明!$F$10:$P$20,11,FALSE),1,0))</f>
        <v>0</v>
      </c>
      <c r="J881">
        <f t="shared" si="1100"/>
        <v>2</v>
      </c>
      <c r="K881">
        <v>0</v>
      </c>
      <c r="R881">
        <f t="shared" ref="R881:S881" si="1271">R381</f>
        <v>7</v>
      </c>
      <c r="S881">
        <f t="shared" si="1271"/>
        <v>7</v>
      </c>
      <c r="U881">
        <f>VLOOKUP($R881,装备规划说明!$X$27:$AI$34,U$1,FALSE)</f>
        <v>16</v>
      </c>
      <c r="V881">
        <f>INT(VLOOKUP($R881,装备规划说明!$X$27:$AI$34,V$1,FALSE)*VLOOKUP($G881,装备规划说明!$F$10:$O$21,4,FALSE)/装备规划说明!$AE$14)</f>
        <v>1549</v>
      </c>
      <c r="W881">
        <f>VLOOKUP($R881,装备规划说明!$X$27:$AI$34,W$1,FALSE)</f>
        <v>18</v>
      </c>
      <c r="X881">
        <f>INT(VLOOKUP($R881,装备规划说明!$X$27:$AI$34,X$1,FALSE)*VLOOKUP($G881,装备规划说明!$F$10:$O$21,4,FALSE)/装备规划说明!$AE$14)</f>
        <v>309</v>
      </c>
      <c r="Y881" t="str">
        <f t="shared" si="1193"/>
        <v>[[16,1084,1936][[18,216,386]</v>
      </c>
      <c r="Z881">
        <f t="shared" si="1139"/>
        <v>2</v>
      </c>
      <c r="AA881" t="str">
        <f t="shared" si="1140"/>
        <v>[[16,258,1032,100][18,51,206,100]]</v>
      </c>
      <c r="AB881" t="str">
        <f t="shared" si="1140"/>
        <v>[[16,258,1032,100][18,51,206,100]]</v>
      </c>
      <c r="AC881" t="str">
        <f t="shared" si="1140"/>
        <v>[[16,258,1032,100][18,51,206,100]]</v>
      </c>
      <c r="AD881" t="str">
        <f t="shared" si="1140"/>
        <v>[[16,258,1032,100][18,51,206,100]]</v>
      </c>
      <c r="AE881">
        <f t="shared" si="1141"/>
        <v>2</v>
      </c>
    </row>
    <row r="882" spans="1:31" hidden="1" x14ac:dyDescent="0.15">
      <c r="A882" t="str">
        <f t="shared" si="1096"/>
        <v>1207308</v>
      </c>
      <c r="B882">
        <f t="shared" si="1097"/>
        <v>1</v>
      </c>
      <c r="E882">
        <f t="shared" ref="E882" si="1272">E382</f>
        <v>3</v>
      </c>
      <c r="G882">
        <f t="shared" ref="G882" si="1273">G382</f>
        <v>8</v>
      </c>
      <c r="H882">
        <f>VLOOKUP(G882,装备规划说明!$F$7:$H$20,2,FALSE)</f>
        <v>110</v>
      </c>
      <c r="I882">
        <f>IF(G882&gt;2,IF(E882=VLOOKUP(G882,装备规划说明!$F$10:$P$20,11,FALSE),1,0)+IF(E882-1=VLOOKUP(G882,装备规划说明!$F$10:$P$20,11,FALSE),1,0),IF(E882=VLOOKUP(G882,装备规划说明!$F$10:$P$20,11,FALSE),1,0))</f>
        <v>0</v>
      </c>
      <c r="J882">
        <f t="shared" si="1100"/>
        <v>2</v>
      </c>
      <c r="K882">
        <v>0</v>
      </c>
      <c r="R882">
        <f t="shared" ref="R882:S882" si="1274">R382</f>
        <v>7</v>
      </c>
      <c r="S882">
        <f t="shared" si="1274"/>
        <v>7</v>
      </c>
      <c r="U882">
        <f>VLOOKUP($R882,装备规划说明!$X$27:$AI$34,U$1,FALSE)</f>
        <v>16</v>
      </c>
      <c r="V882">
        <f>INT(VLOOKUP($R882,装备规划说明!$X$27:$AI$34,V$1,FALSE)*VLOOKUP($G882,装备规划说明!$F$10:$O$21,4,FALSE)/装备规划说明!$AE$14)</f>
        <v>1549</v>
      </c>
      <c r="W882">
        <f>VLOOKUP($R882,装备规划说明!$X$27:$AI$34,W$1,FALSE)</f>
        <v>18</v>
      </c>
      <c r="X882">
        <f>INT(VLOOKUP($R882,装备规划说明!$X$27:$AI$34,X$1,FALSE)*VLOOKUP($G882,装备规划说明!$F$10:$O$21,4,FALSE)/装备规划说明!$AE$14)</f>
        <v>309</v>
      </c>
      <c r="Y882" t="str">
        <f t="shared" si="1193"/>
        <v>[[16,1084,1936][[18,216,386]</v>
      </c>
      <c r="Z882">
        <f t="shared" si="1139"/>
        <v>2</v>
      </c>
      <c r="AA882" t="str">
        <f t="shared" si="1140"/>
        <v>[[16,258,1032,100][18,51,206,100]]</v>
      </c>
      <c r="AB882" t="str">
        <f t="shared" si="1140"/>
        <v>[[16,258,1032,100][18,51,206,100]]</v>
      </c>
      <c r="AC882" t="str">
        <f t="shared" si="1140"/>
        <v>[[16,258,1032,100][18,51,206,100]]</v>
      </c>
      <c r="AD882" t="str">
        <f t="shared" si="1140"/>
        <v>[[16,258,1032,100][18,51,206,100]]</v>
      </c>
      <c r="AE882">
        <f t="shared" si="1141"/>
        <v>2</v>
      </c>
    </row>
    <row r="883" spans="1:31" hidden="1" x14ac:dyDescent="0.15">
      <c r="A883" t="str">
        <f t="shared" si="1096"/>
        <v>1207308</v>
      </c>
      <c r="B883">
        <f t="shared" si="1097"/>
        <v>1</v>
      </c>
      <c r="E883">
        <f t="shared" ref="E883" si="1275">E383</f>
        <v>3</v>
      </c>
      <c r="G883">
        <f t="shared" ref="G883" si="1276">G383</f>
        <v>8</v>
      </c>
      <c r="H883">
        <f>VLOOKUP(G883,装备规划说明!$F$7:$H$20,2,FALSE)</f>
        <v>110</v>
      </c>
      <c r="I883">
        <f>IF(G883&gt;2,IF(E883=VLOOKUP(G883,装备规划说明!$F$10:$P$20,11,FALSE),1,0)+IF(E883-1=VLOOKUP(G883,装备规划说明!$F$10:$P$20,11,FALSE),1,0),IF(E883=VLOOKUP(G883,装备规划说明!$F$10:$P$20,11,FALSE),1,0))</f>
        <v>0</v>
      </c>
      <c r="J883">
        <f t="shared" si="1100"/>
        <v>2</v>
      </c>
      <c r="K883">
        <v>0</v>
      </c>
      <c r="R883">
        <f t="shared" ref="R883:S883" si="1277">R383</f>
        <v>7</v>
      </c>
      <c r="S883">
        <f t="shared" si="1277"/>
        <v>7</v>
      </c>
      <c r="U883">
        <f>VLOOKUP($R883,装备规划说明!$X$27:$AI$34,U$1,FALSE)</f>
        <v>16</v>
      </c>
      <c r="V883">
        <f>INT(VLOOKUP($R883,装备规划说明!$X$27:$AI$34,V$1,FALSE)*VLOOKUP($G883,装备规划说明!$F$10:$O$21,4,FALSE)/装备规划说明!$AE$14)</f>
        <v>1549</v>
      </c>
      <c r="W883">
        <f>VLOOKUP($R883,装备规划说明!$X$27:$AI$34,W$1,FALSE)</f>
        <v>18</v>
      </c>
      <c r="X883">
        <f>INT(VLOOKUP($R883,装备规划说明!$X$27:$AI$34,X$1,FALSE)*VLOOKUP($G883,装备规划说明!$F$10:$O$21,4,FALSE)/装备规划说明!$AE$14)</f>
        <v>309</v>
      </c>
      <c r="Y883" t="str">
        <f t="shared" si="1193"/>
        <v>[[16,1084,1936][[18,216,386]</v>
      </c>
      <c r="Z883">
        <f t="shared" si="1139"/>
        <v>2</v>
      </c>
      <c r="AA883" t="str">
        <f t="shared" si="1140"/>
        <v>[[16,258,1032,100][18,51,206,100]]</v>
      </c>
      <c r="AB883" t="str">
        <f t="shared" si="1140"/>
        <v>[[16,258,1032,100][18,51,206,100]]</v>
      </c>
      <c r="AC883" t="str">
        <f t="shared" si="1140"/>
        <v>[[16,258,1032,100][18,51,206,100]]</v>
      </c>
      <c r="AD883" t="str">
        <f t="shared" si="1140"/>
        <v>[[16,258,1032,100][18,51,206,100]]</v>
      </c>
      <c r="AE883">
        <f t="shared" si="1141"/>
        <v>2</v>
      </c>
    </row>
    <row r="884" spans="1:31" hidden="1" x14ac:dyDescent="0.15">
      <c r="A884" t="str">
        <f t="shared" si="1096"/>
        <v>1207308</v>
      </c>
      <c r="B884">
        <f t="shared" si="1097"/>
        <v>1</v>
      </c>
      <c r="E884">
        <f t="shared" ref="E884" si="1278">E384</f>
        <v>3</v>
      </c>
      <c r="G884">
        <f t="shared" ref="G884" si="1279">G384</f>
        <v>8</v>
      </c>
      <c r="H884">
        <f>VLOOKUP(G884,装备规划说明!$F$7:$H$20,2,FALSE)</f>
        <v>110</v>
      </c>
      <c r="I884">
        <f>IF(G884&gt;2,IF(E884=VLOOKUP(G884,装备规划说明!$F$10:$P$20,11,FALSE),1,0)+IF(E884-1=VLOOKUP(G884,装备规划说明!$F$10:$P$20,11,FALSE),1,0),IF(E884=VLOOKUP(G884,装备规划说明!$F$10:$P$20,11,FALSE),1,0))</f>
        <v>0</v>
      </c>
      <c r="J884">
        <f t="shared" si="1100"/>
        <v>2</v>
      </c>
      <c r="K884">
        <v>0</v>
      </c>
      <c r="R884">
        <f t="shared" ref="R884:S884" si="1280">R384</f>
        <v>7</v>
      </c>
      <c r="S884">
        <f t="shared" si="1280"/>
        <v>7</v>
      </c>
      <c r="U884">
        <f>VLOOKUP($R884,装备规划说明!$X$27:$AI$34,U$1,FALSE)</f>
        <v>16</v>
      </c>
      <c r="V884">
        <f>INT(VLOOKUP($R884,装备规划说明!$X$27:$AI$34,V$1,FALSE)*VLOOKUP($G884,装备规划说明!$F$10:$O$21,4,FALSE)/装备规划说明!$AE$14)</f>
        <v>1549</v>
      </c>
      <c r="W884">
        <f>VLOOKUP($R884,装备规划说明!$X$27:$AI$34,W$1,FALSE)</f>
        <v>18</v>
      </c>
      <c r="X884">
        <f>INT(VLOOKUP($R884,装备规划说明!$X$27:$AI$34,X$1,FALSE)*VLOOKUP($G884,装备规划说明!$F$10:$O$21,4,FALSE)/装备规划说明!$AE$14)</f>
        <v>309</v>
      </c>
      <c r="Y884" t="str">
        <f t="shared" si="1193"/>
        <v>[[16,1084,1936][[18,216,386]</v>
      </c>
      <c r="Z884">
        <f t="shared" si="1139"/>
        <v>2</v>
      </c>
      <c r="AA884" t="str">
        <f t="shared" si="1140"/>
        <v>[[16,258,1032,100][18,51,206,100]]</v>
      </c>
      <c r="AB884" t="str">
        <f t="shared" si="1140"/>
        <v>[[16,258,1032,100][18,51,206,100]]</v>
      </c>
      <c r="AC884" t="str">
        <f t="shared" si="1140"/>
        <v>[[16,258,1032,100][18,51,206,100]]</v>
      </c>
      <c r="AD884" t="str">
        <f t="shared" si="1140"/>
        <v>[[16,258,1032,100][18,51,206,100]]</v>
      </c>
      <c r="AE884">
        <f t="shared" si="1141"/>
        <v>2</v>
      </c>
    </row>
    <row r="885" spans="1:31" x14ac:dyDescent="0.15">
      <c r="A885" t="str">
        <f t="shared" si="1096"/>
        <v>1201408</v>
      </c>
      <c r="B885">
        <f t="shared" si="1097"/>
        <v>1</v>
      </c>
      <c r="E885">
        <f t="shared" ref="E885" si="1281">E385</f>
        <v>4</v>
      </c>
      <c r="G885">
        <f t="shared" ref="G885" si="1282">G385</f>
        <v>8</v>
      </c>
      <c r="H885">
        <f>VLOOKUP(G885,装备规划说明!$F$7:$H$20,2,FALSE)</f>
        <v>110</v>
      </c>
      <c r="I885">
        <f>IF(G885&gt;2,IF(E885=VLOOKUP(G885,装备规划说明!$F$10:$P$20,11,FALSE),1,0)+IF(E885-1=VLOOKUP(G885,装备规划说明!$F$10:$P$20,11,FALSE),1,0),IF(E885=VLOOKUP(G885,装备规划说明!$F$10:$P$20,11,FALSE),1,0))</f>
        <v>1</v>
      </c>
      <c r="J885">
        <f t="shared" si="1100"/>
        <v>2</v>
      </c>
      <c r="K885">
        <v>0</v>
      </c>
      <c r="R885">
        <f t="shared" ref="R885:S885" si="1283">R385</f>
        <v>1</v>
      </c>
      <c r="S885">
        <f t="shared" si="1283"/>
        <v>1</v>
      </c>
      <c r="U885">
        <f>VLOOKUP($R885,装备规划说明!$X$27:$AI$34,U$1,FALSE)</f>
        <v>16</v>
      </c>
      <c r="V885">
        <f>INT(VLOOKUP($R885,装备规划说明!$X$27:$AI$34,V$1,FALSE)*VLOOKUP($G885,装备规划说明!$F$10:$O$21,4,FALSE)/装备规划说明!$AE$14)</f>
        <v>1084</v>
      </c>
      <c r="W885">
        <f>VLOOKUP($R885,装备规划说明!$X$27:$AI$34,W$1,FALSE)</f>
        <v>20</v>
      </c>
      <c r="X885">
        <f>INT(VLOOKUP($R885,装备规划说明!$X$27:$AI$34,X$1,FALSE)*VLOOKUP($G885,装备规划说明!$F$10:$O$21,4,FALSE)/装备规划说明!$AE$14)</f>
        <v>77</v>
      </c>
      <c r="Y885" t="str">
        <f t="shared" ref="Y885:Y904" si="1284">"[["&amp;$U885&amp;","&amp;INT($V885)&amp;"]"&amp;"[["&amp;$W885&amp;","&amp;INT($X885)&amp;"]]"</f>
        <v>[[16,1084][[20,77]]</v>
      </c>
      <c r="Z885">
        <f t="shared" si="1139"/>
        <v>3</v>
      </c>
      <c r="AA885" t="str">
        <f t="shared" si="1140"/>
        <v>[[16,180,722,100][20,12,51,100]]</v>
      </c>
      <c r="AB885" t="str">
        <f t="shared" si="1140"/>
        <v>[[16,180,722,100][20,12,51,100]]</v>
      </c>
      <c r="AC885" t="str">
        <f t="shared" si="1140"/>
        <v>[[16,180,722,100][20,12,51,100]]</v>
      </c>
      <c r="AD885" t="str">
        <f t="shared" si="1140"/>
        <v>[[16,180,722,100][20,12,51,100]]</v>
      </c>
      <c r="AE885">
        <f t="shared" si="1141"/>
        <v>2</v>
      </c>
    </row>
    <row r="886" spans="1:31" x14ac:dyDescent="0.15">
      <c r="A886" t="str">
        <f t="shared" si="1096"/>
        <v>1202408</v>
      </c>
      <c r="B886">
        <f t="shared" si="1097"/>
        <v>1</v>
      </c>
      <c r="E886">
        <f t="shared" ref="E886" si="1285">E386</f>
        <v>4</v>
      </c>
      <c r="G886">
        <f t="shared" ref="G886" si="1286">G386</f>
        <v>8</v>
      </c>
      <c r="H886">
        <f>VLOOKUP(G886,装备规划说明!$F$7:$H$20,2,FALSE)</f>
        <v>110</v>
      </c>
      <c r="I886">
        <f>IF(G886&gt;2,IF(E886=VLOOKUP(G886,装备规划说明!$F$10:$P$20,11,FALSE),1,0)+IF(E886-1=VLOOKUP(G886,装备规划说明!$F$10:$P$20,11,FALSE),1,0),IF(E886=VLOOKUP(G886,装备规划说明!$F$10:$P$20,11,FALSE),1,0))</f>
        <v>1</v>
      </c>
      <c r="J886">
        <f t="shared" si="1100"/>
        <v>2</v>
      </c>
      <c r="K886">
        <v>0</v>
      </c>
      <c r="R886">
        <f t="shared" ref="R886:S886" si="1287">R386</f>
        <v>2</v>
      </c>
      <c r="S886">
        <f t="shared" si="1287"/>
        <v>2</v>
      </c>
      <c r="U886">
        <f>VLOOKUP($R886,装备规划说明!$X$27:$AI$34,U$1,FALSE)</f>
        <v>16</v>
      </c>
      <c r="V886">
        <f>INT(VLOOKUP($R886,装备规划说明!$X$27:$AI$34,V$1,FALSE)*VLOOKUP($G886,装备规划说明!$F$10:$O$21,4,FALSE)/装备规划说明!$AE$14)</f>
        <v>1549</v>
      </c>
      <c r="W886">
        <f>VLOOKUP($R886,装备规划说明!$X$27:$AI$34,W$1,FALSE)</f>
        <v>20</v>
      </c>
      <c r="X886">
        <f>INT(VLOOKUP($R886,装备规划说明!$X$27:$AI$34,X$1,FALSE)*VLOOKUP($G886,装备规划说明!$F$10:$O$21,4,FALSE)/装备规划说明!$AE$14)</f>
        <v>77</v>
      </c>
      <c r="Y886" t="str">
        <f t="shared" si="1284"/>
        <v>[[16,1549][[20,77]]</v>
      </c>
      <c r="Z886">
        <f t="shared" si="1139"/>
        <v>3</v>
      </c>
      <c r="AA886" t="str">
        <f t="shared" si="1140"/>
        <v>[[16,258,1032,100][20,12,51,100]]</v>
      </c>
      <c r="AB886" t="str">
        <f t="shared" si="1140"/>
        <v>[[16,258,1032,100][20,12,51,100]]</v>
      </c>
      <c r="AC886" t="str">
        <f t="shared" si="1140"/>
        <v>[[16,258,1032,100][20,12,51,100]]</v>
      </c>
      <c r="AD886" t="str">
        <f t="shared" si="1140"/>
        <v>[[16,258,1032,100][20,12,51,100]]</v>
      </c>
      <c r="AE886">
        <f t="shared" si="1141"/>
        <v>2</v>
      </c>
    </row>
    <row r="887" spans="1:31" x14ac:dyDescent="0.15">
      <c r="A887" t="str">
        <f t="shared" si="1096"/>
        <v>1203408</v>
      </c>
      <c r="B887">
        <f t="shared" si="1097"/>
        <v>1</v>
      </c>
      <c r="E887">
        <f t="shared" ref="E887" si="1288">E387</f>
        <v>4</v>
      </c>
      <c r="G887">
        <f t="shared" ref="G887" si="1289">G387</f>
        <v>8</v>
      </c>
      <c r="H887">
        <f>VLOOKUP(G887,装备规划说明!$F$7:$H$20,2,FALSE)</f>
        <v>110</v>
      </c>
      <c r="I887">
        <f>IF(G887&gt;2,IF(E887=VLOOKUP(G887,装备规划说明!$F$10:$P$20,11,FALSE),1,0)+IF(E887-1=VLOOKUP(G887,装备规划说明!$F$10:$P$20,11,FALSE),1,0),IF(E887=VLOOKUP(G887,装备规划说明!$F$10:$P$20,11,FALSE),1,0))</f>
        <v>1</v>
      </c>
      <c r="J887">
        <f t="shared" si="1100"/>
        <v>2</v>
      </c>
      <c r="K887">
        <v>0</v>
      </c>
      <c r="R887">
        <f t="shared" ref="R887:S887" si="1290">R387</f>
        <v>3</v>
      </c>
      <c r="S887">
        <f t="shared" si="1290"/>
        <v>3</v>
      </c>
      <c r="U887">
        <f>VLOOKUP($R887,装备规划说明!$X$27:$AI$34,U$1,FALSE)</f>
        <v>16</v>
      </c>
      <c r="V887">
        <f>INT(VLOOKUP($R887,装备规划说明!$X$27:$AI$34,V$1,FALSE)*VLOOKUP($G887,装备规划说明!$F$10:$O$21,4,FALSE)/装备规划说明!$AE$14)</f>
        <v>774</v>
      </c>
      <c r="W887">
        <f>VLOOKUP($R887,装备规划说明!$X$27:$AI$34,W$1,FALSE)</f>
        <v>21</v>
      </c>
      <c r="X887">
        <f>INT(VLOOKUP($R887,装备规划说明!$X$27:$AI$34,X$1,FALSE)*VLOOKUP($G887,装备规划说明!$F$10:$O$21,4,FALSE)/装备规划说明!$AE$14)</f>
        <v>77</v>
      </c>
      <c r="Y887" t="str">
        <f t="shared" si="1284"/>
        <v>[[16,774][[21,77]]</v>
      </c>
      <c r="Z887">
        <f t="shared" si="1139"/>
        <v>3</v>
      </c>
      <c r="AA887" t="str">
        <f t="shared" si="1140"/>
        <v>[[16,129,516,100][21,12,51,100]]</v>
      </c>
      <c r="AB887" t="str">
        <f t="shared" si="1140"/>
        <v>[[16,129,516,100][21,12,51,100]]</v>
      </c>
      <c r="AC887" t="str">
        <f t="shared" si="1140"/>
        <v>[[16,129,516,100][21,12,51,100]]</v>
      </c>
      <c r="AD887" t="str">
        <f t="shared" si="1140"/>
        <v>[[16,129,516,100][21,12,51,100]]</v>
      </c>
      <c r="AE887">
        <f t="shared" si="1141"/>
        <v>2</v>
      </c>
    </row>
    <row r="888" spans="1:31" x14ac:dyDescent="0.15">
      <c r="A888" t="str">
        <f t="shared" si="1096"/>
        <v>1204408</v>
      </c>
      <c r="B888">
        <f t="shared" si="1097"/>
        <v>1</v>
      </c>
      <c r="E888">
        <f t="shared" ref="E888" si="1291">E388</f>
        <v>4</v>
      </c>
      <c r="G888">
        <f t="shared" ref="G888" si="1292">G388</f>
        <v>8</v>
      </c>
      <c r="H888">
        <f>VLOOKUP(G888,装备规划说明!$F$7:$H$20,2,FALSE)</f>
        <v>110</v>
      </c>
      <c r="I888">
        <f>IF(G888&gt;2,IF(E888=VLOOKUP(G888,装备规划说明!$F$10:$P$20,11,FALSE),1,0)+IF(E888-1=VLOOKUP(G888,装备规划说明!$F$10:$P$20,11,FALSE),1,0),IF(E888=VLOOKUP(G888,装备规划说明!$F$10:$P$20,11,FALSE),1,0))</f>
        <v>1</v>
      </c>
      <c r="J888">
        <f t="shared" si="1100"/>
        <v>2</v>
      </c>
      <c r="K888">
        <v>0</v>
      </c>
      <c r="R888">
        <f t="shared" ref="R888:S888" si="1293">R388</f>
        <v>4</v>
      </c>
      <c r="S888">
        <f t="shared" si="1293"/>
        <v>4</v>
      </c>
      <c r="U888">
        <f>VLOOKUP($R888,装备规划说明!$X$27:$AI$34,U$1,FALSE)</f>
        <v>18</v>
      </c>
      <c r="V888">
        <f>INT(VLOOKUP($R888,装备规划说明!$X$27:$AI$34,V$1,FALSE)*VLOOKUP($G888,装备规划说明!$F$10:$O$21,4,FALSE)/装备规划说明!$AE$14)</f>
        <v>77</v>
      </c>
      <c r="W888">
        <f>VLOOKUP($R888,装备规划说明!$X$27:$AI$34,W$1,FALSE)</f>
        <v>22</v>
      </c>
      <c r="X888">
        <f>INT(VLOOKUP($R888,装备规划说明!$X$27:$AI$34,X$1,FALSE)*VLOOKUP($G888,装备规划说明!$F$10:$O$21,4,FALSE)/装备规划说明!$AE$14)</f>
        <v>38</v>
      </c>
      <c r="Y888" t="str">
        <f t="shared" si="1284"/>
        <v>[[18,77][[22,38]]</v>
      </c>
      <c r="Z888">
        <f t="shared" si="1139"/>
        <v>3</v>
      </c>
      <c r="AA888" t="str">
        <f t="shared" si="1140"/>
        <v>[[18,12,51,100][22,6,25,100]]</v>
      </c>
      <c r="AB888" t="str">
        <f t="shared" si="1140"/>
        <v>[[18,12,51,100][22,6,25,100]]</v>
      </c>
      <c r="AC888" t="str">
        <f t="shared" si="1140"/>
        <v>[[18,12,51,100][22,6,25,100]]</v>
      </c>
      <c r="AD888" t="str">
        <f t="shared" si="1140"/>
        <v>[[18,12,51,100][22,6,25,100]]</v>
      </c>
      <c r="AE888">
        <f t="shared" si="1141"/>
        <v>2</v>
      </c>
    </row>
    <row r="889" spans="1:31" x14ac:dyDescent="0.15">
      <c r="A889" t="str">
        <f t="shared" si="1096"/>
        <v>1205408</v>
      </c>
      <c r="B889">
        <f t="shared" si="1097"/>
        <v>1</v>
      </c>
      <c r="E889">
        <f t="shared" ref="E889" si="1294">E389</f>
        <v>4</v>
      </c>
      <c r="G889">
        <f t="shared" ref="G889" si="1295">G389</f>
        <v>8</v>
      </c>
      <c r="H889">
        <f>VLOOKUP(G889,装备规划说明!$F$7:$H$20,2,FALSE)</f>
        <v>110</v>
      </c>
      <c r="I889">
        <f>IF(G889&gt;2,IF(E889=VLOOKUP(G889,装备规划说明!$F$10:$P$20,11,FALSE),1,0)+IF(E889-1=VLOOKUP(G889,装备规划说明!$F$10:$P$20,11,FALSE),1,0),IF(E889=VLOOKUP(G889,装备规划说明!$F$10:$P$20,11,FALSE),1,0))</f>
        <v>1</v>
      </c>
      <c r="J889">
        <f t="shared" si="1100"/>
        <v>2</v>
      </c>
      <c r="K889">
        <v>0</v>
      </c>
      <c r="R889">
        <f t="shared" ref="R889:S889" si="1296">R389</f>
        <v>5</v>
      </c>
      <c r="S889">
        <f t="shared" si="1296"/>
        <v>5</v>
      </c>
      <c r="U889">
        <f>VLOOKUP($R889,装备规划说明!$X$27:$AI$34,U$1,FALSE)</f>
        <v>16</v>
      </c>
      <c r="V889">
        <f>INT(VLOOKUP($R889,装备规划说明!$X$27:$AI$34,V$1,FALSE)*VLOOKUP($G889,装备规划说明!$F$10:$O$21,4,FALSE)/装备规划说明!$AE$14)</f>
        <v>1084</v>
      </c>
      <c r="W889">
        <f>VLOOKUP($R889,装备规划说明!$X$27:$AI$34,W$1,FALSE)</f>
        <v>17</v>
      </c>
      <c r="X889">
        <f>INT(VLOOKUP($R889,装备规划说明!$X$27:$AI$34,X$1,FALSE)*VLOOKUP($G889,装备规划说明!$F$10:$O$21,4,FALSE)/装备规划说明!$AE$14)</f>
        <v>774</v>
      </c>
      <c r="Y889" t="str">
        <f t="shared" si="1284"/>
        <v>[[16,1084][[17,774]]</v>
      </c>
      <c r="Z889">
        <f t="shared" si="1139"/>
        <v>3</v>
      </c>
      <c r="AA889" t="str">
        <f t="shared" si="1140"/>
        <v>[[16,180,722,100][17,129,516,100]]</v>
      </c>
      <c r="AB889" t="str">
        <f t="shared" si="1140"/>
        <v>[[16,180,722,100][17,129,516,100]]</v>
      </c>
      <c r="AC889" t="str">
        <f t="shared" si="1140"/>
        <v>[[16,180,722,100][17,129,516,100]]</v>
      </c>
      <c r="AD889" t="str">
        <f t="shared" si="1140"/>
        <v>[[16,180,722,100][17,129,516,100]]</v>
      </c>
      <c r="AE889">
        <f t="shared" si="1141"/>
        <v>2</v>
      </c>
    </row>
    <row r="890" spans="1:31" x14ac:dyDescent="0.15">
      <c r="A890" t="str">
        <f t="shared" ref="A890:A953" si="1297">B890&amp;J890&amp;IF(R890&lt;10,"0"&amp;R890,R890)&amp;E890&amp;IF(G890&lt;10,"0"&amp;G890,G890)</f>
        <v>1206408</v>
      </c>
      <c r="B890">
        <f t="shared" ref="B890:B953" si="1298">B390</f>
        <v>1</v>
      </c>
      <c r="E890">
        <f t="shared" ref="E890" si="1299">E390</f>
        <v>4</v>
      </c>
      <c r="G890">
        <f t="shared" ref="G890" si="1300">G390</f>
        <v>8</v>
      </c>
      <c r="H890">
        <f>VLOOKUP(G890,装备规划说明!$F$7:$H$20,2,FALSE)</f>
        <v>110</v>
      </c>
      <c r="I890">
        <f>IF(G890&gt;2,IF(E890=VLOOKUP(G890,装备规划说明!$F$10:$P$20,11,FALSE),1,0)+IF(E890-1=VLOOKUP(G890,装备规划说明!$F$10:$P$20,11,FALSE),1,0),IF(E890=VLOOKUP(G890,装备规划说明!$F$10:$P$20,11,FALSE),1,0))</f>
        <v>1</v>
      </c>
      <c r="J890">
        <f t="shared" ref="J890:J953" si="1301">J390+1</f>
        <v>2</v>
      </c>
      <c r="K890">
        <v>0</v>
      </c>
      <c r="R890">
        <f t="shared" ref="R890:S890" si="1302">R390</f>
        <v>6</v>
      </c>
      <c r="S890">
        <f t="shared" si="1302"/>
        <v>6</v>
      </c>
      <c r="U890">
        <f>VLOOKUP($R890,装备规划说明!$X$27:$AI$34,U$1,FALSE)</f>
        <v>18</v>
      </c>
      <c r="V890">
        <f>INT(VLOOKUP($R890,装备规划说明!$X$27:$AI$34,V$1,FALSE)*VLOOKUP($G890,装备规划说明!$F$10:$O$21,4,FALSE)/装备规划说明!$AE$14)</f>
        <v>77</v>
      </c>
      <c r="W890">
        <f>VLOOKUP($R890,装备规划说明!$X$27:$AI$34,W$1,FALSE)</f>
        <v>17</v>
      </c>
      <c r="X890">
        <f>INT(VLOOKUP($R890,装备规划说明!$X$27:$AI$34,X$1,FALSE)*VLOOKUP($G890,装备规划说明!$F$10:$O$21,4,FALSE)/装备规划说明!$AE$14)</f>
        <v>30</v>
      </c>
      <c r="Y890" t="str">
        <f t="shared" si="1284"/>
        <v>[[18,77][[17,30]]</v>
      </c>
      <c r="Z890">
        <f t="shared" si="1139"/>
        <v>3</v>
      </c>
      <c r="AA890" t="str">
        <f t="shared" si="1140"/>
        <v>[[18,12,51,100][17,5,20,100]]</v>
      </c>
      <c r="AB890" t="str">
        <f t="shared" si="1140"/>
        <v>[[18,12,51,100][17,5,20,100]]</v>
      </c>
      <c r="AC890" t="str">
        <f t="shared" si="1140"/>
        <v>[[18,12,51,100][17,5,20,100]]</v>
      </c>
      <c r="AD890" t="str">
        <f t="shared" si="1140"/>
        <v>[[18,12,51,100][17,5,20,100]]</v>
      </c>
      <c r="AE890">
        <f t="shared" si="1141"/>
        <v>2</v>
      </c>
    </row>
    <row r="891" spans="1:31" x14ac:dyDescent="0.15">
      <c r="A891" t="str">
        <f t="shared" si="1297"/>
        <v>1207408</v>
      </c>
      <c r="B891">
        <f t="shared" si="1298"/>
        <v>1</v>
      </c>
      <c r="E891">
        <f t="shared" ref="E891" si="1303">E391</f>
        <v>4</v>
      </c>
      <c r="G891">
        <f t="shared" ref="G891" si="1304">G391</f>
        <v>8</v>
      </c>
      <c r="H891">
        <f>VLOOKUP(G891,装备规划说明!$F$7:$H$20,2,FALSE)</f>
        <v>110</v>
      </c>
      <c r="I891">
        <f>IF(G891&gt;2,IF(E891=VLOOKUP(G891,装备规划说明!$F$10:$P$20,11,FALSE),1,0)+IF(E891-1=VLOOKUP(G891,装备规划说明!$F$10:$P$20,11,FALSE),1,0),IF(E891=VLOOKUP(G891,装备规划说明!$F$10:$P$20,11,FALSE),1,0))</f>
        <v>1</v>
      </c>
      <c r="J891">
        <f t="shared" si="1301"/>
        <v>2</v>
      </c>
      <c r="K891">
        <v>0</v>
      </c>
      <c r="R891">
        <f t="shared" ref="R891:S891" si="1305">R391</f>
        <v>7</v>
      </c>
      <c r="S891">
        <f t="shared" si="1305"/>
        <v>7</v>
      </c>
      <c r="U891">
        <f>VLOOKUP($R891,装备规划说明!$X$27:$AI$34,U$1,FALSE)</f>
        <v>16</v>
      </c>
      <c r="V891">
        <f>INT(VLOOKUP($R891,装备规划说明!$X$27:$AI$34,V$1,FALSE)*VLOOKUP($G891,装备规划说明!$F$10:$O$21,4,FALSE)/装备规划说明!$AE$14)</f>
        <v>1549</v>
      </c>
      <c r="W891">
        <f>VLOOKUP($R891,装备规划说明!$X$27:$AI$34,W$1,FALSE)</f>
        <v>18</v>
      </c>
      <c r="X891">
        <f>INT(VLOOKUP($R891,装备规划说明!$X$27:$AI$34,X$1,FALSE)*VLOOKUP($G891,装备规划说明!$F$10:$O$21,4,FALSE)/装备规划说明!$AE$14)</f>
        <v>309</v>
      </c>
      <c r="Y891" t="str">
        <f t="shared" si="1284"/>
        <v>[[16,1549][[18,309]]</v>
      </c>
      <c r="Z891">
        <f t="shared" si="1139"/>
        <v>3</v>
      </c>
      <c r="AA891" t="str">
        <f t="shared" si="1140"/>
        <v>[[16,258,1032,100][18,51,206,100]]</v>
      </c>
      <c r="AB891" t="str">
        <f t="shared" si="1140"/>
        <v>[[16,258,1032,100][18,51,206,100]]</v>
      </c>
      <c r="AC891" t="str">
        <f t="shared" si="1140"/>
        <v>[[16,258,1032,100][18,51,206,100]]</v>
      </c>
      <c r="AD891" t="str">
        <f t="shared" si="1140"/>
        <v>[[16,258,1032,100][18,51,206,100]]</v>
      </c>
      <c r="AE891">
        <f t="shared" si="1141"/>
        <v>2</v>
      </c>
    </row>
    <row r="892" spans="1:31" x14ac:dyDescent="0.15">
      <c r="A892" t="str">
        <f t="shared" si="1297"/>
        <v>1207408</v>
      </c>
      <c r="B892">
        <f t="shared" si="1298"/>
        <v>1</v>
      </c>
      <c r="E892">
        <f t="shared" ref="E892" si="1306">E392</f>
        <v>4</v>
      </c>
      <c r="G892">
        <f t="shared" ref="G892" si="1307">G392</f>
        <v>8</v>
      </c>
      <c r="H892">
        <f>VLOOKUP(G892,装备规划说明!$F$7:$H$20,2,FALSE)</f>
        <v>110</v>
      </c>
      <c r="I892">
        <f>IF(G892&gt;2,IF(E892=VLOOKUP(G892,装备规划说明!$F$10:$P$20,11,FALSE),1,0)+IF(E892-1=VLOOKUP(G892,装备规划说明!$F$10:$P$20,11,FALSE),1,0),IF(E892=VLOOKUP(G892,装备规划说明!$F$10:$P$20,11,FALSE),1,0))</f>
        <v>1</v>
      </c>
      <c r="J892">
        <f t="shared" si="1301"/>
        <v>2</v>
      </c>
      <c r="K892">
        <v>0</v>
      </c>
      <c r="R892">
        <f t="shared" ref="R892:S892" si="1308">R392</f>
        <v>7</v>
      </c>
      <c r="S892">
        <f t="shared" si="1308"/>
        <v>7</v>
      </c>
      <c r="U892">
        <f>VLOOKUP($R892,装备规划说明!$X$27:$AI$34,U$1,FALSE)</f>
        <v>16</v>
      </c>
      <c r="V892">
        <f>INT(VLOOKUP($R892,装备规划说明!$X$27:$AI$34,V$1,FALSE)*VLOOKUP($G892,装备规划说明!$F$10:$O$21,4,FALSE)/装备规划说明!$AE$14)</f>
        <v>1549</v>
      </c>
      <c r="W892">
        <f>VLOOKUP($R892,装备规划说明!$X$27:$AI$34,W$1,FALSE)</f>
        <v>18</v>
      </c>
      <c r="X892">
        <f>INT(VLOOKUP($R892,装备规划说明!$X$27:$AI$34,X$1,FALSE)*VLOOKUP($G892,装备规划说明!$F$10:$O$21,4,FALSE)/装备规划说明!$AE$14)</f>
        <v>309</v>
      </c>
      <c r="Y892" t="str">
        <f t="shared" si="1284"/>
        <v>[[16,1549][[18,309]]</v>
      </c>
      <c r="Z892">
        <f t="shared" si="1139"/>
        <v>3</v>
      </c>
      <c r="AA892" t="str">
        <f t="shared" si="1140"/>
        <v>[[16,258,1032,100][18,51,206,100]]</v>
      </c>
      <c r="AB892" t="str">
        <f t="shared" si="1140"/>
        <v>[[16,258,1032,100][18,51,206,100]]</v>
      </c>
      <c r="AC892" t="str">
        <f t="shared" si="1140"/>
        <v>[[16,258,1032,100][18,51,206,100]]</v>
      </c>
      <c r="AD892" t="str">
        <f t="shared" si="1140"/>
        <v>[[16,258,1032,100][18,51,206,100]]</v>
      </c>
      <c r="AE892">
        <f t="shared" si="1141"/>
        <v>2</v>
      </c>
    </row>
    <row r="893" spans="1:31" x14ac:dyDescent="0.15">
      <c r="A893" t="str">
        <f t="shared" si="1297"/>
        <v>1207408</v>
      </c>
      <c r="B893">
        <f t="shared" si="1298"/>
        <v>1</v>
      </c>
      <c r="E893">
        <f t="shared" ref="E893" si="1309">E393</f>
        <v>4</v>
      </c>
      <c r="G893">
        <f t="shared" ref="G893" si="1310">G393</f>
        <v>8</v>
      </c>
      <c r="H893">
        <f>VLOOKUP(G893,装备规划说明!$F$7:$H$20,2,FALSE)</f>
        <v>110</v>
      </c>
      <c r="I893">
        <f>IF(G893&gt;2,IF(E893=VLOOKUP(G893,装备规划说明!$F$10:$P$20,11,FALSE),1,0)+IF(E893-1=VLOOKUP(G893,装备规划说明!$F$10:$P$20,11,FALSE),1,0),IF(E893=VLOOKUP(G893,装备规划说明!$F$10:$P$20,11,FALSE),1,0))</f>
        <v>1</v>
      </c>
      <c r="J893">
        <f t="shared" si="1301"/>
        <v>2</v>
      </c>
      <c r="K893">
        <v>0</v>
      </c>
      <c r="R893">
        <f t="shared" ref="R893:S893" si="1311">R393</f>
        <v>7</v>
      </c>
      <c r="S893">
        <f t="shared" si="1311"/>
        <v>7</v>
      </c>
      <c r="U893">
        <f>VLOOKUP($R893,装备规划说明!$X$27:$AI$34,U$1,FALSE)</f>
        <v>16</v>
      </c>
      <c r="V893">
        <f>INT(VLOOKUP($R893,装备规划说明!$X$27:$AI$34,V$1,FALSE)*VLOOKUP($G893,装备规划说明!$F$10:$O$21,4,FALSE)/装备规划说明!$AE$14)</f>
        <v>1549</v>
      </c>
      <c r="W893">
        <f>VLOOKUP($R893,装备规划说明!$X$27:$AI$34,W$1,FALSE)</f>
        <v>18</v>
      </c>
      <c r="X893">
        <f>INT(VLOOKUP($R893,装备规划说明!$X$27:$AI$34,X$1,FALSE)*VLOOKUP($G893,装备规划说明!$F$10:$O$21,4,FALSE)/装备规划说明!$AE$14)</f>
        <v>309</v>
      </c>
      <c r="Y893" t="str">
        <f t="shared" si="1284"/>
        <v>[[16,1549][[18,309]]</v>
      </c>
      <c r="Z893">
        <f t="shared" si="1139"/>
        <v>3</v>
      </c>
      <c r="AA893" t="str">
        <f t="shared" si="1140"/>
        <v>[[16,258,1032,100][18,51,206,100]]</v>
      </c>
      <c r="AB893" t="str">
        <f t="shared" si="1140"/>
        <v>[[16,258,1032,100][18,51,206,100]]</v>
      </c>
      <c r="AC893" t="str">
        <f t="shared" si="1140"/>
        <v>[[16,258,1032,100][18,51,206,100]]</v>
      </c>
      <c r="AD893" t="str">
        <f t="shared" si="1140"/>
        <v>[[16,258,1032,100][18,51,206,100]]</v>
      </c>
      <c r="AE893">
        <f t="shared" si="1141"/>
        <v>2</v>
      </c>
    </row>
    <row r="894" spans="1:31" x14ac:dyDescent="0.15">
      <c r="A894" t="str">
        <f t="shared" si="1297"/>
        <v>1207408</v>
      </c>
      <c r="B894">
        <f t="shared" si="1298"/>
        <v>1</v>
      </c>
      <c r="E894">
        <f t="shared" ref="E894" si="1312">E394</f>
        <v>4</v>
      </c>
      <c r="G894">
        <f t="shared" ref="G894" si="1313">G394</f>
        <v>8</v>
      </c>
      <c r="H894">
        <f>VLOOKUP(G894,装备规划说明!$F$7:$H$20,2,FALSE)</f>
        <v>110</v>
      </c>
      <c r="I894">
        <f>IF(G894&gt;2,IF(E894=VLOOKUP(G894,装备规划说明!$F$10:$P$20,11,FALSE),1,0)+IF(E894-1=VLOOKUP(G894,装备规划说明!$F$10:$P$20,11,FALSE),1,0),IF(E894=VLOOKUP(G894,装备规划说明!$F$10:$P$20,11,FALSE),1,0))</f>
        <v>1</v>
      </c>
      <c r="J894">
        <f t="shared" si="1301"/>
        <v>2</v>
      </c>
      <c r="K894">
        <v>0</v>
      </c>
      <c r="R894">
        <f t="shared" ref="R894:S894" si="1314">R394</f>
        <v>7</v>
      </c>
      <c r="S894">
        <f t="shared" si="1314"/>
        <v>7</v>
      </c>
      <c r="U894">
        <f>VLOOKUP($R894,装备规划说明!$X$27:$AI$34,U$1,FALSE)</f>
        <v>16</v>
      </c>
      <c r="V894">
        <f>INT(VLOOKUP($R894,装备规划说明!$X$27:$AI$34,V$1,FALSE)*VLOOKUP($G894,装备规划说明!$F$10:$O$21,4,FALSE)/装备规划说明!$AE$14)</f>
        <v>1549</v>
      </c>
      <c r="W894">
        <f>VLOOKUP($R894,装备规划说明!$X$27:$AI$34,W$1,FALSE)</f>
        <v>18</v>
      </c>
      <c r="X894">
        <f>INT(VLOOKUP($R894,装备规划说明!$X$27:$AI$34,X$1,FALSE)*VLOOKUP($G894,装备规划说明!$F$10:$O$21,4,FALSE)/装备规划说明!$AE$14)</f>
        <v>309</v>
      </c>
      <c r="Y894" t="str">
        <f t="shared" si="1284"/>
        <v>[[16,1549][[18,309]]</v>
      </c>
      <c r="Z894">
        <f t="shared" si="1139"/>
        <v>3</v>
      </c>
      <c r="AA894" t="str">
        <f t="shared" si="1140"/>
        <v>[[16,258,1032,100][18,51,206,100]]</v>
      </c>
      <c r="AB894" t="str">
        <f t="shared" si="1140"/>
        <v>[[16,258,1032,100][18,51,206,100]]</v>
      </c>
      <c r="AC894" t="str">
        <f t="shared" si="1140"/>
        <v>[[16,258,1032,100][18,51,206,100]]</v>
      </c>
      <c r="AD894" t="str">
        <f t="shared" si="1140"/>
        <v>[[16,258,1032,100][18,51,206,100]]</v>
      </c>
      <c r="AE894">
        <f t="shared" si="1141"/>
        <v>2</v>
      </c>
    </row>
    <row r="895" spans="1:31" x14ac:dyDescent="0.15">
      <c r="A895" t="str">
        <f t="shared" si="1297"/>
        <v>1201508</v>
      </c>
      <c r="B895">
        <f t="shared" si="1298"/>
        <v>1</v>
      </c>
      <c r="E895">
        <f t="shared" ref="E895" si="1315">E395</f>
        <v>5</v>
      </c>
      <c r="G895">
        <f t="shared" ref="G895" si="1316">G395</f>
        <v>8</v>
      </c>
      <c r="H895">
        <f>VLOOKUP(G895,装备规划说明!$F$7:$H$20,2,FALSE)</f>
        <v>110</v>
      </c>
      <c r="I895">
        <f>IF(G895&gt;2,IF(E895=VLOOKUP(G895,装备规划说明!$F$10:$P$20,11,FALSE),1,0)+IF(E895-1=VLOOKUP(G895,装备规划说明!$F$10:$P$20,11,FALSE),1,0),IF(E895=VLOOKUP(G895,装备规划说明!$F$10:$P$20,11,FALSE),1,0))</f>
        <v>1</v>
      </c>
      <c r="J895">
        <f t="shared" si="1301"/>
        <v>2</v>
      </c>
      <c r="K895">
        <v>0</v>
      </c>
      <c r="R895">
        <f t="shared" ref="R895:S895" si="1317">R395</f>
        <v>1</v>
      </c>
      <c r="S895">
        <f t="shared" si="1317"/>
        <v>1</v>
      </c>
      <c r="U895">
        <f>VLOOKUP($R895,装备规划说明!$X$27:$AI$34,U$1,FALSE)</f>
        <v>16</v>
      </c>
      <c r="V895">
        <f>INT(VLOOKUP($R895,装备规划说明!$X$27:$AI$34,V$1,FALSE)*VLOOKUP($G895,装备规划说明!$F$10:$O$21,4,FALSE)/装备规划说明!$AE$14)</f>
        <v>1084</v>
      </c>
      <c r="W895">
        <f>VLOOKUP($R895,装备规划说明!$X$27:$AI$34,W$1,FALSE)</f>
        <v>20</v>
      </c>
      <c r="X895">
        <f>INT(VLOOKUP($R895,装备规划说明!$X$27:$AI$34,X$1,FALSE)*VLOOKUP($G895,装备规划说明!$F$10:$O$21,4,FALSE)/装备规划说明!$AE$14)</f>
        <v>77</v>
      </c>
      <c r="Y895" t="str">
        <f t="shared" si="1284"/>
        <v>[[16,1084][[20,77]]</v>
      </c>
      <c r="Z895">
        <f t="shared" si="1139"/>
        <v>4</v>
      </c>
      <c r="AA895" t="str">
        <f t="shared" si="1140"/>
        <v>[[16,180,722,100][20,12,51,100]]</v>
      </c>
      <c r="AB895" t="str">
        <f t="shared" si="1140"/>
        <v>[[16,180,722,100][20,12,51,100]]</v>
      </c>
      <c r="AC895" t="str">
        <f t="shared" si="1140"/>
        <v>[[16,180,722,100][20,12,51,100]]</v>
      </c>
      <c r="AD895" t="str">
        <f t="shared" si="1140"/>
        <v>[[16,180,722,100][20,12,51,100]]</v>
      </c>
      <c r="AE895">
        <f t="shared" si="1141"/>
        <v>2</v>
      </c>
    </row>
    <row r="896" spans="1:31" x14ac:dyDescent="0.15">
      <c r="A896" t="str">
        <f t="shared" si="1297"/>
        <v>1202508</v>
      </c>
      <c r="B896">
        <f t="shared" si="1298"/>
        <v>1</v>
      </c>
      <c r="E896">
        <f t="shared" ref="E896" si="1318">E396</f>
        <v>5</v>
      </c>
      <c r="G896">
        <f t="shared" ref="G896" si="1319">G396</f>
        <v>8</v>
      </c>
      <c r="H896">
        <f>VLOOKUP(G896,装备规划说明!$F$7:$H$20,2,FALSE)</f>
        <v>110</v>
      </c>
      <c r="I896">
        <f>IF(G896&gt;2,IF(E896=VLOOKUP(G896,装备规划说明!$F$10:$P$20,11,FALSE),1,0)+IF(E896-1=VLOOKUP(G896,装备规划说明!$F$10:$P$20,11,FALSE),1,0),IF(E896=VLOOKUP(G896,装备规划说明!$F$10:$P$20,11,FALSE),1,0))</f>
        <v>1</v>
      </c>
      <c r="J896">
        <f t="shared" si="1301"/>
        <v>2</v>
      </c>
      <c r="K896">
        <v>0</v>
      </c>
      <c r="R896">
        <f t="shared" ref="R896:S896" si="1320">R396</f>
        <v>2</v>
      </c>
      <c r="S896">
        <f t="shared" si="1320"/>
        <v>2</v>
      </c>
      <c r="U896">
        <f>VLOOKUP($R896,装备规划说明!$X$27:$AI$34,U$1,FALSE)</f>
        <v>16</v>
      </c>
      <c r="V896">
        <f>INT(VLOOKUP($R896,装备规划说明!$X$27:$AI$34,V$1,FALSE)*VLOOKUP($G896,装备规划说明!$F$10:$O$21,4,FALSE)/装备规划说明!$AE$14)</f>
        <v>1549</v>
      </c>
      <c r="W896">
        <f>VLOOKUP($R896,装备规划说明!$X$27:$AI$34,W$1,FALSE)</f>
        <v>20</v>
      </c>
      <c r="X896">
        <f>INT(VLOOKUP($R896,装备规划说明!$X$27:$AI$34,X$1,FALSE)*VLOOKUP($G896,装备规划说明!$F$10:$O$21,4,FALSE)/装备规划说明!$AE$14)</f>
        <v>77</v>
      </c>
      <c r="Y896" t="str">
        <f t="shared" si="1284"/>
        <v>[[16,1549][[20,77]]</v>
      </c>
      <c r="Z896">
        <f t="shared" si="1139"/>
        <v>4</v>
      </c>
      <c r="AA896" t="str">
        <f t="shared" si="1140"/>
        <v>[[16,258,1032,100][20,12,51,100]]</v>
      </c>
      <c r="AB896" t="str">
        <f t="shared" si="1140"/>
        <v>[[16,258,1032,100][20,12,51,100]]</v>
      </c>
      <c r="AC896" t="str">
        <f t="shared" si="1140"/>
        <v>[[16,258,1032,100][20,12,51,100]]</v>
      </c>
      <c r="AD896" t="str">
        <f t="shared" si="1140"/>
        <v>[[16,258,1032,100][20,12,51,100]]</v>
      </c>
      <c r="AE896">
        <f t="shared" si="1141"/>
        <v>2</v>
      </c>
    </row>
    <row r="897" spans="1:31" x14ac:dyDescent="0.15">
      <c r="A897" t="str">
        <f t="shared" si="1297"/>
        <v>1203508</v>
      </c>
      <c r="B897">
        <f t="shared" si="1298"/>
        <v>1</v>
      </c>
      <c r="E897">
        <f t="shared" ref="E897" si="1321">E397</f>
        <v>5</v>
      </c>
      <c r="G897">
        <f t="shared" ref="G897" si="1322">G397</f>
        <v>8</v>
      </c>
      <c r="H897">
        <f>VLOOKUP(G897,装备规划说明!$F$7:$H$20,2,FALSE)</f>
        <v>110</v>
      </c>
      <c r="I897">
        <f>IF(G897&gt;2,IF(E897=VLOOKUP(G897,装备规划说明!$F$10:$P$20,11,FALSE),1,0)+IF(E897-1=VLOOKUP(G897,装备规划说明!$F$10:$P$20,11,FALSE),1,0),IF(E897=VLOOKUP(G897,装备规划说明!$F$10:$P$20,11,FALSE),1,0))</f>
        <v>1</v>
      </c>
      <c r="J897">
        <f t="shared" si="1301"/>
        <v>2</v>
      </c>
      <c r="K897">
        <v>0</v>
      </c>
      <c r="R897">
        <f t="shared" ref="R897:S897" si="1323">R397</f>
        <v>3</v>
      </c>
      <c r="S897">
        <f t="shared" si="1323"/>
        <v>3</v>
      </c>
      <c r="U897">
        <f>VLOOKUP($R897,装备规划说明!$X$27:$AI$34,U$1,FALSE)</f>
        <v>16</v>
      </c>
      <c r="V897">
        <f>INT(VLOOKUP($R897,装备规划说明!$X$27:$AI$34,V$1,FALSE)*VLOOKUP($G897,装备规划说明!$F$10:$O$21,4,FALSE)/装备规划说明!$AE$14)</f>
        <v>774</v>
      </c>
      <c r="W897">
        <f>VLOOKUP($R897,装备规划说明!$X$27:$AI$34,W$1,FALSE)</f>
        <v>21</v>
      </c>
      <c r="X897">
        <f>INT(VLOOKUP($R897,装备规划说明!$X$27:$AI$34,X$1,FALSE)*VLOOKUP($G897,装备规划说明!$F$10:$O$21,4,FALSE)/装备规划说明!$AE$14)</f>
        <v>77</v>
      </c>
      <c r="Y897" t="str">
        <f t="shared" si="1284"/>
        <v>[[16,774][[21,77]]</v>
      </c>
      <c r="Z897">
        <f t="shared" si="1139"/>
        <v>4</v>
      </c>
      <c r="AA897" t="str">
        <f t="shared" si="1140"/>
        <v>[[16,129,516,100][21,12,51,100]]</v>
      </c>
      <c r="AB897" t="str">
        <f t="shared" si="1140"/>
        <v>[[16,129,516,100][21,12,51,100]]</v>
      </c>
      <c r="AC897" t="str">
        <f t="shared" si="1140"/>
        <v>[[16,129,516,100][21,12,51,100]]</v>
      </c>
      <c r="AD897" t="str">
        <f t="shared" si="1140"/>
        <v>[[16,129,516,100][21,12,51,100]]</v>
      </c>
      <c r="AE897">
        <f t="shared" si="1141"/>
        <v>2</v>
      </c>
    </row>
    <row r="898" spans="1:31" x14ac:dyDescent="0.15">
      <c r="A898" t="str">
        <f t="shared" si="1297"/>
        <v>1204508</v>
      </c>
      <c r="B898">
        <f t="shared" si="1298"/>
        <v>1</v>
      </c>
      <c r="E898">
        <f t="shared" ref="E898" si="1324">E398</f>
        <v>5</v>
      </c>
      <c r="G898">
        <f t="shared" ref="G898" si="1325">G398</f>
        <v>8</v>
      </c>
      <c r="H898">
        <f>VLOOKUP(G898,装备规划说明!$F$7:$H$20,2,FALSE)</f>
        <v>110</v>
      </c>
      <c r="I898">
        <f>IF(G898&gt;2,IF(E898=VLOOKUP(G898,装备规划说明!$F$10:$P$20,11,FALSE),1,0)+IF(E898-1=VLOOKUP(G898,装备规划说明!$F$10:$P$20,11,FALSE),1,0),IF(E898=VLOOKUP(G898,装备规划说明!$F$10:$P$20,11,FALSE),1,0))</f>
        <v>1</v>
      </c>
      <c r="J898">
        <f t="shared" si="1301"/>
        <v>2</v>
      </c>
      <c r="K898">
        <v>0</v>
      </c>
      <c r="R898">
        <f t="shared" ref="R898:S898" si="1326">R398</f>
        <v>4</v>
      </c>
      <c r="S898">
        <f t="shared" si="1326"/>
        <v>4</v>
      </c>
      <c r="U898">
        <f>VLOOKUP($R898,装备规划说明!$X$27:$AI$34,U$1,FALSE)</f>
        <v>18</v>
      </c>
      <c r="V898">
        <f>INT(VLOOKUP($R898,装备规划说明!$X$27:$AI$34,V$1,FALSE)*VLOOKUP($G898,装备规划说明!$F$10:$O$21,4,FALSE)/装备规划说明!$AE$14)</f>
        <v>77</v>
      </c>
      <c r="W898">
        <f>VLOOKUP($R898,装备规划说明!$X$27:$AI$34,W$1,FALSE)</f>
        <v>22</v>
      </c>
      <c r="X898">
        <f>INT(VLOOKUP($R898,装备规划说明!$X$27:$AI$34,X$1,FALSE)*VLOOKUP($G898,装备规划说明!$F$10:$O$21,4,FALSE)/装备规划说明!$AE$14)</f>
        <v>38</v>
      </c>
      <c r="Y898" t="str">
        <f t="shared" si="1284"/>
        <v>[[18,77][[22,38]]</v>
      </c>
      <c r="Z898">
        <f t="shared" si="1139"/>
        <v>4</v>
      </c>
      <c r="AA898" t="str">
        <f t="shared" si="1140"/>
        <v>[[18,12,51,100][22,6,25,100]]</v>
      </c>
      <c r="AB898" t="str">
        <f t="shared" si="1140"/>
        <v>[[18,12,51,100][22,6,25,100]]</v>
      </c>
      <c r="AC898" t="str">
        <f t="shared" si="1140"/>
        <v>[[18,12,51,100][22,6,25,100]]</v>
      </c>
      <c r="AD898" t="str">
        <f t="shared" si="1140"/>
        <v>[[18,12,51,100][22,6,25,100]]</v>
      </c>
      <c r="AE898">
        <f t="shared" si="1141"/>
        <v>2</v>
      </c>
    </row>
    <row r="899" spans="1:31" x14ac:dyDescent="0.15">
      <c r="A899" t="str">
        <f t="shared" si="1297"/>
        <v>1205508</v>
      </c>
      <c r="B899">
        <f t="shared" si="1298"/>
        <v>1</v>
      </c>
      <c r="E899">
        <f t="shared" ref="E899" si="1327">E399</f>
        <v>5</v>
      </c>
      <c r="G899">
        <f t="shared" ref="G899" si="1328">G399</f>
        <v>8</v>
      </c>
      <c r="H899">
        <f>VLOOKUP(G899,装备规划说明!$F$7:$H$20,2,FALSE)</f>
        <v>110</v>
      </c>
      <c r="I899">
        <f>IF(G899&gt;2,IF(E899=VLOOKUP(G899,装备规划说明!$F$10:$P$20,11,FALSE),1,0)+IF(E899-1=VLOOKUP(G899,装备规划说明!$F$10:$P$20,11,FALSE),1,0),IF(E899=VLOOKUP(G899,装备规划说明!$F$10:$P$20,11,FALSE),1,0))</f>
        <v>1</v>
      </c>
      <c r="J899">
        <f t="shared" si="1301"/>
        <v>2</v>
      </c>
      <c r="K899">
        <v>0</v>
      </c>
      <c r="R899">
        <f t="shared" ref="R899:S899" si="1329">R399</f>
        <v>5</v>
      </c>
      <c r="S899">
        <f t="shared" si="1329"/>
        <v>5</v>
      </c>
      <c r="U899">
        <f>VLOOKUP($R899,装备规划说明!$X$27:$AI$34,U$1,FALSE)</f>
        <v>16</v>
      </c>
      <c r="V899">
        <f>INT(VLOOKUP($R899,装备规划说明!$X$27:$AI$34,V$1,FALSE)*VLOOKUP($G899,装备规划说明!$F$10:$O$21,4,FALSE)/装备规划说明!$AE$14)</f>
        <v>1084</v>
      </c>
      <c r="W899">
        <f>VLOOKUP($R899,装备规划说明!$X$27:$AI$34,W$1,FALSE)</f>
        <v>17</v>
      </c>
      <c r="X899">
        <f>INT(VLOOKUP($R899,装备规划说明!$X$27:$AI$34,X$1,FALSE)*VLOOKUP($G899,装备规划说明!$F$10:$O$21,4,FALSE)/装备规划说明!$AE$14)</f>
        <v>774</v>
      </c>
      <c r="Y899" t="str">
        <f t="shared" si="1284"/>
        <v>[[16,1084][[17,774]]</v>
      </c>
      <c r="Z899">
        <f t="shared" si="1139"/>
        <v>4</v>
      </c>
      <c r="AA899" t="str">
        <f t="shared" si="1140"/>
        <v>[[16,180,722,100][17,129,516,100]]</v>
      </c>
      <c r="AB899" t="str">
        <f t="shared" si="1140"/>
        <v>[[16,180,722,100][17,129,516,100]]</v>
      </c>
      <c r="AC899" t="str">
        <f t="shared" si="1140"/>
        <v>[[16,180,722,100][17,129,516,100]]</v>
      </c>
      <c r="AD899" t="str">
        <f t="shared" si="1140"/>
        <v>[[16,180,722,100][17,129,516,100]]</v>
      </c>
      <c r="AE899">
        <f t="shared" si="1141"/>
        <v>2</v>
      </c>
    </row>
    <row r="900" spans="1:31" x14ac:dyDescent="0.15">
      <c r="A900" t="str">
        <f t="shared" si="1297"/>
        <v>1206508</v>
      </c>
      <c r="B900">
        <f t="shared" si="1298"/>
        <v>1</v>
      </c>
      <c r="E900">
        <f t="shared" ref="E900" si="1330">E400</f>
        <v>5</v>
      </c>
      <c r="G900">
        <f t="shared" ref="G900" si="1331">G400</f>
        <v>8</v>
      </c>
      <c r="H900">
        <f>VLOOKUP(G900,装备规划说明!$F$7:$H$20,2,FALSE)</f>
        <v>110</v>
      </c>
      <c r="I900">
        <f>IF(G900&gt;2,IF(E900=VLOOKUP(G900,装备规划说明!$F$10:$P$20,11,FALSE),1,0)+IF(E900-1=VLOOKUP(G900,装备规划说明!$F$10:$P$20,11,FALSE),1,0),IF(E900=VLOOKUP(G900,装备规划说明!$F$10:$P$20,11,FALSE),1,0))</f>
        <v>1</v>
      </c>
      <c r="J900">
        <f t="shared" si="1301"/>
        <v>2</v>
      </c>
      <c r="K900">
        <v>0</v>
      </c>
      <c r="R900">
        <f t="shared" ref="R900:S900" si="1332">R400</f>
        <v>6</v>
      </c>
      <c r="S900">
        <f t="shared" si="1332"/>
        <v>6</v>
      </c>
      <c r="U900">
        <f>VLOOKUP($R900,装备规划说明!$X$27:$AI$34,U$1,FALSE)</f>
        <v>18</v>
      </c>
      <c r="V900">
        <f>INT(VLOOKUP($R900,装备规划说明!$X$27:$AI$34,V$1,FALSE)*VLOOKUP($G900,装备规划说明!$F$10:$O$21,4,FALSE)/装备规划说明!$AE$14)</f>
        <v>77</v>
      </c>
      <c r="W900">
        <f>VLOOKUP($R900,装备规划说明!$X$27:$AI$34,W$1,FALSE)</f>
        <v>17</v>
      </c>
      <c r="X900">
        <f>INT(VLOOKUP($R900,装备规划说明!$X$27:$AI$34,X$1,FALSE)*VLOOKUP($G900,装备规划说明!$F$10:$O$21,4,FALSE)/装备规划说明!$AE$14)</f>
        <v>30</v>
      </c>
      <c r="Y900" t="str">
        <f t="shared" si="1284"/>
        <v>[[18,77][[17,30]]</v>
      </c>
      <c r="Z900">
        <f t="shared" si="1139"/>
        <v>4</v>
      </c>
      <c r="AA900" t="str">
        <f t="shared" si="1140"/>
        <v>[[18,12,51,100][17,5,20,100]]</v>
      </c>
      <c r="AB900" t="str">
        <f t="shared" si="1140"/>
        <v>[[18,12,51,100][17,5,20,100]]</v>
      </c>
      <c r="AC900" t="str">
        <f t="shared" si="1140"/>
        <v>[[18,12,51,100][17,5,20,100]]</v>
      </c>
      <c r="AD900" t="str">
        <f t="shared" si="1140"/>
        <v>[[18,12,51,100][17,5,20,100]]</v>
      </c>
      <c r="AE900">
        <f t="shared" si="1141"/>
        <v>2</v>
      </c>
    </row>
    <row r="901" spans="1:31" x14ac:dyDescent="0.15">
      <c r="A901" t="str">
        <f t="shared" si="1297"/>
        <v>1207508</v>
      </c>
      <c r="B901">
        <f t="shared" si="1298"/>
        <v>1</v>
      </c>
      <c r="E901">
        <f t="shared" ref="E901" si="1333">E401</f>
        <v>5</v>
      </c>
      <c r="G901">
        <f t="shared" ref="G901" si="1334">G401</f>
        <v>8</v>
      </c>
      <c r="H901">
        <f>VLOOKUP(G901,装备规划说明!$F$7:$H$20,2,FALSE)</f>
        <v>110</v>
      </c>
      <c r="I901">
        <f>IF(G901&gt;2,IF(E901=VLOOKUP(G901,装备规划说明!$F$10:$P$20,11,FALSE),1,0)+IF(E901-1=VLOOKUP(G901,装备规划说明!$F$10:$P$20,11,FALSE),1,0),IF(E901=VLOOKUP(G901,装备规划说明!$F$10:$P$20,11,FALSE),1,0))</f>
        <v>1</v>
      </c>
      <c r="J901">
        <f t="shared" si="1301"/>
        <v>2</v>
      </c>
      <c r="K901">
        <v>0</v>
      </c>
      <c r="R901">
        <f t="shared" ref="R901:S901" si="1335">R401</f>
        <v>7</v>
      </c>
      <c r="S901">
        <f t="shared" si="1335"/>
        <v>7</v>
      </c>
      <c r="U901">
        <f>VLOOKUP($R901,装备规划说明!$X$27:$AI$34,U$1,FALSE)</f>
        <v>16</v>
      </c>
      <c r="V901">
        <f>INT(VLOOKUP($R901,装备规划说明!$X$27:$AI$34,V$1,FALSE)*VLOOKUP($G901,装备规划说明!$F$10:$O$21,4,FALSE)/装备规划说明!$AE$14)</f>
        <v>1549</v>
      </c>
      <c r="W901">
        <f>VLOOKUP($R901,装备规划说明!$X$27:$AI$34,W$1,FALSE)</f>
        <v>18</v>
      </c>
      <c r="X901">
        <f>INT(VLOOKUP($R901,装备规划说明!$X$27:$AI$34,X$1,FALSE)*VLOOKUP($G901,装备规划说明!$F$10:$O$21,4,FALSE)/装备规划说明!$AE$14)</f>
        <v>309</v>
      </c>
      <c r="Y901" t="str">
        <f t="shared" si="1284"/>
        <v>[[16,1549][[18,309]]</v>
      </c>
      <c r="Z901">
        <f t="shared" si="1139"/>
        <v>4</v>
      </c>
      <c r="AA901" t="str">
        <f t="shared" si="1140"/>
        <v>[[16,258,1032,100][18,51,206,100]]</v>
      </c>
      <c r="AB901" t="str">
        <f t="shared" si="1140"/>
        <v>[[16,258,1032,100][18,51,206,100]]</v>
      </c>
      <c r="AC901" t="str">
        <f t="shared" si="1140"/>
        <v>[[16,258,1032,100][18,51,206,100]]</v>
      </c>
      <c r="AD901" t="str">
        <f t="shared" ref="AB901:AD964" si="1336">"[["&amp;$U901&amp;","&amp;INT($V901/6)&amp;","&amp;INT($V901/1.5)&amp;",100]"&amp;"["&amp;$W901&amp;","&amp;INT($X901/6)&amp;","&amp;INT($X901/1.5)&amp;",100]]"</f>
        <v>[[16,258,1032,100][18,51,206,100]]</v>
      </c>
      <c r="AE901">
        <f t="shared" si="1141"/>
        <v>2</v>
      </c>
    </row>
    <row r="902" spans="1:31" x14ac:dyDescent="0.15">
      <c r="A902" t="str">
        <f t="shared" si="1297"/>
        <v>1207508</v>
      </c>
      <c r="B902">
        <f t="shared" si="1298"/>
        <v>1</v>
      </c>
      <c r="E902">
        <f t="shared" ref="E902" si="1337">E402</f>
        <v>5</v>
      </c>
      <c r="G902">
        <f t="shared" ref="G902" si="1338">G402</f>
        <v>8</v>
      </c>
      <c r="H902">
        <f>VLOOKUP(G902,装备规划说明!$F$7:$H$20,2,FALSE)</f>
        <v>110</v>
      </c>
      <c r="I902">
        <f>IF(G902&gt;2,IF(E902=VLOOKUP(G902,装备规划说明!$F$10:$P$20,11,FALSE),1,0)+IF(E902-1=VLOOKUP(G902,装备规划说明!$F$10:$P$20,11,FALSE),1,0),IF(E902=VLOOKUP(G902,装备规划说明!$F$10:$P$20,11,FALSE),1,0))</f>
        <v>1</v>
      </c>
      <c r="J902">
        <f t="shared" si="1301"/>
        <v>2</v>
      </c>
      <c r="K902">
        <v>0</v>
      </c>
      <c r="R902">
        <f t="shared" ref="R902:S902" si="1339">R402</f>
        <v>7</v>
      </c>
      <c r="S902">
        <f t="shared" si="1339"/>
        <v>7</v>
      </c>
      <c r="U902">
        <f>VLOOKUP($R902,装备规划说明!$X$27:$AI$34,U$1,FALSE)</f>
        <v>16</v>
      </c>
      <c r="V902">
        <f>INT(VLOOKUP($R902,装备规划说明!$X$27:$AI$34,V$1,FALSE)*VLOOKUP($G902,装备规划说明!$F$10:$O$21,4,FALSE)/装备规划说明!$AE$14)</f>
        <v>1549</v>
      </c>
      <c r="W902">
        <f>VLOOKUP($R902,装备规划说明!$X$27:$AI$34,W$1,FALSE)</f>
        <v>18</v>
      </c>
      <c r="X902">
        <f>INT(VLOOKUP($R902,装备规划说明!$X$27:$AI$34,X$1,FALSE)*VLOOKUP($G902,装备规划说明!$F$10:$O$21,4,FALSE)/装备规划说明!$AE$14)</f>
        <v>309</v>
      </c>
      <c r="Y902" t="str">
        <f t="shared" si="1284"/>
        <v>[[16,1549][[18,309]]</v>
      </c>
      <c r="Z902">
        <f t="shared" ref="Z902:Z965" si="1340">E902-1</f>
        <v>4</v>
      </c>
      <c r="AA902" t="str">
        <f t="shared" ref="AA902:AD965" si="1341">"[["&amp;$U902&amp;","&amp;INT($V902/6)&amp;","&amp;INT($V902/1.5)&amp;",100]"&amp;"["&amp;$W902&amp;","&amp;INT($X902/6)&amp;","&amp;INT($X902/1.5)&amp;",100]]"</f>
        <v>[[16,258,1032,100][18,51,206,100]]</v>
      </c>
      <c r="AB902" t="str">
        <f t="shared" si="1336"/>
        <v>[[16,258,1032,100][18,51,206,100]]</v>
      </c>
      <c r="AC902" t="str">
        <f t="shared" si="1336"/>
        <v>[[16,258,1032,100][18,51,206,100]]</v>
      </c>
      <c r="AD902" t="str">
        <f t="shared" si="1336"/>
        <v>[[16,258,1032,100][18,51,206,100]]</v>
      </c>
      <c r="AE902">
        <f t="shared" ref="AE902:AE965" si="1342">ROUNDDOWN((E902*3+G902)/8,0)</f>
        <v>2</v>
      </c>
    </row>
    <row r="903" spans="1:31" x14ac:dyDescent="0.15">
      <c r="A903" t="str">
        <f t="shared" si="1297"/>
        <v>1207508</v>
      </c>
      <c r="B903">
        <f t="shared" si="1298"/>
        <v>1</v>
      </c>
      <c r="E903">
        <f t="shared" ref="E903" si="1343">E403</f>
        <v>5</v>
      </c>
      <c r="G903">
        <f t="shared" ref="G903" si="1344">G403</f>
        <v>8</v>
      </c>
      <c r="H903">
        <f>VLOOKUP(G903,装备规划说明!$F$7:$H$20,2,FALSE)</f>
        <v>110</v>
      </c>
      <c r="I903">
        <f>IF(G903&gt;2,IF(E903=VLOOKUP(G903,装备规划说明!$F$10:$P$20,11,FALSE),1,0)+IF(E903-1=VLOOKUP(G903,装备规划说明!$F$10:$P$20,11,FALSE),1,0),IF(E903=VLOOKUP(G903,装备规划说明!$F$10:$P$20,11,FALSE),1,0))</f>
        <v>1</v>
      </c>
      <c r="J903">
        <f t="shared" si="1301"/>
        <v>2</v>
      </c>
      <c r="K903">
        <v>0</v>
      </c>
      <c r="R903">
        <f t="shared" ref="R903:S903" si="1345">R403</f>
        <v>7</v>
      </c>
      <c r="S903">
        <f t="shared" si="1345"/>
        <v>7</v>
      </c>
      <c r="U903">
        <f>VLOOKUP($R903,装备规划说明!$X$27:$AI$34,U$1,FALSE)</f>
        <v>16</v>
      </c>
      <c r="V903">
        <f>INT(VLOOKUP($R903,装备规划说明!$X$27:$AI$34,V$1,FALSE)*VLOOKUP($G903,装备规划说明!$F$10:$O$21,4,FALSE)/装备规划说明!$AE$14)</f>
        <v>1549</v>
      </c>
      <c r="W903">
        <f>VLOOKUP($R903,装备规划说明!$X$27:$AI$34,W$1,FALSE)</f>
        <v>18</v>
      </c>
      <c r="X903">
        <f>INT(VLOOKUP($R903,装备规划说明!$X$27:$AI$34,X$1,FALSE)*VLOOKUP($G903,装备规划说明!$F$10:$O$21,4,FALSE)/装备规划说明!$AE$14)</f>
        <v>309</v>
      </c>
      <c r="Y903" t="str">
        <f t="shared" si="1284"/>
        <v>[[16,1549][[18,309]]</v>
      </c>
      <c r="Z903">
        <f t="shared" si="1340"/>
        <v>4</v>
      </c>
      <c r="AA903" t="str">
        <f t="shared" si="1341"/>
        <v>[[16,258,1032,100][18,51,206,100]]</v>
      </c>
      <c r="AB903" t="str">
        <f t="shared" si="1336"/>
        <v>[[16,258,1032,100][18,51,206,100]]</v>
      </c>
      <c r="AC903" t="str">
        <f t="shared" si="1336"/>
        <v>[[16,258,1032,100][18,51,206,100]]</v>
      </c>
      <c r="AD903" t="str">
        <f t="shared" si="1336"/>
        <v>[[16,258,1032,100][18,51,206,100]]</v>
      </c>
      <c r="AE903">
        <f t="shared" si="1342"/>
        <v>2</v>
      </c>
    </row>
    <row r="904" spans="1:31" x14ac:dyDescent="0.15">
      <c r="A904" t="str">
        <f t="shared" si="1297"/>
        <v>1207508</v>
      </c>
      <c r="B904">
        <f t="shared" si="1298"/>
        <v>1</v>
      </c>
      <c r="E904">
        <f t="shared" ref="E904" si="1346">E404</f>
        <v>5</v>
      </c>
      <c r="G904">
        <f t="shared" ref="G904" si="1347">G404</f>
        <v>8</v>
      </c>
      <c r="H904">
        <f>VLOOKUP(G904,装备规划说明!$F$7:$H$20,2,FALSE)</f>
        <v>110</v>
      </c>
      <c r="I904">
        <f>IF(G904&gt;2,IF(E904=VLOOKUP(G904,装备规划说明!$F$10:$P$20,11,FALSE),1,0)+IF(E904-1=VLOOKUP(G904,装备规划说明!$F$10:$P$20,11,FALSE),1,0),IF(E904=VLOOKUP(G904,装备规划说明!$F$10:$P$20,11,FALSE),1,0))</f>
        <v>1</v>
      </c>
      <c r="J904">
        <f t="shared" si="1301"/>
        <v>2</v>
      </c>
      <c r="K904">
        <v>0</v>
      </c>
      <c r="R904">
        <f t="shared" ref="R904:S904" si="1348">R404</f>
        <v>7</v>
      </c>
      <c r="S904">
        <f t="shared" si="1348"/>
        <v>7</v>
      </c>
      <c r="U904">
        <f>VLOOKUP($R904,装备规划说明!$X$27:$AI$34,U$1,FALSE)</f>
        <v>16</v>
      </c>
      <c r="V904">
        <f>INT(VLOOKUP($R904,装备规划说明!$X$27:$AI$34,V$1,FALSE)*VLOOKUP($G904,装备规划说明!$F$10:$O$21,4,FALSE)/装备规划说明!$AE$14)</f>
        <v>1549</v>
      </c>
      <c r="W904">
        <f>VLOOKUP($R904,装备规划说明!$X$27:$AI$34,W$1,FALSE)</f>
        <v>18</v>
      </c>
      <c r="X904">
        <f>INT(VLOOKUP($R904,装备规划说明!$X$27:$AI$34,X$1,FALSE)*VLOOKUP($G904,装备规划说明!$F$10:$O$21,4,FALSE)/装备规划说明!$AE$14)</f>
        <v>309</v>
      </c>
      <c r="Y904" t="str">
        <f t="shared" si="1284"/>
        <v>[[16,1549][[18,309]]</v>
      </c>
      <c r="Z904">
        <f t="shared" si="1340"/>
        <v>4</v>
      </c>
      <c r="AA904" t="str">
        <f t="shared" si="1341"/>
        <v>[[16,258,1032,100][18,51,206,100]]</v>
      </c>
      <c r="AB904" t="str">
        <f t="shared" si="1336"/>
        <v>[[16,258,1032,100][18,51,206,100]]</v>
      </c>
      <c r="AC904" t="str">
        <f t="shared" si="1336"/>
        <v>[[16,258,1032,100][18,51,206,100]]</v>
      </c>
      <c r="AD904" t="str">
        <f t="shared" si="1336"/>
        <v>[[16,258,1032,100][18,51,206,100]]</v>
      </c>
      <c r="AE904">
        <f t="shared" si="1342"/>
        <v>2</v>
      </c>
    </row>
    <row r="905" spans="1:31" hidden="1" x14ac:dyDescent="0.15">
      <c r="A905" t="str">
        <f t="shared" si="1297"/>
        <v>1201109</v>
      </c>
      <c r="B905">
        <f t="shared" si="1298"/>
        <v>1</v>
      </c>
      <c r="E905">
        <f t="shared" ref="E905" si="1349">E405</f>
        <v>1</v>
      </c>
      <c r="G905">
        <f t="shared" ref="G905" si="1350">G405</f>
        <v>9</v>
      </c>
      <c r="H905">
        <f>VLOOKUP(G905,装备规划说明!$F$7:$H$20,2,FALSE)</f>
        <v>120</v>
      </c>
      <c r="I905">
        <f>IF(G905&gt;2,IF(E905=VLOOKUP(G905,装备规划说明!$F$10:$P$20,11,FALSE),1,0)+IF(E905-1=VLOOKUP(G905,装备规划说明!$F$10:$P$20,11,FALSE),1,0),IF(E905=VLOOKUP(G905,装备规划说明!$F$10:$P$20,11,FALSE),1,0))</f>
        <v>0</v>
      </c>
      <c r="J905">
        <f t="shared" si="1301"/>
        <v>2</v>
      </c>
      <c r="K905">
        <v>0</v>
      </c>
      <c r="R905">
        <f t="shared" ref="R905:S905" si="1351">R405</f>
        <v>1</v>
      </c>
      <c r="S905">
        <f t="shared" si="1351"/>
        <v>1</v>
      </c>
      <c r="U905">
        <f>VLOOKUP($R905,装备规划说明!$X$27:$AI$34,U$1,FALSE)</f>
        <v>16</v>
      </c>
      <c r="V905">
        <f>INT(VLOOKUP($R905,装备规划说明!$X$27:$AI$34,V$1,FALSE)*VLOOKUP($G905,装备规划说明!$F$10:$O$21,4,FALSE)/装备规划说明!$AE$14)</f>
        <v>1183</v>
      </c>
      <c r="W905">
        <f>VLOOKUP($R905,装备规划说明!$X$27:$AI$34,W$1,FALSE)</f>
        <v>20</v>
      </c>
      <c r="X905">
        <f>INT(VLOOKUP($R905,装备规划说明!$X$27:$AI$34,X$1,FALSE)*VLOOKUP($G905,装备规划说明!$F$10:$O$21,4,FALSE)/装备规划说明!$AE$14)</f>
        <v>84</v>
      </c>
      <c r="Y905" t="str">
        <f t="shared" ref="Y905:Y965" si="1352">"[["&amp;$U905&amp;","&amp;INT($V905*0.7)&amp;","&amp;INT($V905*1.25)&amp;"]"&amp;"[["&amp;$W905&amp;","&amp;INT($X905*0.7)&amp;","&amp;INT($X905*1.25)&amp;"]"</f>
        <v>[[16,828,1478][[20,58,105]</v>
      </c>
      <c r="Z905">
        <f t="shared" si="1340"/>
        <v>0</v>
      </c>
      <c r="AA905" t="str">
        <f t="shared" si="1341"/>
        <v>[[16,197,788,100][20,14,56,100]]</v>
      </c>
      <c r="AB905" t="str">
        <f t="shared" si="1336"/>
        <v>[[16,197,788,100][20,14,56,100]]</v>
      </c>
      <c r="AC905" t="str">
        <f t="shared" si="1336"/>
        <v>[[16,197,788,100][20,14,56,100]]</v>
      </c>
      <c r="AD905" t="str">
        <f t="shared" si="1336"/>
        <v>[[16,197,788,100][20,14,56,100]]</v>
      </c>
      <c r="AE905">
        <f t="shared" si="1342"/>
        <v>1</v>
      </c>
    </row>
    <row r="906" spans="1:31" hidden="1" x14ac:dyDescent="0.15">
      <c r="A906" t="str">
        <f t="shared" si="1297"/>
        <v>1202109</v>
      </c>
      <c r="B906">
        <f t="shared" si="1298"/>
        <v>1</v>
      </c>
      <c r="E906">
        <f t="shared" ref="E906" si="1353">E406</f>
        <v>1</v>
      </c>
      <c r="G906">
        <f t="shared" ref="G906" si="1354">G406</f>
        <v>9</v>
      </c>
      <c r="H906">
        <f>VLOOKUP(G906,装备规划说明!$F$7:$H$20,2,FALSE)</f>
        <v>120</v>
      </c>
      <c r="I906">
        <f>IF(G906&gt;2,IF(E906=VLOOKUP(G906,装备规划说明!$F$10:$P$20,11,FALSE),1,0)+IF(E906-1=VLOOKUP(G906,装备规划说明!$F$10:$P$20,11,FALSE),1,0),IF(E906=VLOOKUP(G906,装备规划说明!$F$10:$P$20,11,FALSE),1,0))</f>
        <v>0</v>
      </c>
      <c r="J906">
        <f t="shared" si="1301"/>
        <v>2</v>
      </c>
      <c r="K906">
        <v>0</v>
      </c>
      <c r="R906">
        <f t="shared" ref="R906:S906" si="1355">R406</f>
        <v>2</v>
      </c>
      <c r="S906">
        <f t="shared" si="1355"/>
        <v>2</v>
      </c>
      <c r="U906">
        <f>VLOOKUP($R906,装备规划说明!$X$27:$AI$34,U$1,FALSE)</f>
        <v>16</v>
      </c>
      <c r="V906">
        <f>INT(VLOOKUP($R906,装备规划说明!$X$27:$AI$34,V$1,FALSE)*VLOOKUP($G906,装备规划说明!$F$10:$O$21,4,FALSE)/装备规划说明!$AE$14)</f>
        <v>1690</v>
      </c>
      <c r="W906">
        <f>VLOOKUP($R906,装备规划说明!$X$27:$AI$34,W$1,FALSE)</f>
        <v>20</v>
      </c>
      <c r="X906">
        <f>INT(VLOOKUP($R906,装备规划说明!$X$27:$AI$34,X$1,FALSE)*VLOOKUP($G906,装备规划说明!$F$10:$O$21,4,FALSE)/装备规划说明!$AE$14)</f>
        <v>84</v>
      </c>
      <c r="Y906" t="str">
        <f t="shared" si="1352"/>
        <v>[[16,1183,2112][[20,58,105]</v>
      </c>
      <c r="Z906">
        <f t="shared" si="1340"/>
        <v>0</v>
      </c>
      <c r="AA906" t="str">
        <f t="shared" si="1341"/>
        <v>[[16,281,1126,100][20,14,56,100]]</v>
      </c>
      <c r="AB906" t="str">
        <f t="shared" si="1336"/>
        <v>[[16,281,1126,100][20,14,56,100]]</v>
      </c>
      <c r="AC906" t="str">
        <f t="shared" si="1336"/>
        <v>[[16,281,1126,100][20,14,56,100]]</v>
      </c>
      <c r="AD906" t="str">
        <f t="shared" si="1336"/>
        <v>[[16,281,1126,100][20,14,56,100]]</v>
      </c>
      <c r="AE906">
        <f t="shared" si="1342"/>
        <v>1</v>
      </c>
    </row>
    <row r="907" spans="1:31" hidden="1" x14ac:dyDescent="0.15">
      <c r="A907" t="str">
        <f t="shared" si="1297"/>
        <v>1203109</v>
      </c>
      <c r="B907">
        <f t="shared" si="1298"/>
        <v>1</v>
      </c>
      <c r="E907">
        <f t="shared" ref="E907" si="1356">E407</f>
        <v>1</v>
      </c>
      <c r="G907">
        <f t="shared" ref="G907" si="1357">G407</f>
        <v>9</v>
      </c>
      <c r="H907">
        <f>VLOOKUP(G907,装备规划说明!$F$7:$H$20,2,FALSE)</f>
        <v>120</v>
      </c>
      <c r="I907">
        <f>IF(G907&gt;2,IF(E907=VLOOKUP(G907,装备规划说明!$F$10:$P$20,11,FALSE),1,0)+IF(E907-1=VLOOKUP(G907,装备规划说明!$F$10:$P$20,11,FALSE),1,0),IF(E907=VLOOKUP(G907,装备规划说明!$F$10:$P$20,11,FALSE),1,0))</f>
        <v>0</v>
      </c>
      <c r="J907">
        <f t="shared" si="1301"/>
        <v>2</v>
      </c>
      <c r="K907">
        <v>0</v>
      </c>
      <c r="R907">
        <f t="shared" ref="R907:S907" si="1358">R407</f>
        <v>3</v>
      </c>
      <c r="S907">
        <f t="shared" si="1358"/>
        <v>3</v>
      </c>
      <c r="U907">
        <f>VLOOKUP($R907,装备规划说明!$X$27:$AI$34,U$1,FALSE)</f>
        <v>16</v>
      </c>
      <c r="V907">
        <f>INT(VLOOKUP($R907,装备规划说明!$X$27:$AI$34,V$1,FALSE)*VLOOKUP($G907,装备规划说明!$F$10:$O$21,4,FALSE)/装备规划说明!$AE$14)</f>
        <v>845</v>
      </c>
      <c r="W907">
        <f>VLOOKUP($R907,装备规划说明!$X$27:$AI$34,W$1,FALSE)</f>
        <v>21</v>
      </c>
      <c r="X907">
        <f>INT(VLOOKUP($R907,装备规划说明!$X$27:$AI$34,X$1,FALSE)*VLOOKUP($G907,装备规划说明!$F$10:$O$21,4,FALSE)/装备规划说明!$AE$14)</f>
        <v>84</v>
      </c>
      <c r="Y907" t="str">
        <f t="shared" si="1352"/>
        <v>[[16,591,1056][[21,58,105]</v>
      </c>
      <c r="Z907">
        <f t="shared" si="1340"/>
        <v>0</v>
      </c>
      <c r="AA907" t="str">
        <f t="shared" si="1341"/>
        <v>[[16,140,563,100][21,14,56,100]]</v>
      </c>
      <c r="AB907" t="str">
        <f t="shared" si="1336"/>
        <v>[[16,140,563,100][21,14,56,100]]</v>
      </c>
      <c r="AC907" t="str">
        <f t="shared" si="1336"/>
        <v>[[16,140,563,100][21,14,56,100]]</v>
      </c>
      <c r="AD907" t="str">
        <f t="shared" si="1336"/>
        <v>[[16,140,563,100][21,14,56,100]]</v>
      </c>
      <c r="AE907">
        <f t="shared" si="1342"/>
        <v>1</v>
      </c>
    </row>
    <row r="908" spans="1:31" hidden="1" x14ac:dyDescent="0.15">
      <c r="A908" t="str">
        <f t="shared" si="1297"/>
        <v>1204109</v>
      </c>
      <c r="B908">
        <f t="shared" si="1298"/>
        <v>1</v>
      </c>
      <c r="E908">
        <f t="shared" ref="E908" si="1359">E408</f>
        <v>1</v>
      </c>
      <c r="G908">
        <f t="shared" ref="G908" si="1360">G408</f>
        <v>9</v>
      </c>
      <c r="H908">
        <f>VLOOKUP(G908,装备规划说明!$F$7:$H$20,2,FALSE)</f>
        <v>120</v>
      </c>
      <c r="I908">
        <f>IF(G908&gt;2,IF(E908=VLOOKUP(G908,装备规划说明!$F$10:$P$20,11,FALSE),1,0)+IF(E908-1=VLOOKUP(G908,装备规划说明!$F$10:$P$20,11,FALSE),1,0),IF(E908=VLOOKUP(G908,装备规划说明!$F$10:$P$20,11,FALSE),1,0))</f>
        <v>0</v>
      </c>
      <c r="J908">
        <f t="shared" si="1301"/>
        <v>2</v>
      </c>
      <c r="K908">
        <v>0</v>
      </c>
      <c r="R908">
        <f t="shared" ref="R908:S908" si="1361">R408</f>
        <v>4</v>
      </c>
      <c r="S908">
        <f t="shared" si="1361"/>
        <v>4</v>
      </c>
      <c r="U908">
        <f>VLOOKUP($R908,装备规划说明!$X$27:$AI$34,U$1,FALSE)</f>
        <v>18</v>
      </c>
      <c r="V908">
        <f>INT(VLOOKUP($R908,装备规划说明!$X$27:$AI$34,V$1,FALSE)*VLOOKUP($G908,装备规划说明!$F$10:$O$21,4,FALSE)/装备规划说明!$AE$14)</f>
        <v>84</v>
      </c>
      <c r="W908">
        <f>VLOOKUP($R908,装备规划说明!$X$27:$AI$34,W$1,FALSE)</f>
        <v>22</v>
      </c>
      <c r="X908">
        <f>INT(VLOOKUP($R908,装备规划说明!$X$27:$AI$34,X$1,FALSE)*VLOOKUP($G908,装备规划说明!$F$10:$O$21,4,FALSE)/装备规划说明!$AE$14)</f>
        <v>42</v>
      </c>
      <c r="Y908" t="str">
        <f t="shared" si="1352"/>
        <v>[[18,58,105][[22,29,52]</v>
      </c>
      <c r="Z908">
        <f t="shared" si="1340"/>
        <v>0</v>
      </c>
      <c r="AA908" t="str">
        <f t="shared" si="1341"/>
        <v>[[18,14,56,100][22,7,28,100]]</v>
      </c>
      <c r="AB908" t="str">
        <f t="shared" si="1336"/>
        <v>[[18,14,56,100][22,7,28,100]]</v>
      </c>
      <c r="AC908" t="str">
        <f t="shared" si="1336"/>
        <v>[[18,14,56,100][22,7,28,100]]</v>
      </c>
      <c r="AD908" t="str">
        <f t="shared" si="1336"/>
        <v>[[18,14,56,100][22,7,28,100]]</v>
      </c>
      <c r="AE908">
        <f t="shared" si="1342"/>
        <v>1</v>
      </c>
    </row>
    <row r="909" spans="1:31" hidden="1" x14ac:dyDescent="0.15">
      <c r="A909" t="str">
        <f t="shared" si="1297"/>
        <v>1205109</v>
      </c>
      <c r="B909">
        <f t="shared" si="1298"/>
        <v>1</v>
      </c>
      <c r="E909">
        <f t="shared" ref="E909" si="1362">E409</f>
        <v>1</v>
      </c>
      <c r="G909">
        <f t="shared" ref="G909" si="1363">G409</f>
        <v>9</v>
      </c>
      <c r="H909">
        <f>VLOOKUP(G909,装备规划说明!$F$7:$H$20,2,FALSE)</f>
        <v>120</v>
      </c>
      <c r="I909">
        <f>IF(G909&gt;2,IF(E909=VLOOKUP(G909,装备规划说明!$F$10:$P$20,11,FALSE),1,0)+IF(E909-1=VLOOKUP(G909,装备规划说明!$F$10:$P$20,11,FALSE),1,0),IF(E909=VLOOKUP(G909,装备规划说明!$F$10:$P$20,11,FALSE),1,0))</f>
        <v>0</v>
      </c>
      <c r="J909">
        <f t="shared" si="1301"/>
        <v>2</v>
      </c>
      <c r="K909">
        <v>0</v>
      </c>
      <c r="R909">
        <f t="shared" ref="R909:S909" si="1364">R409</f>
        <v>5</v>
      </c>
      <c r="S909">
        <f t="shared" si="1364"/>
        <v>5</v>
      </c>
      <c r="U909">
        <f>VLOOKUP($R909,装备规划说明!$X$27:$AI$34,U$1,FALSE)</f>
        <v>16</v>
      </c>
      <c r="V909">
        <f>INT(VLOOKUP($R909,装备规划说明!$X$27:$AI$34,V$1,FALSE)*VLOOKUP($G909,装备规划说明!$F$10:$O$21,4,FALSE)/装备规划说明!$AE$14)</f>
        <v>1183</v>
      </c>
      <c r="W909">
        <f>VLOOKUP($R909,装备规划说明!$X$27:$AI$34,W$1,FALSE)</f>
        <v>17</v>
      </c>
      <c r="X909">
        <f>INT(VLOOKUP($R909,装备规划说明!$X$27:$AI$34,X$1,FALSE)*VLOOKUP($G909,装备规划说明!$F$10:$O$21,4,FALSE)/装备规划说明!$AE$14)</f>
        <v>845</v>
      </c>
      <c r="Y909" t="str">
        <f t="shared" si="1352"/>
        <v>[[16,828,1478][[17,591,1056]</v>
      </c>
      <c r="Z909">
        <f t="shared" si="1340"/>
        <v>0</v>
      </c>
      <c r="AA909" t="str">
        <f t="shared" si="1341"/>
        <v>[[16,197,788,100][17,140,563,100]]</v>
      </c>
      <c r="AB909" t="str">
        <f t="shared" si="1336"/>
        <v>[[16,197,788,100][17,140,563,100]]</v>
      </c>
      <c r="AC909" t="str">
        <f t="shared" si="1336"/>
        <v>[[16,197,788,100][17,140,563,100]]</v>
      </c>
      <c r="AD909" t="str">
        <f t="shared" si="1336"/>
        <v>[[16,197,788,100][17,140,563,100]]</v>
      </c>
      <c r="AE909">
        <f t="shared" si="1342"/>
        <v>1</v>
      </c>
    </row>
    <row r="910" spans="1:31" hidden="1" x14ac:dyDescent="0.15">
      <c r="A910" t="str">
        <f t="shared" si="1297"/>
        <v>1206109</v>
      </c>
      <c r="B910">
        <f t="shared" si="1298"/>
        <v>1</v>
      </c>
      <c r="E910">
        <f t="shared" ref="E910" si="1365">E410</f>
        <v>1</v>
      </c>
      <c r="G910">
        <f t="shared" ref="G910" si="1366">G410</f>
        <v>9</v>
      </c>
      <c r="H910">
        <f>VLOOKUP(G910,装备规划说明!$F$7:$H$20,2,FALSE)</f>
        <v>120</v>
      </c>
      <c r="I910">
        <f>IF(G910&gt;2,IF(E910=VLOOKUP(G910,装备规划说明!$F$10:$P$20,11,FALSE),1,0)+IF(E910-1=VLOOKUP(G910,装备规划说明!$F$10:$P$20,11,FALSE),1,0),IF(E910=VLOOKUP(G910,装备规划说明!$F$10:$P$20,11,FALSE),1,0))</f>
        <v>0</v>
      </c>
      <c r="J910">
        <f t="shared" si="1301"/>
        <v>2</v>
      </c>
      <c r="K910">
        <v>0</v>
      </c>
      <c r="R910">
        <f t="shared" ref="R910:S910" si="1367">R410</f>
        <v>6</v>
      </c>
      <c r="S910">
        <f t="shared" si="1367"/>
        <v>6</v>
      </c>
      <c r="U910">
        <f>VLOOKUP($R910,装备规划说明!$X$27:$AI$34,U$1,FALSE)</f>
        <v>18</v>
      </c>
      <c r="V910">
        <f>INT(VLOOKUP($R910,装备规划说明!$X$27:$AI$34,V$1,FALSE)*VLOOKUP($G910,装备规划说明!$F$10:$O$21,4,FALSE)/装备规划说明!$AE$14)</f>
        <v>84</v>
      </c>
      <c r="W910">
        <f>VLOOKUP($R910,装备规划说明!$X$27:$AI$34,W$1,FALSE)</f>
        <v>17</v>
      </c>
      <c r="X910">
        <f>INT(VLOOKUP($R910,装备规划说明!$X$27:$AI$34,X$1,FALSE)*VLOOKUP($G910,装备规划说明!$F$10:$O$21,4,FALSE)/装备规划说明!$AE$14)</f>
        <v>33</v>
      </c>
      <c r="Y910" t="str">
        <f t="shared" si="1352"/>
        <v>[[18,58,105][[17,23,41]</v>
      </c>
      <c r="Z910">
        <f t="shared" si="1340"/>
        <v>0</v>
      </c>
      <c r="AA910" t="str">
        <f t="shared" si="1341"/>
        <v>[[18,14,56,100][17,5,22,100]]</v>
      </c>
      <c r="AB910" t="str">
        <f t="shared" si="1336"/>
        <v>[[18,14,56,100][17,5,22,100]]</v>
      </c>
      <c r="AC910" t="str">
        <f t="shared" si="1336"/>
        <v>[[18,14,56,100][17,5,22,100]]</v>
      </c>
      <c r="AD910" t="str">
        <f t="shared" si="1336"/>
        <v>[[18,14,56,100][17,5,22,100]]</v>
      </c>
      <c r="AE910">
        <f t="shared" si="1342"/>
        <v>1</v>
      </c>
    </row>
    <row r="911" spans="1:31" hidden="1" x14ac:dyDescent="0.15">
      <c r="A911" t="str">
        <f t="shared" si="1297"/>
        <v>1207109</v>
      </c>
      <c r="B911">
        <f t="shared" si="1298"/>
        <v>1</v>
      </c>
      <c r="E911">
        <f t="shared" ref="E911" si="1368">E411</f>
        <v>1</v>
      </c>
      <c r="G911">
        <f t="shared" ref="G911" si="1369">G411</f>
        <v>9</v>
      </c>
      <c r="H911">
        <f>VLOOKUP(G911,装备规划说明!$F$7:$H$20,2,FALSE)</f>
        <v>120</v>
      </c>
      <c r="I911">
        <f>IF(G911&gt;2,IF(E911=VLOOKUP(G911,装备规划说明!$F$10:$P$20,11,FALSE),1,0)+IF(E911-1=VLOOKUP(G911,装备规划说明!$F$10:$P$20,11,FALSE),1,0),IF(E911=VLOOKUP(G911,装备规划说明!$F$10:$P$20,11,FALSE),1,0))</f>
        <v>0</v>
      </c>
      <c r="J911">
        <f t="shared" si="1301"/>
        <v>2</v>
      </c>
      <c r="K911">
        <v>0</v>
      </c>
      <c r="R911">
        <f t="shared" ref="R911:S911" si="1370">R411</f>
        <v>7</v>
      </c>
      <c r="S911">
        <f t="shared" si="1370"/>
        <v>7</v>
      </c>
      <c r="U911">
        <f>VLOOKUP($R911,装备规划说明!$X$27:$AI$34,U$1,FALSE)</f>
        <v>16</v>
      </c>
      <c r="V911">
        <f>INT(VLOOKUP($R911,装备规划说明!$X$27:$AI$34,V$1,FALSE)*VLOOKUP($G911,装备规划说明!$F$10:$O$21,4,FALSE)/装备规划说明!$AE$14)</f>
        <v>1690</v>
      </c>
      <c r="W911">
        <f>VLOOKUP($R911,装备规划说明!$X$27:$AI$34,W$1,FALSE)</f>
        <v>18</v>
      </c>
      <c r="X911">
        <f>INT(VLOOKUP($R911,装备规划说明!$X$27:$AI$34,X$1,FALSE)*VLOOKUP($G911,装备规划说明!$F$10:$O$21,4,FALSE)/装备规划说明!$AE$14)</f>
        <v>338</v>
      </c>
      <c r="Y911" t="str">
        <f t="shared" si="1352"/>
        <v>[[16,1183,2112][[18,236,422]</v>
      </c>
      <c r="Z911">
        <f t="shared" si="1340"/>
        <v>0</v>
      </c>
      <c r="AA911" t="str">
        <f t="shared" si="1341"/>
        <v>[[16,281,1126,100][18,56,225,100]]</v>
      </c>
      <c r="AB911" t="str">
        <f t="shared" si="1336"/>
        <v>[[16,281,1126,100][18,56,225,100]]</v>
      </c>
      <c r="AC911" t="str">
        <f t="shared" si="1336"/>
        <v>[[16,281,1126,100][18,56,225,100]]</v>
      </c>
      <c r="AD911" t="str">
        <f t="shared" si="1336"/>
        <v>[[16,281,1126,100][18,56,225,100]]</v>
      </c>
      <c r="AE911">
        <f t="shared" si="1342"/>
        <v>1</v>
      </c>
    </row>
    <row r="912" spans="1:31" hidden="1" x14ac:dyDescent="0.15">
      <c r="A912" t="str">
        <f t="shared" si="1297"/>
        <v>1207109</v>
      </c>
      <c r="B912">
        <f t="shared" si="1298"/>
        <v>1</v>
      </c>
      <c r="E912">
        <f t="shared" ref="E912" si="1371">E412</f>
        <v>1</v>
      </c>
      <c r="G912">
        <f t="shared" ref="G912" si="1372">G412</f>
        <v>9</v>
      </c>
      <c r="H912">
        <f>VLOOKUP(G912,装备规划说明!$F$7:$H$20,2,FALSE)</f>
        <v>120</v>
      </c>
      <c r="I912">
        <f>IF(G912&gt;2,IF(E912=VLOOKUP(G912,装备规划说明!$F$10:$P$20,11,FALSE),1,0)+IF(E912-1=VLOOKUP(G912,装备规划说明!$F$10:$P$20,11,FALSE),1,0),IF(E912=VLOOKUP(G912,装备规划说明!$F$10:$P$20,11,FALSE),1,0))</f>
        <v>0</v>
      </c>
      <c r="J912">
        <f t="shared" si="1301"/>
        <v>2</v>
      </c>
      <c r="K912">
        <v>0</v>
      </c>
      <c r="R912">
        <f t="shared" ref="R912:S912" si="1373">R412</f>
        <v>7</v>
      </c>
      <c r="S912">
        <f t="shared" si="1373"/>
        <v>7</v>
      </c>
      <c r="U912">
        <f>VLOOKUP($R912,装备规划说明!$X$27:$AI$34,U$1,FALSE)</f>
        <v>16</v>
      </c>
      <c r="V912">
        <f>INT(VLOOKUP($R912,装备规划说明!$X$27:$AI$34,V$1,FALSE)*VLOOKUP($G912,装备规划说明!$F$10:$O$21,4,FALSE)/装备规划说明!$AE$14)</f>
        <v>1690</v>
      </c>
      <c r="W912">
        <f>VLOOKUP($R912,装备规划说明!$X$27:$AI$34,W$1,FALSE)</f>
        <v>18</v>
      </c>
      <c r="X912">
        <f>INT(VLOOKUP($R912,装备规划说明!$X$27:$AI$34,X$1,FALSE)*VLOOKUP($G912,装备规划说明!$F$10:$O$21,4,FALSE)/装备规划说明!$AE$14)</f>
        <v>338</v>
      </c>
      <c r="Y912" t="str">
        <f t="shared" si="1352"/>
        <v>[[16,1183,2112][[18,236,422]</v>
      </c>
      <c r="Z912">
        <f t="shared" si="1340"/>
        <v>0</v>
      </c>
      <c r="AA912" t="str">
        <f t="shared" si="1341"/>
        <v>[[16,281,1126,100][18,56,225,100]]</v>
      </c>
      <c r="AB912" t="str">
        <f t="shared" si="1336"/>
        <v>[[16,281,1126,100][18,56,225,100]]</v>
      </c>
      <c r="AC912" t="str">
        <f t="shared" si="1336"/>
        <v>[[16,281,1126,100][18,56,225,100]]</v>
      </c>
      <c r="AD912" t="str">
        <f t="shared" si="1336"/>
        <v>[[16,281,1126,100][18,56,225,100]]</v>
      </c>
      <c r="AE912">
        <f t="shared" si="1342"/>
        <v>1</v>
      </c>
    </row>
    <row r="913" spans="1:31" hidden="1" x14ac:dyDescent="0.15">
      <c r="A913" t="str">
        <f t="shared" si="1297"/>
        <v>1207109</v>
      </c>
      <c r="B913">
        <f t="shared" si="1298"/>
        <v>1</v>
      </c>
      <c r="E913">
        <f t="shared" ref="E913" si="1374">E413</f>
        <v>1</v>
      </c>
      <c r="G913">
        <f t="shared" ref="G913" si="1375">G413</f>
        <v>9</v>
      </c>
      <c r="H913">
        <f>VLOOKUP(G913,装备规划说明!$F$7:$H$20,2,FALSE)</f>
        <v>120</v>
      </c>
      <c r="I913">
        <f>IF(G913&gt;2,IF(E913=VLOOKUP(G913,装备规划说明!$F$10:$P$20,11,FALSE),1,0)+IF(E913-1=VLOOKUP(G913,装备规划说明!$F$10:$P$20,11,FALSE),1,0),IF(E913=VLOOKUP(G913,装备规划说明!$F$10:$P$20,11,FALSE),1,0))</f>
        <v>0</v>
      </c>
      <c r="J913">
        <f t="shared" si="1301"/>
        <v>2</v>
      </c>
      <c r="K913">
        <v>0</v>
      </c>
      <c r="R913">
        <f t="shared" ref="R913:S913" si="1376">R413</f>
        <v>7</v>
      </c>
      <c r="S913">
        <f t="shared" si="1376"/>
        <v>7</v>
      </c>
      <c r="U913">
        <f>VLOOKUP($R913,装备规划说明!$X$27:$AI$34,U$1,FALSE)</f>
        <v>16</v>
      </c>
      <c r="V913">
        <f>INT(VLOOKUP($R913,装备规划说明!$X$27:$AI$34,V$1,FALSE)*VLOOKUP($G913,装备规划说明!$F$10:$O$21,4,FALSE)/装备规划说明!$AE$14)</f>
        <v>1690</v>
      </c>
      <c r="W913">
        <f>VLOOKUP($R913,装备规划说明!$X$27:$AI$34,W$1,FALSE)</f>
        <v>18</v>
      </c>
      <c r="X913">
        <f>INT(VLOOKUP($R913,装备规划说明!$X$27:$AI$34,X$1,FALSE)*VLOOKUP($G913,装备规划说明!$F$10:$O$21,4,FALSE)/装备规划说明!$AE$14)</f>
        <v>338</v>
      </c>
      <c r="Y913" t="str">
        <f t="shared" si="1352"/>
        <v>[[16,1183,2112][[18,236,422]</v>
      </c>
      <c r="Z913">
        <f t="shared" si="1340"/>
        <v>0</v>
      </c>
      <c r="AA913" t="str">
        <f t="shared" si="1341"/>
        <v>[[16,281,1126,100][18,56,225,100]]</v>
      </c>
      <c r="AB913" t="str">
        <f t="shared" si="1336"/>
        <v>[[16,281,1126,100][18,56,225,100]]</v>
      </c>
      <c r="AC913" t="str">
        <f t="shared" si="1336"/>
        <v>[[16,281,1126,100][18,56,225,100]]</v>
      </c>
      <c r="AD913" t="str">
        <f t="shared" si="1336"/>
        <v>[[16,281,1126,100][18,56,225,100]]</v>
      </c>
      <c r="AE913">
        <f t="shared" si="1342"/>
        <v>1</v>
      </c>
    </row>
    <row r="914" spans="1:31" hidden="1" x14ac:dyDescent="0.15">
      <c r="A914" t="str">
        <f t="shared" si="1297"/>
        <v>1207109</v>
      </c>
      <c r="B914">
        <f t="shared" si="1298"/>
        <v>1</v>
      </c>
      <c r="E914">
        <f t="shared" ref="E914" si="1377">E414</f>
        <v>1</v>
      </c>
      <c r="G914">
        <f t="shared" ref="G914" si="1378">G414</f>
        <v>9</v>
      </c>
      <c r="H914">
        <f>VLOOKUP(G914,装备规划说明!$F$7:$H$20,2,FALSE)</f>
        <v>120</v>
      </c>
      <c r="I914">
        <f>IF(G914&gt;2,IF(E914=VLOOKUP(G914,装备规划说明!$F$10:$P$20,11,FALSE),1,0)+IF(E914-1=VLOOKUP(G914,装备规划说明!$F$10:$P$20,11,FALSE),1,0),IF(E914=VLOOKUP(G914,装备规划说明!$F$10:$P$20,11,FALSE),1,0))</f>
        <v>0</v>
      </c>
      <c r="J914">
        <f t="shared" si="1301"/>
        <v>2</v>
      </c>
      <c r="K914">
        <v>0</v>
      </c>
      <c r="R914">
        <f t="shared" ref="R914:S914" si="1379">R414</f>
        <v>7</v>
      </c>
      <c r="S914">
        <f t="shared" si="1379"/>
        <v>7</v>
      </c>
      <c r="U914">
        <f>VLOOKUP($R914,装备规划说明!$X$27:$AI$34,U$1,FALSE)</f>
        <v>16</v>
      </c>
      <c r="V914">
        <f>INT(VLOOKUP($R914,装备规划说明!$X$27:$AI$34,V$1,FALSE)*VLOOKUP($G914,装备规划说明!$F$10:$O$21,4,FALSE)/装备规划说明!$AE$14)</f>
        <v>1690</v>
      </c>
      <c r="W914">
        <f>VLOOKUP($R914,装备规划说明!$X$27:$AI$34,W$1,FALSE)</f>
        <v>18</v>
      </c>
      <c r="X914">
        <f>INT(VLOOKUP($R914,装备规划说明!$X$27:$AI$34,X$1,FALSE)*VLOOKUP($G914,装备规划说明!$F$10:$O$21,4,FALSE)/装备规划说明!$AE$14)</f>
        <v>338</v>
      </c>
      <c r="Y914" t="str">
        <f t="shared" si="1352"/>
        <v>[[16,1183,2112][[18,236,422]</v>
      </c>
      <c r="Z914">
        <f t="shared" si="1340"/>
        <v>0</v>
      </c>
      <c r="AA914" t="str">
        <f t="shared" si="1341"/>
        <v>[[16,281,1126,100][18,56,225,100]]</v>
      </c>
      <c r="AB914" t="str">
        <f t="shared" si="1336"/>
        <v>[[16,281,1126,100][18,56,225,100]]</v>
      </c>
      <c r="AC914" t="str">
        <f t="shared" si="1336"/>
        <v>[[16,281,1126,100][18,56,225,100]]</v>
      </c>
      <c r="AD914" t="str">
        <f t="shared" si="1336"/>
        <v>[[16,281,1126,100][18,56,225,100]]</v>
      </c>
      <c r="AE914">
        <f t="shared" si="1342"/>
        <v>1</v>
      </c>
    </row>
    <row r="915" spans="1:31" hidden="1" x14ac:dyDescent="0.15">
      <c r="A915" t="str">
        <f t="shared" si="1297"/>
        <v>1201209</v>
      </c>
      <c r="B915">
        <f t="shared" si="1298"/>
        <v>1</v>
      </c>
      <c r="E915">
        <f t="shared" ref="E915" si="1380">E415</f>
        <v>2</v>
      </c>
      <c r="G915">
        <f t="shared" ref="G915" si="1381">G415</f>
        <v>9</v>
      </c>
      <c r="H915">
        <f>VLOOKUP(G915,装备规划说明!$F$7:$H$20,2,FALSE)</f>
        <v>120</v>
      </c>
      <c r="I915">
        <f>IF(G915&gt;2,IF(E915=VLOOKUP(G915,装备规划说明!$F$10:$P$20,11,FALSE),1,0)+IF(E915-1=VLOOKUP(G915,装备规划说明!$F$10:$P$20,11,FALSE),1,0),IF(E915=VLOOKUP(G915,装备规划说明!$F$10:$P$20,11,FALSE),1,0))</f>
        <v>0</v>
      </c>
      <c r="J915">
        <f t="shared" si="1301"/>
        <v>2</v>
      </c>
      <c r="K915">
        <v>0</v>
      </c>
      <c r="R915">
        <f t="shared" ref="R915:S915" si="1382">R415</f>
        <v>1</v>
      </c>
      <c r="S915">
        <f t="shared" si="1382"/>
        <v>1</v>
      </c>
      <c r="U915">
        <f>VLOOKUP($R915,装备规划说明!$X$27:$AI$34,U$1,FALSE)</f>
        <v>16</v>
      </c>
      <c r="V915">
        <f>INT(VLOOKUP($R915,装备规划说明!$X$27:$AI$34,V$1,FALSE)*VLOOKUP($G915,装备规划说明!$F$10:$O$21,4,FALSE)/装备规划说明!$AE$14)</f>
        <v>1183</v>
      </c>
      <c r="W915">
        <f>VLOOKUP($R915,装备规划说明!$X$27:$AI$34,W$1,FALSE)</f>
        <v>20</v>
      </c>
      <c r="X915">
        <f>INT(VLOOKUP($R915,装备规划说明!$X$27:$AI$34,X$1,FALSE)*VLOOKUP($G915,装备规划说明!$F$10:$O$21,4,FALSE)/装备规划说明!$AE$14)</f>
        <v>84</v>
      </c>
      <c r="Y915" t="str">
        <f t="shared" si="1352"/>
        <v>[[16,828,1478][[20,58,105]</v>
      </c>
      <c r="Z915">
        <f t="shared" si="1340"/>
        <v>1</v>
      </c>
      <c r="AA915" t="str">
        <f t="shared" si="1341"/>
        <v>[[16,197,788,100][20,14,56,100]]</v>
      </c>
      <c r="AB915" t="str">
        <f t="shared" si="1336"/>
        <v>[[16,197,788,100][20,14,56,100]]</v>
      </c>
      <c r="AC915" t="str">
        <f t="shared" si="1336"/>
        <v>[[16,197,788,100][20,14,56,100]]</v>
      </c>
      <c r="AD915" t="str">
        <f t="shared" si="1336"/>
        <v>[[16,197,788,100][20,14,56,100]]</v>
      </c>
      <c r="AE915">
        <f t="shared" si="1342"/>
        <v>1</v>
      </c>
    </row>
    <row r="916" spans="1:31" hidden="1" x14ac:dyDescent="0.15">
      <c r="A916" t="str">
        <f t="shared" si="1297"/>
        <v>1202209</v>
      </c>
      <c r="B916">
        <f t="shared" si="1298"/>
        <v>1</v>
      </c>
      <c r="E916">
        <f t="shared" ref="E916" si="1383">E416</f>
        <v>2</v>
      </c>
      <c r="G916">
        <f t="shared" ref="G916" si="1384">G416</f>
        <v>9</v>
      </c>
      <c r="H916">
        <f>VLOOKUP(G916,装备规划说明!$F$7:$H$20,2,FALSE)</f>
        <v>120</v>
      </c>
      <c r="I916">
        <f>IF(G916&gt;2,IF(E916=VLOOKUP(G916,装备规划说明!$F$10:$P$20,11,FALSE),1,0)+IF(E916-1=VLOOKUP(G916,装备规划说明!$F$10:$P$20,11,FALSE),1,0),IF(E916=VLOOKUP(G916,装备规划说明!$F$10:$P$20,11,FALSE),1,0))</f>
        <v>0</v>
      </c>
      <c r="J916">
        <f t="shared" si="1301"/>
        <v>2</v>
      </c>
      <c r="K916">
        <v>0</v>
      </c>
      <c r="R916">
        <f t="shared" ref="R916:S916" si="1385">R416</f>
        <v>2</v>
      </c>
      <c r="S916">
        <f t="shared" si="1385"/>
        <v>2</v>
      </c>
      <c r="U916">
        <f>VLOOKUP($R916,装备规划说明!$X$27:$AI$34,U$1,FALSE)</f>
        <v>16</v>
      </c>
      <c r="V916">
        <f>INT(VLOOKUP($R916,装备规划说明!$X$27:$AI$34,V$1,FALSE)*VLOOKUP($G916,装备规划说明!$F$10:$O$21,4,FALSE)/装备规划说明!$AE$14)</f>
        <v>1690</v>
      </c>
      <c r="W916">
        <f>VLOOKUP($R916,装备规划说明!$X$27:$AI$34,W$1,FALSE)</f>
        <v>20</v>
      </c>
      <c r="X916">
        <f>INT(VLOOKUP($R916,装备规划说明!$X$27:$AI$34,X$1,FALSE)*VLOOKUP($G916,装备规划说明!$F$10:$O$21,4,FALSE)/装备规划说明!$AE$14)</f>
        <v>84</v>
      </c>
      <c r="Y916" t="str">
        <f t="shared" si="1352"/>
        <v>[[16,1183,2112][[20,58,105]</v>
      </c>
      <c r="Z916">
        <f t="shared" si="1340"/>
        <v>1</v>
      </c>
      <c r="AA916" t="str">
        <f t="shared" si="1341"/>
        <v>[[16,281,1126,100][20,14,56,100]]</v>
      </c>
      <c r="AB916" t="str">
        <f t="shared" si="1336"/>
        <v>[[16,281,1126,100][20,14,56,100]]</v>
      </c>
      <c r="AC916" t="str">
        <f t="shared" si="1336"/>
        <v>[[16,281,1126,100][20,14,56,100]]</v>
      </c>
      <c r="AD916" t="str">
        <f t="shared" si="1336"/>
        <v>[[16,281,1126,100][20,14,56,100]]</v>
      </c>
      <c r="AE916">
        <f t="shared" si="1342"/>
        <v>1</v>
      </c>
    </row>
    <row r="917" spans="1:31" hidden="1" x14ac:dyDescent="0.15">
      <c r="A917" t="str">
        <f t="shared" si="1297"/>
        <v>1203209</v>
      </c>
      <c r="B917">
        <f t="shared" si="1298"/>
        <v>1</v>
      </c>
      <c r="E917">
        <f t="shared" ref="E917" si="1386">E417</f>
        <v>2</v>
      </c>
      <c r="G917">
        <f t="shared" ref="G917" si="1387">G417</f>
        <v>9</v>
      </c>
      <c r="H917">
        <f>VLOOKUP(G917,装备规划说明!$F$7:$H$20,2,FALSE)</f>
        <v>120</v>
      </c>
      <c r="I917">
        <f>IF(G917&gt;2,IF(E917=VLOOKUP(G917,装备规划说明!$F$10:$P$20,11,FALSE),1,0)+IF(E917-1=VLOOKUP(G917,装备规划说明!$F$10:$P$20,11,FALSE),1,0),IF(E917=VLOOKUP(G917,装备规划说明!$F$10:$P$20,11,FALSE),1,0))</f>
        <v>0</v>
      </c>
      <c r="J917">
        <f t="shared" si="1301"/>
        <v>2</v>
      </c>
      <c r="K917">
        <v>0</v>
      </c>
      <c r="R917">
        <f t="shared" ref="R917:S917" si="1388">R417</f>
        <v>3</v>
      </c>
      <c r="S917">
        <f t="shared" si="1388"/>
        <v>3</v>
      </c>
      <c r="U917">
        <f>VLOOKUP($R917,装备规划说明!$X$27:$AI$34,U$1,FALSE)</f>
        <v>16</v>
      </c>
      <c r="V917">
        <f>INT(VLOOKUP($R917,装备规划说明!$X$27:$AI$34,V$1,FALSE)*VLOOKUP($G917,装备规划说明!$F$10:$O$21,4,FALSE)/装备规划说明!$AE$14)</f>
        <v>845</v>
      </c>
      <c r="W917">
        <f>VLOOKUP($R917,装备规划说明!$X$27:$AI$34,W$1,FALSE)</f>
        <v>21</v>
      </c>
      <c r="X917">
        <f>INT(VLOOKUP($R917,装备规划说明!$X$27:$AI$34,X$1,FALSE)*VLOOKUP($G917,装备规划说明!$F$10:$O$21,4,FALSE)/装备规划说明!$AE$14)</f>
        <v>84</v>
      </c>
      <c r="Y917" t="str">
        <f t="shared" si="1352"/>
        <v>[[16,591,1056][[21,58,105]</v>
      </c>
      <c r="Z917">
        <f t="shared" si="1340"/>
        <v>1</v>
      </c>
      <c r="AA917" t="str">
        <f t="shared" si="1341"/>
        <v>[[16,140,563,100][21,14,56,100]]</v>
      </c>
      <c r="AB917" t="str">
        <f t="shared" si="1336"/>
        <v>[[16,140,563,100][21,14,56,100]]</v>
      </c>
      <c r="AC917" t="str">
        <f t="shared" si="1336"/>
        <v>[[16,140,563,100][21,14,56,100]]</v>
      </c>
      <c r="AD917" t="str">
        <f t="shared" si="1336"/>
        <v>[[16,140,563,100][21,14,56,100]]</v>
      </c>
      <c r="AE917">
        <f t="shared" si="1342"/>
        <v>1</v>
      </c>
    </row>
    <row r="918" spans="1:31" hidden="1" x14ac:dyDescent="0.15">
      <c r="A918" t="str">
        <f t="shared" si="1297"/>
        <v>1204209</v>
      </c>
      <c r="B918">
        <f t="shared" si="1298"/>
        <v>1</v>
      </c>
      <c r="E918">
        <f t="shared" ref="E918" si="1389">E418</f>
        <v>2</v>
      </c>
      <c r="G918">
        <f t="shared" ref="G918" si="1390">G418</f>
        <v>9</v>
      </c>
      <c r="H918">
        <f>VLOOKUP(G918,装备规划说明!$F$7:$H$20,2,FALSE)</f>
        <v>120</v>
      </c>
      <c r="I918">
        <f>IF(G918&gt;2,IF(E918=VLOOKUP(G918,装备规划说明!$F$10:$P$20,11,FALSE),1,0)+IF(E918-1=VLOOKUP(G918,装备规划说明!$F$10:$P$20,11,FALSE),1,0),IF(E918=VLOOKUP(G918,装备规划说明!$F$10:$P$20,11,FALSE),1,0))</f>
        <v>0</v>
      </c>
      <c r="J918">
        <f t="shared" si="1301"/>
        <v>2</v>
      </c>
      <c r="K918">
        <v>0</v>
      </c>
      <c r="R918">
        <f t="shared" ref="R918:S918" si="1391">R418</f>
        <v>4</v>
      </c>
      <c r="S918">
        <f t="shared" si="1391"/>
        <v>4</v>
      </c>
      <c r="U918">
        <f>VLOOKUP($R918,装备规划说明!$X$27:$AI$34,U$1,FALSE)</f>
        <v>18</v>
      </c>
      <c r="V918">
        <f>INT(VLOOKUP($R918,装备规划说明!$X$27:$AI$34,V$1,FALSE)*VLOOKUP($G918,装备规划说明!$F$10:$O$21,4,FALSE)/装备规划说明!$AE$14)</f>
        <v>84</v>
      </c>
      <c r="W918">
        <f>VLOOKUP($R918,装备规划说明!$X$27:$AI$34,W$1,FALSE)</f>
        <v>22</v>
      </c>
      <c r="X918">
        <f>INT(VLOOKUP($R918,装备规划说明!$X$27:$AI$34,X$1,FALSE)*VLOOKUP($G918,装备规划说明!$F$10:$O$21,4,FALSE)/装备规划说明!$AE$14)</f>
        <v>42</v>
      </c>
      <c r="Y918" t="str">
        <f t="shared" si="1352"/>
        <v>[[18,58,105][[22,29,52]</v>
      </c>
      <c r="Z918">
        <f t="shared" si="1340"/>
        <v>1</v>
      </c>
      <c r="AA918" t="str">
        <f t="shared" si="1341"/>
        <v>[[18,14,56,100][22,7,28,100]]</v>
      </c>
      <c r="AB918" t="str">
        <f t="shared" si="1336"/>
        <v>[[18,14,56,100][22,7,28,100]]</v>
      </c>
      <c r="AC918" t="str">
        <f t="shared" si="1336"/>
        <v>[[18,14,56,100][22,7,28,100]]</v>
      </c>
      <c r="AD918" t="str">
        <f t="shared" si="1336"/>
        <v>[[18,14,56,100][22,7,28,100]]</v>
      </c>
      <c r="AE918">
        <f t="shared" si="1342"/>
        <v>1</v>
      </c>
    </row>
    <row r="919" spans="1:31" hidden="1" x14ac:dyDescent="0.15">
      <c r="A919" t="str">
        <f t="shared" si="1297"/>
        <v>1205209</v>
      </c>
      <c r="B919">
        <f t="shared" si="1298"/>
        <v>1</v>
      </c>
      <c r="E919">
        <f t="shared" ref="E919" si="1392">E419</f>
        <v>2</v>
      </c>
      <c r="G919">
        <f t="shared" ref="G919" si="1393">G419</f>
        <v>9</v>
      </c>
      <c r="H919">
        <f>VLOOKUP(G919,装备规划说明!$F$7:$H$20,2,FALSE)</f>
        <v>120</v>
      </c>
      <c r="I919">
        <f>IF(G919&gt;2,IF(E919=VLOOKUP(G919,装备规划说明!$F$10:$P$20,11,FALSE),1,0)+IF(E919-1=VLOOKUP(G919,装备规划说明!$F$10:$P$20,11,FALSE),1,0),IF(E919=VLOOKUP(G919,装备规划说明!$F$10:$P$20,11,FALSE),1,0))</f>
        <v>0</v>
      </c>
      <c r="J919">
        <f t="shared" si="1301"/>
        <v>2</v>
      </c>
      <c r="K919">
        <v>0</v>
      </c>
      <c r="R919">
        <f t="shared" ref="R919:S919" si="1394">R419</f>
        <v>5</v>
      </c>
      <c r="S919">
        <f t="shared" si="1394"/>
        <v>5</v>
      </c>
      <c r="U919">
        <f>VLOOKUP($R919,装备规划说明!$X$27:$AI$34,U$1,FALSE)</f>
        <v>16</v>
      </c>
      <c r="V919">
        <f>INT(VLOOKUP($R919,装备规划说明!$X$27:$AI$34,V$1,FALSE)*VLOOKUP($G919,装备规划说明!$F$10:$O$21,4,FALSE)/装备规划说明!$AE$14)</f>
        <v>1183</v>
      </c>
      <c r="W919">
        <f>VLOOKUP($R919,装备规划说明!$X$27:$AI$34,W$1,FALSE)</f>
        <v>17</v>
      </c>
      <c r="X919">
        <f>INT(VLOOKUP($R919,装备规划说明!$X$27:$AI$34,X$1,FALSE)*VLOOKUP($G919,装备规划说明!$F$10:$O$21,4,FALSE)/装备规划说明!$AE$14)</f>
        <v>845</v>
      </c>
      <c r="Y919" t="str">
        <f t="shared" si="1352"/>
        <v>[[16,828,1478][[17,591,1056]</v>
      </c>
      <c r="Z919">
        <f t="shared" si="1340"/>
        <v>1</v>
      </c>
      <c r="AA919" t="str">
        <f t="shared" si="1341"/>
        <v>[[16,197,788,100][17,140,563,100]]</v>
      </c>
      <c r="AB919" t="str">
        <f t="shared" si="1336"/>
        <v>[[16,197,788,100][17,140,563,100]]</v>
      </c>
      <c r="AC919" t="str">
        <f t="shared" si="1336"/>
        <v>[[16,197,788,100][17,140,563,100]]</v>
      </c>
      <c r="AD919" t="str">
        <f t="shared" si="1336"/>
        <v>[[16,197,788,100][17,140,563,100]]</v>
      </c>
      <c r="AE919">
        <f t="shared" si="1342"/>
        <v>1</v>
      </c>
    </row>
    <row r="920" spans="1:31" hidden="1" x14ac:dyDescent="0.15">
      <c r="A920" t="str">
        <f t="shared" si="1297"/>
        <v>1206209</v>
      </c>
      <c r="B920">
        <f t="shared" si="1298"/>
        <v>1</v>
      </c>
      <c r="E920">
        <f t="shared" ref="E920" si="1395">E420</f>
        <v>2</v>
      </c>
      <c r="G920">
        <f t="shared" ref="G920" si="1396">G420</f>
        <v>9</v>
      </c>
      <c r="H920">
        <f>VLOOKUP(G920,装备规划说明!$F$7:$H$20,2,FALSE)</f>
        <v>120</v>
      </c>
      <c r="I920">
        <f>IF(G920&gt;2,IF(E920=VLOOKUP(G920,装备规划说明!$F$10:$P$20,11,FALSE),1,0)+IF(E920-1=VLOOKUP(G920,装备规划说明!$F$10:$P$20,11,FALSE),1,0),IF(E920=VLOOKUP(G920,装备规划说明!$F$10:$P$20,11,FALSE),1,0))</f>
        <v>0</v>
      </c>
      <c r="J920">
        <f t="shared" si="1301"/>
        <v>2</v>
      </c>
      <c r="K920">
        <v>0</v>
      </c>
      <c r="R920">
        <f t="shared" ref="R920:S920" si="1397">R420</f>
        <v>6</v>
      </c>
      <c r="S920">
        <f t="shared" si="1397"/>
        <v>6</v>
      </c>
      <c r="U920">
        <f>VLOOKUP($R920,装备规划说明!$X$27:$AI$34,U$1,FALSE)</f>
        <v>18</v>
      </c>
      <c r="V920">
        <f>INT(VLOOKUP($R920,装备规划说明!$X$27:$AI$34,V$1,FALSE)*VLOOKUP($G920,装备规划说明!$F$10:$O$21,4,FALSE)/装备规划说明!$AE$14)</f>
        <v>84</v>
      </c>
      <c r="W920">
        <f>VLOOKUP($R920,装备规划说明!$X$27:$AI$34,W$1,FALSE)</f>
        <v>17</v>
      </c>
      <c r="X920">
        <f>INT(VLOOKUP($R920,装备规划说明!$X$27:$AI$34,X$1,FALSE)*VLOOKUP($G920,装备规划说明!$F$10:$O$21,4,FALSE)/装备规划说明!$AE$14)</f>
        <v>33</v>
      </c>
      <c r="Y920" t="str">
        <f t="shared" si="1352"/>
        <v>[[18,58,105][[17,23,41]</v>
      </c>
      <c r="Z920">
        <f t="shared" si="1340"/>
        <v>1</v>
      </c>
      <c r="AA920" t="str">
        <f t="shared" si="1341"/>
        <v>[[18,14,56,100][17,5,22,100]]</v>
      </c>
      <c r="AB920" t="str">
        <f t="shared" si="1336"/>
        <v>[[18,14,56,100][17,5,22,100]]</v>
      </c>
      <c r="AC920" t="str">
        <f t="shared" si="1336"/>
        <v>[[18,14,56,100][17,5,22,100]]</v>
      </c>
      <c r="AD920" t="str">
        <f t="shared" si="1336"/>
        <v>[[18,14,56,100][17,5,22,100]]</v>
      </c>
      <c r="AE920">
        <f t="shared" si="1342"/>
        <v>1</v>
      </c>
    </row>
    <row r="921" spans="1:31" hidden="1" x14ac:dyDescent="0.15">
      <c r="A921" t="str">
        <f t="shared" si="1297"/>
        <v>1207209</v>
      </c>
      <c r="B921">
        <f t="shared" si="1298"/>
        <v>1</v>
      </c>
      <c r="E921">
        <f t="shared" ref="E921" si="1398">E421</f>
        <v>2</v>
      </c>
      <c r="G921">
        <f t="shared" ref="G921" si="1399">G421</f>
        <v>9</v>
      </c>
      <c r="H921">
        <f>VLOOKUP(G921,装备规划说明!$F$7:$H$20,2,FALSE)</f>
        <v>120</v>
      </c>
      <c r="I921">
        <f>IF(G921&gt;2,IF(E921=VLOOKUP(G921,装备规划说明!$F$10:$P$20,11,FALSE),1,0)+IF(E921-1=VLOOKUP(G921,装备规划说明!$F$10:$P$20,11,FALSE),1,0),IF(E921=VLOOKUP(G921,装备规划说明!$F$10:$P$20,11,FALSE),1,0))</f>
        <v>0</v>
      </c>
      <c r="J921">
        <f t="shared" si="1301"/>
        <v>2</v>
      </c>
      <c r="K921">
        <v>0</v>
      </c>
      <c r="R921">
        <f t="shared" ref="R921:S921" si="1400">R421</f>
        <v>7</v>
      </c>
      <c r="S921">
        <f t="shared" si="1400"/>
        <v>7</v>
      </c>
      <c r="U921">
        <f>VLOOKUP($R921,装备规划说明!$X$27:$AI$34,U$1,FALSE)</f>
        <v>16</v>
      </c>
      <c r="V921">
        <f>INT(VLOOKUP($R921,装备规划说明!$X$27:$AI$34,V$1,FALSE)*VLOOKUP($G921,装备规划说明!$F$10:$O$21,4,FALSE)/装备规划说明!$AE$14)</f>
        <v>1690</v>
      </c>
      <c r="W921">
        <f>VLOOKUP($R921,装备规划说明!$X$27:$AI$34,W$1,FALSE)</f>
        <v>18</v>
      </c>
      <c r="X921">
        <f>INT(VLOOKUP($R921,装备规划说明!$X$27:$AI$34,X$1,FALSE)*VLOOKUP($G921,装备规划说明!$F$10:$O$21,4,FALSE)/装备规划说明!$AE$14)</f>
        <v>338</v>
      </c>
      <c r="Y921" t="str">
        <f t="shared" si="1352"/>
        <v>[[16,1183,2112][[18,236,422]</v>
      </c>
      <c r="Z921">
        <f t="shared" si="1340"/>
        <v>1</v>
      </c>
      <c r="AA921" t="str">
        <f t="shared" si="1341"/>
        <v>[[16,281,1126,100][18,56,225,100]]</v>
      </c>
      <c r="AB921" t="str">
        <f t="shared" si="1336"/>
        <v>[[16,281,1126,100][18,56,225,100]]</v>
      </c>
      <c r="AC921" t="str">
        <f t="shared" si="1336"/>
        <v>[[16,281,1126,100][18,56,225,100]]</v>
      </c>
      <c r="AD921" t="str">
        <f t="shared" si="1336"/>
        <v>[[16,281,1126,100][18,56,225,100]]</v>
      </c>
      <c r="AE921">
        <f t="shared" si="1342"/>
        <v>1</v>
      </c>
    </row>
    <row r="922" spans="1:31" hidden="1" x14ac:dyDescent="0.15">
      <c r="A922" t="str">
        <f t="shared" si="1297"/>
        <v>1207209</v>
      </c>
      <c r="B922">
        <f t="shared" si="1298"/>
        <v>1</v>
      </c>
      <c r="E922">
        <f t="shared" ref="E922" si="1401">E422</f>
        <v>2</v>
      </c>
      <c r="G922">
        <f t="shared" ref="G922" si="1402">G422</f>
        <v>9</v>
      </c>
      <c r="H922">
        <f>VLOOKUP(G922,装备规划说明!$F$7:$H$20,2,FALSE)</f>
        <v>120</v>
      </c>
      <c r="I922">
        <f>IF(G922&gt;2,IF(E922=VLOOKUP(G922,装备规划说明!$F$10:$P$20,11,FALSE),1,0)+IF(E922-1=VLOOKUP(G922,装备规划说明!$F$10:$P$20,11,FALSE),1,0),IF(E922=VLOOKUP(G922,装备规划说明!$F$10:$P$20,11,FALSE),1,0))</f>
        <v>0</v>
      </c>
      <c r="J922">
        <f t="shared" si="1301"/>
        <v>2</v>
      </c>
      <c r="K922">
        <v>0</v>
      </c>
      <c r="R922">
        <f t="shared" ref="R922:S922" si="1403">R422</f>
        <v>7</v>
      </c>
      <c r="S922">
        <f t="shared" si="1403"/>
        <v>7</v>
      </c>
      <c r="U922">
        <f>VLOOKUP($R922,装备规划说明!$X$27:$AI$34,U$1,FALSE)</f>
        <v>16</v>
      </c>
      <c r="V922">
        <f>INT(VLOOKUP($R922,装备规划说明!$X$27:$AI$34,V$1,FALSE)*VLOOKUP($G922,装备规划说明!$F$10:$O$21,4,FALSE)/装备规划说明!$AE$14)</f>
        <v>1690</v>
      </c>
      <c r="W922">
        <f>VLOOKUP($R922,装备规划说明!$X$27:$AI$34,W$1,FALSE)</f>
        <v>18</v>
      </c>
      <c r="X922">
        <f>INT(VLOOKUP($R922,装备规划说明!$X$27:$AI$34,X$1,FALSE)*VLOOKUP($G922,装备规划说明!$F$10:$O$21,4,FALSE)/装备规划说明!$AE$14)</f>
        <v>338</v>
      </c>
      <c r="Y922" t="str">
        <f t="shared" si="1352"/>
        <v>[[16,1183,2112][[18,236,422]</v>
      </c>
      <c r="Z922">
        <f t="shared" si="1340"/>
        <v>1</v>
      </c>
      <c r="AA922" t="str">
        <f t="shared" si="1341"/>
        <v>[[16,281,1126,100][18,56,225,100]]</v>
      </c>
      <c r="AB922" t="str">
        <f t="shared" si="1336"/>
        <v>[[16,281,1126,100][18,56,225,100]]</v>
      </c>
      <c r="AC922" t="str">
        <f t="shared" si="1336"/>
        <v>[[16,281,1126,100][18,56,225,100]]</v>
      </c>
      <c r="AD922" t="str">
        <f t="shared" si="1336"/>
        <v>[[16,281,1126,100][18,56,225,100]]</v>
      </c>
      <c r="AE922">
        <f t="shared" si="1342"/>
        <v>1</v>
      </c>
    </row>
    <row r="923" spans="1:31" hidden="1" x14ac:dyDescent="0.15">
      <c r="A923" t="str">
        <f t="shared" si="1297"/>
        <v>1207209</v>
      </c>
      <c r="B923">
        <f t="shared" si="1298"/>
        <v>1</v>
      </c>
      <c r="E923">
        <f t="shared" ref="E923" si="1404">E423</f>
        <v>2</v>
      </c>
      <c r="G923">
        <f t="shared" ref="G923" si="1405">G423</f>
        <v>9</v>
      </c>
      <c r="H923">
        <f>VLOOKUP(G923,装备规划说明!$F$7:$H$20,2,FALSE)</f>
        <v>120</v>
      </c>
      <c r="I923">
        <f>IF(G923&gt;2,IF(E923=VLOOKUP(G923,装备规划说明!$F$10:$P$20,11,FALSE),1,0)+IF(E923-1=VLOOKUP(G923,装备规划说明!$F$10:$P$20,11,FALSE),1,0),IF(E923=VLOOKUP(G923,装备规划说明!$F$10:$P$20,11,FALSE),1,0))</f>
        <v>0</v>
      </c>
      <c r="J923">
        <f t="shared" si="1301"/>
        <v>2</v>
      </c>
      <c r="K923">
        <v>0</v>
      </c>
      <c r="R923">
        <f t="shared" ref="R923:S923" si="1406">R423</f>
        <v>7</v>
      </c>
      <c r="S923">
        <f t="shared" si="1406"/>
        <v>7</v>
      </c>
      <c r="U923">
        <f>VLOOKUP($R923,装备规划说明!$X$27:$AI$34,U$1,FALSE)</f>
        <v>16</v>
      </c>
      <c r="V923">
        <f>INT(VLOOKUP($R923,装备规划说明!$X$27:$AI$34,V$1,FALSE)*VLOOKUP($G923,装备规划说明!$F$10:$O$21,4,FALSE)/装备规划说明!$AE$14)</f>
        <v>1690</v>
      </c>
      <c r="W923">
        <f>VLOOKUP($R923,装备规划说明!$X$27:$AI$34,W$1,FALSE)</f>
        <v>18</v>
      </c>
      <c r="X923">
        <f>INT(VLOOKUP($R923,装备规划说明!$X$27:$AI$34,X$1,FALSE)*VLOOKUP($G923,装备规划说明!$F$10:$O$21,4,FALSE)/装备规划说明!$AE$14)</f>
        <v>338</v>
      </c>
      <c r="Y923" t="str">
        <f t="shared" si="1352"/>
        <v>[[16,1183,2112][[18,236,422]</v>
      </c>
      <c r="Z923">
        <f t="shared" si="1340"/>
        <v>1</v>
      </c>
      <c r="AA923" t="str">
        <f t="shared" si="1341"/>
        <v>[[16,281,1126,100][18,56,225,100]]</v>
      </c>
      <c r="AB923" t="str">
        <f t="shared" si="1336"/>
        <v>[[16,281,1126,100][18,56,225,100]]</v>
      </c>
      <c r="AC923" t="str">
        <f t="shared" si="1336"/>
        <v>[[16,281,1126,100][18,56,225,100]]</v>
      </c>
      <c r="AD923" t="str">
        <f t="shared" si="1336"/>
        <v>[[16,281,1126,100][18,56,225,100]]</v>
      </c>
      <c r="AE923">
        <f t="shared" si="1342"/>
        <v>1</v>
      </c>
    </row>
    <row r="924" spans="1:31" hidden="1" x14ac:dyDescent="0.15">
      <c r="A924" t="str">
        <f t="shared" si="1297"/>
        <v>1207209</v>
      </c>
      <c r="B924">
        <f t="shared" si="1298"/>
        <v>1</v>
      </c>
      <c r="E924">
        <f t="shared" ref="E924" si="1407">E424</f>
        <v>2</v>
      </c>
      <c r="G924">
        <f t="shared" ref="G924" si="1408">G424</f>
        <v>9</v>
      </c>
      <c r="H924">
        <f>VLOOKUP(G924,装备规划说明!$F$7:$H$20,2,FALSE)</f>
        <v>120</v>
      </c>
      <c r="I924">
        <f>IF(G924&gt;2,IF(E924=VLOOKUP(G924,装备规划说明!$F$10:$P$20,11,FALSE),1,0)+IF(E924-1=VLOOKUP(G924,装备规划说明!$F$10:$P$20,11,FALSE),1,0),IF(E924=VLOOKUP(G924,装备规划说明!$F$10:$P$20,11,FALSE),1,0))</f>
        <v>0</v>
      </c>
      <c r="J924">
        <f t="shared" si="1301"/>
        <v>2</v>
      </c>
      <c r="K924">
        <v>0</v>
      </c>
      <c r="R924">
        <f t="shared" ref="R924:S924" si="1409">R424</f>
        <v>7</v>
      </c>
      <c r="S924">
        <f t="shared" si="1409"/>
        <v>7</v>
      </c>
      <c r="U924">
        <f>VLOOKUP($R924,装备规划说明!$X$27:$AI$34,U$1,FALSE)</f>
        <v>16</v>
      </c>
      <c r="V924">
        <f>INT(VLOOKUP($R924,装备规划说明!$X$27:$AI$34,V$1,FALSE)*VLOOKUP($G924,装备规划说明!$F$10:$O$21,4,FALSE)/装备规划说明!$AE$14)</f>
        <v>1690</v>
      </c>
      <c r="W924">
        <f>VLOOKUP($R924,装备规划说明!$X$27:$AI$34,W$1,FALSE)</f>
        <v>18</v>
      </c>
      <c r="X924">
        <f>INT(VLOOKUP($R924,装备规划说明!$X$27:$AI$34,X$1,FALSE)*VLOOKUP($G924,装备规划说明!$F$10:$O$21,4,FALSE)/装备规划说明!$AE$14)</f>
        <v>338</v>
      </c>
      <c r="Y924" t="str">
        <f t="shared" si="1352"/>
        <v>[[16,1183,2112][[18,236,422]</v>
      </c>
      <c r="Z924">
        <f t="shared" si="1340"/>
        <v>1</v>
      </c>
      <c r="AA924" t="str">
        <f t="shared" si="1341"/>
        <v>[[16,281,1126,100][18,56,225,100]]</v>
      </c>
      <c r="AB924" t="str">
        <f t="shared" si="1336"/>
        <v>[[16,281,1126,100][18,56,225,100]]</v>
      </c>
      <c r="AC924" t="str">
        <f t="shared" si="1336"/>
        <v>[[16,281,1126,100][18,56,225,100]]</v>
      </c>
      <c r="AD924" t="str">
        <f t="shared" si="1336"/>
        <v>[[16,281,1126,100][18,56,225,100]]</v>
      </c>
      <c r="AE924">
        <f t="shared" si="1342"/>
        <v>1</v>
      </c>
    </row>
    <row r="925" spans="1:31" hidden="1" x14ac:dyDescent="0.15">
      <c r="A925" t="str">
        <f t="shared" si="1297"/>
        <v>1201309</v>
      </c>
      <c r="B925">
        <f t="shared" si="1298"/>
        <v>1</v>
      </c>
      <c r="E925">
        <f t="shared" ref="E925" si="1410">E425</f>
        <v>3</v>
      </c>
      <c r="G925">
        <f t="shared" ref="G925" si="1411">G425</f>
        <v>9</v>
      </c>
      <c r="H925">
        <f>VLOOKUP(G925,装备规划说明!$F$7:$H$20,2,FALSE)</f>
        <v>120</v>
      </c>
      <c r="I925">
        <f>IF(G925&gt;2,IF(E925=VLOOKUP(G925,装备规划说明!$F$10:$P$20,11,FALSE),1,0)+IF(E925-1=VLOOKUP(G925,装备规划说明!$F$10:$P$20,11,FALSE),1,0),IF(E925=VLOOKUP(G925,装备规划说明!$F$10:$P$20,11,FALSE),1,0))</f>
        <v>0</v>
      </c>
      <c r="J925">
        <f t="shared" si="1301"/>
        <v>2</v>
      </c>
      <c r="K925">
        <v>0</v>
      </c>
      <c r="R925">
        <f t="shared" ref="R925:S925" si="1412">R425</f>
        <v>1</v>
      </c>
      <c r="S925">
        <f t="shared" si="1412"/>
        <v>1</v>
      </c>
      <c r="U925">
        <f>VLOOKUP($R925,装备规划说明!$X$27:$AI$34,U$1,FALSE)</f>
        <v>16</v>
      </c>
      <c r="V925">
        <f>INT(VLOOKUP($R925,装备规划说明!$X$27:$AI$34,V$1,FALSE)*VLOOKUP($G925,装备规划说明!$F$10:$O$21,4,FALSE)/装备规划说明!$AE$14)</f>
        <v>1183</v>
      </c>
      <c r="W925">
        <f>VLOOKUP($R925,装备规划说明!$X$27:$AI$34,W$1,FALSE)</f>
        <v>20</v>
      </c>
      <c r="X925">
        <f>INT(VLOOKUP($R925,装备规划说明!$X$27:$AI$34,X$1,FALSE)*VLOOKUP($G925,装备规划说明!$F$10:$O$21,4,FALSE)/装备规划说明!$AE$14)</f>
        <v>84</v>
      </c>
      <c r="Y925" t="str">
        <f t="shared" si="1352"/>
        <v>[[16,828,1478][[20,58,105]</v>
      </c>
      <c r="Z925">
        <f t="shared" si="1340"/>
        <v>2</v>
      </c>
      <c r="AA925" t="str">
        <f t="shared" si="1341"/>
        <v>[[16,197,788,100][20,14,56,100]]</v>
      </c>
      <c r="AB925" t="str">
        <f t="shared" si="1336"/>
        <v>[[16,197,788,100][20,14,56,100]]</v>
      </c>
      <c r="AC925" t="str">
        <f t="shared" si="1336"/>
        <v>[[16,197,788,100][20,14,56,100]]</v>
      </c>
      <c r="AD925" t="str">
        <f t="shared" si="1336"/>
        <v>[[16,197,788,100][20,14,56,100]]</v>
      </c>
      <c r="AE925">
        <f t="shared" si="1342"/>
        <v>2</v>
      </c>
    </row>
    <row r="926" spans="1:31" hidden="1" x14ac:dyDescent="0.15">
      <c r="A926" t="str">
        <f t="shared" si="1297"/>
        <v>1202309</v>
      </c>
      <c r="B926">
        <f t="shared" si="1298"/>
        <v>1</v>
      </c>
      <c r="E926">
        <f t="shared" ref="E926" si="1413">E426</f>
        <v>3</v>
      </c>
      <c r="G926">
        <f t="shared" ref="G926" si="1414">G426</f>
        <v>9</v>
      </c>
      <c r="H926">
        <f>VLOOKUP(G926,装备规划说明!$F$7:$H$20,2,FALSE)</f>
        <v>120</v>
      </c>
      <c r="I926">
        <f>IF(G926&gt;2,IF(E926=VLOOKUP(G926,装备规划说明!$F$10:$P$20,11,FALSE),1,0)+IF(E926-1=VLOOKUP(G926,装备规划说明!$F$10:$P$20,11,FALSE),1,0),IF(E926=VLOOKUP(G926,装备规划说明!$F$10:$P$20,11,FALSE),1,0))</f>
        <v>0</v>
      </c>
      <c r="J926">
        <f t="shared" si="1301"/>
        <v>2</v>
      </c>
      <c r="K926">
        <v>0</v>
      </c>
      <c r="R926">
        <f t="shared" ref="R926:S926" si="1415">R426</f>
        <v>2</v>
      </c>
      <c r="S926">
        <f t="shared" si="1415"/>
        <v>2</v>
      </c>
      <c r="U926">
        <f>VLOOKUP($R926,装备规划说明!$X$27:$AI$34,U$1,FALSE)</f>
        <v>16</v>
      </c>
      <c r="V926">
        <f>INT(VLOOKUP($R926,装备规划说明!$X$27:$AI$34,V$1,FALSE)*VLOOKUP($G926,装备规划说明!$F$10:$O$21,4,FALSE)/装备规划说明!$AE$14)</f>
        <v>1690</v>
      </c>
      <c r="W926">
        <f>VLOOKUP($R926,装备规划说明!$X$27:$AI$34,W$1,FALSE)</f>
        <v>20</v>
      </c>
      <c r="X926">
        <f>INT(VLOOKUP($R926,装备规划说明!$X$27:$AI$34,X$1,FALSE)*VLOOKUP($G926,装备规划说明!$F$10:$O$21,4,FALSE)/装备规划说明!$AE$14)</f>
        <v>84</v>
      </c>
      <c r="Y926" t="str">
        <f t="shared" si="1352"/>
        <v>[[16,1183,2112][[20,58,105]</v>
      </c>
      <c r="Z926">
        <f t="shared" si="1340"/>
        <v>2</v>
      </c>
      <c r="AA926" t="str">
        <f t="shared" si="1341"/>
        <v>[[16,281,1126,100][20,14,56,100]]</v>
      </c>
      <c r="AB926" t="str">
        <f t="shared" si="1336"/>
        <v>[[16,281,1126,100][20,14,56,100]]</v>
      </c>
      <c r="AC926" t="str">
        <f t="shared" si="1336"/>
        <v>[[16,281,1126,100][20,14,56,100]]</v>
      </c>
      <c r="AD926" t="str">
        <f t="shared" si="1336"/>
        <v>[[16,281,1126,100][20,14,56,100]]</v>
      </c>
      <c r="AE926">
        <f t="shared" si="1342"/>
        <v>2</v>
      </c>
    </row>
    <row r="927" spans="1:31" hidden="1" x14ac:dyDescent="0.15">
      <c r="A927" t="str">
        <f t="shared" si="1297"/>
        <v>1203309</v>
      </c>
      <c r="B927">
        <f t="shared" si="1298"/>
        <v>1</v>
      </c>
      <c r="E927">
        <f t="shared" ref="E927" si="1416">E427</f>
        <v>3</v>
      </c>
      <c r="G927">
        <f t="shared" ref="G927" si="1417">G427</f>
        <v>9</v>
      </c>
      <c r="H927">
        <f>VLOOKUP(G927,装备规划说明!$F$7:$H$20,2,FALSE)</f>
        <v>120</v>
      </c>
      <c r="I927">
        <f>IF(G927&gt;2,IF(E927=VLOOKUP(G927,装备规划说明!$F$10:$P$20,11,FALSE),1,0)+IF(E927-1=VLOOKUP(G927,装备规划说明!$F$10:$P$20,11,FALSE),1,0),IF(E927=VLOOKUP(G927,装备规划说明!$F$10:$P$20,11,FALSE),1,0))</f>
        <v>0</v>
      </c>
      <c r="J927">
        <f t="shared" si="1301"/>
        <v>2</v>
      </c>
      <c r="K927">
        <v>0</v>
      </c>
      <c r="R927">
        <f t="shared" ref="R927:S927" si="1418">R427</f>
        <v>3</v>
      </c>
      <c r="S927">
        <f t="shared" si="1418"/>
        <v>3</v>
      </c>
      <c r="U927">
        <f>VLOOKUP($R927,装备规划说明!$X$27:$AI$34,U$1,FALSE)</f>
        <v>16</v>
      </c>
      <c r="V927">
        <f>INT(VLOOKUP($R927,装备规划说明!$X$27:$AI$34,V$1,FALSE)*VLOOKUP($G927,装备规划说明!$F$10:$O$21,4,FALSE)/装备规划说明!$AE$14)</f>
        <v>845</v>
      </c>
      <c r="W927">
        <f>VLOOKUP($R927,装备规划说明!$X$27:$AI$34,W$1,FALSE)</f>
        <v>21</v>
      </c>
      <c r="X927">
        <f>INT(VLOOKUP($R927,装备规划说明!$X$27:$AI$34,X$1,FALSE)*VLOOKUP($G927,装备规划说明!$F$10:$O$21,4,FALSE)/装备规划说明!$AE$14)</f>
        <v>84</v>
      </c>
      <c r="Y927" t="str">
        <f t="shared" si="1352"/>
        <v>[[16,591,1056][[21,58,105]</v>
      </c>
      <c r="Z927">
        <f t="shared" si="1340"/>
        <v>2</v>
      </c>
      <c r="AA927" t="str">
        <f t="shared" si="1341"/>
        <v>[[16,140,563,100][21,14,56,100]]</v>
      </c>
      <c r="AB927" t="str">
        <f t="shared" si="1336"/>
        <v>[[16,140,563,100][21,14,56,100]]</v>
      </c>
      <c r="AC927" t="str">
        <f t="shared" si="1336"/>
        <v>[[16,140,563,100][21,14,56,100]]</v>
      </c>
      <c r="AD927" t="str">
        <f t="shared" si="1336"/>
        <v>[[16,140,563,100][21,14,56,100]]</v>
      </c>
      <c r="AE927">
        <f t="shared" si="1342"/>
        <v>2</v>
      </c>
    </row>
    <row r="928" spans="1:31" hidden="1" x14ac:dyDescent="0.15">
      <c r="A928" t="str">
        <f t="shared" si="1297"/>
        <v>1204309</v>
      </c>
      <c r="B928">
        <f t="shared" si="1298"/>
        <v>1</v>
      </c>
      <c r="E928">
        <f t="shared" ref="E928" si="1419">E428</f>
        <v>3</v>
      </c>
      <c r="G928">
        <f t="shared" ref="G928" si="1420">G428</f>
        <v>9</v>
      </c>
      <c r="H928">
        <f>VLOOKUP(G928,装备规划说明!$F$7:$H$20,2,FALSE)</f>
        <v>120</v>
      </c>
      <c r="I928">
        <f>IF(G928&gt;2,IF(E928=VLOOKUP(G928,装备规划说明!$F$10:$P$20,11,FALSE),1,0)+IF(E928-1=VLOOKUP(G928,装备规划说明!$F$10:$P$20,11,FALSE),1,0),IF(E928=VLOOKUP(G928,装备规划说明!$F$10:$P$20,11,FALSE),1,0))</f>
        <v>0</v>
      </c>
      <c r="J928">
        <f t="shared" si="1301"/>
        <v>2</v>
      </c>
      <c r="K928">
        <v>0</v>
      </c>
      <c r="R928">
        <f t="shared" ref="R928:S928" si="1421">R428</f>
        <v>4</v>
      </c>
      <c r="S928">
        <f t="shared" si="1421"/>
        <v>4</v>
      </c>
      <c r="U928">
        <f>VLOOKUP($R928,装备规划说明!$X$27:$AI$34,U$1,FALSE)</f>
        <v>18</v>
      </c>
      <c r="V928">
        <f>INT(VLOOKUP($R928,装备规划说明!$X$27:$AI$34,V$1,FALSE)*VLOOKUP($G928,装备规划说明!$F$10:$O$21,4,FALSE)/装备规划说明!$AE$14)</f>
        <v>84</v>
      </c>
      <c r="W928">
        <f>VLOOKUP($R928,装备规划说明!$X$27:$AI$34,W$1,FALSE)</f>
        <v>22</v>
      </c>
      <c r="X928">
        <f>INT(VLOOKUP($R928,装备规划说明!$X$27:$AI$34,X$1,FALSE)*VLOOKUP($G928,装备规划说明!$F$10:$O$21,4,FALSE)/装备规划说明!$AE$14)</f>
        <v>42</v>
      </c>
      <c r="Y928" t="str">
        <f t="shared" si="1352"/>
        <v>[[18,58,105][[22,29,52]</v>
      </c>
      <c r="Z928">
        <f t="shared" si="1340"/>
        <v>2</v>
      </c>
      <c r="AA928" t="str">
        <f t="shared" si="1341"/>
        <v>[[18,14,56,100][22,7,28,100]]</v>
      </c>
      <c r="AB928" t="str">
        <f t="shared" si="1336"/>
        <v>[[18,14,56,100][22,7,28,100]]</v>
      </c>
      <c r="AC928" t="str">
        <f t="shared" si="1336"/>
        <v>[[18,14,56,100][22,7,28,100]]</v>
      </c>
      <c r="AD928" t="str">
        <f t="shared" si="1336"/>
        <v>[[18,14,56,100][22,7,28,100]]</v>
      </c>
      <c r="AE928">
        <f t="shared" si="1342"/>
        <v>2</v>
      </c>
    </row>
    <row r="929" spans="1:31" hidden="1" x14ac:dyDescent="0.15">
      <c r="A929" t="str">
        <f t="shared" si="1297"/>
        <v>1205309</v>
      </c>
      <c r="B929">
        <f t="shared" si="1298"/>
        <v>1</v>
      </c>
      <c r="E929">
        <f t="shared" ref="E929" si="1422">E429</f>
        <v>3</v>
      </c>
      <c r="G929">
        <f t="shared" ref="G929" si="1423">G429</f>
        <v>9</v>
      </c>
      <c r="H929">
        <f>VLOOKUP(G929,装备规划说明!$F$7:$H$20,2,FALSE)</f>
        <v>120</v>
      </c>
      <c r="I929">
        <f>IF(G929&gt;2,IF(E929=VLOOKUP(G929,装备规划说明!$F$10:$P$20,11,FALSE),1,0)+IF(E929-1=VLOOKUP(G929,装备规划说明!$F$10:$P$20,11,FALSE),1,0),IF(E929=VLOOKUP(G929,装备规划说明!$F$10:$P$20,11,FALSE),1,0))</f>
        <v>0</v>
      </c>
      <c r="J929">
        <f t="shared" si="1301"/>
        <v>2</v>
      </c>
      <c r="K929">
        <v>0</v>
      </c>
      <c r="R929">
        <f t="shared" ref="R929:S929" si="1424">R429</f>
        <v>5</v>
      </c>
      <c r="S929">
        <f t="shared" si="1424"/>
        <v>5</v>
      </c>
      <c r="U929">
        <f>VLOOKUP($R929,装备规划说明!$X$27:$AI$34,U$1,FALSE)</f>
        <v>16</v>
      </c>
      <c r="V929">
        <f>INT(VLOOKUP($R929,装备规划说明!$X$27:$AI$34,V$1,FALSE)*VLOOKUP($G929,装备规划说明!$F$10:$O$21,4,FALSE)/装备规划说明!$AE$14)</f>
        <v>1183</v>
      </c>
      <c r="W929">
        <f>VLOOKUP($R929,装备规划说明!$X$27:$AI$34,W$1,FALSE)</f>
        <v>17</v>
      </c>
      <c r="X929">
        <f>INT(VLOOKUP($R929,装备规划说明!$X$27:$AI$34,X$1,FALSE)*VLOOKUP($G929,装备规划说明!$F$10:$O$21,4,FALSE)/装备规划说明!$AE$14)</f>
        <v>845</v>
      </c>
      <c r="Y929" t="str">
        <f t="shared" si="1352"/>
        <v>[[16,828,1478][[17,591,1056]</v>
      </c>
      <c r="Z929">
        <f t="shared" si="1340"/>
        <v>2</v>
      </c>
      <c r="AA929" t="str">
        <f t="shared" si="1341"/>
        <v>[[16,197,788,100][17,140,563,100]]</v>
      </c>
      <c r="AB929" t="str">
        <f t="shared" si="1336"/>
        <v>[[16,197,788,100][17,140,563,100]]</v>
      </c>
      <c r="AC929" t="str">
        <f t="shared" si="1336"/>
        <v>[[16,197,788,100][17,140,563,100]]</v>
      </c>
      <c r="AD929" t="str">
        <f t="shared" si="1336"/>
        <v>[[16,197,788,100][17,140,563,100]]</v>
      </c>
      <c r="AE929">
        <f t="shared" si="1342"/>
        <v>2</v>
      </c>
    </row>
    <row r="930" spans="1:31" hidden="1" x14ac:dyDescent="0.15">
      <c r="A930" t="str">
        <f t="shared" si="1297"/>
        <v>1206309</v>
      </c>
      <c r="B930">
        <f t="shared" si="1298"/>
        <v>1</v>
      </c>
      <c r="E930">
        <f t="shared" ref="E930" si="1425">E430</f>
        <v>3</v>
      </c>
      <c r="G930">
        <f t="shared" ref="G930" si="1426">G430</f>
        <v>9</v>
      </c>
      <c r="H930">
        <f>VLOOKUP(G930,装备规划说明!$F$7:$H$20,2,FALSE)</f>
        <v>120</v>
      </c>
      <c r="I930">
        <f>IF(G930&gt;2,IF(E930=VLOOKUP(G930,装备规划说明!$F$10:$P$20,11,FALSE),1,0)+IF(E930-1=VLOOKUP(G930,装备规划说明!$F$10:$P$20,11,FALSE),1,0),IF(E930=VLOOKUP(G930,装备规划说明!$F$10:$P$20,11,FALSE),1,0))</f>
        <v>0</v>
      </c>
      <c r="J930">
        <f t="shared" si="1301"/>
        <v>2</v>
      </c>
      <c r="K930">
        <v>0</v>
      </c>
      <c r="R930">
        <f t="shared" ref="R930:S930" si="1427">R430</f>
        <v>6</v>
      </c>
      <c r="S930">
        <f t="shared" si="1427"/>
        <v>6</v>
      </c>
      <c r="U930">
        <f>VLOOKUP($R930,装备规划说明!$X$27:$AI$34,U$1,FALSE)</f>
        <v>18</v>
      </c>
      <c r="V930">
        <f>INT(VLOOKUP($R930,装备规划说明!$X$27:$AI$34,V$1,FALSE)*VLOOKUP($G930,装备规划说明!$F$10:$O$21,4,FALSE)/装备规划说明!$AE$14)</f>
        <v>84</v>
      </c>
      <c r="W930">
        <f>VLOOKUP($R930,装备规划说明!$X$27:$AI$34,W$1,FALSE)</f>
        <v>17</v>
      </c>
      <c r="X930">
        <f>INT(VLOOKUP($R930,装备规划说明!$X$27:$AI$34,X$1,FALSE)*VLOOKUP($G930,装备规划说明!$F$10:$O$21,4,FALSE)/装备规划说明!$AE$14)</f>
        <v>33</v>
      </c>
      <c r="Y930" t="str">
        <f t="shared" si="1352"/>
        <v>[[18,58,105][[17,23,41]</v>
      </c>
      <c r="Z930">
        <f t="shared" si="1340"/>
        <v>2</v>
      </c>
      <c r="AA930" t="str">
        <f t="shared" si="1341"/>
        <v>[[18,14,56,100][17,5,22,100]]</v>
      </c>
      <c r="AB930" t="str">
        <f t="shared" si="1336"/>
        <v>[[18,14,56,100][17,5,22,100]]</v>
      </c>
      <c r="AC930" t="str">
        <f t="shared" si="1336"/>
        <v>[[18,14,56,100][17,5,22,100]]</v>
      </c>
      <c r="AD930" t="str">
        <f t="shared" si="1336"/>
        <v>[[18,14,56,100][17,5,22,100]]</v>
      </c>
      <c r="AE930">
        <f t="shared" si="1342"/>
        <v>2</v>
      </c>
    </row>
    <row r="931" spans="1:31" hidden="1" x14ac:dyDescent="0.15">
      <c r="A931" t="str">
        <f t="shared" si="1297"/>
        <v>1207309</v>
      </c>
      <c r="B931">
        <f t="shared" si="1298"/>
        <v>1</v>
      </c>
      <c r="E931">
        <f t="shared" ref="E931" si="1428">E431</f>
        <v>3</v>
      </c>
      <c r="G931">
        <f t="shared" ref="G931" si="1429">G431</f>
        <v>9</v>
      </c>
      <c r="H931">
        <f>VLOOKUP(G931,装备规划说明!$F$7:$H$20,2,FALSE)</f>
        <v>120</v>
      </c>
      <c r="I931">
        <f>IF(G931&gt;2,IF(E931=VLOOKUP(G931,装备规划说明!$F$10:$P$20,11,FALSE),1,0)+IF(E931-1=VLOOKUP(G931,装备规划说明!$F$10:$P$20,11,FALSE),1,0),IF(E931=VLOOKUP(G931,装备规划说明!$F$10:$P$20,11,FALSE),1,0))</f>
        <v>0</v>
      </c>
      <c r="J931">
        <f t="shared" si="1301"/>
        <v>2</v>
      </c>
      <c r="K931">
        <v>0</v>
      </c>
      <c r="R931">
        <f t="shared" ref="R931:S931" si="1430">R431</f>
        <v>7</v>
      </c>
      <c r="S931">
        <f t="shared" si="1430"/>
        <v>7</v>
      </c>
      <c r="U931">
        <f>VLOOKUP($R931,装备规划说明!$X$27:$AI$34,U$1,FALSE)</f>
        <v>16</v>
      </c>
      <c r="V931">
        <f>INT(VLOOKUP($R931,装备规划说明!$X$27:$AI$34,V$1,FALSE)*VLOOKUP($G931,装备规划说明!$F$10:$O$21,4,FALSE)/装备规划说明!$AE$14)</f>
        <v>1690</v>
      </c>
      <c r="W931">
        <f>VLOOKUP($R931,装备规划说明!$X$27:$AI$34,W$1,FALSE)</f>
        <v>18</v>
      </c>
      <c r="X931">
        <f>INT(VLOOKUP($R931,装备规划说明!$X$27:$AI$34,X$1,FALSE)*VLOOKUP($G931,装备规划说明!$F$10:$O$21,4,FALSE)/装备规划说明!$AE$14)</f>
        <v>338</v>
      </c>
      <c r="Y931" t="str">
        <f t="shared" si="1352"/>
        <v>[[16,1183,2112][[18,236,422]</v>
      </c>
      <c r="Z931">
        <f t="shared" si="1340"/>
        <v>2</v>
      </c>
      <c r="AA931" t="str">
        <f t="shared" si="1341"/>
        <v>[[16,281,1126,100][18,56,225,100]]</v>
      </c>
      <c r="AB931" t="str">
        <f t="shared" si="1336"/>
        <v>[[16,281,1126,100][18,56,225,100]]</v>
      </c>
      <c r="AC931" t="str">
        <f t="shared" si="1336"/>
        <v>[[16,281,1126,100][18,56,225,100]]</v>
      </c>
      <c r="AD931" t="str">
        <f t="shared" si="1336"/>
        <v>[[16,281,1126,100][18,56,225,100]]</v>
      </c>
      <c r="AE931">
        <f t="shared" si="1342"/>
        <v>2</v>
      </c>
    </row>
    <row r="932" spans="1:31" hidden="1" x14ac:dyDescent="0.15">
      <c r="A932" t="str">
        <f t="shared" si="1297"/>
        <v>1207309</v>
      </c>
      <c r="B932">
        <f t="shared" si="1298"/>
        <v>1</v>
      </c>
      <c r="E932">
        <f t="shared" ref="E932" si="1431">E432</f>
        <v>3</v>
      </c>
      <c r="G932">
        <f t="shared" ref="G932" si="1432">G432</f>
        <v>9</v>
      </c>
      <c r="H932">
        <f>VLOOKUP(G932,装备规划说明!$F$7:$H$20,2,FALSE)</f>
        <v>120</v>
      </c>
      <c r="I932">
        <f>IF(G932&gt;2,IF(E932=VLOOKUP(G932,装备规划说明!$F$10:$P$20,11,FALSE),1,0)+IF(E932-1=VLOOKUP(G932,装备规划说明!$F$10:$P$20,11,FALSE),1,0),IF(E932=VLOOKUP(G932,装备规划说明!$F$10:$P$20,11,FALSE),1,0))</f>
        <v>0</v>
      </c>
      <c r="J932">
        <f t="shared" si="1301"/>
        <v>2</v>
      </c>
      <c r="K932">
        <v>0</v>
      </c>
      <c r="R932">
        <f t="shared" ref="R932:S932" si="1433">R432</f>
        <v>7</v>
      </c>
      <c r="S932">
        <f t="shared" si="1433"/>
        <v>7</v>
      </c>
      <c r="U932">
        <f>VLOOKUP($R932,装备规划说明!$X$27:$AI$34,U$1,FALSE)</f>
        <v>16</v>
      </c>
      <c r="V932">
        <f>INT(VLOOKUP($R932,装备规划说明!$X$27:$AI$34,V$1,FALSE)*VLOOKUP($G932,装备规划说明!$F$10:$O$21,4,FALSE)/装备规划说明!$AE$14)</f>
        <v>1690</v>
      </c>
      <c r="W932">
        <f>VLOOKUP($R932,装备规划说明!$X$27:$AI$34,W$1,FALSE)</f>
        <v>18</v>
      </c>
      <c r="X932">
        <f>INT(VLOOKUP($R932,装备规划说明!$X$27:$AI$34,X$1,FALSE)*VLOOKUP($G932,装备规划说明!$F$10:$O$21,4,FALSE)/装备规划说明!$AE$14)</f>
        <v>338</v>
      </c>
      <c r="Y932" t="str">
        <f t="shared" si="1352"/>
        <v>[[16,1183,2112][[18,236,422]</v>
      </c>
      <c r="Z932">
        <f t="shared" si="1340"/>
        <v>2</v>
      </c>
      <c r="AA932" t="str">
        <f t="shared" si="1341"/>
        <v>[[16,281,1126,100][18,56,225,100]]</v>
      </c>
      <c r="AB932" t="str">
        <f t="shared" si="1336"/>
        <v>[[16,281,1126,100][18,56,225,100]]</v>
      </c>
      <c r="AC932" t="str">
        <f t="shared" si="1336"/>
        <v>[[16,281,1126,100][18,56,225,100]]</v>
      </c>
      <c r="AD932" t="str">
        <f t="shared" si="1336"/>
        <v>[[16,281,1126,100][18,56,225,100]]</v>
      </c>
      <c r="AE932">
        <f t="shared" si="1342"/>
        <v>2</v>
      </c>
    </row>
    <row r="933" spans="1:31" hidden="1" x14ac:dyDescent="0.15">
      <c r="A933" t="str">
        <f t="shared" si="1297"/>
        <v>1207309</v>
      </c>
      <c r="B933">
        <f t="shared" si="1298"/>
        <v>1</v>
      </c>
      <c r="E933">
        <f t="shared" ref="E933" si="1434">E433</f>
        <v>3</v>
      </c>
      <c r="G933">
        <f t="shared" ref="G933" si="1435">G433</f>
        <v>9</v>
      </c>
      <c r="H933">
        <f>VLOOKUP(G933,装备规划说明!$F$7:$H$20,2,FALSE)</f>
        <v>120</v>
      </c>
      <c r="I933">
        <f>IF(G933&gt;2,IF(E933=VLOOKUP(G933,装备规划说明!$F$10:$P$20,11,FALSE),1,0)+IF(E933-1=VLOOKUP(G933,装备规划说明!$F$10:$P$20,11,FALSE),1,0),IF(E933=VLOOKUP(G933,装备规划说明!$F$10:$P$20,11,FALSE),1,0))</f>
        <v>0</v>
      </c>
      <c r="J933">
        <f t="shared" si="1301"/>
        <v>2</v>
      </c>
      <c r="K933">
        <v>0</v>
      </c>
      <c r="R933">
        <f t="shared" ref="R933:S933" si="1436">R433</f>
        <v>7</v>
      </c>
      <c r="S933">
        <f t="shared" si="1436"/>
        <v>7</v>
      </c>
      <c r="U933">
        <f>VLOOKUP($R933,装备规划说明!$X$27:$AI$34,U$1,FALSE)</f>
        <v>16</v>
      </c>
      <c r="V933">
        <f>INT(VLOOKUP($R933,装备规划说明!$X$27:$AI$34,V$1,FALSE)*VLOOKUP($G933,装备规划说明!$F$10:$O$21,4,FALSE)/装备规划说明!$AE$14)</f>
        <v>1690</v>
      </c>
      <c r="W933">
        <f>VLOOKUP($R933,装备规划说明!$X$27:$AI$34,W$1,FALSE)</f>
        <v>18</v>
      </c>
      <c r="X933">
        <f>INT(VLOOKUP($R933,装备规划说明!$X$27:$AI$34,X$1,FALSE)*VLOOKUP($G933,装备规划说明!$F$10:$O$21,4,FALSE)/装备规划说明!$AE$14)</f>
        <v>338</v>
      </c>
      <c r="Y933" t="str">
        <f t="shared" si="1352"/>
        <v>[[16,1183,2112][[18,236,422]</v>
      </c>
      <c r="Z933">
        <f t="shared" si="1340"/>
        <v>2</v>
      </c>
      <c r="AA933" t="str">
        <f t="shared" si="1341"/>
        <v>[[16,281,1126,100][18,56,225,100]]</v>
      </c>
      <c r="AB933" t="str">
        <f t="shared" si="1336"/>
        <v>[[16,281,1126,100][18,56,225,100]]</v>
      </c>
      <c r="AC933" t="str">
        <f t="shared" si="1336"/>
        <v>[[16,281,1126,100][18,56,225,100]]</v>
      </c>
      <c r="AD933" t="str">
        <f t="shared" si="1336"/>
        <v>[[16,281,1126,100][18,56,225,100]]</v>
      </c>
      <c r="AE933">
        <f t="shared" si="1342"/>
        <v>2</v>
      </c>
    </row>
    <row r="934" spans="1:31" hidden="1" x14ac:dyDescent="0.15">
      <c r="A934" t="str">
        <f t="shared" si="1297"/>
        <v>1207309</v>
      </c>
      <c r="B934">
        <f t="shared" si="1298"/>
        <v>1</v>
      </c>
      <c r="E934">
        <f t="shared" ref="E934" si="1437">E434</f>
        <v>3</v>
      </c>
      <c r="G934">
        <f t="shared" ref="G934" si="1438">G434</f>
        <v>9</v>
      </c>
      <c r="H934">
        <f>VLOOKUP(G934,装备规划说明!$F$7:$H$20,2,FALSE)</f>
        <v>120</v>
      </c>
      <c r="I934">
        <f>IF(G934&gt;2,IF(E934=VLOOKUP(G934,装备规划说明!$F$10:$P$20,11,FALSE),1,0)+IF(E934-1=VLOOKUP(G934,装备规划说明!$F$10:$P$20,11,FALSE),1,0),IF(E934=VLOOKUP(G934,装备规划说明!$F$10:$P$20,11,FALSE),1,0))</f>
        <v>0</v>
      </c>
      <c r="J934">
        <f t="shared" si="1301"/>
        <v>2</v>
      </c>
      <c r="K934">
        <v>0</v>
      </c>
      <c r="R934">
        <f t="shared" ref="R934:S934" si="1439">R434</f>
        <v>7</v>
      </c>
      <c r="S934">
        <f t="shared" si="1439"/>
        <v>7</v>
      </c>
      <c r="U934">
        <f>VLOOKUP($R934,装备规划说明!$X$27:$AI$34,U$1,FALSE)</f>
        <v>16</v>
      </c>
      <c r="V934">
        <f>INT(VLOOKUP($R934,装备规划说明!$X$27:$AI$34,V$1,FALSE)*VLOOKUP($G934,装备规划说明!$F$10:$O$21,4,FALSE)/装备规划说明!$AE$14)</f>
        <v>1690</v>
      </c>
      <c r="W934">
        <f>VLOOKUP($R934,装备规划说明!$X$27:$AI$34,W$1,FALSE)</f>
        <v>18</v>
      </c>
      <c r="X934">
        <f>INT(VLOOKUP($R934,装备规划说明!$X$27:$AI$34,X$1,FALSE)*VLOOKUP($G934,装备规划说明!$F$10:$O$21,4,FALSE)/装备规划说明!$AE$14)</f>
        <v>338</v>
      </c>
      <c r="Y934" t="str">
        <f t="shared" si="1352"/>
        <v>[[16,1183,2112][[18,236,422]</v>
      </c>
      <c r="Z934">
        <f t="shared" si="1340"/>
        <v>2</v>
      </c>
      <c r="AA934" t="str">
        <f t="shared" si="1341"/>
        <v>[[16,281,1126,100][18,56,225,100]]</v>
      </c>
      <c r="AB934" t="str">
        <f t="shared" si="1336"/>
        <v>[[16,281,1126,100][18,56,225,100]]</v>
      </c>
      <c r="AC934" t="str">
        <f t="shared" si="1336"/>
        <v>[[16,281,1126,100][18,56,225,100]]</v>
      </c>
      <c r="AD934" t="str">
        <f t="shared" si="1336"/>
        <v>[[16,281,1126,100][18,56,225,100]]</v>
      </c>
      <c r="AE934">
        <f t="shared" si="1342"/>
        <v>2</v>
      </c>
    </row>
    <row r="935" spans="1:31" hidden="1" x14ac:dyDescent="0.15">
      <c r="A935" t="str">
        <f t="shared" si="1297"/>
        <v>1201409</v>
      </c>
      <c r="B935">
        <f t="shared" si="1298"/>
        <v>1</v>
      </c>
      <c r="E935">
        <f t="shared" ref="E935" si="1440">E435</f>
        <v>4</v>
      </c>
      <c r="G935">
        <f t="shared" ref="G935" si="1441">G435</f>
        <v>9</v>
      </c>
      <c r="H935">
        <f>VLOOKUP(G935,装备规划说明!$F$7:$H$20,2,FALSE)</f>
        <v>120</v>
      </c>
      <c r="I935">
        <f>IF(G935&gt;2,IF(E935=VLOOKUP(G935,装备规划说明!$F$10:$P$20,11,FALSE),1,0)+IF(E935-1=VLOOKUP(G935,装备规划说明!$F$10:$P$20,11,FALSE),1,0),IF(E935=VLOOKUP(G935,装备规划说明!$F$10:$P$20,11,FALSE),1,0))</f>
        <v>0</v>
      </c>
      <c r="J935">
        <f t="shared" si="1301"/>
        <v>2</v>
      </c>
      <c r="K935">
        <v>0</v>
      </c>
      <c r="R935">
        <f t="shared" ref="R935:S935" si="1442">R435</f>
        <v>1</v>
      </c>
      <c r="S935">
        <f t="shared" si="1442"/>
        <v>1</v>
      </c>
      <c r="U935">
        <f>VLOOKUP($R935,装备规划说明!$X$27:$AI$34,U$1,FALSE)</f>
        <v>16</v>
      </c>
      <c r="V935">
        <f>INT(VLOOKUP($R935,装备规划说明!$X$27:$AI$34,V$1,FALSE)*VLOOKUP($G935,装备规划说明!$F$10:$O$21,4,FALSE)/装备规划说明!$AE$14)</f>
        <v>1183</v>
      </c>
      <c r="W935">
        <f>VLOOKUP($R935,装备规划说明!$X$27:$AI$34,W$1,FALSE)</f>
        <v>20</v>
      </c>
      <c r="X935">
        <f>INT(VLOOKUP($R935,装备规划说明!$X$27:$AI$34,X$1,FALSE)*VLOOKUP($G935,装备规划说明!$F$10:$O$21,4,FALSE)/装备规划说明!$AE$14)</f>
        <v>84</v>
      </c>
      <c r="Y935" t="str">
        <f t="shared" si="1352"/>
        <v>[[16,828,1478][[20,58,105]</v>
      </c>
      <c r="Z935">
        <f t="shared" si="1340"/>
        <v>3</v>
      </c>
      <c r="AA935" t="str">
        <f t="shared" si="1341"/>
        <v>[[16,197,788,100][20,14,56,100]]</v>
      </c>
      <c r="AB935" t="str">
        <f t="shared" si="1336"/>
        <v>[[16,197,788,100][20,14,56,100]]</v>
      </c>
      <c r="AC935" t="str">
        <f t="shared" si="1336"/>
        <v>[[16,197,788,100][20,14,56,100]]</v>
      </c>
      <c r="AD935" t="str">
        <f t="shared" si="1336"/>
        <v>[[16,197,788,100][20,14,56,100]]</v>
      </c>
      <c r="AE935">
        <f t="shared" si="1342"/>
        <v>2</v>
      </c>
    </row>
    <row r="936" spans="1:31" hidden="1" x14ac:dyDescent="0.15">
      <c r="A936" t="str">
        <f t="shared" si="1297"/>
        <v>1202409</v>
      </c>
      <c r="B936">
        <f t="shared" si="1298"/>
        <v>1</v>
      </c>
      <c r="E936">
        <f t="shared" ref="E936" si="1443">E436</f>
        <v>4</v>
      </c>
      <c r="G936">
        <f t="shared" ref="G936" si="1444">G436</f>
        <v>9</v>
      </c>
      <c r="H936">
        <f>VLOOKUP(G936,装备规划说明!$F$7:$H$20,2,FALSE)</f>
        <v>120</v>
      </c>
      <c r="I936">
        <f>IF(G936&gt;2,IF(E936=VLOOKUP(G936,装备规划说明!$F$10:$P$20,11,FALSE),1,0)+IF(E936-1=VLOOKUP(G936,装备规划说明!$F$10:$P$20,11,FALSE),1,0),IF(E936=VLOOKUP(G936,装备规划说明!$F$10:$P$20,11,FALSE),1,0))</f>
        <v>0</v>
      </c>
      <c r="J936">
        <f t="shared" si="1301"/>
        <v>2</v>
      </c>
      <c r="K936">
        <v>0</v>
      </c>
      <c r="R936">
        <f t="shared" ref="R936:S936" si="1445">R436</f>
        <v>2</v>
      </c>
      <c r="S936">
        <f t="shared" si="1445"/>
        <v>2</v>
      </c>
      <c r="U936">
        <f>VLOOKUP($R936,装备规划说明!$X$27:$AI$34,U$1,FALSE)</f>
        <v>16</v>
      </c>
      <c r="V936">
        <f>INT(VLOOKUP($R936,装备规划说明!$X$27:$AI$34,V$1,FALSE)*VLOOKUP($G936,装备规划说明!$F$10:$O$21,4,FALSE)/装备规划说明!$AE$14)</f>
        <v>1690</v>
      </c>
      <c r="W936">
        <f>VLOOKUP($R936,装备规划说明!$X$27:$AI$34,W$1,FALSE)</f>
        <v>20</v>
      </c>
      <c r="X936">
        <f>INT(VLOOKUP($R936,装备规划说明!$X$27:$AI$34,X$1,FALSE)*VLOOKUP($G936,装备规划说明!$F$10:$O$21,4,FALSE)/装备规划说明!$AE$14)</f>
        <v>84</v>
      </c>
      <c r="Y936" t="str">
        <f t="shared" si="1352"/>
        <v>[[16,1183,2112][[20,58,105]</v>
      </c>
      <c r="Z936">
        <f t="shared" si="1340"/>
        <v>3</v>
      </c>
      <c r="AA936" t="str">
        <f t="shared" si="1341"/>
        <v>[[16,281,1126,100][20,14,56,100]]</v>
      </c>
      <c r="AB936" t="str">
        <f t="shared" si="1336"/>
        <v>[[16,281,1126,100][20,14,56,100]]</v>
      </c>
      <c r="AC936" t="str">
        <f t="shared" si="1336"/>
        <v>[[16,281,1126,100][20,14,56,100]]</v>
      </c>
      <c r="AD936" t="str">
        <f t="shared" si="1336"/>
        <v>[[16,281,1126,100][20,14,56,100]]</v>
      </c>
      <c r="AE936">
        <f t="shared" si="1342"/>
        <v>2</v>
      </c>
    </row>
    <row r="937" spans="1:31" hidden="1" x14ac:dyDescent="0.15">
      <c r="A937" t="str">
        <f t="shared" si="1297"/>
        <v>1203409</v>
      </c>
      <c r="B937">
        <f t="shared" si="1298"/>
        <v>1</v>
      </c>
      <c r="E937">
        <f t="shared" ref="E937" si="1446">E437</f>
        <v>4</v>
      </c>
      <c r="G937">
        <f t="shared" ref="G937" si="1447">G437</f>
        <v>9</v>
      </c>
      <c r="H937">
        <f>VLOOKUP(G937,装备规划说明!$F$7:$H$20,2,FALSE)</f>
        <v>120</v>
      </c>
      <c r="I937">
        <f>IF(G937&gt;2,IF(E937=VLOOKUP(G937,装备规划说明!$F$10:$P$20,11,FALSE),1,0)+IF(E937-1=VLOOKUP(G937,装备规划说明!$F$10:$P$20,11,FALSE),1,0),IF(E937=VLOOKUP(G937,装备规划说明!$F$10:$P$20,11,FALSE),1,0))</f>
        <v>0</v>
      </c>
      <c r="J937">
        <f t="shared" si="1301"/>
        <v>2</v>
      </c>
      <c r="K937">
        <v>0</v>
      </c>
      <c r="R937">
        <f t="shared" ref="R937:S937" si="1448">R437</f>
        <v>3</v>
      </c>
      <c r="S937">
        <f t="shared" si="1448"/>
        <v>3</v>
      </c>
      <c r="U937">
        <f>VLOOKUP($R937,装备规划说明!$X$27:$AI$34,U$1,FALSE)</f>
        <v>16</v>
      </c>
      <c r="V937">
        <f>INT(VLOOKUP($R937,装备规划说明!$X$27:$AI$34,V$1,FALSE)*VLOOKUP($G937,装备规划说明!$F$10:$O$21,4,FALSE)/装备规划说明!$AE$14)</f>
        <v>845</v>
      </c>
      <c r="W937">
        <f>VLOOKUP($R937,装备规划说明!$X$27:$AI$34,W$1,FALSE)</f>
        <v>21</v>
      </c>
      <c r="X937">
        <f>INT(VLOOKUP($R937,装备规划说明!$X$27:$AI$34,X$1,FALSE)*VLOOKUP($G937,装备规划说明!$F$10:$O$21,4,FALSE)/装备规划说明!$AE$14)</f>
        <v>84</v>
      </c>
      <c r="Y937" t="str">
        <f t="shared" si="1352"/>
        <v>[[16,591,1056][[21,58,105]</v>
      </c>
      <c r="Z937">
        <f t="shared" si="1340"/>
        <v>3</v>
      </c>
      <c r="AA937" t="str">
        <f t="shared" si="1341"/>
        <v>[[16,140,563,100][21,14,56,100]]</v>
      </c>
      <c r="AB937" t="str">
        <f t="shared" si="1336"/>
        <v>[[16,140,563,100][21,14,56,100]]</v>
      </c>
      <c r="AC937" t="str">
        <f t="shared" si="1336"/>
        <v>[[16,140,563,100][21,14,56,100]]</v>
      </c>
      <c r="AD937" t="str">
        <f t="shared" si="1336"/>
        <v>[[16,140,563,100][21,14,56,100]]</v>
      </c>
      <c r="AE937">
        <f t="shared" si="1342"/>
        <v>2</v>
      </c>
    </row>
    <row r="938" spans="1:31" hidden="1" x14ac:dyDescent="0.15">
      <c r="A938" t="str">
        <f t="shared" si="1297"/>
        <v>1204409</v>
      </c>
      <c r="B938">
        <f t="shared" si="1298"/>
        <v>1</v>
      </c>
      <c r="E938">
        <f t="shared" ref="E938" si="1449">E438</f>
        <v>4</v>
      </c>
      <c r="G938">
        <f t="shared" ref="G938" si="1450">G438</f>
        <v>9</v>
      </c>
      <c r="H938">
        <f>VLOOKUP(G938,装备规划说明!$F$7:$H$20,2,FALSE)</f>
        <v>120</v>
      </c>
      <c r="I938">
        <f>IF(G938&gt;2,IF(E938=VLOOKUP(G938,装备规划说明!$F$10:$P$20,11,FALSE),1,0)+IF(E938-1=VLOOKUP(G938,装备规划说明!$F$10:$P$20,11,FALSE),1,0),IF(E938=VLOOKUP(G938,装备规划说明!$F$10:$P$20,11,FALSE),1,0))</f>
        <v>0</v>
      </c>
      <c r="J938">
        <f t="shared" si="1301"/>
        <v>2</v>
      </c>
      <c r="K938">
        <v>0</v>
      </c>
      <c r="R938">
        <f t="shared" ref="R938:S938" si="1451">R438</f>
        <v>4</v>
      </c>
      <c r="S938">
        <f t="shared" si="1451"/>
        <v>4</v>
      </c>
      <c r="U938">
        <f>VLOOKUP($R938,装备规划说明!$X$27:$AI$34,U$1,FALSE)</f>
        <v>18</v>
      </c>
      <c r="V938">
        <f>INT(VLOOKUP($R938,装备规划说明!$X$27:$AI$34,V$1,FALSE)*VLOOKUP($G938,装备规划说明!$F$10:$O$21,4,FALSE)/装备规划说明!$AE$14)</f>
        <v>84</v>
      </c>
      <c r="W938">
        <f>VLOOKUP($R938,装备规划说明!$X$27:$AI$34,W$1,FALSE)</f>
        <v>22</v>
      </c>
      <c r="X938">
        <f>INT(VLOOKUP($R938,装备规划说明!$X$27:$AI$34,X$1,FALSE)*VLOOKUP($G938,装备规划说明!$F$10:$O$21,4,FALSE)/装备规划说明!$AE$14)</f>
        <v>42</v>
      </c>
      <c r="Y938" t="str">
        <f t="shared" si="1352"/>
        <v>[[18,58,105][[22,29,52]</v>
      </c>
      <c r="Z938">
        <f t="shared" si="1340"/>
        <v>3</v>
      </c>
      <c r="AA938" t="str">
        <f t="shared" si="1341"/>
        <v>[[18,14,56,100][22,7,28,100]]</v>
      </c>
      <c r="AB938" t="str">
        <f t="shared" si="1336"/>
        <v>[[18,14,56,100][22,7,28,100]]</v>
      </c>
      <c r="AC938" t="str">
        <f t="shared" si="1336"/>
        <v>[[18,14,56,100][22,7,28,100]]</v>
      </c>
      <c r="AD938" t="str">
        <f t="shared" si="1336"/>
        <v>[[18,14,56,100][22,7,28,100]]</v>
      </c>
      <c r="AE938">
        <f t="shared" si="1342"/>
        <v>2</v>
      </c>
    </row>
    <row r="939" spans="1:31" hidden="1" x14ac:dyDescent="0.15">
      <c r="A939" t="str">
        <f t="shared" si="1297"/>
        <v>1205409</v>
      </c>
      <c r="B939">
        <f t="shared" si="1298"/>
        <v>1</v>
      </c>
      <c r="E939">
        <f t="shared" ref="E939" si="1452">E439</f>
        <v>4</v>
      </c>
      <c r="G939">
        <f t="shared" ref="G939" si="1453">G439</f>
        <v>9</v>
      </c>
      <c r="H939">
        <f>VLOOKUP(G939,装备规划说明!$F$7:$H$20,2,FALSE)</f>
        <v>120</v>
      </c>
      <c r="I939">
        <f>IF(G939&gt;2,IF(E939=VLOOKUP(G939,装备规划说明!$F$10:$P$20,11,FALSE),1,0)+IF(E939-1=VLOOKUP(G939,装备规划说明!$F$10:$P$20,11,FALSE),1,0),IF(E939=VLOOKUP(G939,装备规划说明!$F$10:$P$20,11,FALSE),1,0))</f>
        <v>0</v>
      </c>
      <c r="J939">
        <f t="shared" si="1301"/>
        <v>2</v>
      </c>
      <c r="K939">
        <v>0</v>
      </c>
      <c r="R939">
        <f t="shared" ref="R939:S939" si="1454">R439</f>
        <v>5</v>
      </c>
      <c r="S939">
        <f t="shared" si="1454"/>
        <v>5</v>
      </c>
      <c r="U939">
        <f>VLOOKUP($R939,装备规划说明!$X$27:$AI$34,U$1,FALSE)</f>
        <v>16</v>
      </c>
      <c r="V939">
        <f>INT(VLOOKUP($R939,装备规划说明!$X$27:$AI$34,V$1,FALSE)*VLOOKUP($G939,装备规划说明!$F$10:$O$21,4,FALSE)/装备规划说明!$AE$14)</f>
        <v>1183</v>
      </c>
      <c r="W939">
        <f>VLOOKUP($R939,装备规划说明!$X$27:$AI$34,W$1,FALSE)</f>
        <v>17</v>
      </c>
      <c r="X939">
        <f>INT(VLOOKUP($R939,装备规划说明!$X$27:$AI$34,X$1,FALSE)*VLOOKUP($G939,装备规划说明!$F$10:$O$21,4,FALSE)/装备规划说明!$AE$14)</f>
        <v>845</v>
      </c>
      <c r="Y939" t="str">
        <f t="shared" si="1352"/>
        <v>[[16,828,1478][[17,591,1056]</v>
      </c>
      <c r="Z939">
        <f t="shared" si="1340"/>
        <v>3</v>
      </c>
      <c r="AA939" t="str">
        <f t="shared" si="1341"/>
        <v>[[16,197,788,100][17,140,563,100]]</v>
      </c>
      <c r="AB939" t="str">
        <f t="shared" si="1336"/>
        <v>[[16,197,788,100][17,140,563,100]]</v>
      </c>
      <c r="AC939" t="str">
        <f t="shared" si="1336"/>
        <v>[[16,197,788,100][17,140,563,100]]</v>
      </c>
      <c r="AD939" t="str">
        <f t="shared" si="1336"/>
        <v>[[16,197,788,100][17,140,563,100]]</v>
      </c>
      <c r="AE939">
        <f t="shared" si="1342"/>
        <v>2</v>
      </c>
    </row>
    <row r="940" spans="1:31" hidden="1" x14ac:dyDescent="0.15">
      <c r="A940" t="str">
        <f t="shared" si="1297"/>
        <v>1206409</v>
      </c>
      <c r="B940">
        <f t="shared" si="1298"/>
        <v>1</v>
      </c>
      <c r="E940">
        <f t="shared" ref="E940" si="1455">E440</f>
        <v>4</v>
      </c>
      <c r="G940">
        <f t="shared" ref="G940" si="1456">G440</f>
        <v>9</v>
      </c>
      <c r="H940">
        <f>VLOOKUP(G940,装备规划说明!$F$7:$H$20,2,FALSE)</f>
        <v>120</v>
      </c>
      <c r="I940">
        <f>IF(G940&gt;2,IF(E940=VLOOKUP(G940,装备规划说明!$F$10:$P$20,11,FALSE),1,0)+IF(E940-1=VLOOKUP(G940,装备规划说明!$F$10:$P$20,11,FALSE),1,0),IF(E940=VLOOKUP(G940,装备规划说明!$F$10:$P$20,11,FALSE),1,0))</f>
        <v>0</v>
      </c>
      <c r="J940">
        <f t="shared" si="1301"/>
        <v>2</v>
      </c>
      <c r="K940">
        <v>0</v>
      </c>
      <c r="R940">
        <f t="shared" ref="R940:S940" si="1457">R440</f>
        <v>6</v>
      </c>
      <c r="S940">
        <f t="shared" si="1457"/>
        <v>6</v>
      </c>
      <c r="U940">
        <f>VLOOKUP($R940,装备规划说明!$X$27:$AI$34,U$1,FALSE)</f>
        <v>18</v>
      </c>
      <c r="V940">
        <f>INT(VLOOKUP($R940,装备规划说明!$X$27:$AI$34,V$1,FALSE)*VLOOKUP($G940,装备规划说明!$F$10:$O$21,4,FALSE)/装备规划说明!$AE$14)</f>
        <v>84</v>
      </c>
      <c r="W940">
        <f>VLOOKUP($R940,装备规划说明!$X$27:$AI$34,W$1,FALSE)</f>
        <v>17</v>
      </c>
      <c r="X940">
        <f>INT(VLOOKUP($R940,装备规划说明!$X$27:$AI$34,X$1,FALSE)*VLOOKUP($G940,装备规划说明!$F$10:$O$21,4,FALSE)/装备规划说明!$AE$14)</f>
        <v>33</v>
      </c>
      <c r="Y940" t="str">
        <f t="shared" si="1352"/>
        <v>[[18,58,105][[17,23,41]</v>
      </c>
      <c r="Z940">
        <f t="shared" si="1340"/>
        <v>3</v>
      </c>
      <c r="AA940" t="str">
        <f t="shared" si="1341"/>
        <v>[[18,14,56,100][17,5,22,100]]</v>
      </c>
      <c r="AB940" t="str">
        <f t="shared" si="1336"/>
        <v>[[18,14,56,100][17,5,22,100]]</v>
      </c>
      <c r="AC940" t="str">
        <f t="shared" si="1336"/>
        <v>[[18,14,56,100][17,5,22,100]]</v>
      </c>
      <c r="AD940" t="str">
        <f t="shared" si="1336"/>
        <v>[[18,14,56,100][17,5,22,100]]</v>
      </c>
      <c r="AE940">
        <f t="shared" si="1342"/>
        <v>2</v>
      </c>
    </row>
    <row r="941" spans="1:31" hidden="1" x14ac:dyDescent="0.15">
      <c r="A941" t="str">
        <f t="shared" si="1297"/>
        <v>1207409</v>
      </c>
      <c r="B941">
        <f t="shared" si="1298"/>
        <v>1</v>
      </c>
      <c r="E941">
        <f t="shared" ref="E941" si="1458">E441</f>
        <v>4</v>
      </c>
      <c r="G941">
        <f t="shared" ref="G941" si="1459">G441</f>
        <v>9</v>
      </c>
      <c r="H941">
        <f>VLOOKUP(G941,装备规划说明!$F$7:$H$20,2,FALSE)</f>
        <v>120</v>
      </c>
      <c r="I941">
        <f>IF(G941&gt;2,IF(E941=VLOOKUP(G941,装备规划说明!$F$10:$P$20,11,FALSE),1,0)+IF(E941-1=VLOOKUP(G941,装备规划说明!$F$10:$P$20,11,FALSE),1,0),IF(E941=VLOOKUP(G941,装备规划说明!$F$10:$P$20,11,FALSE),1,0))</f>
        <v>0</v>
      </c>
      <c r="J941">
        <f t="shared" si="1301"/>
        <v>2</v>
      </c>
      <c r="K941">
        <v>0</v>
      </c>
      <c r="R941">
        <f t="shared" ref="R941:S941" si="1460">R441</f>
        <v>7</v>
      </c>
      <c r="S941">
        <f t="shared" si="1460"/>
        <v>7</v>
      </c>
      <c r="U941">
        <f>VLOOKUP($R941,装备规划说明!$X$27:$AI$34,U$1,FALSE)</f>
        <v>16</v>
      </c>
      <c r="V941">
        <f>INT(VLOOKUP($R941,装备规划说明!$X$27:$AI$34,V$1,FALSE)*VLOOKUP($G941,装备规划说明!$F$10:$O$21,4,FALSE)/装备规划说明!$AE$14)</f>
        <v>1690</v>
      </c>
      <c r="W941">
        <f>VLOOKUP($R941,装备规划说明!$X$27:$AI$34,W$1,FALSE)</f>
        <v>18</v>
      </c>
      <c r="X941">
        <f>INT(VLOOKUP($R941,装备规划说明!$X$27:$AI$34,X$1,FALSE)*VLOOKUP($G941,装备规划说明!$F$10:$O$21,4,FALSE)/装备规划说明!$AE$14)</f>
        <v>338</v>
      </c>
      <c r="Y941" t="str">
        <f t="shared" si="1352"/>
        <v>[[16,1183,2112][[18,236,422]</v>
      </c>
      <c r="Z941">
        <f t="shared" si="1340"/>
        <v>3</v>
      </c>
      <c r="AA941" t="str">
        <f t="shared" si="1341"/>
        <v>[[16,281,1126,100][18,56,225,100]]</v>
      </c>
      <c r="AB941" t="str">
        <f t="shared" si="1336"/>
        <v>[[16,281,1126,100][18,56,225,100]]</v>
      </c>
      <c r="AC941" t="str">
        <f t="shared" si="1336"/>
        <v>[[16,281,1126,100][18,56,225,100]]</v>
      </c>
      <c r="AD941" t="str">
        <f t="shared" si="1336"/>
        <v>[[16,281,1126,100][18,56,225,100]]</v>
      </c>
      <c r="AE941">
        <f t="shared" si="1342"/>
        <v>2</v>
      </c>
    </row>
    <row r="942" spans="1:31" hidden="1" x14ac:dyDescent="0.15">
      <c r="A942" t="str">
        <f t="shared" si="1297"/>
        <v>1207409</v>
      </c>
      <c r="B942">
        <f t="shared" si="1298"/>
        <v>1</v>
      </c>
      <c r="E942">
        <f t="shared" ref="E942" si="1461">E442</f>
        <v>4</v>
      </c>
      <c r="G942">
        <f t="shared" ref="G942" si="1462">G442</f>
        <v>9</v>
      </c>
      <c r="H942">
        <f>VLOOKUP(G942,装备规划说明!$F$7:$H$20,2,FALSE)</f>
        <v>120</v>
      </c>
      <c r="I942">
        <f>IF(G942&gt;2,IF(E942=VLOOKUP(G942,装备规划说明!$F$10:$P$20,11,FALSE),1,0)+IF(E942-1=VLOOKUP(G942,装备规划说明!$F$10:$P$20,11,FALSE),1,0),IF(E942=VLOOKUP(G942,装备规划说明!$F$10:$P$20,11,FALSE),1,0))</f>
        <v>0</v>
      </c>
      <c r="J942">
        <f t="shared" si="1301"/>
        <v>2</v>
      </c>
      <c r="K942">
        <v>0</v>
      </c>
      <c r="R942">
        <f t="shared" ref="R942:S942" si="1463">R442</f>
        <v>7</v>
      </c>
      <c r="S942">
        <f t="shared" si="1463"/>
        <v>7</v>
      </c>
      <c r="U942">
        <f>VLOOKUP($R942,装备规划说明!$X$27:$AI$34,U$1,FALSE)</f>
        <v>16</v>
      </c>
      <c r="V942">
        <f>INT(VLOOKUP($R942,装备规划说明!$X$27:$AI$34,V$1,FALSE)*VLOOKUP($G942,装备规划说明!$F$10:$O$21,4,FALSE)/装备规划说明!$AE$14)</f>
        <v>1690</v>
      </c>
      <c r="W942">
        <f>VLOOKUP($R942,装备规划说明!$X$27:$AI$34,W$1,FALSE)</f>
        <v>18</v>
      </c>
      <c r="X942">
        <f>INT(VLOOKUP($R942,装备规划说明!$X$27:$AI$34,X$1,FALSE)*VLOOKUP($G942,装备规划说明!$F$10:$O$21,4,FALSE)/装备规划说明!$AE$14)</f>
        <v>338</v>
      </c>
      <c r="Y942" t="str">
        <f t="shared" si="1352"/>
        <v>[[16,1183,2112][[18,236,422]</v>
      </c>
      <c r="Z942">
        <f t="shared" si="1340"/>
        <v>3</v>
      </c>
      <c r="AA942" t="str">
        <f t="shared" si="1341"/>
        <v>[[16,281,1126,100][18,56,225,100]]</v>
      </c>
      <c r="AB942" t="str">
        <f t="shared" si="1336"/>
        <v>[[16,281,1126,100][18,56,225,100]]</v>
      </c>
      <c r="AC942" t="str">
        <f t="shared" si="1336"/>
        <v>[[16,281,1126,100][18,56,225,100]]</v>
      </c>
      <c r="AD942" t="str">
        <f t="shared" si="1336"/>
        <v>[[16,281,1126,100][18,56,225,100]]</v>
      </c>
      <c r="AE942">
        <f t="shared" si="1342"/>
        <v>2</v>
      </c>
    </row>
    <row r="943" spans="1:31" hidden="1" x14ac:dyDescent="0.15">
      <c r="A943" t="str">
        <f t="shared" si="1297"/>
        <v>1207409</v>
      </c>
      <c r="B943">
        <f t="shared" si="1298"/>
        <v>1</v>
      </c>
      <c r="E943">
        <f t="shared" ref="E943" si="1464">E443</f>
        <v>4</v>
      </c>
      <c r="G943">
        <f t="shared" ref="G943" si="1465">G443</f>
        <v>9</v>
      </c>
      <c r="H943">
        <f>VLOOKUP(G943,装备规划说明!$F$7:$H$20,2,FALSE)</f>
        <v>120</v>
      </c>
      <c r="I943">
        <f>IF(G943&gt;2,IF(E943=VLOOKUP(G943,装备规划说明!$F$10:$P$20,11,FALSE),1,0)+IF(E943-1=VLOOKUP(G943,装备规划说明!$F$10:$P$20,11,FALSE),1,0),IF(E943=VLOOKUP(G943,装备规划说明!$F$10:$P$20,11,FALSE),1,0))</f>
        <v>0</v>
      </c>
      <c r="J943">
        <f t="shared" si="1301"/>
        <v>2</v>
      </c>
      <c r="K943">
        <v>0</v>
      </c>
      <c r="R943">
        <f t="shared" ref="R943:S943" si="1466">R443</f>
        <v>7</v>
      </c>
      <c r="S943">
        <f t="shared" si="1466"/>
        <v>7</v>
      </c>
      <c r="U943">
        <f>VLOOKUP($R943,装备规划说明!$X$27:$AI$34,U$1,FALSE)</f>
        <v>16</v>
      </c>
      <c r="V943">
        <f>INT(VLOOKUP($R943,装备规划说明!$X$27:$AI$34,V$1,FALSE)*VLOOKUP($G943,装备规划说明!$F$10:$O$21,4,FALSE)/装备规划说明!$AE$14)</f>
        <v>1690</v>
      </c>
      <c r="W943">
        <f>VLOOKUP($R943,装备规划说明!$X$27:$AI$34,W$1,FALSE)</f>
        <v>18</v>
      </c>
      <c r="X943">
        <f>INT(VLOOKUP($R943,装备规划说明!$X$27:$AI$34,X$1,FALSE)*VLOOKUP($G943,装备规划说明!$F$10:$O$21,4,FALSE)/装备规划说明!$AE$14)</f>
        <v>338</v>
      </c>
      <c r="Y943" t="str">
        <f t="shared" si="1352"/>
        <v>[[16,1183,2112][[18,236,422]</v>
      </c>
      <c r="Z943">
        <f t="shared" si="1340"/>
        <v>3</v>
      </c>
      <c r="AA943" t="str">
        <f t="shared" si="1341"/>
        <v>[[16,281,1126,100][18,56,225,100]]</v>
      </c>
      <c r="AB943" t="str">
        <f t="shared" si="1336"/>
        <v>[[16,281,1126,100][18,56,225,100]]</v>
      </c>
      <c r="AC943" t="str">
        <f t="shared" si="1336"/>
        <v>[[16,281,1126,100][18,56,225,100]]</v>
      </c>
      <c r="AD943" t="str">
        <f t="shared" si="1336"/>
        <v>[[16,281,1126,100][18,56,225,100]]</v>
      </c>
      <c r="AE943">
        <f t="shared" si="1342"/>
        <v>2</v>
      </c>
    </row>
    <row r="944" spans="1:31" hidden="1" x14ac:dyDescent="0.15">
      <c r="A944" t="str">
        <f t="shared" si="1297"/>
        <v>1207409</v>
      </c>
      <c r="B944">
        <f t="shared" si="1298"/>
        <v>1</v>
      </c>
      <c r="E944">
        <f t="shared" ref="E944" si="1467">E444</f>
        <v>4</v>
      </c>
      <c r="G944">
        <f t="shared" ref="G944" si="1468">G444</f>
        <v>9</v>
      </c>
      <c r="H944">
        <f>VLOOKUP(G944,装备规划说明!$F$7:$H$20,2,FALSE)</f>
        <v>120</v>
      </c>
      <c r="I944">
        <f>IF(G944&gt;2,IF(E944=VLOOKUP(G944,装备规划说明!$F$10:$P$20,11,FALSE),1,0)+IF(E944-1=VLOOKUP(G944,装备规划说明!$F$10:$P$20,11,FALSE),1,0),IF(E944=VLOOKUP(G944,装备规划说明!$F$10:$P$20,11,FALSE),1,0))</f>
        <v>0</v>
      </c>
      <c r="J944">
        <f t="shared" si="1301"/>
        <v>2</v>
      </c>
      <c r="K944">
        <v>0</v>
      </c>
      <c r="R944">
        <f t="shared" ref="R944:S944" si="1469">R444</f>
        <v>7</v>
      </c>
      <c r="S944">
        <f t="shared" si="1469"/>
        <v>7</v>
      </c>
      <c r="U944">
        <f>VLOOKUP($R944,装备规划说明!$X$27:$AI$34,U$1,FALSE)</f>
        <v>16</v>
      </c>
      <c r="V944">
        <f>INT(VLOOKUP($R944,装备规划说明!$X$27:$AI$34,V$1,FALSE)*VLOOKUP($G944,装备规划说明!$F$10:$O$21,4,FALSE)/装备规划说明!$AE$14)</f>
        <v>1690</v>
      </c>
      <c r="W944">
        <f>VLOOKUP($R944,装备规划说明!$X$27:$AI$34,W$1,FALSE)</f>
        <v>18</v>
      </c>
      <c r="X944">
        <f>INT(VLOOKUP($R944,装备规划说明!$X$27:$AI$34,X$1,FALSE)*VLOOKUP($G944,装备规划说明!$F$10:$O$21,4,FALSE)/装备规划说明!$AE$14)</f>
        <v>338</v>
      </c>
      <c r="Y944" t="str">
        <f t="shared" si="1352"/>
        <v>[[16,1183,2112][[18,236,422]</v>
      </c>
      <c r="Z944">
        <f t="shared" si="1340"/>
        <v>3</v>
      </c>
      <c r="AA944" t="str">
        <f t="shared" si="1341"/>
        <v>[[16,281,1126,100][18,56,225,100]]</v>
      </c>
      <c r="AB944" t="str">
        <f t="shared" si="1336"/>
        <v>[[16,281,1126,100][18,56,225,100]]</v>
      </c>
      <c r="AC944" t="str">
        <f t="shared" si="1336"/>
        <v>[[16,281,1126,100][18,56,225,100]]</v>
      </c>
      <c r="AD944" t="str">
        <f t="shared" si="1336"/>
        <v>[[16,281,1126,100][18,56,225,100]]</v>
      </c>
      <c r="AE944">
        <f t="shared" si="1342"/>
        <v>2</v>
      </c>
    </row>
    <row r="945" spans="1:31" x14ac:dyDescent="0.15">
      <c r="A945" t="str">
        <f t="shared" si="1297"/>
        <v>1201509</v>
      </c>
      <c r="B945">
        <f t="shared" si="1298"/>
        <v>1</v>
      </c>
      <c r="E945">
        <f t="shared" ref="E945" si="1470">E445</f>
        <v>5</v>
      </c>
      <c r="G945">
        <f t="shared" ref="G945" si="1471">G445</f>
        <v>9</v>
      </c>
      <c r="H945">
        <f>VLOOKUP(G945,装备规划说明!$F$7:$H$20,2,FALSE)</f>
        <v>120</v>
      </c>
      <c r="I945">
        <f>IF(G945&gt;2,IF(E945=VLOOKUP(G945,装备规划说明!$F$10:$P$20,11,FALSE),1,0)+IF(E945-1=VLOOKUP(G945,装备规划说明!$F$10:$P$20,11,FALSE),1,0),IF(E945=VLOOKUP(G945,装备规划说明!$F$10:$P$20,11,FALSE),1,0))</f>
        <v>1</v>
      </c>
      <c r="J945">
        <f t="shared" si="1301"/>
        <v>2</v>
      </c>
      <c r="K945">
        <v>0</v>
      </c>
      <c r="R945">
        <f t="shared" ref="R945:S945" si="1472">R445</f>
        <v>1</v>
      </c>
      <c r="S945">
        <f t="shared" si="1472"/>
        <v>1</v>
      </c>
      <c r="U945">
        <f>VLOOKUP($R945,装备规划说明!$X$27:$AI$34,U$1,FALSE)</f>
        <v>16</v>
      </c>
      <c r="V945">
        <f>INT(VLOOKUP($R945,装备规划说明!$X$27:$AI$34,V$1,FALSE)*VLOOKUP($G945,装备规划说明!$F$10:$O$21,4,FALSE)/装备规划说明!$AE$14)</f>
        <v>1183</v>
      </c>
      <c r="W945">
        <f>VLOOKUP($R945,装备规划说明!$X$27:$AI$34,W$1,FALSE)</f>
        <v>20</v>
      </c>
      <c r="X945">
        <f>INT(VLOOKUP($R945,装备规划说明!$X$27:$AI$34,X$1,FALSE)*VLOOKUP($G945,装备规划说明!$F$10:$O$21,4,FALSE)/装备规划说明!$AE$14)</f>
        <v>84</v>
      </c>
      <c r="Y945" t="str">
        <f t="shared" ref="Y945:Y954" si="1473">"[["&amp;$U945&amp;","&amp;INT($V945)&amp;"]"&amp;"[["&amp;$W945&amp;","&amp;INT($X945)&amp;"]]"</f>
        <v>[[16,1183][[20,84]]</v>
      </c>
      <c r="Z945">
        <f t="shared" si="1340"/>
        <v>4</v>
      </c>
      <c r="AA945" t="str">
        <f t="shared" si="1341"/>
        <v>[[16,197,788,100][20,14,56,100]]</v>
      </c>
      <c r="AB945" t="str">
        <f t="shared" si="1336"/>
        <v>[[16,197,788,100][20,14,56,100]]</v>
      </c>
      <c r="AC945" t="str">
        <f t="shared" si="1336"/>
        <v>[[16,197,788,100][20,14,56,100]]</v>
      </c>
      <c r="AD945" t="str">
        <f t="shared" si="1336"/>
        <v>[[16,197,788,100][20,14,56,100]]</v>
      </c>
      <c r="AE945">
        <f t="shared" si="1342"/>
        <v>3</v>
      </c>
    </row>
    <row r="946" spans="1:31" x14ac:dyDescent="0.15">
      <c r="A946" t="str">
        <f t="shared" si="1297"/>
        <v>1202509</v>
      </c>
      <c r="B946">
        <f t="shared" si="1298"/>
        <v>1</v>
      </c>
      <c r="E946">
        <f t="shared" ref="E946" si="1474">E446</f>
        <v>5</v>
      </c>
      <c r="G946">
        <f t="shared" ref="G946" si="1475">G446</f>
        <v>9</v>
      </c>
      <c r="H946">
        <f>VLOOKUP(G946,装备规划说明!$F$7:$H$20,2,FALSE)</f>
        <v>120</v>
      </c>
      <c r="I946">
        <f>IF(G946&gt;2,IF(E946=VLOOKUP(G946,装备规划说明!$F$10:$P$20,11,FALSE),1,0)+IF(E946-1=VLOOKUP(G946,装备规划说明!$F$10:$P$20,11,FALSE),1,0),IF(E946=VLOOKUP(G946,装备规划说明!$F$10:$P$20,11,FALSE),1,0))</f>
        <v>1</v>
      </c>
      <c r="J946">
        <f t="shared" si="1301"/>
        <v>2</v>
      </c>
      <c r="K946">
        <v>0</v>
      </c>
      <c r="R946">
        <f t="shared" ref="R946:S946" si="1476">R446</f>
        <v>2</v>
      </c>
      <c r="S946">
        <f t="shared" si="1476"/>
        <v>2</v>
      </c>
      <c r="U946">
        <f>VLOOKUP($R946,装备规划说明!$X$27:$AI$34,U$1,FALSE)</f>
        <v>16</v>
      </c>
      <c r="V946">
        <f>INT(VLOOKUP($R946,装备规划说明!$X$27:$AI$34,V$1,FALSE)*VLOOKUP($G946,装备规划说明!$F$10:$O$21,4,FALSE)/装备规划说明!$AE$14)</f>
        <v>1690</v>
      </c>
      <c r="W946">
        <f>VLOOKUP($R946,装备规划说明!$X$27:$AI$34,W$1,FALSE)</f>
        <v>20</v>
      </c>
      <c r="X946">
        <f>INT(VLOOKUP($R946,装备规划说明!$X$27:$AI$34,X$1,FALSE)*VLOOKUP($G946,装备规划说明!$F$10:$O$21,4,FALSE)/装备规划说明!$AE$14)</f>
        <v>84</v>
      </c>
      <c r="Y946" t="str">
        <f t="shared" si="1473"/>
        <v>[[16,1690][[20,84]]</v>
      </c>
      <c r="Z946">
        <f t="shared" si="1340"/>
        <v>4</v>
      </c>
      <c r="AA946" t="str">
        <f t="shared" si="1341"/>
        <v>[[16,281,1126,100][20,14,56,100]]</v>
      </c>
      <c r="AB946" t="str">
        <f t="shared" si="1336"/>
        <v>[[16,281,1126,100][20,14,56,100]]</v>
      </c>
      <c r="AC946" t="str">
        <f t="shared" si="1336"/>
        <v>[[16,281,1126,100][20,14,56,100]]</v>
      </c>
      <c r="AD946" t="str">
        <f t="shared" si="1336"/>
        <v>[[16,281,1126,100][20,14,56,100]]</v>
      </c>
      <c r="AE946">
        <f t="shared" si="1342"/>
        <v>3</v>
      </c>
    </row>
    <row r="947" spans="1:31" x14ac:dyDescent="0.15">
      <c r="A947" t="str">
        <f t="shared" si="1297"/>
        <v>1203509</v>
      </c>
      <c r="B947">
        <f t="shared" si="1298"/>
        <v>1</v>
      </c>
      <c r="E947">
        <f t="shared" ref="E947" si="1477">E447</f>
        <v>5</v>
      </c>
      <c r="G947">
        <f t="shared" ref="G947" si="1478">G447</f>
        <v>9</v>
      </c>
      <c r="H947">
        <f>VLOOKUP(G947,装备规划说明!$F$7:$H$20,2,FALSE)</f>
        <v>120</v>
      </c>
      <c r="I947">
        <f>IF(G947&gt;2,IF(E947=VLOOKUP(G947,装备规划说明!$F$10:$P$20,11,FALSE),1,0)+IF(E947-1=VLOOKUP(G947,装备规划说明!$F$10:$P$20,11,FALSE),1,0),IF(E947=VLOOKUP(G947,装备规划说明!$F$10:$P$20,11,FALSE),1,0))</f>
        <v>1</v>
      </c>
      <c r="J947">
        <f t="shared" si="1301"/>
        <v>2</v>
      </c>
      <c r="K947">
        <v>0</v>
      </c>
      <c r="R947">
        <f t="shared" ref="R947:S947" si="1479">R447</f>
        <v>3</v>
      </c>
      <c r="S947">
        <f t="shared" si="1479"/>
        <v>3</v>
      </c>
      <c r="U947">
        <f>VLOOKUP($R947,装备规划说明!$X$27:$AI$34,U$1,FALSE)</f>
        <v>16</v>
      </c>
      <c r="V947">
        <f>INT(VLOOKUP($R947,装备规划说明!$X$27:$AI$34,V$1,FALSE)*VLOOKUP($G947,装备规划说明!$F$10:$O$21,4,FALSE)/装备规划说明!$AE$14)</f>
        <v>845</v>
      </c>
      <c r="W947">
        <f>VLOOKUP($R947,装备规划说明!$X$27:$AI$34,W$1,FALSE)</f>
        <v>21</v>
      </c>
      <c r="X947">
        <f>INT(VLOOKUP($R947,装备规划说明!$X$27:$AI$34,X$1,FALSE)*VLOOKUP($G947,装备规划说明!$F$10:$O$21,4,FALSE)/装备规划说明!$AE$14)</f>
        <v>84</v>
      </c>
      <c r="Y947" t="str">
        <f t="shared" si="1473"/>
        <v>[[16,845][[21,84]]</v>
      </c>
      <c r="Z947">
        <f t="shared" si="1340"/>
        <v>4</v>
      </c>
      <c r="AA947" t="str">
        <f t="shared" si="1341"/>
        <v>[[16,140,563,100][21,14,56,100]]</v>
      </c>
      <c r="AB947" t="str">
        <f t="shared" si="1336"/>
        <v>[[16,140,563,100][21,14,56,100]]</v>
      </c>
      <c r="AC947" t="str">
        <f t="shared" si="1336"/>
        <v>[[16,140,563,100][21,14,56,100]]</v>
      </c>
      <c r="AD947" t="str">
        <f t="shared" si="1336"/>
        <v>[[16,140,563,100][21,14,56,100]]</v>
      </c>
      <c r="AE947">
        <f t="shared" si="1342"/>
        <v>3</v>
      </c>
    </row>
    <row r="948" spans="1:31" x14ac:dyDescent="0.15">
      <c r="A948" t="str">
        <f t="shared" si="1297"/>
        <v>1204509</v>
      </c>
      <c r="B948">
        <f t="shared" si="1298"/>
        <v>1</v>
      </c>
      <c r="E948">
        <f t="shared" ref="E948" si="1480">E448</f>
        <v>5</v>
      </c>
      <c r="G948">
        <f t="shared" ref="G948" si="1481">G448</f>
        <v>9</v>
      </c>
      <c r="H948">
        <f>VLOOKUP(G948,装备规划说明!$F$7:$H$20,2,FALSE)</f>
        <v>120</v>
      </c>
      <c r="I948">
        <f>IF(G948&gt;2,IF(E948=VLOOKUP(G948,装备规划说明!$F$10:$P$20,11,FALSE),1,0)+IF(E948-1=VLOOKUP(G948,装备规划说明!$F$10:$P$20,11,FALSE),1,0),IF(E948=VLOOKUP(G948,装备规划说明!$F$10:$P$20,11,FALSE),1,0))</f>
        <v>1</v>
      </c>
      <c r="J948">
        <f t="shared" si="1301"/>
        <v>2</v>
      </c>
      <c r="K948">
        <v>0</v>
      </c>
      <c r="R948">
        <f t="shared" ref="R948:S948" si="1482">R448</f>
        <v>4</v>
      </c>
      <c r="S948">
        <f t="shared" si="1482"/>
        <v>4</v>
      </c>
      <c r="U948">
        <f>VLOOKUP($R948,装备规划说明!$X$27:$AI$34,U$1,FALSE)</f>
        <v>18</v>
      </c>
      <c r="V948">
        <f>INT(VLOOKUP($R948,装备规划说明!$X$27:$AI$34,V$1,FALSE)*VLOOKUP($G948,装备规划说明!$F$10:$O$21,4,FALSE)/装备规划说明!$AE$14)</f>
        <v>84</v>
      </c>
      <c r="W948">
        <f>VLOOKUP($R948,装备规划说明!$X$27:$AI$34,W$1,FALSE)</f>
        <v>22</v>
      </c>
      <c r="X948">
        <f>INT(VLOOKUP($R948,装备规划说明!$X$27:$AI$34,X$1,FALSE)*VLOOKUP($G948,装备规划说明!$F$10:$O$21,4,FALSE)/装备规划说明!$AE$14)</f>
        <v>42</v>
      </c>
      <c r="Y948" t="str">
        <f t="shared" si="1473"/>
        <v>[[18,84][[22,42]]</v>
      </c>
      <c r="Z948">
        <f t="shared" si="1340"/>
        <v>4</v>
      </c>
      <c r="AA948" t="str">
        <f t="shared" si="1341"/>
        <v>[[18,14,56,100][22,7,28,100]]</v>
      </c>
      <c r="AB948" t="str">
        <f t="shared" si="1336"/>
        <v>[[18,14,56,100][22,7,28,100]]</v>
      </c>
      <c r="AC948" t="str">
        <f t="shared" si="1336"/>
        <v>[[18,14,56,100][22,7,28,100]]</v>
      </c>
      <c r="AD948" t="str">
        <f t="shared" si="1336"/>
        <v>[[18,14,56,100][22,7,28,100]]</v>
      </c>
      <c r="AE948">
        <f t="shared" si="1342"/>
        <v>3</v>
      </c>
    </row>
    <row r="949" spans="1:31" x14ac:dyDescent="0.15">
      <c r="A949" t="str">
        <f t="shared" si="1297"/>
        <v>1205509</v>
      </c>
      <c r="B949">
        <f t="shared" si="1298"/>
        <v>1</v>
      </c>
      <c r="E949">
        <f t="shared" ref="E949" si="1483">E449</f>
        <v>5</v>
      </c>
      <c r="G949">
        <f t="shared" ref="G949" si="1484">G449</f>
        <v>9</v>
      </c>
      <c r="H949">
        <f>VLOOKUP(G949,装备规划说明!$F$7:$H$20,2,FALSE)</f>
        <v>120</v>
      </c>
      <c r="I949">
        <f>IF(G949&gt;2,IF(E949=VLOOKUP(G949,装备规划说明!$F$10:$P$20,11,FALSE),1,0)+IF(E949-1=VLOOKUP(G949,装备规划说明!$F$10:$P$20,11,FALSE),1,0),IF(E949=VLOOKUP(G949,装备规划说明!$F$10:$P$20,11,FALSE),1,0))</f>
        <v>1</v>
      </c>
      <c r="J949">
        <f t="shared" si="1301"/>
        <v>2</v>
      </c>
      <c r="K949">
        <v>0</v>
      </c>
      <c r="R949">
        <f t="shared" ref="R949:S949" si="1485">R449</f>
        <v>5</v>
      </c>
      <c r="S949">
        <f t="shared" si="1485"/>
        <v>5</v>
      </c>
      <c r="U949">
        <f>VLOOKUP($R949,装备规划说明!$X$27:$AI$34,U$1,FALSE)</f>
        <v>16</v>
      </c>
      <c r="V949">
        <f>INT(VLOOKUP($R949,装备规划说明!$X$27:$AI$34,V$1,FALSE)*VLOOKUP($G949,装备规划说明!$F$10:$O$21,4,FALSE)/装备规划说明!$AE$14)</f>
        <v>1183</v>
      </c>
      <c r="W949">
        <f>VLOOKUP($R949,装备规划说明!$X$27:$AI$34,W$1,FALSE)</f>
        <v>17</v>
      </c>
      <c r="X949">
        <f>INT(VLOOKUP($R949,装备规划说明!$X$27:$AI$34,X$1,FALSE)*VLOOKUP($G949,装备规划说明!$F$10:$O$21,4,FALSE)/装备规划说明!$AE$14)</f>
        <v>845</v>
      </c>
      <c r="Y949" t="str">
        <f t="shared" si="1473"/>
        <v>[[16,1183][[17,845]]</v>
      </c>
      <c r="Z949">
        <f t="shared" si="1340"/>
        <v>4</v>
      </c>
      <c r="AA949" t="str">
        <f t="shared" si="1341"/>
        <v>[[16,197,788,100][17,140,563,100]]</v>
      </c>
      <c r="AB949" t="str">
        <f t="shared" si="1336"/>
        <v>[[16,197,788,100][17,140,563,100]]</v>
      </c>
      <c r="AC949" t="str">
        <f t="shared" si="1336"/>
        <v>[[16,197,788,100][17,140,563,100]]</v>
      </c>
      <c r="AD949" t="str">
        <f t="shared" si="1336"/>
        <v>[[16,197,788,100][17,140,563,100]]</v>
      </c>
      <c r="AE949">
        <f t="shared" si="1342"/>
        <v>3</v>
      </c>
    </row>
    <row r="950" spans="1:31" x14ac:dyDescent="0.15">
      <c r="A950" t="str">
        <f t="shared" si="1297"/>
        <v>1206509</v>
      </c>
      <c r="B950">
        <f t="shared" si="1298"/>
        <v>1</v>
      </c>
      <c r="E950">
        <f t="shared" ref="E950" si="1486">E450</f>
        <v>5</v>
      </c>
      <c r="G950">
        <f t="shared" ref="G950" si="1487">G450</f>
        <v>9</v>
      </c>
      <c r="H950">
        <f>VLOOKUP(G950,装备规划说明!$F$7:$H$20,2,FALSE)</f>
        <v>120</v>
      </c>
      <c r="I950">
        <f>IF(G950&gt;2,IF(E950=VLOOKUP(G950,装备规划说明!$F$10:$P$20,11,FALSE),1,0)+IF(E950-1=VLOOKUP(G950,装备规划说明!$F$10:$P$20,11,FALSE),1,0),IF(E950=VLOOKUP(G950,装备规划说明!$F$10:$P$20,11,FALSE),1,0))</f>
        <v>1</v>
      </c>
      <c r="J950">
        <f t="shared" si="1301"/>
        <v>2</v>
      </c>
      <c r="K950">
        <v>0</v>
      </c>
      <c r="R950">
        <f t="shared" ref="R950:S950" si="1488">R450</f>
        <v>6</v>
      </c>
      <c r="S950">
        <f t="shared" si="1488"/>
        <v>6</v>
      </c>
      <c r="U950">
        <f>VLOOKUP($R950,装备规划说明!$X$27:$AI$34,U$1,FALSE)</f>
        <v>18</v>
      </c>
      <c r="V950">
        <f>INT(VLOOKUP($R950,装备规划说明!$X$27:$AI$34,V$1,FALSE)*VLOOKUP($G950,装备规划说明!$F$10:$O$21,4,FALSE)/装备规划说明!$AE$14)</f>
        <v>84</v>
      </c>
      <c r="W950">
        <f>VLOOKUP($R950,装备规划说明!$X$27:$AI$34,W$1,FALSE)</f>
        <v>17</v>
      </c>
      <c r="X950">
        <f>INT(VLOOKUP($R950,装备规划说明!$X$27:$AI$34,X$1,FALSE)*VLOOKUP($G950,装备规划说明!$F$10:$O$21,4,FALSE)/装备规划说明!$AE$14)</f>
        <v>33</v>
      </c>
      <c r="Y950" t="str">
        <f t="shared" si="1473"/>
        <v>[[18,84][[17,33]]</v>
      </c>
      <c r="Z950">
        <f t="shared" si="1340"/>
        <v>4</v>
      </c>
      <c r="AA950" t="str">
        <f t="shared" si="1341"/>
        <v>[[18,14,56,100][17,5,22,100]]</v>
      </c>
      <c r="AB950" t="str">
        <f t="shared" si="1336"/>
        <v>[[18,14,56,100][17,5,22,100]]</v>
      </c>
      <c r="AC950" t="str">
        <f t="shared" si="1336"/>
        <v>[[18,14,56,100][17,5,22,100]]</v>
      </c>
      <c r="AD950" t="str">
        <f t="shared" si="1336"/>
        <v>[[18,14,56,100][17,5,22,100]]</v>
      </c>
      <c r="AE950">
        <f t="shared" si="1342"/>
        <v>3</v>
      </c>
    </row>
    <row r="951" spans="1:31" x14ac:dyDescent="0.15">
      <c r="A951" t="str">
        <f t="shared" si="1297"/>
        <v>1207509</v>
      </c>
      <c r="B951">
        <f t="shared" si="1298"/>
        <v>1</v>
      </c>
      <c r="E951">
        <f t="shared" ref="E951" si="1489">E451</f>
        <v>5</v>
      </c>
      <c r="G951">
        <f t="shared" ref="G951" si="1490">G451</f>
        <v>9</v>
      </c>
      <c r="H951">
        <f>VLOOKUP(G951,装备规划说明!$F$7:$H$20,2,FALSE)</f>
        <v>120</v>
      </c>
      <c r="I951">
        <f>IF(G951&gt;2,IF(E951=VLOOKUP(G951,装备规划说明!$F$10:$P$20,11,FALSE),1,0)+IF(E951-1=VLOOKUP(G951,装备规划说明!$F$10:$P$20,11,FALSE),1,0),IF(E951=VLOOKUP(G951,装备规划说明!$F$10:$P$20,11,FALSE),1,0))</f>
        <v>1</v>
      </c>
      <c r="J951">
        <f t="shared" si="1301"/>
        <v>2</v>
      </c>
      <c r="K951">
        <v>0</v>
      </c>
      <c r="R951">
        <f t="shared" ref="R951:S951" si="1491">R451</f>
        <v>7</v>
      </c>
      <c r="S951">
        <f t="shared" si="1491"/>
        <v>7</v>
      </c>
      <c r="U951">
        <f>VLOOKUP($R951,装备规划说明!$X$27:$AI$34,U$1,FALSE)</f>
        <v>16</v>
      </c>
      <c r="V951">
        <f>INT(VLOOKUP($R951,装备规划说明!$X$27:$AI$34,V$1,FALSE)*VLOOKUP($G951,装备规划说明!$F$10:$O$21,4,FALSE)/装备规划说明!$AE$14)</f>
        <v>1690</v>
      </c>
      <c r="W951">
        <f>VLOOKUP($R951,装备规划说明!$X$27:$AI$34,W$1,FALSE)</f>
        <v>18</v>
      </c>
      <c r="X951">
        <f>INT(VLOOKUP($R951,装备规划说明!$X$27:$AI$34,X$1,FALSE)*VLOOKUP($G951,装备规划说明!$F$10:$O$21,4,FALSE)/装备规划说明!$AE$14)</f>
        <v>338</v>
      </c>
      <c r="Y951" t="str">
        <f t="shared" si="1473"/>
        <v>[[16,1690][[18,338]]</v>
      </c>
      <c r="Z951">
        <f t="shared" si="1340"/>
        <v>4</v>
      </c>
      <c r="AA951" t="str">
        <f t="shared" si="1341"/>
        <v>[[16,281,1126,100][18,56,225,100]]</v>
      </c>
      <c r="AB951" t="str">
        <f t="shared" si="1336"/>
        <v>[[16,281,1126,100][18,56,225,100]]</v>
      </c>
      <c r="AC951" t="str">
        <f t="shared" si="1336"/>
        <v>[[16,281,1126,100][18,56,225,100]]</v>
      </c>
      <c r="AD951" t="str">
        <f t="shared" si="1336"/>
        <v>[[16,281,1126,100][18,56,225,100]]</v>
      </c>
      <c r="AE951">
        <f t="shared" si="1342"/>
        <v>3</v>
      </c>
    </row>
    <row r="952" spans="1:31" x14ac:dyDescent="0.15">
      <c r="A952" t="str">
        <f t="shared" si="1297"/>
        <v>1207509</v>
      </c>
      <c r="B952">
        <f t="shared" si="1298"/>
        <v>1</v>
      </c>
      <c r="E952">
        <f t="shared" ref="E952" si="1492">E452</f>
        <v>5</v>
      </c>
      <c r="G952">
        <f t="shared" ref="G952" si="1493">G452</f>
        <v>9</v>
      </c>
      <c r="H952">
        <f>VLOOKUP(G952,装备规划说明!$F$7:$H$20,2,FALSE)</f>
        <v>120</v>
      </c>
      <c r="I952">
        <f>IF(G952&gt;2,IF(E952=VLOOKUP(G952,装备规划说明!$F$10:$P$20,11,FALSE),1,0)+IF(E952-1=VLOOKUP(G952,装备规划说明!$F$10:$P$20,11,FALSE),1,0),IF(E952=VLOOKUP(G952,装备规划说明!$F$10:$P$20,11,FALSE),1,0))</f>
        <v>1</v>
      </c>
      <c r="J952">
        <f t="shared" si="1301"/>
        <v>2</v>
      </c>
      <c r="K952">
        <v>0</v>
      </c>
      <c r="R952">
        <f t="shared" ref="R952:S952" si="1494">R452</f>
        <v>7</v>
      </c>
      <c r="S952">
        <f t="shared" si="1494"/>
        <v>7</v>
      </c>
      <c r="U952">
        <f>VLOOKUP($R952,装备规划说明!$X$27:$AI$34,U$1,FALSE)</f>
        <v>16</v>
      </c>
      <c r="V952">
        <f>INT(VLOOKUP($R952,装备规划说明!$X$27:$AI$34,V$1,FALSE)*VLOOKUP($G952,装备规划说明!$F$10:$O$21,4,FALSE)/装备规划说明!$AE$14)</f>
        <v>1690</v>
      </c>
      <c r="W952">
        <f>VLOOKUP($R952,装备规划说明!$X$27:$AI$34,W$1,FALSE)</f>
        <v>18</v>
      </c>
      <c r="X952">
        <f>INT(VLOOKUP($R952,装备规划说明!$X$27:$AI$34,X$1,FALSE)*VLOOKUP($G952,装备规划说明!$F$10:$O$21,4,FALSE)/装备规划说明!$AE$14)</f>
        <v>338</v>
      </c>
      <c r="Y952" t="str">
        <f t="shared" si="1473"/>
        <v>[[16,1690][[18,338]]</v>
      </c>
      <c r="Z952">
        <f t="shared" si="1340"/>
        <v>4</v>
      </c>
      <c r="AA952" t="str">
        <f t="shared" si="1341"/>
        <v>[[16,281,1126,100][18,56,225,100]]</v>
      </c>
      <c r="AB952" t="str">
        <f t="shared" si="1336"/>
        <v>[[16,281,1126,100][18,56,225,100]]</v>
      </c>
      <c r="AC952" t="str">
        <f t="shared" si="1336"/>
        <v>[[16,281,1126,100][18,56,225,100]]</v>
      </c>
      <c r="AD952" t="str">
        <f t="shared" si="1336"/>
        <v>[[16,281,1126,100][18,56,225,100]]</v>
      </c>
      <c r="AE952">
        <f t="shared" si="1342"/>
        <v>3</v>
      </c>
    </row>
    <row r="953" spans="1:31" x14ac:dyDescent="0.15">
      <c r="A953" t="str">
        <f t="shared" si="1297"/>
        <v>1207509</v>
      </c>
      <c r="B953">
        <f t="shared" si="1298"/>
        <v>1</v>
      </c>
      <c r="E953">
        <f t="shared" ref="E953" si="1495">E453</f>
        <v>5</v>
      </c>
      <c r="G953">
        <f t="shared" ref="G953" si="1496">G453</f>
        <v>9</v>
      </c>
      <c r="H953">
        <f>VLOOKUP(G953,装备规划说明!$F$7:$H$20,2,FALSE)</f>
        <v>120</v>
      </c>
      <c r="I953">
        <f>IF(G953&gt;2,IF(E953=VLOOKUP(G953,装备规划说明!$F$10:$P$20,11,FALSE),1,0)+IF(E953-1=VLOOKUP(G953,装备规划说明!$F$10:$P$20,11,FALSE),1,0),IF(E953=VLOOKUP(G953,装备规划说明!$F$10:$P$20,11,FALSE),1,0))</f>
        <v>1</v>
      </c>
      <c r="J953">
        <f t="shared" si="1301"/>
        <v>2</v>
      </c>
      <c r="K953">
        <v>0</v>
      </c>
      <c r="R953">
        <f t="shared" ref="R953:S953" si="1497">R453</f>
        <v>7</v>
      </c>
      <c r="S953">
        <f t="shared" si="1497"/>
        <v>7</v>
      </c>
      <c r="U953">
        <f>VLOOKUP($R953,装备规划说明!$X$27:$AI$34,U$1,FALSE)</f>
        <v>16</v>
      </c>
      <c r="V953">
        <f>INT(VLOOKUP($R953,装备规划说明!$X$27:$AI$34,V$1,FALSE)*VLOOKUP($G953,装备规划说明!$F$10:$O$21,4,FALSE)/装备规划说明!$AE$14)</f>
        <v>1690</v>
      </c>
      <c r="W953">
        <f>VLOOKUP($R953,装备规划说明!$X$27:$AI$34,W$1,FALSE)</f>
        <v>18</v>
      </c>
      <c r="X953">
        <f>INT(VLOOKUP($R953,装备规划说明!$X$27:$AI$34,X$1,FALSE)*VLOOKUP($G953,装备规划说明!$F$10:$O$21,4,FALSE)/装备规划说明!$AE$14)</f>
        <v>338</v>
      </c>
      <c r="Y953" t="str">
        <f t="shared" si="1473"/>
        <v>[[16,1690][[18,338]]</v>
      </c>
      <c r="Z953">
        <f t="shared" si="1340"/>
        <v>4</v>
      </c>
      <c r="AA953" t="str">
        <f t="shared" si="1341"/>
        <v>[[16,281,1126,100][18,56,225,100]]</v>
      </c>
      <c r="AB953" t="str">
        <f t="shared" si="1336"/>
        <v>[[16,281,1126,100][18,56,225,100]]</v>
      </c>
      <c r="AC953" t="str">
        <f t="shared" si="1336"/>
        <v>[[16,281,1126,100][18,56,225,100]]</v>
      </c>
      <c r="AD953" t="str">
        <f t="shared" si="1336"/>
        <v>[[16,281,1126,100][18,56,225,100]]</v>
      </c>
      <c r="AE953">
        <f t="shared" si="1342"/>
        <v>3</v>
      </c>
    </row>
    <row r="954" spans="1:31" x14ac:dyDescent="0.15">
      <c r="A954" t="str">
        <f t="shared" ref="A954:A1017" si="1498">B954&amp;J954&amp;IF(R954&lt;10,"0"&amp;R954,R954)&amp;E954&amp;IF(G954&lt;10,"0"&amp;G954,G954)</f>
        <v>1207509</v>
      </c>
      <c r="B954">
        <f t="shared" ref="B954:B1017" si="1499">B454</f>
        <v>1</v>
      </c>
      <c r="E954">
        <f t="shared" ref="E954" si="1500">E454</f>
        <v>5</v>
      </c>
      <c r="G954">
        <f t="shared" ref="G954" si="1501">G454</f>
        <v>9</v>
      </c>
      <c r="H954">
        <f>VLOOKUP(G954,装备规划说明!$F$7:$H$20,2,FALSE)</f>
        <v>120</v>
      </c>
      <c r="I954">
        <f>IF(G954&gt;2,IF(E954=VLOOKUP(G954,装备规划说明!$F$10:$P$20,11,FALSE),1,0)+IF(E954-1=VLOOKUP(G954,装备规划说明!$F$10:$P$20,11,FALSE),1,0),IF(E954=VLOOKUP(G954,装备规划说明!$F$10:$P$20,11,FALSE),1,0))</f>
        <v>1</v>
      </c>
      <c r="J954">
        <f t="shared" ref="J954:J1017" si="1502">J454+1</f>
        <v>2</v>
      </c>
      <c r="K954">
        <v>0</v>
      </c>
      <c r="R954">
        <f t="shared" ref="R954:S954" si="1503">R454</f>
        <v>7</v>
      </c>
      <c r="S954">
        <f t="shared" si="1503"/>
        <v>7</v>
      </c>
      <c r="U954">
        <f>VLOOKUP($R954,装备规划说明!$X$27:$AI$34,U$1,FALSE)</f>
        <v>16</v>
      </c>
      <c r="V954">
        <f>INT(VLOOKUP($R954,装备规划说明!$X$27:$AI$34,V$1,FALSE)*VLOOKUP($G954,装备规划说明!$F$10:$O$21,4,FALSE)/装备规划说明!$AE$14)</f>
        <v>1690</v>
      </c>
      <c r="W954">
        <f>VLOOKUP($R954,装备规划说明!$X$27:$AI$34,W$1,FALSE)</f>
        <v>18</v>
      </c>
      <c r="X954">
        <f>INT(VLOOKUP($R954,装备规划说明!$X$27:$AI$34,X$1,FALSE)*VLOOKUP($G954,装备规划说明!$F$10:$O$21,4,FALSE)/装备规划说明!$AE$14)</f>
        <v>338</v>
      </c>
      <c r="Y954" t="str">
        <f t="shared" si="1473"/>
        <v>[[16,1690][[18,338]]</v>
      </c>
      <c r="Z954">
        <f t="shared" si="1340"/>
        <v>4</v>
      </c>
      <c r="AA954" t="str">
        <f t="shared" si="1341"/>
        <v>[[16,281,1126,100][18,56,225,100]]</v>
      </c>
      <c r="AB954" t="str">
        <f t="shared" si="1336"/>
        <v>[[16,281,1126,100][18,56,225,100]]</v>
      </c>
      <c r="AC954" t="str">
        <f t="shared" si="1336"/>
        <v>[[16,281,1126,100][18,56,225,100]]</v>
      </c>
      <c r="AD954" t="str">
        <f t="shared" si="1336"/>
        <v>[[16,281,1126,100][18,56,225,100]]</v>
      </c>
      <c r="AE954">
        <f t="shared" si="1342"/>
        <v>3</v>
      </c>
    </row>
    <row r="955" spans="1:31" hidden="1" x14ac:dyDescent="0.15">
      <c r="A955" t="str">
        <f t="shared" si="1498"/>
        <v>1201110</v>
      </c>
      <c r="B955">
        <f t="shared" si="1499"/>
        <v>1</v>
      </c>
      <c r="E955">
        <f t="shared" ref="E955" si="1504">E455</f>
        <v>1</v>
      </c>
      <c r="G955">
        <f t="shared" ref="G955" si="1505">G455</f>
        <v>10</v>
      </c>
      <c r="H955">
        <f>VLOOKUP(G955,装备规划说明!$F$7:$H$20,2,FALSE)</f>
        <v>150</v>
      </c>
      <c r="I955">
        <f>IF(G955&gt;2,IF(E955=VLOOKUP(G955,装备规划说明!$F$10:$P$20,11,FALSE),1,0)+IF(E955-1=VLOOKUP(G955,装备规划说明!$F$10:$P$20,11,FALSE),1,0),IF(E955=VLOOKUP(G955,装备规划说明!$F$10:$P$20,11,FALSE),1,0))</f>
        <v>0</v>
      </c>
      <c r="J955">
        <f t="shared" si="1502"/>
        <v>2</v>
      </c>
      <c r="K955">
        <v>0</v>
      </c>
      <c r="R955">
        <f t="shared" ref="R955:S955" si="1506">R455</f>
        <v>1</v>
      </c>
      <c r="S955">
        <f t="shared" si="1506"/>
        <v>1</v>
      </c>
      <c r="U955">
        <f>VLOOKUP($R955,装备规划说明!$X$27:$AI$34,U$1,FALSE)</f>
        <v>16</v>
      </c>
      <c r="V955">
        <f>INT(VLOOKUP($R955,装备规划说明!$X$27:$AI$34,V$1,FALSE)*VLOOKUP($G955,装备规划说明!$F$10:$O$21,4,FALSE)/装备规划说明!$AE$14)</f>
        <v>1478</v>
      </c>
      <c r="W955">
        <f>VLOOKUP($R955,装备规划说明!$X$27:$AI$34,W$1,FALSE)</f>
        <v>20</v>
      </c>
      <c r="X955">
        <f>INT(VLOOKUP($R955,装备规划说明!$X$27:$AI$34,X$1,FALSE)*VLOOKUP($G955,装备规划说明!$F$10:$O$21,4,FALSE)/装备规划说明!$AE$14)</f>
        <v>105</v>
      </c>
      <c r="Y955" t="str">
        <f t="shared" si="1352"/>
        <v>[[16,1034,1847][[20,73,131]</v>
      </c>
      <c r="Z955">
        <f t="shared" si="1340"/>
        <v>0</v>
      </c>
      <c r="AA955" t="str">
        <f t="shared" si="1341"/>
        <v>[[16,246,985,100][20,17,70,100]]</v>
      </c>
      <c r="AB955" t="str">
        <f t="shared" si="1336"/>
        <v>[[16,246,985,100][20,17,70,100]]</v>
      </c>
      <c r="AC955" t="str">
        <f t="shared" si="1336"/>
        <v>[[16,246,985,100][20,17,70,100]]</v>
      </c>
      <c r="AD955" t="str">
        <f t="shared" si="1336"/>
        <v>[[16,246,985,100][20,17,70,100]]</v>
      </c>
      <c r="AE955">
        <f t="shared" si="1342"/>
        <v>1</v>
      </c>
    </row>
    <row r="956" spans="1:31" hidden="1" x14ac:dyDescent="0.15">
      <c r="A956" t="str">
        <f t="shared" si="1498"/>
        <v>1202110</v>
      </c>
      <c r="B956">
        <f t="shared" si="1499"/>
        <v>1</v>
      </c>
      <c r="E956">
        <f t="shared" ref="E956" si="1507">E456</f>
        <v>1</v>
      </c>
      <c r="G956">
        <f t="shared" ref="G956" si="1508">G456</f>
        <v>10</v>
      </c>
      <c r="H956">
        <f>VLOOKUP(G956,装备规划说明!$F$7:$H$20,2,FALSE)</f>
        <v>150</v>
      </c>
      <c r="I956">
        <f>IF(G956&gt;2,IF(E956=VLOOKUP(G956,装备规划说明!$F$10:$P$20,11,FALSE),1,0)+IF(E956-1=VLOOKUP(G956,装备规划说明!$F$10:$P$20,11,FALSE),1,0),IF(E956=VLOOKUP(G956,装备规划说明!$F$10:$P$20,11,FALSE),1,0))</f>
        <v>0</v>
      </c>
      <c r="J956">
        <f t="shared" si="1502"/>
        <v>2</v>
      </c>
      <c r="K956">
        <v>0</v>
      </c>
      <c r="R956">
        <f t="shared" ref="R956:S956" si="1509">R456</f>
        <v>2</v>
      </c>
      <c r="S956">
        <f t="shared" si="1509"/>
        <v>2</v>
      </c>
      <c r="U956">
        <f>VLOOKUP($R956,装备规划说明!$X$27:$AI$34,U$1,FALSE)</f>
        <v>16</v>
      </c>
      <c r="V956">
        <f>INT(VLOOKUP($R956,装备规划说明!$X$27:$AI$34,V$1,FALSE)*VLOOKUP($G956,装备规划说明!$F$10:$O$21,4,FALSE)/装备规划说明!$AE$14)</f>
        <v>2112</v>
      </c>
      <c r="W956">
        <f>VLOOKUP($R956,装备规划说明!$X$27:$AI$34,W$1,FALSE)</f>
        <v>20</v>
      </c>
      <c r="X956">
        <f>INT(VLOOKUP($R956,装备规划说明!$X$27:$AI$34,X$1,FALSE)*VLOOKUP($G956,装备规划说明!$F$10:$O$21,4,FALSE)/装备规划说明!$AE$14)</f>
        <v>105</v>
      </c>
      <c r="Y956" t="str">
        <f t="shared" si="1352"/>
        <v>[[16,1478,2640][[20,73,131]</v>
      </c>
      <c r="Z956">
        <f t="shared" si="1340"/>
        <v>0</v>
      </c>
      <c r="AA956" t="str">
        <f t="shared" si="1341"/>
        <v>[[16,352,1408,100][20,17,70,100]]</v>
      </c>
      <c r="AB956" t="str">
        <f t="shared" si="1336"/>
        <v>[[16,352,1408,100][20,17,70,100]]</v>
      </c>
      <c r="AC956" t="str">
        <f t="shared" si="1336"/>
        <v>[[16,352,1408,100][20,17,70,100]]</v>
      </c>
      <c r="AD956" t="str">
        <f t="shared" si="1336"/>
        <v>[[16,352,1408,100][20,17,70,100]]</v>
      </c>
      <c r="AE956">
        <f t="shared" si="1342"/>
        <v>1</v>
      </c>
    </row>
    <row r="957" spans="1:31" hidden="1" x14ac:dyDescent="0.15">
      <c r="A957" t="str">
        <f t="shared" si="1498"/>
        <v>1203110</v>
      </c>
      <c r="B957">
        <f t="shared" si="1499"/>
        <v>1</v>
      </c>
      <c r="E957">
        <f t="shared" ref="E957" si="1510">E457</f>
        <v>1</v>
      </c>
      <c r="G957">
        <f t="shared" ref="G957" si="1511">G457</f>
        <v>10</v>
      </c>
      <c r="H957">
        <f>VLOOKUP(G957,装备规划说明!$F$7:$H$20,2,FALSE)</f>
        <v>150</v>
      </c>
      <c r="I957">
        <f>IF(G957&gt;2,IF(E957=VLOOKUP(G957,装备规划说明!$F$10:$P$20,11,FALSE),1,0)+IF(E957-1=VLOOKUP(G957,装备规划说明!$F$10:$P$20,11,FALSE),1,0),IF(E957=VLOOKUP(G957,装备规划说明!$F$10:$P$20,11,FALSE),1,0))</f>
        <v>0</v>
      </c>
      <c r="J957">
        <f t="shared" si="1502"/>
        <v>2</v>
      </c>
      <c r="K957">
        <v>0</v>
      </c>
      <c r="R957">
        <f t="shared" ref="R957:S957" si="1512">R457</f>
        <v>3</v>
      </c>
      <c r="S957">
        <f t="shared" si="1512"/>
        <v>3</v>
      </c>
      <c r="U957">
        <f>VLOOKUP($R957,装备规划说明!$X$27:$AI$34,U$1,FALSE)</f>
        <v>16</v>
      </c>
      <c r="V957">
        <f>INT(VLOOKUP($R957,装备规划说明!$X$27:$AI$34,V$1,FALSE)*VLOOKUP($G957,装备规划说明!$F$10:$O$21,4,FALSE)/装备规划说明!$AE$14)</f>
        <v>1056</v>
      </c>
      <c r="W957">
        <f>VLOOKUP($R957,装备规划说明!$X$27:$AI$34,W$1,FALSE)</f>
        <v>21</v>
      </c>
      <c r="X957">
        <f>INT(VLOOKUP($R957,装备规划说明!$X$27:$AI$34,X$1,FALSE)*VLOOKUP($G957,装备规划说明!$F$10:$O$21,4,FALSE)/装备规划说明!$AE$14)</f>
        <v>105</v>
      </c>
      <c r="Y957" t="str">
        <f t="shared" si="1352"/>
        <v>[[16,739,1320][[21,73,131]</v>
      </c>
      <c r="Z957">
        <f t="shared" si="1340"/>
        <v>0</v>
      </c>
      <c r="AA957" t="str">
        <f t="shared" si="1341"/>
        <v>[[16,176,704,100][21,17,70,100]]</v>
      </c>
      <c r="AB957" t="str">
        <f t="shared" si="1336"/>
        <v>[[16,176,704,100][21,17,70,100]]</v>
      </c>
      <c r="AC957" t="str">
        <f t="shared" si="1336"/>
        <v>[[16,176,704,100][21,17,70,100]]</v>
      </c>
      <c r="AD957" t="str">
        <f t="shared" si="1336"/>
        <v>[[16,176,704,100][21,17,70,100]]</v>
      </c>
      <c r="AE957">
        <f t="shared" si="1342"/>
        <v>1</v>
      </c>
    </row>
    <row r="958" spans="1:31" hidden="1" x14ac:dyDescent="0.15">
      <c r="A958" t="str">
        <f t="shared" si="1498"/>
        <v>1204110</v>
      </c>
      <c r="B958">
        <f t="shared" si="1499"/>
        <v>1</v>
      </c>
      <c r="E958">
        <f t="shared" ref="E958" si="1513">E458</f>
        <v>1</v>
      </c>
      <c r="G958">
        <f t="shared" ref="G958" si="1514">G458</f>
        <v>10</v>
      </c>
      <c r="H958">
        <f>VLOOKUP(G958,装备规划说明!$F$7:$H$20,2,FALSE)</f>
        <v>150</v>
      </c>
      <c r="I958">
        <f>IF(G958&gt;2,IF(E958=VLOOKUP(G958,装备规划说明!$F$10:$P$20,11,FALSE),1,0)+IF(E958-1=VLOOKUP(G958,装备规划说明!$F$10:$P$20,11,FALSE),1,0),IF(E958=VLOOKUP(G958,装备规划说明!$F$10:$P$20,11,FALSE),1,0))</f>
        <v>0</v>
      </c>
      <c r="J958">
        <f t="shared" si="1502"/>
        <v>2</v>
      </c>
      <c r="K958">
        <v>0</v>
      </c>
      <c r="R958">
        <f t="shared" ref="R958:S958" si="1515">R458</f>
        <v>4</v>
      </c>
      <c r="S958">
        <f t="shared" si="1515"/>
        <v>4</v>
      </c>
      <c r="U958">
        <f>VLOOKUP($R958,装备规划说明!$X$27:$AI$34,U$1,FALSE)</f>
        <v>18</v>
      </c>
      <c r="V958">
        <f>INT(VLOOKUP($R958,装备规划说明!$X$27:$AI$34,V$1,FALSE)*VLOOKUP($G958,装备规划说明!$F$10:$O$21,4,FALSE)/装备规划说明!$AE$14)</f>
        <v>105</v>
      </c>
      <c r="W958">
        <f>VLOOKUP($R958,装备规划说明!$X$27:$AI$34,W$1,FALSE)</f>
        <v>22</v>
      </c>
      <c r="X958">
        <f>INT(VLOOKUP($R958,装备规划说明!$X$27:$AI$34,X$1,FALSE)*VLOOKUP($G958,装备规划说明!$F$10:$O$21,4,FALSE)/装备规划说明!$AE$14)</f>
        <v>52</v>
      </c>
      <c r="Y958" t="str">
        <f t="shared" si="1352"/>
        <v>[[18,73,131][[22,36,65]</v>
      </c>
      <c r="Z958">
        <f t="shared" si="1340"/>
        <v>0</v>
      </c>
      <c r="AA958" t="str">
        <f t="shared" si="1341"/>
        <v>[[18,17,70,100][22,8,34,100]]</v>
      </c>
      <c r="AB958" t="str">
        <f t="shared" si="1336"/>
        <v>[[18,17,70,100][22,8,34,100]]</v>
      </c>
      <c r="AC958" t="str">
        <f t="shared" si="1336"/>
        <v>[[18,17,70,100][22,8,34,100]]</v>
      </c>
      <c r="AD958" t="str">
        <f t="shared" si="1336"/>
        <v>[[18,17,70,100][22,8,34,100]]</v>
      </c>
      <c r="AE958">
        <f t="shared" si="1342"/>
        <v>1</v>
      </c>
    </row>
    <row r="959" spans="1:31" hidden="1" x14ac:dyDescent="0.15">
      <c r="A959" t="str">
        <f t="shared" si="1498"/>
        <v>1205110</v>
      </c>
      <c r="B959">
        <f t="shared" si="1499"/>
        <v>1</v>
      </c>
      <c r="E959">
        <f t="shared" ref="E959" si="1516">E459</f>
        <v>1</v>
      </c>
      <c r="G959">
        <f t="shared" ref="G959" si="1517">G459</f>
        <v>10</v>
      </c>
      <c r="H959">
        <f>VLOOKUP(G959,装备规划说明!$F$7:$H$20,2,FALSE)</f>
        <v>150</v>
      </c>
      <c r="I959">
        <f>IF(G959&gt;2,IF(E959=VLOOKUP(G959,装备规划说明!$F$10:$P$20,11,FALSE),1,0)+IF(E959-1=VLOOKUP(G959,装备规划说明!$F$10:$P$20,11,FALSE),1,0),IF(E959=VLOOKUP(G959,装备规划说明!$F$10:$P$20,11,FALSE),1,0))</f>
        <v>0</v>
      </c>
      <c r="J959">
        <f t="shared" si="1502"/>
        <v>2</v>
      </c>
      <c r="K959">
        <v>0</v>
      </c>
      <c r="R959">
        <f t="shared" ref="R959:S959" si="1518">R459</f>
        <v>5</v>
      </c>
      <c r="S959">
        <f t="shared" si="1518"/>
        <v>5</v>
      </c>
      <c r="U959">
        <f>VLOOKUP($R959,装备规划说明!$X$27:$AI$34,U$1,FALSE)</f>
        <v>16</v>
      </c>
      <c r="V959">
        <f>INT(VLOOKUP($R959,装备规划说明!$X$27:$AI$34,V$1,FALSE)*VLOOKUP($G959,装备规划说明!$F$10:$O$21,4,FALSE)/装备规划说明!$AE$14)</f>
        <v>1478</v>
      </c>
      <c r="W959">
        <f>VLOOKUP($R959,装备规划说明!$X$27:$AI$34,W$1,FALSE)</f>
        <v>17</v>
      </c>
      <c r="X959">
        <f>INT(VLOOKUP($R959,装备规划说明!$X$27:$AI$34,X$1,FALSE)*VLOOKUP($G959,装备规划说明!$F$10:$O$21,4,FALSE)/装备规划说明!$AE$14)</f>
        <v>1056</v>
      </c>
      <c r="Y959" t="str">
        <f t="shared" si="1352"/>
        <v>[[16,1034,1847][[17,739,1320]</v>
      </c>
      <c r="Z959">
        <f t="shared" si="1340"/>
        <v>0</v>
      </c>
      <c r="AA959" t="str">
        <f t="shared" si="1341"/>
        <v>[[16,246,985,100][17,176,704,100]]</v>
      </c>
      <c r="AB959" t="str">
        <f t="shared" si="1336"/>
        <v>[[16,246,985,100][17,176,704,100]]</v>
      </c>
      <c r="AC959" t="str">
        <f t="shared" si="1336"/>
        <v>[[16,246,985,100][17,176,704,100]]</v>
      </c>
      <c r="AD959" t="str">
        <f t="shared" si="1336"/>
        <v>[[16,246,985,100][17,176,704,100]]</v>
      </c>
      <c r="AE959">
        <f t="shared" si="1342"/>
        <v>1</v>
      </c>
    </row>
    <row r="960" spans="1:31" hidden="1" x14ac:dyDescent="0.15">
      <c r="A960" t="str">
        <f t="shared" si="1498"/>
        <v>1206110</v>
      </c>
      <c r="B960">
        <f t="shared" si="1499"/>
        <v>1</v>
      </c>
      <c r="E960">
        <f t="shared" ref="E960" si="1519">E460</f>
        <v>1</v>
      </c>
      <c r="G960">
        <f t="shared" ref="G960" si="1520">G460</f>
        <v>10</v>
      </c>
      <c r="H960">
        <f>VLOOKUP(G960,装备规划说明!$F$7:$H$20,2,FALSE)</f>
        <v>150</v>
      </c>
      <c r="I960">
        <f>IF(G960&gt;2,IF(E960=VLOOKUP(G960,装备规划说明!$F$10:$P$20,11,FALSE),1,0)+IF(E960-1=VLOOKUP(G960,装备规划说明!$F$10:$P$20,11,FALSE),1,0),IF(E960=VLOOKUP(G960,装备规划说明!$F$10:$P$20,11,FALSE),1,0))</f>
        <v>0</v>
      </c>
      <c r="J960">
        <f t="shared" si="1502"/>
        <v>2</v>
      </c>
      <c r="K960">
        <v>0</v>
      </c>
      <c r="R960">
        <f t="shared" ref="R960:S960" si="1521">R460</f>
        <v>6</v>
      </c>
      <c r="S960">
        <f t="shared" si="1521"/>
        <v>6</v>
      </c>
      <c r="U960">
        <f>VLOOKUP($R960,装备规划说明!$X$27:$AI$34,U$1,FALSE)</f>
        <v>18</v>
      </c>
      <c r="V960">
        <f>INT(VLOOKUP($R960,装备规划说明!$X$27:$AI$34,V$1,FALSE)*VLOOKUP($G960,装备规划说明!$F$10:$O$21,4,FALSE)/装备规划说明!$AE$14)</f>
        <v>105</v>
      </c>
      <c r="W960">
        <f>VLOOKUP($R960,装备规划说明!$X$27:$AI$34,W$1,FALSE)</f>
        <v>17</v>
      </c>
      <c r="X960">
        <f>INT(VLOOKUP($R960,装备规划说明!$X$27:$AI$34,X$1,FALSE)*VLOOKUP($G960,装备规划说明!$F$10:$O$21,4,FALSE)/装备规划说明!$AE$14)</f>
        <v>42</v>
      </c>
      <c r="Y960" t="str">
        <f t="shared" si="1352"/>
        <v>[[18,73,131][[17,29,52]</v>
      </c>
      <c r="Z960">
        <f t="shared" si="1340"/>
        <v>0</v>
      </c>
      <c r="AA960" t="str">
        <f t="shared" si="1341"/>
        <v>[[18,17,70,100][17,7,28,100]]</v>
      </c>
      <c r="AB960" t="str">
        <f t="shared" si="1336"/>
        <v>[[18,17,70,100][17,7,28,100]]</v>
      </c>
      <c r="AC960" t="str">
        <f t="shared" si="1336"/>
        <v>[[18,17,70,100][17,7,28,100]]</v>
      </c>
      <c r="AD960" t="str">
        <f t="shared" si="1336"/>
        <v>[[18,17,70,100][17,7,28,100]]</v>
      </c>
      <c r="AE960">
        <f t="shared" si="1342"/>
        <v>1</v>
      </c>
    </row>
    <row r="961" spans="1:31" hidden="1" x14ac:dyDescent="0.15">
      <c r="A961" t="str">
        <f t="shared" si="1498"/>
        <v>1207110</v>
      </c>
      <c r="B961">
        <f t="shared" si="1499"/>
        <v>1</v>
      </c>
      <c r="E961">
        <f t="shared" ref="E961" si="1522">E461</f>
        <v>1</v>
      </c>
      <c r="G961">
        <f t="shared" ref="G961" si="1523">G461</f>
        <v>10</v>
      </c>
      <c r="H961">
        <f>VLOOKUP(G961,装备规划说明!$F$7:$H$20,2,FALSE)</f>
        <v>150</v>
      </c>
      <c r="I961">
        <f>IF(G961&gt;2,IF(E961=VLOOKUP(G961,装备规划说明!$F$10:$P$20,11,FALSE),1,0)+IF(E961-1=VLOOKUP(G961,装备规划说明!$F$10:$P$20,11,FALSE),1,0),IF(E961=VLOOKUP(G961,装备规划说明!$F$10:$P$20,11,FALSE),1,0))</f>
        <v>0</v>
      </c>
      <c r="J961">
        <f t="shared" si="1502"/>
        <v>2</v>
      </c>
      <c r="K961">
        <v>0</v>
      </c>
      <c r="R961">
        <f t="shared" ref="R961:S961" si="1524">R461</f>
        <v>7</v>
      </c>
      <c r="S961">
        <f t="shared" si="1524"/>
        <v>7</v>
      </c>
      <c r="U961">
        <f>VLOOKUP($R961,装备规划说明!$X$27:$AI$34,U$1,FALSE)</f>
        <v>16</v>
      </c>
      <c r="V961">
        <f>INT(VLOOKUP($R961,装备规划说明!$X$27:$AI$34,V$1,FALSE)*VLOOKUP($G961,装备规划说明!$F$10:$O$21,4,FALSE)/装备规划说明!$AE$14)</f>
        <v>2112</v>
      </c>
      <c r="W961">
        <f>VLOOKUP($R961,装备规划说明!$X$27:$AI$34,W$1,FALSE)</f>
        <v>18</v>
      </c>
      <c r="X961">
        <f>INT(VLOOKUP($R961,装备规划说明!$X$27:$AI$34,X$1,FALSE)*VLOOKUP($G961,装备规划说明!$F$10:$O$21,4,FALSE)/装备规划说明!$AE$14)</f>
        <v>422</v>
      </c>
      <c r="Y961" t="str">
        <f t="shared" si="1352"/>
        <v>[[16,1478,2640][[18,295,527]</v>
      </c>
      <c r="Z961">
        <f t="shared" si="1340"/>
        <v>0</v>
      </c>
      <c r="AA961" t="str">
        <f t="shared" si="1341"/>
        <v>[[16,352,1408,100][18,70,281,100]]</v>
      </c>
      <c r="AB961" t="str">
        <f t="shared" si="1336"/>
        <v>[[16,352,1408,100][18,70,281,100]]</v>
      </c>
      <c r="AC961" t="str">
        <f t="shared" si="1336"/>
        <v>[[16,352,1408,100][18,70,281,100]]</v>
      </c>
      <c r="AD961" t="str">
        <f t="shared" si="1336"/>
        <v>[[16,352,1408,100][18,70,281,100]]</v>
      </c>
      <c r="AE961">
        <f t="shared" si="1342"/>
        <v>1</v>
      </c>
    </row>
    <row r="962" spans="1:31" hidden="1" x14ac:dyDescent="0.15">
      <c r="A962" t="str">
        <f t="shared" si="1498"/>
        <v>1207110</v>
      </c>
      <c r="B962">
        <f t="shared" si="1499"/>
        <v>1</v>
      </c>
      <c r="E962">
        <f t="shared" ref="E962" si="1525">E462</f>
        <v>1</v>
      </c>
      <c r="G962">
        <f t="shared" ref="G962" si="1526">G462</f>
        <v>10</v>
      </c>
      <c r="H962">
        <f>VLOOKUP(G962,装备规划说明!$F$7:$H$20,2,FALSE)</f>
        <v>150</v>
      </c>
      <c r="I962">
        <f>IF(G962&gt;2,IF(E962=VLOOKUP(G962,装备规划说明!$F$10:$P$20,11,FALSE),1,0)+IF(E962-1=VLOOKUP(G962,装备规划说明!$F$10:$P$20,11,FALSE),1,0),IF(E962=VLOOKUP(G962,装备规划说明!$F$10:$P$20,11,FALSE),1,0))</f>
        <v>0</v>
      </c>
      <c r="J962">
        <f t="shared" si="1502"/>
        <v>2</v>
      </c>
      <c r="K962">
        <v>0</v>
      </c>
      <c r="R962">
        <f t="shared" ref="R962:S962" si="1527">R462</f>
        <v>7</v>
      </c>
      <c r="S962">
        <f t="shared" si="1527"/>
        <v>7</v>
      </c>
      <c r="U962">
        <f>VLOOKUP($R962,装备规划说明!$X$27:$AI$34,U$1,FALSE)</f>
        <v>16</v>
      </c>
      <c r="V962">
        <f>INT(VLOOKUP($R962,装备规划说明!$X$27:$AI$34,V$1,FALSE)*VLOOKUP($G962,装备规划说明!$F$10:$O$21,4,FALSE)/装备规划说明!$AE$14)</f>
        <v>2112</v>
      </c>
      <c r="W962">
        <f>VLOOKUP($R962,装备规划说明!$X$27:$AI$34,W$1,FALSE)</f>
        <v>18</v>
      </c>
      <c r="X962">
        <f>INT(VLOOKUP($R962,装备规划说明!$X$27:$AI$34,X$1,FALSE)*VLOOKUP($G962,装备规划说明!$F$10:$O$21,4,FALSE)/装备规划说明!$AE$14)</f>
        <v>422</v>
      </c>
      <c r="Y962" t="str">
        <f t="shared" si="1352"/>
        <v>[[16,1478,2640][[18,295,527]</v>
      </c>
      <c r="Z962">
        <f t="shared" si="1340"/>
        <v>0</v>
      </c>
      <c r="AA962" t="str">
        <f t="shared" si="1341"/>
        <v>[[16,352,1408,100][18,70,281,100]]</v>
      </c>
      <c r="AB962" t="str">
        <f t="shared" si="1336"/>
        <v>[[16,352,1408,100][18,70,281,100]]</v>
      </c>
      <c r="AC962" t="str">
        <f t="shared" si="1336"/>
        <v>[[16,352,1408,100][18,70,281,100]]</v>
      </c>
      <c r="AD962" t="str">
        <f t="shared" si="1336"/>
        <v>[[16,352,1408,100][18,70,281,100]]</v>
      </c>
      <c r="AE962">
        <f t="shared" si="1342"/>
        <v>1</v>
      </c>
    </row>
    <row r="963" spans="1:31" hidden="1" x14ac:dyDescent="0.15">
      <c r="A963" t="str">
        <f t="shared" si="1498"/>
        <v>1207110</v>
      </c>
      <c r="B963">
        <f t="shared" si="1499"/>
        <v>1</v>
      </c>
      <c r="E963">
        <f t="shared" ref="E963" si="1528">E463</f>
        <v>1</v>
      </c>
      <c r="G963">
        <f t="shared" ref="G963" si="1529">G463</f>
        <v>10</v>
      </c>
      <c r="H963">
        <f>VLOOKUP(G963,装备规划说明!$F$7:$H$20,2,FALSE)</f>
        <v>150</v>
      </c>
      <c r="I963">
        <f>IF(G963&gt;2,IF(E963=VLOOKUP(G963,装备规划说明!$F$10:$P$20,11,FALSE),1,0)+IF(E963-1=VLOOKUP(G963,装备规划说明!$F$10:$P$20,11,FALSE),1,0),IF(E963=VLOOKUP(G963,装备规划说明!$F$10:$P$20,11,FALSE),1,0))</f>
        <v>0</v>
      </c>
      <c r="J963">
        <f t="shared" si="1502"/>
        <v>2</v>
      </c>
      <c r="K963">
        <v>0</v>
      </c>
      <c r="R963">
        <f t="shared" ref="R963:S963" si="1530">R463</f>
        <v>7</v>
      </c>
      <c r="S963">
        <f t="shared" si="1530"/>
        <v>7</v>
      </c>
      <c r="U963">
        <f>VLOOKUP($R963,装备规划说明!$X$27:$AI$34,U$1,FALSE)</f>
        <v>16</v>
      </c>
      <c r="V963">
        <f>INT(VLOOKUP($R963,装备规划说明!$X$27:$AI$34,V$1,FALSE)*VLOOKUP($G963,装备规划说明!$F$10:$O$21,4,FALSE)/装备规划说明!$AE$14)</f>
        <v>2112</v>
      </c>
      <c r="W963">
        <f>VLOOKUP($R963,装备规划说明!$X$27:$AI$34,W$1,FALSE)</f>
        <v>18</v>
      </c>
      <c r="X963">
        <f>INT(VLOOKUP($R963,装备规划说明!$X$27:$AI$34,X$1,FALSE)*VLOOKUP($G963,装备规划说明!$F$10:$O$21,4,FALSE)/装备规划说明!$AE$14)</f>
        <v>422</v>
      </c>
      <c r="Y963" t="str">
        <f t="shared" si="1352"/>
        <v>[[16,1478,2640][[18,295,527]</v>
      </c>
      <c r="Z963">
        <f t="shared" si="1340"/>
        <v>0</v>
      </c>
      <c r="AA963" t="str">
        <f t="shared" si="1341"/>
        <v>[[16,352,1408,100][18,70,281,100]]</v>
      </c>
      <c r="AB963" t="str">
        <f t="shared" si="1336"/>
        <v>[[16,352,1408,100][18,70,281,100]]</v>
      </c>
      <c r="AC963" t="str">
        <f t="shared" si="1336"/>
        <v>[[16,352,1408,100][18,70,281,100]]</v>
      </c>
      <c r="AD963" t="str">
        <f t="shared" si="1336"/>
        <v>[[16,352,1408,100][18,70,281,100]]</v>
      </c>
      <c r="AE963">
        <f t="shared" si="1342"/>
        <v>1</v>
      </c>
    </row>
    <row r="964" spans="1:31" hidden="1" x14ac:dyDescent="0.15">
      <c r="A964" t="str">
        <f t="shared" si="1498"/>
        <v>1207110</v>
      </c>
      <c r="B964">
        <f t="shared" si="1499"/>
        <v>1</v>
      </c>
      <c r="E964">
        <f t="shared" ref="E964" si="1531">E464</f>
        <v>1</v>
      </c>
      <c r="G964">
        <f t="shared" ref="G964" si="1532">G464</f>
        <v>10</v>
      </c>
      <c r="H964">
        <f>VLOOKUP(G964,装备规划说明!$F$7:$H$20,2,FALSE)</f>
        <v>150</v>
      </c>
      <c r="I964">
        <f>IF(G964&gt;2,IF(E964=VLOOKUP(G964,装备规划说明!$F$10:$P$20,11,FALSE),1,0)+IF(E964-1=VLOOKUP(G964,装备规划说明!$F$10:$P$20,11,FALSE),1,0),IF(E964=VLOOKUP(G964,装备规划说明!$F$10:$P$20,11,FALSE),1,0))</f>
        <v>0</v>
      </c>
      <c r="J964">
        <f t="shared" si="1502"/>
        <v>2</v>
      </c>
      <c r="K964">
        <v>0</v>
      </c>
      <c r="R964">
        <f t="shared" ref="R964:S964" si="1533">R464</f>
        <v>7</v>
      </c>
      <c r="S964">
        <f t="shared" si="1533"/>
        <v>7</v>
      </c>
      <c r="U964">
        <f>VLOOKUP($R964,装备规划说明!$X$27:$AI$34,U$1,FALSE)</f>
        <v>16</v>
      </c>
      <c r="V964">
        <f>INT(VLOOKUP($R964,装备规划说明!$X$27:$AI$34,V$1,FALSE)*VLOOKUP($G964,装备规划说明!$F$10:$O$21,4,FALSE)/装备规划说明!$AE$14)</f>
        <v>2112</v>
      </c>
      <c r="W964">
        <f>VLOOKUP($R964,装备规划说明!$X$27:$AI$34,W$1,FALSE)</f>
        <v>18</v>
      </c>
      <c r="X964">
        <f>INT(VLOOKUP($R964,装备规划说明!$X$27:$AI$34,X$1,FALSE)*VLOOKUP($G964,装备规划说明!$F$10:$O$21,4,FALSE)/装备规划说明!$AE$14)</f>
        <v>422</v>
      </c>
      <c r="Y964" t="str">
        <f t="shared" si="1352"/>
        <v>[[16,1478,2640][[18,295,527]</v>
      </c>
      <c r="Z964">
        <f t="shared" si="1340"/>
        <v>0</v>
      </c>
      <c r="AA964" t="str">
        <f t="shared" si="1341"/>
        <v>[[16,352,1408,100][18,70,281,100]]</v>
      </c>
      <c r="AB964" t="str">
        <f t="shared" si="1336"/>
        <v>[[16,352,1408,100][18,70,281,100]]</v>
      </c>
      <c r="AC964" t="str">
        <f t="shared" si="1336"/>
        <v>[[16,352,1408,100][18,70,281,100]]</v>
      </c>
      <c r="AD964" t="str">
        <f t="shared" si="1336"/>
        <v>[[16,352,1408,100][18,70,281,100]]</v>
      </c>
      <c r="AE964">
        <f t="shared" si="1342"/>
        <v>1</v>
      </c>
    </row>
    <row r="965" spans="1:31" hidden="1" x14ac:dyDescent="0.15">
      <c r="A965" t="str">
        <f t="shared" si="1498"/>
        <v>1201210</v>
      </c>
      <c r="B965">
        <f t="shared" si="1499"/>
        <v>1</v>
      </c>
      <c r="E965">
        <f t="shared" ref="E965" si="1534">E465</f>
        <v>2</v>
      </c>
      <c r="G965">
        <f t="shared" ref="G965" si="1535">G465</f>
        <v>10</v>
      </c>
      <c r="H965">
        <f>VLOOKUP(G965,装备规划说明!$F$7:$H$20,2,FALSE)</f>
        <v>150</v>
      </c>
      <c r="I965">
        <f>IF(G965&gt;2,IF(E965=VLOOKUP(G965,装备规划说明!$F$10:$P$20,11,FALSE),1,0)+IF(E965-1=VLOOKUP(G965,装备规划说明!$F$10:$P$20,11,FALSE),1,0),IF(E965=VLOOKUP(G965,装备规划说明!$F$10:$P$20,11,FALSE),1,0))</f>
        <v>0</v>
      </c>
      <c r="J965">
        <f t="shared" si="1502"/>
        <v>2</v>
      </c>
      <c r="K965">
        <v>0</v>
      </c>
      <c r="R965">
        <f t="shared" ref="R965:S965" si="1536">R465</f>
        <v>1</v>
      </c>
      <c r="S965">
        <f t="shared" si="1536"/>
        <v>1</v>
      </c>
      <c r="U965">
        <f>VLOOKUP($R965,装备规划说明!$X$27:$AI$34,U$1,FALSE)</f>
        <v>16</v>
      </c>
      <c r="V965">
        <f>INT(VLOOKUP($R965,装备规划说明!$X$27:$AI$34,V$1,FALSE)*VLOOKUP($G965,装备规划说明!$F$10:$O$21,4,FALSE)/装备规划说明!$AE$14)</f>
        <v>1478</v>
      </c>
      <c r="W965">
        <f>VLOOKUP($R965,装备规划说明!$X$27:$AI$34,W$1,FALSE)</f>
        <v>20</v>
      </c>
      <c r="X965">
        <f>INT(VLOOKUP($R965,装备规划说明!$X$27:$AI$34,X$1,FALSE)*VLOOKUP($G965,装备规划说明!$F$10:$O$21,4,FALSE)/装备规划说明!$AE$14)</f>
        <v>105</v>
      </c>
      <c r="Y965" t="str">
        <f t="shared" si="1352"/>
        <v>[[16,1034,1847][[20,73,131]</v>
      </c>
      <c r="Z965">
        <f t="shared" si="1340"/>
        <v>1</v>
      </c>
      <c r="AA965" t="str">
        <f t="shared" si="1341"/>
        <v>[[16,246,985,100][20,17,70,100]]</v>
      </c>
      <c r="AB965" t="str">
        <f t="shared" si="1341"/>
        <v>[[16,246,985,100][20,17,70,100]]</v>
      </c>
      <c r="AC965" t="str">
        <f t="shared" si="1341"/>
        <v>[[16,246,985,100][20,17,70,100]]</v>
      </c>
      <c r="AD965" t="str">
        <f t="shared" si="1341"/>
        <v>[[16,246,985,100][20,17,70,100]]</v>
      </c>
      <c r="AE965">
        <f t="shared" si="1342"/>
        <v>2</v>
      </c>
    </row>
    <row r="966" spans="1:31" hidden="1" x14ac:dyDescent="0.15">
      <c r="A966" t="str">
        <f t="shared" si="1498"/>
        <v>1202210</v>
      </c>
      <c r="B966">
        <f t="shared" si="1499"/>
        <v>1</v>
      </c>
      <c r="E966">
        <f t="shared" ref="E966" si="1537">E466</f>
        <v>2</v>
      </c>
      <c r="G966">
        <f t="shared" ref="G966" si="1538">G466</f>
        <v>10</v>
      </c>
      <c r="H966">
        <f>VLOOKUP(G966,装备规划说明!$F$7:$H$20,2,FALSE)</f>
        <v>150</v>
      </c>
      <c r="I966">
        <f>IF(G966&gt;2,IF(E966=VLOOKUP(G966,装备规划说明!$F$10:$P$20,11,FALSE),1,0)+IF(E966-1=VLOOKUP(G966,装备规划说明!$F$10:$P$20,11,FALSE),1,0),IF(E966=VLOOKUP(G966,装备规划说明!$F$10:$P$20,11,FALSE),1,0))</f>
        <v>0</v>
      </c>
      <c r="J966">
        <f t="shared" si="1502"/>
        <v>2</v>
      </c>
      <c r="K966">
        <v>0</v>
      </c>
      <c r="R966">
        <f t="shared" ref="R966:S966" si="1539">R466</f>
        <v>2</v>
      </c>
      <c r="S966">
        <f t="shared" si="1539"/>
        <v>2</v>
      </c>
      <c r="U966">
        <f>VLOOKUP($R966,装备规划说明!$X$27:$AI$34,U$1,FALSE)</f>
        <v>16</v>
      </c>
      <c r="V966">
        <f>INT(VLOOKUP($R966,装备规划说明!$X$27:$AI$34,V$1,FALSE)*VLOOKUP($G966,装备规划说明!$F$10:$O$21,4,FALSE)/装备规划说明!$AE$14)</f>
        <v>2112</v>
      </c>
      <c r="W966">
        <f>VLOOKUP($R966,装备规划说明!$X$27:$AI$34,W$1,FALSE)</f>
        <v>20</v>
      </c>
      <c r="X966">
        <f>INT(VLOOKUP($R966,装备规划说明!$X$27:$AI$34,X$1,FALSE)*VLOOKUP($G966,装备规划说明!$F$10:$O$21,4,FALSE)/装备规划说明!$AE$14)</f>
        <v>105</v>
      </c>
      <c r="Y966" t="str">
        <f t="shared" ref="Y966:Y1029" si="1540">"[["&amp;$U966&amp;","&amp;INT($V966*0.7)&amp;","&amp;INT($V966*1.25)&amp;"]"&amp;"[["&amp;$W966&amp;","&amp;INT($X966*0.7)&amp;","&amp;INT($X966*1.25)&amp;"]"</f>
        <v>[[16,1478,2640][[20,73,131]</v>
      </c>
      <c r="Z966">
        <f t="shared" ref="Z966:Z1029" si="1541">E966-1</f>
        <v>1</v>
      </c>
      <c r="AA966" t="str">
        <f t="shared" ref="AA966:AD1029" si="1542">"[["&amp;$U966&amp;","&amp;INT($V966/6)&amp;","&amp;INT($V966/1.5)&amp;",100]"&amp;"["&amp;$W966&amp;","&amp;INT($X966/6)&amp;","&amp;INT($X966/1.5)&amp;",100]]"</f>
        <v>[[16,352,1408,100][20,17,70,100]]</v>
      </c>
      <c r="AB966" t="str">
        <f t="shared" si="1542"/>
        <v>[[16,352,1408,100][20,17,70,100]]</v>
      </c>
      <c r="AC966" t="str">
        <f t="shared" si="1542"/>
        <v>[[16,352,1408,100][20,17,70,100]]</v>
      </c>
      <c r="AD966" t="str">
        <f t="shared" si="1542"/>
        <v>[[16,352,1408,100][20,17,70,100]]</v>
      </c>
      <c r="AE966">
        <f t="shared" ref="AE966:AE1029" si="1543">ROUNDDOWN((E966*3+G966)/8,0)</f>
        <v>2</v>
      </c>
    </row>
    <row r="967" spans="1:31" hidden="1" x14ac:dyDescent="0.15">
      <c r="A967" t="str">
        <f t="shared" si="1498"/>
        <v>1203210</v>
      </c>
      <c r="B967">
        <f t="shared" si="1499"/>
        <v>1</v>
      </c>
      <c r="E967">
        <f t="shared" ref="E967" si="1544">E467</f>
        <v>2</v>
      </c>
      <c r="G967">
        <f t="shared" ref="G967" si="1545">G467</f>
        <v>10</v>
      </c>
      <c r="H967">
        <f>VLOOKUP(G967,装备规划说明!$F$7:$H$20,2,FALSE)</f>
        <v>150</v>
      </c>
      <c r="I967">
        <f>IF(G967&gt;2,IF(E967=VLOOKUP(G967,装备规划说明!$F$10:$P$20,11,FALSE),1,0)+IF(E967-1=VLOOKUP(G967,装备规划说明!$F$10:$P$20,11,FALSE),1,0),IF(E967=VLOOKUP(G967,装备规划说明!$F$10:$P$20,11,FALSE),1,0))</f>
        <v>0</v>
      </c>
      <c r="J967">
        <f t="shared" si="1502"/>
        <v>2</v>
      </c>
      <c r="K967">
        <v>0</v>
      </c>
      <c r="R967">
        <f t="shared" ref="R967:S967" si="1546">R467</f>
        <v>3</v>
      </c>
      <c r="S967">
        <f t="shared" si="1546"/>
        <v>3</v>
      </c>
      <c r="U967">
        <f>VLOOKUP($R967,装备规划说明!$X$27:$AI$34,U$1,FALSE)</f>
        <v>16</v>
      </c>
      <c r="V967">
        <f>INT(VLOOKUP($R967,装备规划说明!$X$27:$AI$34,V$1,FALSE)*VLOOKUP($G967,装备规划说明!$F$10:$O$21,4,FALSE)/装备规划说明!$AE$14)</f>
        <v>1056</v>
      </c>
      <c r="W967">
        <f>VLOOKUP($R967,装备规划说明!$X$27:$AI$34,W$1,FALSE)</f>
        <v>21</v>
      </c>
      <c r="X967">
        <f>INT(VLOOKUP($R967,装备规划说明!$X$27:$AI$34,X$1,FALSE)*VLOOKUP($G967,装备规划说明!$F$10:$O$21,4,FALSE)/装备规划说明!$AE$14)</f>
        <v>105</v>
      </c>
      <c r="Y967" t="str">
        <f t="shared" si="1540"/>
        <v>[[16,739,1320][[21,73,131]</v>
      </c>
      <c r="Z967">
        <f t="shared" si="1541"/>
        <v>1</v>
      </c>
      <c r="AA967" t="str">
        <f t="shared" si="1542"/>
        <v>[[16,176,704,100][21,17,70,100]]</v>
      </c>
      <c r="AB967" t="str">
        <f t="shared" si="1542"/>
        <v>[[16,176,704,100][21,17,70,100]]</v>
      </c>
      <c r="AC967" t="str">
        <f t="shared" si="1542"/>
        <v>[[16,176,704,100][21,17,70,100]]</v>
      </c>
      <c r="AD967" t="str">
        <f t="shared" si="1542"/>
        <v>[[16,176,704,100][21,17,70,100]]</v>
      </c>
      <c r="AE967">
        <f t="shared" si="1543"/>
        <v>2</v>
      </c>
    </row>
    <row r="968" spans="1:31" hidden="1" x14ac:dyDescent="0.15">
      <c r="A968" t="str">
        <f t="shared" si="1498"/>
        <v>1204210</v>
      </c>
      <c r="B968">
        <f t="shared" si="1499"/>
        <v>1</v>
      </c>
      <c r="E968">
        <f t="shared" ref="E968" si="1547">E468</f>
        <v>2</v>
      </c>
      <c r="G968">
        <f t="shared" ref="G968" si="1548">G468</f>
        <v>10</v>
      </c>
      <c r="H968">
        <f>VLOOKUP(G968,装备规划说明!$F$7:$H$20,2,FALSE)</f>
        <v>150</v>
      </c>
      <c r="I968">
        <f>IF(G968&gt;2,IF(E968=VLOOKUP(G968,装备规划说明!$F$10:$P$20,11,FALSE),1,0)+IF(E968-1=VLOOKUP(G968,装备规划说明!$F$10:$P$20,11,FALSE),1,0),IF(E968=VLOOKUP(G968,装备规划说明!$F$10:$P$20,11,FALSE),1,0))</f>
        <v>0</v>
      </c>
      <c r="J968">
        <f t="shared" si="1502"/>
        <v>2</v>
      </c>
      <c r="K968">
        <v>0</v>
      </c>
      <c r="R968">
        <f t="shared" ref="R968:S968" si="1549">R468</f>
        <v>4</v>
      </c>
      <c r="S968">
        <f t="shared" si="1549"/>
        <v>4</v>
      </c>
      <c r="U968">
        <f>VLOOKUP($R968,装备规划说明!$X$27:$AI$34,U$1,FALSE)</f>
        <v>18</v>
      </c>
      <c r="V968">
        <f>INT(VLOOKUP($R968,装备规划说明!$X$27:$AI$34,V$1,FALSE)*VLOOKUP($G968,装备规划说明!$F$10:$O$21,4,FALSE)/装备规划说明!$AE$14)</f>
        <v>105</v>
      </c>
      <c r="W968">
        <f>VLOOKUP($R968,装备规划说明!$X$27:$AI$34,W$1,FALSE)</f>
        <v>22</v>
      </c>
      <c r="X968">
        <f>INT(VLOOKUP($R968,装备规划说明!$X$27:$AI$34,X$1,FALSE)*VLOOKUP($G968,装备规划说明!$F$10:$O$21,4,FALSE)/装备规划说明!$AE$14)</f>
        <v>52</v>
      </c>
      <c r="Y968" t="str">
        <f t="shared" si="1540"/>
        <v>[[18,73,131][[22,36,65]</v>
      </c>
      <c r="Z968">
        <f t="shared" si="1541"/>
        <v>1</v>
      </c>
      <c r="AA968" t="str">
        <f t="shared" si="1542"/>
        <v>[[18,17,70,100][22,8,34,100]]</v>
      </c>
      <c r="AB968" t="str">
        <f t="shared" si="1542"/>
        <v>[[18,17,70,100][22,8,34,100]]</v>
      </c>
      <c r="AC968" t="str">
        <f t="shared" si="1542"/>
        <v>[[18,17,70,100][22,8,34,100]]</v>
      </c>
      <c r="AD968" t="str">
        <f t="shared" si="1542"/>
        <v>[[18,17,70,100][22,8,34,100]]</v>
      </c>
      <c r="AE968">
        <f t="shared" si="1543"/>
        <v>2</v>
      </c>
    </row>
    <row r="969" spans="1:31" hidden="1" x14ac:dyDescent="0.15">
      <c r="A969" t="str">
        <f t="shared" si="1498"/>
        <v>1205210</v>
      </c>
      <c r="B969">
        <f t="shared" si="1499"/>
        <v>1</v>
      </c>
      <c r="E969">
        <f t="shared" ref="E969" si="1550">E469</f>
        <v>2</v>
      </c>
      <c r="G969">
        <f t="shared" ref="G969" si="1551">G469</f>
        <v>10</v>
      </c>
      <c r="H969">
        <f>VLOOKUP(G969,装备规划说明!$F$7:$H$20,2,FALSE)</f>
        <v>150</v>
      </c>
      <c r="I969">
        <f>IF(G969&gt;2,IF(E969=VLOOKUP(G969,装备规划说明!$F$10:$P$20,11,FALSE),1,0)+IF(E969-1=VLOOKUP(G969,装备规划说明!$F$10:$P$20,11,FALSE),1,0),IF(E969=VLOOKUP(G969,装备规划说明!$F$10:$P$20,11,FALSE),1,0))</f>
        <v>0</v>
      </c>
      <c r="J969">
        <f t="shared" si="1502"/>
        <v>2</v>
      </c>
      <c r="K969">
        <v>0</v>
      </c>
      <c r="R969">
        <f t="shared" ref="R969:S969" si="1552">R469</f>
        <v>5</v>
      </c>
      <c r="S969">
        <f t="shared" si="1552"/>
        <v>5</v>
      </c>
      <c r="U969">
        <f>VLOOKUP($R969,装备规划说明!$X$27:$AI$34,U$1,FALSE)</f>
        <v>16</v>
      </c>
      <c r="V969">
        <f>INT(VLOOKUP($R969,装备规划说明!$X$27:$AI$34,V$1,FALSE)*VLOOKUP($G969,装备规划说明!$F$10:$O$21,4,FALSE)/装备规划说明!$AE$14)</f>
        <v>1478</v>
      </c>
      <c r="W969">
        <f>VLOOKUP($R969,装备规划说明!$X$27:$AI$34,W$1,FALSE)</f>
        <v>17</v>
      </c>
      <c r="X969">
        <f>INT(VLOOKUP($R969,装备规划说明!$X$27:$AI$34,X$1,FALSE)*VLOOKUP($G969,装备规划说明!$F$10:$O$21,4,FALSE)/装备规划说明!$AE$14)</f>
        <v>1056</v>
      </c>
      <c r="Y969" t="str">
        <f t="shared" si="1540"/>
        <v>[[16,1034,1847][[17,739,1320]</v>
      </c>
      <c r="Z969">
        <f t="shared" si="1541"/>
        <v>1</v>
      </c>
      <c r="AA969" t="str">
        <f t="shared" si="1542"/>
        <v>[[16,246,985,100][17,176,704,100]]</v>
      </c>
      <c r="AB969" t="str">
        <f t="shared" si="1542"/>
        <v>[[16,246,985,100][17,176,704,100]]</v>
      </c>
      <c r="AC969" t="str">
        <f t="shared" si="1542"/>
        <v>[[16,246,985,100][17,176,704,100]]</v>
      </c>
      <c r="AD969" t="str">
        <f t="shared" si="1542"/>
        <v>[[16,246,985,100][17,176,704,100]]</v>
      </c>
      <c r="AE969">
        <f t="shared" si="1543"/>
        <v>2</v>
      </c>
    </row>
    <row r="970" spans="1:31" hidden="1" x14ac:dyDescent="0.15">
      <c r="A970" t="str">
        <f t="shared" si="1498"/>
        <v>1206210</v>
      </c>
      <c r="B970">
        <f t="shared" si="1499"/>
        <v>1</v>
      </c>
      <c r="E970">
        <f t="shared" ref="E970" si="1553">E470</f>
        <v>2</v>
      </c>
      <c r="G970">
        <f t="shared" ref="G970" si="1554">G470</f>
        <v>10</v>
      </c>
      <c r="H970">
        <f>VLOOKUP(G970,装备规划说明!$F$7:$H$20,2,FALSE)</f>
        <v>150</v>
      </c>
      <c r="I970">
        <f>IF(G970&gt;2,IF(E970=VLOOKUP(G970,装备规划说明!$F$10:$P$20,11,FALSE),1,0)+IF(E970-1=VLOOKUP(G970,装备规划说明!$F$10:$P$20,11,FALSE),1,0),IF(E970=VLOOKUP(G970,装备规划说明!$F$10:$P$20,11,FALSE),1,0))</f>
        <v>0</v>
      </c>
      <c r="J970">
        <f t="shared" si="1502"/>
        <v>2</v>
      </c>
      <c r="K970">
        <v>0</v>
      </c>
      <c r="R970">
        <f t="shared" ref="R970:S970" si="1555">R470</f>
        <v>6</v>
      </c>
      <c r="S970">
        <f t="shared" si="1555"/>
        <v>6</v>
      </c>
      <c r="U970">
        <f>VLOOKUP($R970,装备规划说明!$X$27:$AI$34,U$1,FALSE)</f>
        <v>18</v>
      </c>
      <c r="V970">
        <f>INT(VLOOKUP($R970,装备规划说明!$X$27:$AI$34,V$1,FALSE)*VLOOKUP($G970,装备规划说明!$F$10:$O$21,4,FALSE)/装备规划说明!$AE$14)</f>
        <v>105</v>
      </c>
      <c r="W970">
        <f>VLOOKUP($R970,装备规划说明!$X$27:$AI$34,W$1,FALSE)</f>
        <v>17</v>
      </c>
      <c r="X970">
        <f>INT(VLOOKUP($R970,装备规划说明!$X$27:$AI$34,X$1,FALSE)*VLOOKUP($G970,装备规划说明!$F$10:$O$21,4,FALSE)/装备规划说明!$AE$14)</f>
        <v>42</v>
      </c>
      <c r="Y970" t="str">
        <f t="shared" si="1540"/>
        <v>[[18,73,131][[17,29,52]</v>
      </c>
      <c r="Z970">
        <f t="shared" si="1541"/>
        <v>1</v>
      </c>
      <c r="AA970" t="str">
        <f t="shared" si="1542"/>
        <v>[[18,17,70,100][17,7,28,100]]</v>
      </c>
      <c r="AB970" t="str">
        <f t="shared" si="1542"/>
        <v>[[18,17,70,100][17,7,28,100]]</v>
      </c>
      <c r="AC970" t="str">
        <f t="shared" si="1542"/>
        <v>[[18,17,70,100][17,7,28,100]]</v>
      </c>
      <c r="AD970" t="str">
        <f t="shared" si="1542"/>
        <v>[[18,17,70,100][17,7,28,100]]</v>
      </c>
      <c r="AE970">
        <f t="shared" si="1543"/>
        <v>2</v>
      </c>
    </row>
    <row r="971" spans="1:31" hidden="1" x14ac:dyDescent="0.15">
      <c r="A971" t="str">
        <f t="shared" si="1498"/>
        <v>1207210</v>
      </c>
      <c r="B971">
        <f t="shared" si="1499"/>
        <v>1</v>
      </c>
      <c r="E971">
        <f t="shared" ref="E971" si="1556">E471</f>
        <v>2</v>
      </c>
      <c r="G971">
        <f t="shared" ref="G971" si="1557">G471</f>
        <v>10</v>
      </c>
      <c r="H971">
        <f>VLOOKUP(G971,装备规划说明!$F$7:$H$20,2,FALSE)</f>
        <v>150</v>
      </c>
      <c r="I971">
        <f>IF(G971&gt;2,IF(E971=VLOOKUP(G971,装备规划说明!$F$10:$P$20,11,FALSE),1,0)+IF(E971-1=VLOOKUP(G971,装备规划说明!$F$10:$P$20,11,FALSE),1,0),IF(E971=VLOOKUP(G971,装备规划说明!$F$10:$P$20,11,FALSE),1,0))</f>
        <v>0</v>
      </c>
      <c r="J971">
        <f t="shared" si="1502"/>
        <v>2</v>
      </c>
      <c r="K971">
        <v>0</v>
      </c>
      <c r="R971">
        <f t="shared" ref="R971:S971" si="1558">R471</f>
        <v>7</v>
      </c>
      <c r="S971">
        <f t="shared" si="1558"/>
        <v>7</v>
      </c>
      <c r="U971">
        <f>VLOOKUP($R971,装备规划说明!$X$27:$AI$34,U$1,FALSE)</f>
        <v>16</v>
      </c>
      <c r="V971">
        <f>INT(VLOOKUP($R971,装备规划说明!$X$27:$AI$34,V$1,FALSE)*VLOOKUP($G971,装备规划说明!$F$10:$O$21,4,FALSE)/装备规划说明!$AE$14)</f>
        <v>2112</v>
      </c>
      <c r="W971">
        <f>VLOOKUP($R971,装备规划说明!$X$27:$AI$34,W$1,FALSE)</f>
        <v>18</v>
      </c>
      <c r="X971">
        <f>INT(VLOOKUP($R971,装备规划说明!$X$27:$AI$34,X$1,FALSE)*VLOOKUP($G971,装备规划说明!$F$10:$O$21,4,FALSE)/装备规划说明!$AE$14)</f>
        <v>422</v>
      </c>
      <c r="Y971" t="str">
        <f t="shared" si="1540"/>
        <v>[[16,1478,2640][[18,295,527]</v>
      </c>
      <c r="Z971">
        <f t="shared" si="1541"/>
        <v>1</v>
      </c>
      <c r="AA971" t="str">
        <f t="shared" si="1542"/>
        <v>[[16,352,1408,100][18,70,281,100]]</v>
      </c>
      <c r="AB971" t="str">
        <f t="shared" si="1542"/>
        <v>[[16,352,1408,100][18,70,281,100]]</v>
      </c>
      <c r="AC971" t="str">
        <f t="shared" si="1542"/>
        <v>[[16,352,1408,100][18,70,281,100]]</v>
      </c>
      <c r="AD971" t="str">
        <f t="shared" si="1542"/>
        <v>[[16,352,1408,100][18,70,281,100]]</v>
      </c>
      <c r="AE971">
        <f t="shared" si="1543"/>
        <v>2</v>
      </c>
    </row>
    <row r="972" spans="1:31" hidden="1" x14ac:dyDescent="0.15">
      <c r="A972" t="str">
        <f t="shared" si="1498"/>
        <v>1207210</v>
      </c>
      <c r="B972">
        <f t="shared" si="1499"/>
        <v>1</v>
      </c>
      <c r="E972">
        <f t="shared" ref="E972" si="1559">E472</f>
        <v>2</v>
      </c>
      <c r="G972">
        <f t="shared" ref="G972" si="1560">G472</f>
        <v>10</v>
      </c>
      <c r="H972">
        <f>VLOOKUP(G972,装备规划说明!$F$7:$H$20,2,FALSE)</f>
        <v>150</v>
      </c>
      <c r="I972">
        <f>IF(G972&gt;2,IF(E972=VLOOKUP(G972,装备规划说明!$F$10:$P$20,11,FALSE),1,0)+IF(E972-1=VLOOKUP(G972,装备规划说明!$F$10:$P$20,11,FALSE),1,0),IF(E972=VLOOKUP(G972,装备规划说明!$F$10:$P$20,11,FALSE),1,0))</f>
        <v>0</v>
      </c>
      <c r="J972">
        <f t="shared" si="1502"/>
        <v>2</v>
      </c>
      <c r="K972">
        <v>0</v>
      </c>
      <c r="R972">
        <f t="shared" ref="R972:S972" si="1561">R472</f>
        <v>7</v>
      </c>
      <c r="S972">
        <f t="shared" si="1561"/>
        <v>7</v>
      </c>
      <c r="U972">
        <f>VLOOKUP($R972,装备规划说明!$X$27:$AI$34,U$1,FALSE)</f>
        <v>16</v>
      </c>
      <c r="V972">
        <f>INT(VLOOKUP($R972,装备规划说明!$X$27:$AI$34,V$1,FALSE)*VLOOKUP($G972,装备规划说明!$F$10:$O$21,4,FALSE)/装备规划说明!$AE$14)</f>
        <v>2112</v>
      </c>
      <c r="W972">
        <f>VLOOKUP($R972,装备规划说明!$X$27:$AI$34,W$1,FALSE)</f>
        <v>18</v>
      </c>
      <c r="X972">
        <f>INT(VLOOKUP($R972,装备规划说明!$X$27:$AI$34,X$1,FALSE)*VLOOKUP($G972,装备规划说明!$F$10:$O$21,4,FALSE)/装备规划说明!$AE$14)</f>
        <v>422</v>
      </c>
      <c r="Y972" t="str">
        <f t="shared" si="1540"/>
        <v>[[16,1478,2640][[18,295,527]</v>
      </c>
      <c r="Z972">
        <f t="shared" si="1541"/>
        <v>1</v>
      </c>
      <c r="AA972" t="str">
        <f t="shared" si="1542"/>
        <v>[[16,352,1408,100][18,70,281,100]]</v>
      </c>
      <c r="AB972" t="str">
        <f t="shared" si="1542"/>
        <v>[[16,352,1408,100][18,70,281,100]]</v>
      </c>
      <c r="AC972" t="str">
        <f t="shared" si="1542"/>
        <v>[[16,352,1408,100][18,70,281,100]]</v>
      </c>
      <c r="AD972" t="str">
        <f t="shared" si="1542"/>
        <v>[[16,352,1408,100][18,70,281,100]]</v>
      </c>
      <c r="AE972">
        <f t="shared" si="1543"/>
        <v>2</v>
      </c>
    </row>
    <row r="973" spans="1:31" hidden="1" x14ac:dyDescent="0.15">
      <c r="A973" t="str">
        <f t="shared" si="1498"/>
        <v>1207210</v>
      </c>
      <c r="B973">
        <f t="shared" si="1499"/>
        <v>1</v>
      </c>
      <c r="E973">
        <f t="shared" ref="E973" si="1562">E473</f>
        <v>2</v>
      </c>
      <c r="G973">
        <f t="shared" ref="G973" si="1563">G473</f>
        <v>10</v>
      </c>
      <c r="H973">
        <f>VLOOKUP(G973,装备规划说明!$F$7:$H$20,2,FALSE)</f>
        <v>150</v>
      </c>
      <c r="I973">
        <f>IF(G973&gt;2,IF(E973=VLOOKUP(G973,装备规划说明!$F$10:$P$20,11,FALSE),1,0)+IF(E973-1=VLOOKUP(G973,装备规划说明!$F$10:$P$20,11,FALSE),1,0),IF(E973=VLOOKUP(G973,装备规划说明!$F$10:$P$20,11,FALSE),1,0))</f>
        <v>0</v>
      </c>
      <c r="J973">
        <f t="shared" si="1502"/>
        <v>2</v>
      </c>
      <c r="K973">
        <v>0</v>
      </c>
      <c r="R973">
        <f t="shared" ref="R973:S973" si="1564">R473</f>
        <v>7</v>
      </c>
      <c r="S973">
        <f t="shared" si="1564"/>
        <v>7</v>
      </c>
      <c r="U973">
        <f>VLOOKUP($R973,装备规划说明!$X$27:$AI$34,U$1,FALSE)</f>
        <v>16</v>
      </c>
      <c r="V973">
        <f>INT(VLOOKUP($R973,装备规划说明!$X$27:$AI$34,V$1,FALSE)*VLOOKUP($G973,装备规划说明!$F$10:$O$21,4,FALSE)/装备规划说明!$AE$14)</f>
        <v>2112</v>
      </c>
      <c r="W973">
        <f>VLOOKUP($R973,装备规划说明!$X$27:$AI$34,W$1,FALSE)</f>
        <v>18</v>
      </c>
      <c r="X973">
        <f>INT(VLOOKUP($R973,装备规划说明!$X$27:$AI$34,X$1,FALSE)*VLOOKUP($G973,装备规划说明!$F$10:$O$21,4,FALSE)/装备规划说明!$AE$14)</f>
        <v>422</v>
      </c>
      <c r="Y973" t="str">
        <f t="shared" si="1540"/>
        <v>[[16,1478,2640][[18,295,527]</v>
      </c>
      <c r="Z973">
        <f t="shared" si="1541"/>
        <v>1</v>
      </c>
      <c r="AA973" t="str">
        <f t="shared" si="1542"/>
        <v>[[16,352,1408,100][18,70,281,100]]</v>
      </c>
      <c r="AB973" t="str">
        <f t="shared" si="1542"/>
        <v>[[16,352,1408,100][18,70,281,100]]</v>
      </c>
      <c r="AC973" t="str">
        <f t="shared" si="1542"/>
        <v>[[16,352,1408,100][18,70,281,100]]</v>
      </c>
      <c r="AD973" t="str">
        <f t="shared" si="1542"/>
        <v>[[16,352,1408,100][18,70,281,100]]</v>
      </c>
      <c r="AE973">
        <f t="shared" si="1543"/>
        <v>2</v>
      </c>
    </row>
    <row r="974" spans="1:31" hidden="1" x14ac:dyDescent="0.15">
      <c r="A974" t="str">
        <f t="shared" si="1498"/>
        <v>1207210</v>
      </c>
      <c r="B974">
        <f t="shared" si="1499"/>
        <v>1</v>
      </c>
      <c r="E974">
        <f t="shared" ref="E974" si="1565">E474</f>
        <v>2</v>
      </c>
      <c r="G974">
        <f t="shared" ref="G974" si="1566">G474</f>
        <v>10</v>
      </c>
      <c r="H974">
        <f>VLOOKUP(G974,装备规划说明!$F$7:$H$20,2,FALSE)</f>
        <v>150</v>
      </c>
      <c r="I974">
        <f>IF(G974&gt;2,IF(E974=VLOOKUP(G974,装备规划说明!$F$10:$P$20,11,FALSE),1,0)+IF(E974-1=VLOOKUP(G974,装备规划说明!$F$10:$P$20,11,FALSE),1,0),IF(E974=VLOOKUP(G974,装备规划说明!$F$10:$P$20,11,FALSE),1,0))</f>
        <v>0</v>
      </c>
      <c r="J974">
        <f t="shared" si="1502"/>
        <v>2</v>
      </c>
      <c r="K974">
        <v>0</v>
      </c>
      <c r="R974">
        <f t="shared" ref="R974:S974" si="1567">R474</f>
        <v>7</v>
      </c>
      <c r="S974">
        <f t="shared" si="1567"/>
        <v>7</v>
      </c>
      <c r="U974">
        <f>VLOOKUP($R974,装备规划说明!$X$27:$AI$34,U$1,FALSE)</f>
        <v>16</v>
      </c>
      <c r="V974">
        <f>INT(VLOOKUP($R974,装备规划说明!$X$27:$AI$34,V$1,FALSE)*VLOOKUP($G974,装备规划说明!$F$10:$O$21,4,FALSE)/装备规划说明!$AE$14)</f>
        <v>2112</v>
      </c>
      <c r="W974">
        <f>VLOOKUP($R974,装备规划说明!$X$27:$AI$34,W$1,FALSE)</f>
        <v>18</v>
      </c>
      <c r="X974">
        <f>INT(VLOOKUP($R974,装备规划说明!$X$27:$AI$34,X$1,FALSE)*VLOOKUP($G974,装备规划说明!$F$10:$O$21,4,FALSE)/装备规划说明!$AE$14)</f>
        <v>422</v>
      </c>
      <c r="Y974" t="str">
        <f t="shared" si="1540"/>
        <v>[[16,1478,2640][[18,295,527]</v>
      </c>
      <c r="Z974">
        <f t="shared" si="1541"/>
        <v>1</v>
      </c>
      <c r="AA974" t="str">
        <f t="shared" si="1542"/>
        <v>[[16,352,1408,100][18,70,281,100]]</v>
      </c>
      <c r="AB974" t="str">
        <f t="shared" si="1542"/>
        <v>[[16,352,1408,100][18,70,281,100]]</v>
      </c>
      <c r="AC974" t="str">
        <f t="shared" si="1542"/>
        <v>[[16,352,1408,100][18,70,281,100]]</v>
      </c>
      <c r="AD974" t="str">
        <f t="shared" si="1542"/>
        <v>[[16,352,1408,100][18,70,281,100]]</v>
      </c>
      <c r="AE974">
        <f t="shared" si="1543"/>
        <v>2</v>
      </c>
    </row>
    <row r="975" spans="1:31" hidden="1" x14ac:dyDescent="0.15">
      <c r="A975" t="str">
        <f t="shared" si="1498"/>
        <v>1201310</v>
      </c>
      <c r="B975">
        <f t="shared" si="1499"/>
        <v>1</v>
      </c>
      <c r="E975">
        <f t="shared" ref="E975" si="1568">E475</f>
        <v>3</v>
      </c>
      <c r="G975">
        <f t="shared" ref="G975" si="1569">G475</f>
        <v>10</v>
      </c>
      <c r="H975">
        <f>VLOOKUP(G975,装备规划说明!$F$7:$H$20,2,FALSE)</f>
        <v>150</v>
      </c>
      <c r="I975">
        <f>IF(G975&gt;2,IF(E975=VLOOKUP(G975,装备规划说明!$F$10:$P$20,11,FALSE),1,0)+IF(E975-1=VLOOKUP(G975,装备规划说明!$F$10:$P$20,11,FALSE),1,0),IF(E975=VLOOKUP(G975,装备规划说明!$F$10:$P$20,11,FALSE),1,0))</f>
        <v>0</v>
      </c>
      <c r="J975">
        <f t="shared" si="1502"/>
        <v>2</v>
      </c>
      <c r="K975">
        <v>0</v>
      </c>
      <c r="R975">
        <f t="shared" ref="R975:S975" si="1570">R475</f>
        <v>1</v>
      </c>
      <c r="S975">
        <f t="shared" si="1570"/>
        <v>1</v>
      </c>
      <c r="U975">
        <f>VLOOKUP($R975,装备规划说明!$X$27:$AI$34,U$1,FALSE)</f>
        <v>16</v>
      </c>
      <c r="V975">
        <f>INT(VLOOKUP($R975,装备规划说明!$X$27:$AI$34,V$1,FALSE)*VLOOKUP($G975,装备规划说明!$F$10:$O$21,4,FALSE)/装备规划说明!$AE$14)</f>
        <v>1478</v>
      </c>
      <c r="W975">
        <f>VLOOKUP($R975,装备规划说明!$X$27:$AI$34,W$1,FALSE)</f>
        <v>20</v>
      </c>
      <c r="X975">
        <f>INT(VLOOKUP($R975,装备规划说明!$X$27:$AI$34,X$1,FALSE)*VLOOKUP($G975,装备规划说明!$F$10:$O$21,4,FALSE)/装备规划说明!$AE$14)</f>
        <v>105</v>
      </c>
      <c r="Y975" t="str">
        <f t="shared" si="1540"/>
        <v>[[16,1034,1847][[20,73,131]</v>
      </c>
      <c r="Z975">
        <f t="shared" si="1541"/>
        <v>2</v>
      </c>
      <c r="AA975" t="str">
        <f t="shared" si="1542"/>
        <v>[[16,246,985,100][20,17,70,100]]</v>
      </c>
      <c r="AB975" t="str">
        <f t="shared" si="1542"/>
        <v>[[16,246,985,100][20,17,70,100]]</v>
      </c>
      <c r="AC975" t="str">
        <f t="shared" si="1542"/>
        <v>[[16,246,985,100][20,17,70,100]]</v>
      </c>
      <c r="AD975" t="str">
        <f t="shared" si="1542"/>
        <v>[[16,246,985,100][20,17,70,100]]</v>
      </c>
      <c r="AE975">
        <f t="shared" si="1543"/>
        <v>2</v>
      </c>
    </row>
    <row r="976" spans="1:31" hidden="1" x14ac:dyDescent="0.15">
      <c r="A976" t="str">
        <f t="shared" si="1498"/>
        <v>1202310</v>
      </c>
      <c r="B976">
        <f t="shared" si="1499"/>
        <v>1</v>
      </c>
      <c r="E976">
        <f t="shared" ref="E976" si="1571">E476</f>
        <v>3</v>
      </c>
      <c r="G976">
        <f t="shared" ref="G976" si="1572">G476</f>
        <v>10</v>
      </c>
      <c r="H976">
        <f>VLOOKUP(G976,装备规划说明!$F$7:$H$20,2,FALSE)</f>
        <v>150</v>
      </c>
      <c r="I976">
        <f>IF(G976&gt;2,IF(E976=VLOOKUP(G976,装备规划说明!$F$10:$P$20,11,FALSE),1,0)+IF(E976-1=VLOOKUP(G976,装备规划说明!$F$10:$P$20,11,FALSE),1,0),IF(E976=VLOOKUP(G976,装备规划说明!$F$10:$P$20,11,FALSE),1,0))</f>
        <v>0</v>
      </c>
      <c r="J976">
        <f t="shared" si="1502"/>
        <v>2</v>
      </c>
      <c r="K976">
        <v>0</v>
      </c>
      <c r="R976">
        <f t="shared" ref="R976:S976" si="1573">R476</f>
        <v>2</v>
      </c>
      <c r="S976">
        <f t="shared" si="1573"/>
        <v>2</v>
      </c>
      <c r="U976">
        <f>VLOOKUP($R976,装备规划说明!$X$27:$AI$34,U$1,FALSE)</f>
        <v>16</v>
      </c>
      <c r="V976">
        <f>INT(VLOOKUP($R976,装备规划说明!$X$27:$AI$34,V$1,FALSE)*VLOOKUP($G976,装备规划说明!$F$10:$O$21,4,FALSE)/装备规划说明!$AE$14)</f>
        <v>2112</v>
      </c>
      <c r="W976">
        <f>VLOOKUP($R976,装备规划说明!$X$27:$AI$34,W$1,FALSE)</f>
        <v>20</v>
      </c>
      <c r="X976">
        <f>INT(VLOOKUP($R976,装备规划说明!$X$27:$AI$34,X$1,FALSE)*VLOOKUP($G976,装备规划说明!$F$10:$O$21,4,FALSE)/装备规划说明!$AE$14)</f>
        <v>105</v>
      </c>
      <c r="Y976" t="str">
        <f t="shared" si="1540"/>
        <v>[[16,1478,2640][[20,73,131]</v>
      </c>
      <c r="Z976">
        <f t="shared" si="1541"/>
        <v>2</v>
      </c>
      <c r="AA976" t="str">
        <f t="shared" si="1542"/>
        <v>[[16,352,1408,100][20,17,70,100]]</v>
      </c>
      <c r="AB976" t="str">
        <f t="shared" si="1542"/>
        <v>[[16,352,1408,100][20,17,70,100]]</v>
      </c>
      <c r="AC976" t="str">
        <f t="shared" si="1542"/>
        <v>[[16,352,1408,100][20,17,70,100]]</v>
      </c>
      <c r="AD976" t="str">
        <f t="shared" si="1542"/>
        <v>[[16,352,1408,100][20,17,70,100]]</v>
      </c>
      <c r="AE976">
        <f t="shared" si="1543"/>
        <v>2</v>
      </c>
    </row>
    <row r="977" spans="1:31" hidden="1" x14ac:dyDescent="0.15">
      <c r="A977" t="str">
        <f t="shared" si="1498"/>
        <v>1203310</v>
      </c>
      <c r="B977">
        <f t="shared" si="1499"/>
        <v>1</v>
      </c>
      <c r="E977">
        <f t="shared" ref="E977" si="1574">E477</f>
        <v>3</v>
      </c>
      <c r="G977">
        <f t="shared" ref="G977" si="1575">G477</f>
        <v>10</v>
      </c>
      <c r="H977">
        <f>VLOOKUP(G977,装备规划说明!$F$7:$H$20,2,FALSE)</f>
        <v>150</v>
      </c>
      <c r="I977">
        <f>IF(G977&gt;2,IF(E977=VLOOKUP(G977,装备规划说明!$F$10:$P$20,11,FALSE),1,0)+IF(E977-1=VLOOKUP(G977,装备规划说明!$F$10:$P$20,11,FALSE),1,0),IF(E977=VLOOKUP(G977,装备规划说明!$F$10:$P$20,11,FALSE),1,0))</f>
        <v>0</v>
      </c>
      <c r="J977">
        <f t="shared" si="1502"/>
        <v>2</v>
      </c>
      <c r="K977">
        <v>0</v>
      </c>
      <c r="R977">
        <f t="shared" ref="R977:S977" si="1576">R477</f>
        <v>3</v>
      </c>
      <c r="S977">
        <f t="shared" si="1576"/>
        <v>3</v>
      </c>
      <c r="U977">
        <f>VLOOKUP($R977,装备规划说明!$X$27:$AI$34,U$1,FALSE)</f>
        <v>16</v>
      </c>
      <c r="V977">
        <f>INT(VLOOKUP($R977,装备规划说明!$X$27:$AI$34,V$1,FALSE)*VLOOKUP($G977,装备规划说明!$F$10:$O$21,4,FALSE)/装备规划说明!$AE$14)</f>
        <v>1056</v>
      </c>
      <c r="W977">
        <f>VLOOKUP($R977,装备规划说明!$X$27:$AI$34,W$1,FALSE)</f>
        <v>21</v>
      </c>
      <c r="X977">
        <f>INT(VLOOKUP($R977,装备规划说明!$X$27:$AI$34,X$1,FALSE)*VLOOKUP($G977,装备规划说明!$F$10:$O$21,4,FALSE)/装备规划说明!$AE$14)</f>
        <v>105</v>
      </c>
      <c r="Y977" t="str">
        <f t="shared" si="1540"/>
        <v>[[16,739,1320][[21,73,131]</v>
      </c>
      <c r="Z977">
        <f t="shared" si="1541"/>
        <v>2</v>
      </c>
      <c r="AA977" t="str">
        <f t="shared" si="1542"/>
        <v>[[16,176,704,100][21,17,70,100]]</v>
      </c>
      <c r="AB977" t="str">
        <f t="shared" si="1542"/>
        <v>[[16,176,704,100][21,17,70,100]]</v>
      </c>
      <c r="AC977" t="str">
        <f t="shared" si="1542"/>
        <v>[[16,176,704,100][21,17,70,100]]</v>
      </c>
      <c r="AD977" t="str">
        <f t="shared" si="1542"/>
        <v>[[16,176,704,100][21,17,70,100]]</v>
      </c>
      <c r="AE977">
        <f t="shared" si="1543"/>
        <v>2</v>
      </c>
    </row>
    <row r="978" spans="1:31" hidden="1" x14ac:dyDescent="0.15">
      <c r="A978" t="str">
        <f t="shared" si="1498"/>
        <v>1204310</v>
      </c>
      <c r="B978">
        <f t="shared" si="1499"/>
        <v>1</v>
      </c>
      <c r="E978">
        <f t="shared" ref="E978" si="1577">E478</f>
        <v>3</v>
      </c>
      <c r="G978">
        <f t="shared" ref="G978" si="1578">G478</f>
        <v>10</v>
      </c>
      <c r="H978">
        <f>VLOOKUP(G978,装备规划说明!$F$7:$H$20,2,FALSE)</f>
        <v>150</v>
      </c>
      <c r="I978">
        <f>IF(G978&gt;2,IF(E978=VLOOKUP(G978,装备规划说明!$F$10:$P$20,11,FALSE),1,0)+IF(E978-1=VLOOKUP(G978,装备规划说明!$F$10:$P$20,11,FALSE),1,0),IF(E978=VLOOKUP(G978,装备规划说明!$F$10:$P$20,11,FALSE),1,0))</f>
        <v>0</v>
      </c>
      <c r="J978">
        <f t="shared" si="1502"/>
        <v>2</v>
      </c>
      <c r="K978">
        <v>0</v>
      </c>
      <c r="R978">
        <f t="shared" ref="R978:S978" si="1579">R478</f>
        <v>4</v>
      </c>
      <c r="S978">
        <f t="shared" si="1579"/>
        <v>4</v>
      </c>
      <c r="U978">
        <f>VLOOKUP($R978,装备规划说明!$X$27:$AI$34,U$1,FALSE)</f>
        <v>18</v>
      </c>
      <c r="V978">
        <f>INT(VLOOKUP($R978,装备规划说明!$X$27:$AI$34,V$1,FALSE)*VLOOKUP($G978,装备规划说明!$F$10:$O$21,4,FALSE)/装备规划说明!$AE$14)</f>
        <v>105</v>
      </c>
      <c r="W978">
        <f>VLOOKUP($R978,装备规划说明!$X$27:$AI$34,W$1,FALSE)</f>
        <v>22</v>
      </c>
      <c r="X978">
        <f>INT(VLOOKUP($R978,装备规划说明!$X$27:$AI$34,X$1,FALSE)*VLOOKUP($G978,装备规划说明!$F$10:$O$21,4,FALSE)/装备规划说明!$AE$14)</f>
        <v>52</v>
      </c>
      <c r="Y978" t="str">
        <f t="shared" si="1540"/>
        <v>[[18,73,131][[22,36,65]</v>
      </c>
      <c r="Z978">
        <f t="shared" si="1541"/>
        <v>2</v>
      </c>
      <c r="AA978" t="str">
        <f t="shared" si="1542"/>
        <v>[[18,17,70,100][22,8,34,100]]</v>
      </c>
      <c r="AB978" t="str">
        <f t="shared" si="1542"/>
        <v>[[18,17,70,100][22,8,34,100]]</v>
      </c>
      <c r="AC978" t="str">
        <f t="shared" si="1542"/>
        <v>[[18,17,70,100][22,8,34,100]]</v>
      </c>
      <c r="AD978" t="str">
        <f t="shared" si="1542"/>
        <v>[[18,17,70,100][22,8,34,100]]</v>
      </c>
      <c r="AE978">
        <f t="shared" si="1543"/>
        <v>2</v>
      </c>
    </row>
    <row r="979" spans="1:31" hidden="1" x14ac:dyDescent="0.15">
      <c r="A979" t="str">
        <f t="shared" si="1498"/>
        <v>1205310</v>
      </c>
      <c r="B979">
        <f t="shared" si="1499"/>
        <v>1</v>
      </c>
      <c r="E979">
        <f t="shared" ref="E979" si="1580">E479</f>
        <v>3</v>
      </c>
      <c r="G979">
        <f t="shared" ref="G979" si="1581">G479</f>
        <v>10</v>
      </c>
      <c r="H979">
        <f>VLOOKUP(G979,装备规划说明!$F$7:$H$20,2,FALSE)</f>
        <v>150</v>
      </c>
      <c r="I979">
        <f>IF(G979&gt;2,IF(E979=VLOOKUP(G979,装备规划说明!$F$10:$P$20,11,FALSE),1,0)+IF(E979-1=VLOOKUP(G979,装备规划说明!$F$10:$P$20,11,FALSE),1,0),IF(E979=VLOOKUP(G979,装备规划说明!$F$10:$P$20,11,FALSE),1,0))</f>
        <v>0</v>
      </c>
      <c r="J979">
        <f t="shared" si="1502"/>
        <v>2</v>
      </c>
      <c r="K979">
        <v>0</v>
      </c>
      <c r="R979">
        <f t="shared" ref="R979:S979" si="1582">R479</f>
        <v>5</v>
      </c>
      <c r="S979">
        <f t="shared" si="1582"/>
        <v>5</v>
      </c>
      <c r="U979">
        <f>VLOOKUP($R979,装备规划说明!$X$27:$AI$34,U$1,FALSE)</f>
        <v>16</v>
      </c>
      <c r="V979">
        <f>INT(VLOOKUP($R979,装备规划说明!$X$27:$AI$34,V$1,FALSE)*VLOOKUP($G979,装备规划说明!$F$10:$O$21,4,FALSE)/装备规划说明!$AE$14)</f>
        <v>1478</v>
      </c>
      <c r="W979">
        <f>VLOOKUP($R979,装备规划说明!$X$27:$AI$34,W$1,FALSE)</f>
        <v>17</v>
      </c>
      <c r="X979">
        <f>INT(VLOOKUP($R979,装备规划说明!$X$27:$AI$34,X$1,FALSE)*VLOOKUP($G979,装备规划说明!$F$10:$O$21,4,FALSE)/装备规划说明!$AE$14)</f>
        <v>1056</v>
      </c>
      <c r="Y979" t="str">
        <f t="shared" si="1540"/>
        <v>[[16,1034,1847][[17,739,1320]</v>
      </c>
      <c r="Z979">
        <f t="shared" si="1541"/>
        <v>2</v>
      </c>
      <c r="AA979" t="str">
        <f t="shared" si="1542"/>
        <v>[[16,246,985,100][17,176,704,100]]</v>
      </c>
      <c r="AB979" t="str">
        <f t="shared" si="1542"/>
        <v>[[16,246,985,100][17,176,704,100]]</v>
      </c>
      <c r="AC979" t="str">
        <f t="shared" si="1542"/>
        <v>[[16,246,985,100][17,176,704,100]]</v>
      </c>
      <c r="AD979" t="str">
        <f t="shared" si="1542"/>
        <v>[[16,246,985,100][17,176,704,100]]</v>
      </c>
      <c r="AE979">
        <f t="shared" si="1543"/>
        <v>2</v>
      </c>
    </row>
    <row r="980" spans="1:31" hidden="1" x14ac:dyDescent="0.15">
      <c r="A980" t="str">
        <f t="shared" si="1498"/>
        <v>1206310</v>
      </c>
      <c r="B980">
        <f t="shared" si="1499"/>
        <v>1</v>
      </c>
      <c r="E980">
        <f t="shared" ref="E980" si="1583">E480</f>
        <v>3</v>
      </c>
      <c r="G980">
        <f t="shared" ref="G980" si="1584">G480</f>
        <v>10</v>
      </c>
      <c r="H980">
        <f>VLOOKUP(G980,装备规划说明!$F$7:$H$20,2,FALSE)</f>
        <v>150</v>
      </c>
      <c r="I980">
        <f>IF(G980&gt;2,IF(E980=VLOOKUP(G980,装备规划说明!$F$10:$P$20,11,FALSE),1,0)+IF(E980-1=VLOOKUP(G980,装备规划说明!$F$10:$P$20,11,FALSE),1,0),IF(E980=VLOOKUP(G980,装备规划说明!$F$10:$P$20,11,FALSE),1,0))</f>
        <v>0</v>
      </c>
      <c r="J980">
        <f t="shared" si="1502"/>
        <v>2</v>
      </c>
      <c r="K980">
        <v>0</v>
      </c>
      <c r="R980">
        <f t="shared" ref="R980:S980" si="1585">R480</f>
        <v>6</v>
      </c>
      <c r="S980">
        <f t="shared" si="1585"/>
        <v>6</v>
      </c>
      <c r="U980">
        <f>VLOOKUP($R980,装备规划说明!$X$27:$AI$34,U$1,FALSE)</f>
        <v>18</v>
      </c>
      <c r="V980">
        <f>INT(VLOOKUP($R980,装备规划说明!$X$27:$AI$34,V$1,FALSE)*VLOOKUP($G980,装备规划说明!$F$10:$O$21,4,FALSE)/装备规划说明!$AE$14)</f>
        <v>105</v>
      </c>
      <c r="W980">
        <f>VLOOKUP($R980,装备规划说明!$X$27:$AI$34,W$1,FALSE)</f>
        <v>17</v>
      </c>
      <c r="X980">
        <f>INT(VLOOKUP($R980,装备规划说明!$X$27:$AI$34,X$1,FALSE)*VLOOKUP($G980,装备规划说明!$F$10:$O$21,4,FALSE)/装备规划说明!$AE$14)</f>
        <v>42</v>
      </c>
      <c r="Y980" t="str">
        <f t="shared" si="1540"/>
        <v>[[18,73,131][[17,29,52]</v>
      </c>
      <c r="Z980">
        <f t="shared" si="1541"/>
        <v>2</v>
      </c>
      <c r="AA980" t="str">
        <f t="shared" si="1542"/>
        <v>[[18,17,70,100][17,7,28,100]]</v>
      </c>
      <c r="AB980" t="str">
        <f t="shared" si="1542"/>
        <v>[[18,17,70,100][17,7,28,100]]</v>
      </c>
      <c r="AC980" t="str">
        <f t="shared" si="1542"/>
        <v>[[18,17,70,100][17,7,28,100]]</v>
      </c>
      <c r="AD980" t="str">
        <f t="shared" si="1542"/>
        <v>[[18,17,70,100][17,7,28,100]]</v>
      </c>
      <c r="AE980">
        <f t="shared" si="1543"/>
        <v>2</v>
      </c>
    </row>
    <row r="981" spans="1:31" hidden="1" x14ac:dyDescent="0.15">
      <c r="A981" t="str">
        <f t="shared" si="1498"/>
        <v>1207310</v>
      </c>
      <c r="B981">
        <f t="shared" si="1499"/>
        <v>1</v>
      </c>
      <c r="E981">
        <f t="shared" ref="E981" si="1586">E481</f>
        <v>3</v>
      </c>
      <c r="G981">
        <f t="shared" ref="G981" si="1587">G481</f>
        <v>10</v>
      </c>
      <c r="H981">
        <f>VLOOKUP(G981,装备规划说明!$F$7:$H$20,2,FALSE)</f>
        <v>150</v>
      </c>
      <c r="I981">
        <f>IF(G981&gt;2,IF(E981=VLOOKUP(G981,装备规划说明!$F$10:$P$20,11,FALSE),1,0)+IF(E981-1=VLOOKUP(G981,装备规划说明!$F$10:$P$20,11,FALSE),1,0),IF(E981=VLOOKUP(G981,装备规划说明!$F$10:$P$20,11,FALSE),1,0))</f>
        <v>0</v>
      </c>
      <c r="J981">
        <f t="shared" si="1502"/>
        <v>2</v>
      </c>
      <c r="K981">
        <v>0</v>
      </c>
      <c r="R981">
        <f t="shared" ref="R981:S981" si="1588">R481</f>
        <v>7</v>
      </c>
      <c r="S981">
        <f t="shared" si="1588"/>
        <v>7</v>
      </c>
      <c r="U981">
        <f>VLOOKUP($R981,装备规划说明!$X$27:$AI$34,U$1,FALSE)</f>
        <v>16</v>
      </c>
      <c r="V981">
        <f>INT(VLOOKUP($R981,装备规划说明!$X$27:$AI$34,V$1,FALSE)*VLOOKUP($G981,装备规划说明!$F$10:$O$21,4,FALSE)/装备规划说明!$AE$14)</f>
        <v>2112</v>
      </c>
      <c r="W981">
        <f>VLOOKUP($R981,装备规划说明!$X$27:$AI$34,W$1,FALSE)</f>
        <v>18</v>
      </c>
      <c r="X981">
        <f>INT(VLOOKUP($R981,装备规划说明!$X$27:$AI$34,X$1,FALSE)*VLOOKUP($G981,装备规划说明!$F$10:$O$21,4,FALSE)/装备规划说明!$AE$14)</f>
        <v>422</v>
      </c>
      <c r="Y981" t="str">
        <f t="shared" si="1540"/>
        <v>[[16,1478,2640][[18,295,527]</v>
      </c>
      <c r="Z981">
        <f t="shared" si="1541"/>
        <v>2</v>
      </c>
      <c r="AA981" t="str">
        <f t="shared" si="1542"/>
        <v>[[16,352,1408,100][18,70,281,100]]</v>
      </c>
      <c r="AB981" t="str">
        <f t="shared" si="1542"/>
        <v>[[16,352,1408,100][18,70,281,100]]</v>
      </c>
      <c r="AC981" t="str">
        <f t="shared" si="1542"/>
        <v>[[16,352,1408,100][18,70,281,100]]</v>
      </c>
      <c r="AD981" t="str">
        <f t="shared" si="1542"/>
        <v>[[16,352,1408,100][18,70,281,100]]</v>
      </c>
      <c r="AE981">
        <f t="shared" si="1543"/>
        <v>2</v>
      </c>
    </row>
    <row r="982" spans="1:31" hidden="1" x14ac:dyDescent="0.15">
      <c r="A982" t="str">
        <f t="shared" si="1498"/>
        <v>1207310</v>
      </c>
      <c r="B982">
        <f t="shared" si="1499"/>
        <v>1</v>
      </c>
      <c r="E982">
        <f t="shared" ref="E982" si="1589">E482</f>
        <v>3</v>
      </c>
      <c r="G982">
        <f t="shared" ref="G982" si="1590">G482</f>
        <v>10</v>
      </c>
      <c r="H982">
        <f>VLOOKUP(G982,装备规划说明!$F$7:$H$20,2,FALSE)</f>
        <v>150</v>
      </c>
      <c r="I982">
        <f>IF(G982&gt;2,IF(E982=VLOOKUP(G982,装备规划说明!$F$10:$P$20,11,FALSE),1,0)+IF(E982-1=VLOOKUP(G982,装备规划说明!$F$10:$P$20,11,FALSE),1,0),IF(E982=VLOOKUP(G982,装备规划说明!$F$10:$P$20,11,FALSE),1,0))</f>
        <v>0</v>
      </c>
      <c r="J982">
        <f t="shared" si="1502"/>
        <v>2</v>
      </c>
      <c r="K982">
        <v>0</v>
      </c>
      <c r="R982">
        <f t="shared" ref="R982:S982" si="1591">R482</f>
        <v>7</v>
      </c>
      <c r="S982">
        <f t="shared" si="1591"/>
        <v>7</v>
      </c>
      <c r="U982">
        <f>VLOOKUP($R982,装备规划说明!$X$27:$AI$34,U$1,FALSE)</f>
        <v>16</v>
      </c>
      <c r="V982">
        <f>INT(VLOOKUP($R982,装备规划说明!$X$27:$AI$34,V$1,FALSE)*VLOOKUP($G982,装备规划说明!$F$10:$O$21,4,FALSE)/装备规划说明!$AE$14)</f>
        <v>2112</v>
      </c>
      <c r="W982">
        <f>VLOOKUP($R982,装备规划说明!$X$27:$AI$34,W$1,FALSE)</f>
        <v>18</v>
      </c>
      <c r="X982">
        <f>INT(VLOOKUP($R982,装备规划说明!$X$27:$AI$34,X$1,FALSE)*VLOOKUP($G982,装备规划说明!$F$10:$O$21,4,FALSE)/装备规划说明!$AE$14)</f>
        <v>422</v>
      </c>
      <c r="Y982" t="str">
        <f t="shared" si="1540"/>
        <v>[[16,1478,2640][[18,295,527]</v>
      </c>
      <c r="Z982">
        <f t="shared" si="1541"/>
        <v>2</v>
      </c>
      <c r="AA982" t="str">
        <f t="shared" si="1542"/>
        <v>[[16,352,1408,100][18,70,281,100]]</v>
      </c>
      <c r="AB982" t="str">
        <f t="shared" si="1542"/>
        <v>[[16,352,1408,100][18,70,281,100]]</v>
      </c>
      <c r="AC982" t="str">
        <f t="shared" si="1542"/>
        <v>[[16,352,1408,100][18,70,281,100]]</v>
      </c>
      <c r="AD982" t="str">
        <f t="shared" si="1542"/>
        <v>[[16,352,1408,100][18,70,281,100]]</v>
      </c>
      <c r="AE982">
        <f t="shared" si="1543"/>
        <v>2</v>
      </c>
    </row>
    <row r="983" spans="1:31" hidden="1" x14ac:dyDescent="0.15">
      <c r="A983" t="str">
        <f t="shared" si="1498"/>
        <v>1207310</v>
      </c>
      <c r="B983">
        <f t="shared" si="1499"/>
        <v>1</v>
      </c>
      <c r="E983">
        <f t="shared" ref="E983" si="1592">E483</f>
        <v>3</v>
      </c>
      <c r="G983">
        <f t="shared" ref="G983" si="1593">G483</f>
        <v>10</v>
      </c>
      <c r="H983">
        <f>VLOOKUP(G983,装备规划说明!$F$7:$H$20,2,FALSE)</f>
        <v>150</v>
      </c>
      <c r="I983">
        <f>IF(G983&gt;2,IF(E983=VLOOKUP(G983,装备规划说明!$F$10:$P$20,11,FALSE),1,0)+IF(E983-1=VLOOKUP(G983,装备规划说明!$F$10:$P$20,11,FALSE),1,0),IF(E983=VLOOKUP(G983,装备规划说明!$F$10:$P$20,11,FALSE),1,0))</f>
        <v>0</v>
      </c>
      <c r="J983">
        <f t="shared" si="1502"/>
        <v>2</v>
      </c>
      <c r="K983">
        <v>0</v>
      </c>
      <c r="R983">
        <f t="shared" ref="R983:S983" si="1594">R483</f>
        <v>7</v>
      </c>
      <c r="S983">
        <f t="shared" si="1594"/>
        <v>7</v>
      </c>
      <c r="U983">
        <f>VLOOKUP($R983,装备规划说明!$X$27:$AI$34,U$1,FALSE)</f>
        <v>16</v>
      </c>
      <c r="V983">
        <f>INT(VLOOKUP($R983,装备规划说明!$X$27:$AI$34,V$1,FALSE)*VLOOKUP($G983,装备规划说明!$F$10:$O$21,4,FALSE)/装备规划说明!$AE$14)</f>
        <v>2112</v>
      </c>
      <c r="W983">
        <f>VLOOKUP($R983,装备规划说明!$X$27:$AI$34,W$1,FALSE)</f>
        <v>18</v>
      </c>
      <c r="X983">
        <f>INT(VLOOKUP($R983,装备规划说明!$X$27:$AI$34,X$1,FALSE)*VLOOKUP($G983,装备规划说明!$F$10:$O$21,4,FALSE)/装备规划说明!$AE$14)</f>
        <v>422</v>
      </c>
      <c r="Y983" t="str">
        <f t="shared" si="1540"/>
        <v>[[16,1478,2640][[18,295,527]</v>
      </c>
      <c r="Z983">
        <f t="shared" si="1541"/>
        <v>2</v>
      </c>
      <c r="AA983" t="str">
        <f t="shared" si="1542"/>
        <v>[[16,352,1408,100][18,70,281,100]]</v>
      </c>
      <c r="AB983" t="str">
        <f t="shared" si="1542"/>
        <v>[[16,352,1408,100][18,70,281,100]]</v>
      </c>
      <c r="AC983" t="str">
        <f t="shared" si="1542"/>
        <v>[[16,352,1408,100][18,70,281,100]]</v>
      </c>
      <c r="AD983" t="str">
        <f t="shared" si="1542"/>
        <v>[[16,352,1408,100][18,70,281,100]]</v>
      </c>
      <c r="AE983">
        <f t="shared" si="1543"/>
        <v>2</v>
      </c>
    </row>
    <row r="984" spans="1:31" hidden="1" x14ac:dyDescent="0.15">
      <c r="A984" t="str">
        <f t="shared" si="1498"/>
        <v>1207310</v>
      </c>
      <c r="B984">
        <f t="shared" si="1499"/>
        <v>1</v>
      </c>
      <c r="E984">
        <f t="shared" ref="E984" si="1595">E484</f>
        <v>3</v>
      </c>
      <c r="G984">
        <f t="shared" ref="G984" si="1596">G484</f>
        <v>10</v>
      </c>
      <c r="H984">
        <f>VLOOKUP(G984,装备规划说明!$F$7:$H$20,2,FALSE)</f>
        <v>150</v>
      </c>
      <c r="I984">
        <f>IF(G984&gt;2,IF(E984=VLOOKUP(G984,装备规划说明!$F$10:$P$20,11,FALSE),1,0)+IF(E984-1=VLOOKUP(G984,装备规划说明!$F$10:$P$20,11,FALSE),1,0),IF(E984=VLOOKUP(G984,装备规划说明!$F$10:$P$20,11,FALSE),1,0))</f>
        <v>0</v>
      </c>
      <c r="J984">
        <f t="shared" si="1502"/>
        <v>2</v>
      </c>
      <c r="K984">
        <v>0</v>
      </c>
      <c r="R984">
        <f t="shared" ref="R984:S984" si="1597">R484</f>
        <v>7</v>
      </c>
      <c r="S984">
        <f t="shared" si="1597"/>
        <v>7</v>
      </c>
      <c r="U984">
        <f>VLOOKUP($R984,装备规划说明!$X$27:$AI$34,U$1,FALSE)</f>
        <v>16</v>
      </c>
      <c r="V984">
        <f>INT(VLOOKUP($R984,装备规划说明!$X$27:$AI$34,V$1,FALSE)*VLOOKUP($G984,装备规划说明!$F$10:$O$21,4,FALSE)/装备规划说明!$AE$14)</f>
        <v>2112</v>
      </c>
      <c r="W984">
        <f>VLOOKUP($R984,装备规划说明!$X$27:$AI$34,W$1,FALSE)</f>
        <v>18</v>
      </c>
      <c r="X984">
        <f>INT(VLOOKUP($R984,装备规划说明!$X$27:$AI$34,X$1,FALSE)*VLOOKUP($G984,装备规划说明!$F$10:$O$21,4,FALSE)/装备规划说明!$AE$14)</f>
        <v>422</v>
      </c>
      <c r="Y984" t="str">
        <f t="shared" si="1540"/>
        <v>[[16,1478,2640][[18,295,527]</v>
      </c>
      <c r="Z984">
        <f t="shared" si="1541"/>
        <v>2</v>
      </c>
      <c r="AA984" t="str">
        <f t="shared" si="1542"/>
        <v>[[16,352,1408,100][18,70,281,100]]</v>
      </c>
      <c r="AB984" t="str">
        <f t="shared" si="1542"/>
        <v>[[16,352,1408,100][18,70,281,100]]</v>
      </c>
      <c r="AC984" t="str">
        <f t="shared" si="1542"/>
        <v>[[16,352,1408,100][18,70,281,100]]</v>
      </c>
      <c r="AD984" t="str">
        <f t="shared" si="1542"/>
        <v>[[16,352,1408,100][18,70,281,100]]</v>
      </c>
      <c r="AE984">
        <f t="shared" si="1543"/>
        <v>2</v>
      </c>
    </row>
    <row r="985" spans="1:31" hidden="1" x14ac:dyDescent="0.15">
      <c r="A985" t="str">
        <f t="shared" si="1498"/>
        <v>1201410</v>
      </c>
      <c r="B985">
        <f t="shared" si="1499"/>
        <v>1</v>
      </c>
      <c r="E985">
        <f t="shared" ref="E985" si="1598">E485</f>
        <v>4</v>
      </c>
      <c r="G985">
        <f t="shared" ref="G985" si="1599">G485</f>
        <v>10</v>
      </c>
      <c r="H985">
        <f>VLOOKUP(G985,装备规划说明!$F$7:$H$20,2,FALSE)</f>
        <v>150</v>
      </c>
      <c r="I985">
        <f>IF(G985&gt;2,IF(E985=VLOOKUP(G985,装备规划说明!$F$10:$P$20,11,FALSE),1,0)+IF(E985-1=VLOOKUP(G985,装备规划说明!$F$10:$P$20,11,FALSE),1,0),IF(E985=VLOOKUP(G985,装备规划说明!$F$10:$P$20,11,FALSE),1,0))</f>
        <v>0</v>
      </c>
      <c r="J985">
        <f t="shared" si="1502"/>
        <v>2</v>
      </c>
      <c r="K985">
        <v>0</v>
      </c>
      <c r="R985">
        <f t="shared" ref="R985:S985" si="1600">R485</f>
        <v>1</v>
      </c>
      <c r="S985">
        <f t="shared" si="1600"/>
        <v>1</v>
      </c>
      <c r="U985">
        <f>VLOOKUP($R985,装备规划说明!$X$27:$AI$34,U$1,FALSE)</f>
        <v>16</v>
      </c>
      <c r="V985">
        <f>INT(VLOOKUP($R985,装备规划说明!$X$27:$AI$34,V$1,FALSE)*VLOOKUP($G985,装备规划说明!$F$10:$O$21,4,FALSE)/装备规划说明!$AE$14)</f>
        <v>1478</v>
      </c>
      <c r="W985">
        <f>VLOOKUP($R985,装备规划说明!$X$27:$AI$34,W$1,FALSE)</f>
        <v>20</v>
      </c>
      <c r="X985">
        <f>INT(VLOOKUP($R985,装备规划说明!$X$27:$AI$34,X$1,FALSE)*VLOOKUP($G985,装备规划说明!$F$10:$O$21,4,FALSE)/装备规划说明!$AE$14)</f>
        <v>105</v>
      </c>
      <c r="Y985" t="str">
        <f t="shared" si="1540"/>
        <v>[[16,1034,1847][[20,73,131]</v>
      </c>
      <c r="Z985">
        <f t="shared" si="1541"/>
        <v>3</v>
      </c>
      <c r="AA985" t="str">
        <f t="shared" si="1542"/>
        <v>[[16,246,985,100][20,17,70,100]]</v>
      </c>
      <c r="AB985" t="str">
        <f t="shared" si="1542"/>
        <v>[[16,246,985,100][20,17,70,100]]</v>
      </c>
      <c r="AC985" t="str">
        <f t="shared" si="1542"/>
        <v>[[16,246,985,100][20,17,70,100]]</v>
      </c>
      <c r="AD985" t="str">
        <f t="shared" si="1542"/>
        <v>[[16,246,985,100][20,17,70,100]]</v>
      </c>
      <c r="AE985">
        <f t="shared" si="1543"/>
        <v>2</v>
      </c>
    </row>
    <row r="986" spans="1:31" hidden="1" x14ac:dyDescent="0.15">
      <c r="A986" t="str">
        <f t="shared" si="1498"/>
        <v>1202410</v>
      </c>
      <c r="B986">
        <f t="shared" si="1499"/>
        <v>1</v>
      </c>
      <c r="E986">
        <f t="shared" ref="E986" si="1601">E486</f>
        <v>4</v>
      </c>
      <c r="G986">
        <f t="shared" ref="G986" si="1602">G486</f>
        <v>10</v>
      </c>
      <c r="H986">
        <f>VLOOKUP(G986,装备规划说明!$F$7:$H$20,2,FALSE)</f>
        <v>150</v>
      </c>
      <c r="I986">
        <f>IF(G986&gt;2,IF(E986=VLOOKUP(G986,装备规划说明!$F$10:$P$20,11,FALSE),1,0)+IF(E986-1=VLOOKUP(G986,装备规划说明!$F$10:$P$20,11,FALSE),1,0),IF(E986=VLOOKUP(G986,装备规划说明!$F$10:$P$20,11,FALSE),1,0))</f>
        <v>0</v>
      </c>
      <c r="J986">
        <f t="shared" si="1502"/>
        <v>2</v>
      </c>
      <c r="K986">
        <v>0</v>
      </c>
      <c r="R986">
        <f t="shared" ref="R986:S986" si="1603">R486</f>
        <v>2</v>
      </c>
      <c r="S986">
        <f t="shared" si="1603"/>
        <v>2</v>
      </c>
      <c r="U986">
        <f>VLOOKUP($R986,装备规划说明!$X$27:$AI$34,U$1,FALSE)</f>
        <v>16</v>
      </c>
      <c r="V986">
        <f>INT(VLOOKUP($R986,装备规划说明!$X$27:$AI$34,V$1,FALSE)*VLOOKUP($G986,装备规划说明!$F$10:$O$21,4,FALSE)/装备规划说明!$AE$14)</f>
        <v>2112</v>
      </c>
      <c r="W986">
        <f>VLOOKUP($R986,装备规划说明!$X$27:$AI$34,W$1,FALSE)</f>
        <v>20</v>
      </c>
      <c r="X986">
        <f>INT(VLOOKUP($R986,装备规划说明!$X$27:$AI$34,X$1,FALSE)*VLOOKUP($G986,装备规划说明!$F$10:$O$21,4,FALSE)/装备规划说明!$AE$14)</f>
        <v>105</v>
      </c>
      <c r="Y986" t="str">
        <f t="shared" si="1540"/>
        <v>[[16,1478,2640][[20,73,131]</v>
      </c>
      <c r="Z986">
        <f t="shared" si="1541"/>
        <v>3</v>
      </c>
      <c r="AA986" t="str">
        <f t="shared" si="1542"/>
        <v>[[16,352,1408,100][20,17,70,100]]</v>
      </c>
      <c r="AB986" t="str">
        <f t="shared" si="1542"/>
        <v>[[16,352,1408,100][20,17,70,100]]</v>
      </c>
      <c r="AC986" t="str">
        <f t="shared" si="1542"/>
        <v>[[16,352,1408,100][20,17,70,100]]</v>
      </c>
      <c r="AD986" t="str">
        <f t="shared" si="1542"/>
        <v>[[16,352,1408,100][20,17,70,100]]</v>
      </c>
      <c r="AE986">
        <f t="shared" si="1543"/>
        <v>2</v>
      </c>
    </row>
    <row r="987" spans="1:31" hidden="1" x14ac:dyDescent="0.15">
      <c r="A987" t="str">
        <f t="shared" si="1498"/>
        <v>1203410</v>
      </c>
      <c r="B987">
        <f t="shared" si="1499"/>
        <v>1</v>
      </c>
      <c r="E987">
        <f t="shared" ref="E987" si="1604">E487</f>
        <v>4</v>
      </c>
      <c r="G987">
        <f t="shared" ref="G987" si="1605">G487</f>
        <v>10</v>
      </c>
      <c r="H987">
        <f>VLOOKUP(G987,装备规划说明!$F$7:$H$20,2,FALSE)</f>
        <v>150</v>
      </c>
      <c r="I987">
        <f>IF(G987&gt;2,IF(E987=VLOOKUP(G987,装备规划说明!$F$10:$P$20,11,FALSE),1,0)+IF(E987-1=VLOOKUP(G987,装备规划说明!$F$10:$P$20,11,FALSE),1,0),IF(E987=VLOOKUP(G987,装备规划说明!$F$10:$P$20,11,FALSE),1,0))</f>
        <v>0</v>
      </c>
      <c r="J987">
        <f t="shared" si="1502"/>
        <v>2</v>
      </c>
      <c r="K987">
        <v>0</v>
      </c>
      <c r="R987">
        <f t="shared" ref="R987:S987" si="1606">R487</f>
        <v>3</v>
      </c>
      <c r="S987">
        <f t="shared" si="1606"/>
        <v>3</v>
      </c>
      <c r="U987">
        <f>VLOOKUP($R987,装备规划说明!$X$27:$AI$34,U$1,FALSE)</f>
        <v>16</v>
      </c>
      <c r="V987">
        <f>INT(VLOOKUP($R987,装备规划说明!$X$27:$AI$34,V$1,FALSE)*VLOOKUP($G987,装备规划说明!$F$10:$O$21,4,FALSE)/装备规划说明!$AE$14)</f>
        <v>1056</v>
      </c>
      <c r="W987">
        <f>VLOOKUP($R987,装备规划说明!$X$27:$AI$34,W$1,FALSE)</f>
        <v>21</v>
      </c>
      <c r="X987">
        <f>INT(VLOOKUP($R987,装备规划说明!$X$27:$AI$34,X$1,FALSE)*VLOOKUP($G987,装备规划说明!$F$10:$O$21,4,FALSE)/装备规划说明!$AE$14)</f>
        <v>105</v>
      </c>
      <c r="Y987" t="str">
        <f t="shared" si="1540"/>
        <v>[[16,739,1320][[21,73,131]</v>
      </c>
      <c r="Z987">
        <f t="shared" si="1541"/>
        <v>3</v>
      </c>
      <c r="AA987" t="str">
        <f t="shared" si="1542"/>
        <v>[[16,176,704,100][21,17,70,100]]</v>
      </c>
      <c r="AB987" t="str">
        <f t="shared" si="1542"/>
        <v>[[16,176,704,100][21,17,70,100]]</v>
      </c>
      <c r="AC987" t="str">
        <f t="shared" si="1542"/>
        <v>[[16,176,704,100][21,17,70,100]]</v>
      </c>
      <c r="AD987" t="str">
        <f t="shared" si="1542"/>
        <v>[[16,176,704,100][21,17,70,100]]</v>
      </c>
      <c r="AE987">
        <f t="shared" si="1543"/>
        <v>2</v>
      </c>
    </row>
    <row r="988" spans="1:31" hidden="1" x14ac:dyDescent="0.15">
      <c r="A988" t="str">
        <f t="shared" si="1498"/>
        <v>1204410</v>
      </c>
      <c r="B988">
        <f t="shared" si="1499"/>
        <v>1</v>
      </c>
      <c r="E988">
        <f t="shared" ref="E988" si="1607">E488</f>
        <v>4</v>
      </c>
      <c r="G988">
        <f t="shared" ref="G988" si="1608">G488</f>
        <v>10</v>
      </c>
      <c r="H988">
        <f>VLOOKUP(G988,装备规划说明!$F$7:$H$20,2,FALSE)</f>
        <v>150</v>
      </c>
      <c r="I988">
        <f>IF(G988&gt;2,IF(E988=VLOOKUP(G988,装备规划说明!$F$10:$P$20,11,FALSE),1,0)+IF(E988-1=VLOOKUP(G988,装备规划说明!$F$10:$P$20,11,FALSE),1,0),IF(E988=VLOOKUP(G988,装备规划说明!$F$10:$P$20,11,FALSE),1,0))</f>
        <v>0</v>
      </c>
      <c r="J988">
        <f t="shared" si="1502"/>
        <v>2</v>
      </c>
      <c r="K988">
        <v>0</v>
      </c>
      <c r="R988">
        <f t="shared" ref="R988:S988" si="1609">R488</f>
        <v>4</v>
      </c>
      <c r="S988">
        <f t="shared" si="1609"/>
        <v>4</v>
      </c>
      <c r="U988">
        <f>VLOOKUP($R988,装备规划说明!$X$27:$AI$34,U$1,FALSE)</f>
        <v>18</v>
      </c>
      <c r="V988">
        <f>INT(VLOOKUP($R988,装备规划说明!$X$27:$AI$34,V$1,FALSE)*VLOOKUP($G988,装备规划说明!$F$10:$O$21,4,FALSE)/装备规划说明!$AE$14)</f>
        <v>105</v>
      </c>
      <c r="W988">
        <f>VLOOKUP($R988,装备规划说明!$X$27:$AI$34,W$1,FALSE)</f>
        <v>22</v>
      </c>
      <c r="X988">
        <f>INT(VLOOKUP($R988,装备规划说明!$X$27:$AI$34,X$1,FALSE)*VLOOKUP($G988,装备规划说明!$F$10:$O$21,4,FALSE)/装备规划说明!$AE$14)</f>
        <v>52</v>
      </c>
      <c r="Y988" t="str">
        <f t="shared" si="1540"/>
        <v>[[18,73,131][[22,36,65]</v>
      </c>
      <c r="Z988">
        <f t="shared" si="1541"/>
        <v>3</v>
      </c>
      <c r="AA988" t="str">
        <f t="shared" si="1542"/>
        <v>[[18,17,70,100][22,8,34,100]]</v>
      </c>
      <c r="AB988" t="str">
        <f t="shared" si="1542"/>
        <v>[[18,17,70,100][22,8,34,100]]</v>
      </c>
      <c r="AC988" t="str">
        <f t="shared" si="1542"/>
        <v>[[18,17,70,100][22,8,34,100]]</v>
      </c>
      <c r="AD988" t="str">
        <f t="shared" si="1542"/>
        <v>[[18,17,70,100][22,8,34,100]]</v>
      </c>
      <c r="AE988">
        <f t="shared" si="1543"/>
        <v>2</v>
      </c>
    </row>
    <row r="989" spans="1:31" hidden="1" x14ac:dyDescent="0.15">
      <c r="A989" t="str">
        <f t="shared" si="1498"/>
        <v>1205410</v>
      </c>
      <c r="B989">
        <f t="shared" si="1499"/>
        <v>1</v>
      </c>
      <c r="E989">
        <f t="shared" ref="E989" si="1610">E489</f>
        <v>4</v>
      </c>
      <c r="G989">
        <f t="shared" ref="G989" si="1611">G489</f>
        <v>10</v>
      </c>
      <c r="H989">
        <f>VLOOKUP(G989,装备规划说明!$F$7:$H$20,2,FALSE)</f>
        <v>150</v>
      </c>
      <c r="I989">
        <f>IF(G989&gt;2,IF(E989=VLOOKUP(G989,装备规划说明!$F$10:$P$20,11,FALSE),1,0)+IF(E989-1=VLOOKUP(G989,装备规划说明!$F$10:$P$20,11,FALSE),1,0),IF(E989=VLOOKUP(G989,装备规划说明!$F$10:$P$20,11,FALSE),1,0))</f>
        <v>0</v>
      </c>
      <c r="J989">
        <f t="shared" si="1502"/>
        <v>2</v>
      </c>
      <c r="K989">
        <v>0</v>
      </c>
      <c r="R989">
        <f t="shared" ref="R989:S989" si="1612">R489</f>
        <v>5</v>
      </c>
      <c r="S989">
        <f t="shared" si="1612"/>
        <v>5</v>
      </c>
      <c r="U989">
        <f>VLOOKUP($R989,装备规划说明!$X$27:$AI$34,U$1,FALSE)</f>
        <v>16</v>
      </c>
      <c r="V989">
        <f>INT(VLOOKUP($R989,装备规划说明!$X$27:$AI$34,V$1,FALSE)*VLOOKUP($G989,装备规划说明!$F$10:$O$21,4,FALSE)/装备规划说明!$AE$14)</f>
        <v>1478</v>
      </c>
      <c r="W989">
        <f>VLOOKUP($R989,装备规划说明!$X$27:$AI$34,W$1,FALSE)</f>
        <v>17</v>
      </c>
      <c r="X989">
        <f>INT(VLOOKUP($R989,装备规划说明!$X$27:$AI$34,X$1,FALSE)*VLOOKUP($G989,装备规划说明!$F$10:$O$21,4,FALSE)/装备规划说明!$AE$14)</f>
        <v>1056</v>
      </c>
      <c r="Y989" t="str">
        <f t="shared" si="1540"/>
        <v>[[16,1034,1847][[17,739,1320]</v>
      </c>
      <c r="Z989">
        <f t="shared" si="1541"/>
        <v>3</v>
      </c>
      <c r="AA989" t="str">
        <f t="shared" si="1542"/>
        <v>[[16,246,985,100][17,176,704,100]]</v>
      </c>
      <c r="AB989" t="str">
        <f t="shared" si="1542"/>
        <v>[[16,246,985,100][17,176,704,100]]</v>
      </c>
      <c r="AC989" t="str">
        <f t="shared" si="1542"/>
        <v>[[16,246,985,100][17,176,704,100]]</v>
      </c>
      <c r="AD989" t="str">
        <f t="shared" si="1542"/>
        <v>[[16,246,985,100][17,176,704,100]]</v>
      </c>
      <c r="AE989">
        <f t="shared" si="1543"/>
        <v>2</v>
      </c>
    </row>
    <row r="990" spans="1:31" hidden="1" x14ac:dyDescent="0.15">
      <c r="A990" t="str">
        <f t="shared" si="1498"/>
        <v>1206410</v>
      </c>
      <c r="B990">
        <f t="shared" si="1499"/>
        <v>1</v>
      </c>
      <c r="E990">
        <f t="shared" ref="E990" si="1613">E490</f>
        <v>4</v>
      </c>
      <c r="G990">
        <f t="shared" ref="G990" si="1614">G490</f>
        <v>10</v>
      </c>
      <c r="H990">
        <f>VLOOKUP(G990,装备规划说明!$F$7:$H$20,2,FALSE)</f>
        <v>150</v>
      </c>
      <c r="I990">
        <f>IF(G990&gt;2,IF(E990=VLOOKUP(G990,装备规划说明!$F$10:$P$20,11,FALSE),1,0)+IF(E990-1=VLOOKUP(G990,装备规划说明!$F$10:$P$20,11,FALSE),1,0),IF(E990=VLOOKUP(G990,装备规划说明!$F$10:$P$20,11,FALSE),1,0))</f>
        <v>0</v>
      </c>
      <c r="J990">
        <f t="shared" si="1502"/>
        <v>2</v>
      </c>
      <c r="K990">
        <v>0</v>
      </c>
      <c r="R990">
        <f t="shared" ref="R990:S990" si="1615">R490</f>
        <v>6</v>
      </c>
      <c r="S990">
        <f t="shared" si="1615"/>
        <v>6</v>
      </c>
      <c r="U990">
        <f>VLOOKUP($R990,装备规划说明!$X$27:$AI$34,U$1,FALSE)</f>
        <v>18</v>
      </c>
      <c r="V990">
        <f>INT(VLOOKUP($R990,装备规划说明!$X$27:$AI$34,V$1,FALSE)*VLOOKUP($G990,装备规划说明!$F$10:$O$21,4,FALSE)/装备规划说明!$AE$14)</f>
        <v>105</v>
      </c>
      <c r="W990">
        <f>VLOOKUP($R990,装备规划说明!$X$27:$AI$34,W$1,FALSE)</f>
        <v>17</v>
      </c>
      <c r="X990">
        <f>INT(VLOOKUP($R990,装备规划说明!$X$27:$AI$34,X$1,FALSE)*VLOOKUP($G990,装备规划说明!$F$10:$O$21,4,FALSE)/装备规划说明!$AE$14)</f>
        <v>42</v>
      </c>
      <c r="Y990" t="str">
        <f t="shared" si="1540"/>
        <v>[[18,73,131][[17,29,52]</v>
      </c>
      <c r="Z990">
        <f t="shared" si="1541"/>
        <v>3</v>
      </c>
      <c r="AA990" t="str">
        <f t="shared" si="1542"/>
        <v>[[18,17,70,100][17,7,28,100]]</v>
      </c>
      <c r="AB990" t="str">
        <f t="shared" si="1542"/>
        <v>[[18,17,70,100][17,7,28,100]]</v>
      </c>
      <c r="AC990" t="str">
        <f t="shared" si="1542"/>
        <v>[[18,17,70,100][17,7,28,100]]</v>
      </c>
      <c r="AD990" t="str">
        <f t="shared" si="1542"/>
        <v>[[18,17,70,100][17,7,28,100]]</v>
      </c>
      <c r="AE990">
        <f t="shared" si="1543"/>
        <v>2</v>
      </c>
    </row>
    <row r="991" spans="1:31" hidden="1" x14ac:dyDescent="0.15">
      <c r="A991" t="str">
        <f t="shared" si="1498"/>
        <v>1207410</v>
      </c>
      <c r="B991">
        <f t="shared" si="1499"/>
        <v>1</v>
      </c>
      <c r="E991">
        <f t="shared" ref="E991" si="1616">E491</f>
        <v>4</v>
      </c>
      <c r="G991">
        <f t="shared" ref="G991" si="1617">G491</f>
        <v>10</v>
      </c>
      <c r="H991">
        <f>VLOOKUP(G991,装备规划说明!$F$7:$H$20,2,FALSE)</f>
        <v>150</v>
      </c>
      <c r="I991">
        <f>IF(G991&gt;2,IF(E991=VLOOKUP(G991,装备规划说明!$F$10:$P$20,11,FALSE),1,0)+IF(E991-1=VLOOKUP(G991,装备规划说明!$F$10:$P$20,11,FALSE),1,0),IF(E991=VLOOKUP(G991,装备规划说明!$F$10:$P$20,11,FALSE),1,0))</f>
        <v>0</v>
      </c>
      <c r="J991">
        <f t="shared" si="1502"/>
        <v>2</v>
      </c>
      <c r="K991">
        <v>0</v>
      </c>
      <c r="R991">
        <f t="shared" ref="R991:S991" si="1618">R491</f>
        <v>7</v>
      </c>
      <c r="S991">
        <f t="shared" si="1618"/>
        <v>7</v>
      </c>
      <c r="U991">
        <f>VLOOKUP($R991,装备规划说明!$X$27:$AI$34,U$1,FALSE)</f>
        <v>16</v>
      </c>
      <c r="V991">
        <f>INT(VLOOKUP($R991,装备规划说明!$X$27:$AI$34,V$1,FALSE)*VLOOKUP($G991,装备规划说明!$F$10:$O$21,4,FALSE)/装备规划说明!$AE$14)</f>
        <v>2112</v>
      </c>
      <c r="W991">
        <f>VLOOKUP($R991,装备规划说明!$X$27:$AI$34,W$1,FALSE)</f>
        <v>18</v>
      </c>
      <c r="X991">
        <f>INT(VLOOKUP($R991,装备规划说明!$X$27:$AI$34,X$1,FALSE)*VLOOKUP($G991,装备规划说明!$F$10:$O$21,4,FALSE)/装备规划说明!$AE$14)</f>
        <v>422</v>
      </c>
      <c r="Y991" t="str">
        <f t="shared" si="1540"/>
        <v>[[16,1478,2640][[18,295,527]</v>
      </c>
      <c r="Z991">
        <f t="shared" si="1541"/>
        <v>3</v>
      </c>
      <c r="AA991" t="str">
        <f t="shared" si="1542"/>
        <v>[[16,352,1408,100][18,70,281,100]]</v>
      </c>
      <c r="AB991" t="str">
        <f t="shared" si="1542"/>
        <v>[[16,352,1408,100][18,70,281,100]]</v>
      </c>
      <c r="AC991" t="str">
        <f t="shared" si="1542"/>
        <v>[[16,352,1408,100][18,70,281,100]]</v>
      </c>
      <c r="AD991" t="str">
        <f t="shared" si="1542"/>
        <v>[[16,352,1408,100][18,70,281,100]]</v>
      </c>
      <c r="AE991">
        <f t="shared" si="1543"/>
        <v>2</v>
      </c>
    </row>
    <row r="992" spans="1:31" hidden="1" x14ac:dyDescent="0.15">
      <c r="A992" t="str">
        <f t="shared" si="1498"/>
        <v>1207410</v>
      </c>
      <c r="B992">
        <f t="shared" si="1499"/>
        <v>1</v>
      </c>
      <c r="E992">
        <f t="shared" ref="E992" si="1619">E492</f>
        <v>4</v>
      </c>
      <c r="G992">
        <f t="shared" ref="G992" si="1620">G492</f>
        <v>10</v>
      </c>
      <c r="H992">
        <f>VLOOKUP(G992,装备规划说明!$F$7:$H$20,2,FALSE)</f>
        <v>150</v>
      </c>
      <c r="I992">
        <f>IF(G992&gt;2,IF(E992=VLOOKUP(G992,装备规划说明!$F$10:$P$20,11,FALSE),1,0)+IF(E992-1=VLOOKUP(G992,装备规划说明!$F$10:$P$20,11,FALSE),1,0),IF(E992=VLOOKUP(G992,装备规划说明!$F$10:$P$20,11,FALSE),1,0))</f>
        <v>0</v>
      </c>
      <c r="J992">
        <f t="shared" si="1502"/>
        <v>2</v>
      </c>
      <c r="K992">
        <v>0</v>
      </c>
      <c r="R992">
        <f t="shared" ref="R992:S992" si="1621">R492</f>
        <v>7</v>
      </c>
      <c r="S992">
        <f t="shared" si="1621"/>
        <v>7</v>
      </c>
      <c r="U992">
        <f>VLOOKUP($R992,装备规划说明!$X$27:$AI$34,U$1,FALSE)</f>
        <v>16</v>
      </c>
      <c r="V992">
        <f>INT(VLOOKUP($R992,装备规划说明!$X$27:$AI$34,V$1,FALSE)*VLOOKUP($G992,装备规划说明!$F$10:$O$21,4,FALSE)/装备规划说明!$AE$14)</f>
        <v>2112</v>
      </c>
      <c r="W992">
        <f>VLOOKUP($R992,装备规划说明!$X$27:$AI$34,W$1,FALSE)</f>
        <v>18</v>
      </c>
      <c r="X992">
        <f>INT(VLOOKUP($R992,装备规划说明!$X$27:$AI$34,X$1,FALSE)*VLOOKUP($G992,装备规划说明!$F$10:$O$21,4,FALSE)/装备规划说明!$AE$14)</f>
        <v>422</v>
      </c>
      <c r="Y992" t="str">
        <f t="shared" si="1540"/>
        <v>[[16,1478,2640][[18,295,527]</v>
      </c>
      <c r="Z992">
        <f t="shared" si="1541"/>
        <v>3</v>
      </c>
      <c r="AA992" t="str">
        <f t="shared" si="1542"/>
        <v>[[16,352,1408,100][18,70,281,100]]</v>
      </c>
      <c r="AB992" t="str">
        <f t="shared" si="1542"/>
        <v>[[16,352,1408,100][18,70,281,100]]</v>
      </c>
      <c r="AC992" t="str">
        <f t="shared" si="1542"/>
        <v>[[16,352,1408,100][18,70,281,100]]</v>
      </c>
      <c r="AD992" t="str">
        <f t="shared" si="1542"/>
        <v>[[16,352,1408,100][18,70,281,100]]</v>
      </c>
      <c r="AE992">
        <f t="shared" si="1543"/>
        <v>2</v>
      </c>
    </row>
    <row r="993" spans="1:31" hidden="1" x14ac:dyDescent="0.15">
      <c r="A993" t="str">
        <f t="shared" si="1498"/>
        <v>1207410</v>
      </c>
      <c r="B993">
        <f t="shared" si="1499"/>
        <v>1</v>
      </c>
      <c r="E993">
        <f t="shared" ref="E993" si="1622">E493</f>
        <v>4</v>
      </c>
      <c r="G993">
        <f t="shared" ref="G993" si="1623">G493</f>
        <v>10</v>
      </c>
      <c r="H993">
        <f>VLOOKUP(G993,装备规划说明!$F$7:$H$20,2,FALSE)</f>
        <v>150</v>
      </c>
      <c r="I993">
        <f>IF(G993&gt;2,IF(E993=VLOOKUP(G993,装备规划说明!$F$10:$P$20,11,FALSE),1,0)+IF(E993-1=VLOOKUP(G993,装备规划说明!$F$10:$P$20,11,FALSE),1,0),IF(E993=VLOOKUP(G993,装备规划说明!$F$10:$P$20,11,FALSE),1,0))</f>
        <v>0</v>
      </c>
      <c r="J993">
        <f t="shared" si="1502"/>
        <v>2</v>
      </c>
      <c r="K993">
        <v>0</v>
      </c>
      <c r="R993">
        <f t="shared" ref="R993:S993" si="1624">R493</f>
        <v>7</v>
      </c>
      <c r="S993">
        <f t="shared" si="1624"/>
        <v>7</v>
      </c>
      <c r="U993">
        <f>VLOOKUP($R993,装备规划说明!$X$27:$AI$34,U$1,FALSE)</f>
        <v>16</v>
      </c>
      <c r="V993">
        <f>INT(VLOOKUP($R993,装备规划说明!$X$27:$AI$34,V$1,FALSE)*VLOOKUP($G993,装备规划说明!$F$10:$O$21,4,FALSE)/装备规划说明!$AE$14)</f>
        <v>2112</v>
      </c>
      <c r="W993">
        <f>VLOOKUP($R993,装备规划说明!$X$27:$AI$34,W$1,FALSE)</f>
        <v>18</v>
      </c>
      <c r="X993">
        <f>INT(VLOOKUP($R993,装备规划说明!$X$27:$AI$34,X$1,FALSE)*VLOOKUP($G993,装备规划说明!$F$10:$O$21,4,FALSE)/装备规划说明!$AE$14)</f>
        <v>422</v>
      </c>
      <c r="Y993" t="str">
        <f t="shared" si="1540"/>
        <v>[[16,1478,2640][[18,295,527]</v>
      </c>
      <c r="Z993">
        <f t="shared" si="1541"/>
        <v>3</v>
      </c>
      <c r="AA993" t="str">
        <f t="shared" si="1542"/>
        <v>[[16,352,1408,100][18,70,281,100]]</v>
      </c>
      <c r="AB993" t="str">
        <f t="shared" si="1542"/>
        <v>[[16,352,1408,100][18,70,281,100]]</v>
      </c>
      <c r="AC993" t="str">
        <f t="shared" si="1542"/>
        <v>[[16,352,1408,100][18,70,281,100]]</v>
      </c>
      <c r="AD993" t="str">
        <f t="shared" si="1542"/>
        <v>[[16,352,1408,100][18,70,281,100]]</v>
      </c>
      <c r="AE993">
        <f t="shared" si="1543"/>
        <v>2</v>
      </c>
    </row>
    <row r="994" spans="1:31" hidden="1" x14ac:dyDescent="0.15">
      <c r="A994" t="str">
        <f t="shared" si="1498"/>
        <v>1207410</v>
      </c>
      <c r="B994">
        <f t="shared" si="1499"/>
        <v>1</v>
      </c>
      <c r="E994">
        <f t="shared" ref="E994" si="1625">E494</f>
        <v>4</v>
      </c>
      <c r="G994">
        <f t="shared" ref="G994" si="1626">G494</f>
        <v>10</v>
      </c>
      <c r="H994">
        <f>VLOOKUP(G994,装备规划说明!$F$7:$H$20,2,FALSE)</f>
        <v>150</v>
      </c>
      <c r="I994">
        <f>IF(G994&gt;2,IF(E994=VLOOKUP(G994,装备规划说明!$F$10:$P$20,11,FALSE),1,0)+IF(E994-1=VLOOKUP(G994,装备规划说明!$F$10:$P$20,11,FALSE),1,0),IF(E994=VLOOKUP(G994,装备规划说明!$F$10:$P$20,11,FALSE),1,0))</f>
        <v>0</v>
      </c>
      <c r="J994">
        <f t="shared" si="1502"/>
        <v>2</v>
      </c>
      <c r="K994">
        <v>0</v>
      </c>
      <c r="R994">
        <f t="shared" ref="R994:S994" si="1627">R494</f>
        <v>7</v>
      </c>
      <c r="S994">
        <f t="shared" si="1627"/>
        <v>7</v>
      </c>
      <c r="U994">
        <f>VLOOKUP($R994,装备规划说明!$X$27:$AI$34,U$1,FALSE)</f>
        <v>16</v>
      </c>
      <c r="V994">
        <f>INT(VLOOKUP($R994,装备规划说明!$X$27:$AI$34,V$1,FALSE)*VLOOKUP($G994,装备规划说明!$F$10:$O$21,4,FALSE)/装备规划说明!$AE$14)</f>
        <v>2112</v>
      </c>
      <c r="W994">
        <f>VLOOKUP($R994,装备规划说明!$X$27:$AI$34,W$1,FALSE)</f>
        <v>18</v>
      </c>
      <c r="X994">
        <f>INT(VLOOKUP($R994,装备规划说明!$X$27:$AI$34,X$1,FALSE)*VLOOKUP($G994,装备规划说明!$F$10:$O$21,4,FALSE)/装备规划说明!$AE$14)</f>
        <v>422</v>
      </c>
      <c r="Y994" t="str">
        <f t="shared" si="1540"/>
        <v>[[16,1478,2640][[18,295,527]</v>
      </c>
      <c r="Z994">
        <f t="shared" si="1541"/>
        <v>3</v>
      </c>
      <c r="AA994" t="str">
        <f t="shared" si="1542"/>
        <v>[[16,352,1408,100][18,70,281,100]]</v>
      </c>
      <c r="AB994" t="str">
        <f t="shared" si="1542"/>
        <v>[[16,352,1408,100][18,70,281,100]]</v>
      </c>
      <c r="AC994" t="str">
        <f t="shared" si="1542"/>
        <v>[[16,352,1408,100][18,70,281,100]]</v>
      </c>
      <c r="AD994" t="str">
        <f t="shared" si="1542"/>
        <v>[[16,352,1408,100][18,70,281,100]]</v>
      </c>
      <c r="AE994">
        <f t="shared" si="1543"/>
        <v>2</v>
      </c>
    </row>
    <row r="995" spans="1:31" x14ac:dyDescent="0.15">
      <c r="A995" t="str">
        <f t="shared" si="1498"/>
        <v>1201510</v>
      </c>
      <c r="B995">
        <f t="shared" si="1499"/>
        <v>1</v>
      </c>
      <c r="E995">
        <f t="shared" ref="E995" si="1628">E495</f>
        <v>5</v>
      </c>
      <c r="G995">
        <f t="shared" ref="G995" si="1629">G495</f>
        <v>10</v>
      </c>
      <c r="H995">
        <f>VLOOKUP(G995,装备规划说明!$F$7:$H$20,2,FALSE)</f>
        <v>150</v>
      </c>
      <c r="I995">
        <f>IF(G995&gt;2,IF(E995=VLOOKUP(G995,装备规划说明!$F$10:$P$20,11,FALSE),1,0)+IF(E995-1=VLOOKUP(G995,装备规划说明!$F$10:$P$20,11,FALSE),1,0),IF(E995=VLOOKUP(G995,装备规划说明!$F$10:$P$20,11,FALSE),1,0))</f>
        <v>1</v>
      </c>
      <c r="J995">
        <f t="shared" si="1502"/>
        <v>2</v>
      </c>
      <c r="K995">
        <v>0</v>
      </c>
      <c r="R995">
        <f t="shared" ref="R995:S995" si="1630">R495</f>
        <v>1</v>
      </c>
      <c r="S995">
        <f t="shared" si="1630"/>
        <v>1</v>
      </c>
      <c r="U995">
        <f>VLOOKUP($R995,装备规划说明!$X$27:$AI$34,U$1,FALSE)</f>
        <v>16</v>
      </c>
      <c r="V995">
        <f>INT(VLOOKUP($R995,装备规划说明!$X$27:$AI$34,V$1,FALSE)*VLOOKUP($G995,装备规划说明!$F$10:$O$21,4,FALSE)/装备规划说明!$AE$14)</f>
        <v>1478</v>
      </c>
      <c r="W995">
        <f>VLOOKUP($R995,装备规划说明!$X$27:$AI$34,W$1,FALSE)</f>
        <v>20</v>
      </c>
      <c r="X995">
        <f>INT(VLOOKUP($R995,装备规划说明!$X$27:$AI$34,X$1,FALSE)*VLOOKUP($G995,装备规划说明!$F$10:$O$21,4,FALSE)/装备规划说明!$AE$14)</f>
        <v>105</v>
      </c>
      <c r="Y995" t="str">
        <f t="shared" ref="Y995:Y1014" si="1631">"[["&amp;$U995&amp;","&amp;INT($V995)&amp;"]"&amp;"[["&amp;$W995&amp;","&amp;INT($X995)&amp;"]]"</f>
        <v>[[16,1478][[20,105]]</v>
      </c>
      <c r="Z995">
        <f t="shared" si="1541"/>
        <v>4</v>
      </c>
      <c r="AA995" t="str">
        <f t="shared" si="1542"/>
        <v>[[16,246,985,100][20,17,70,100]]</v>
      </c>
      <c r="AB995" t="str">
        <f t="shared" si="1542"/>
        <v>[[16,246,985,100][20,17,70,100]]</v>
      </c>
      <c r="AC995" t="str">
        <f t="shared" si="1542"/>
        <v>[[16,246,985,100][20,17,70,100]]</v>
      </c>
      <c r="AD995" t="str">
        <f t="shared" si="1542"/>
        <v>[[16,246,985,100][20,17,70,100]]</v>
      </c>
      <c r="AE995">
        <f t="shared" si="1543"/>
        <v>3</v>
      </c>
    </row>
    <row r="996" spans="1:31" x14ac:dyDescent="0.15">
      <c r="A996" t="str">
        <f t="shared" si="1498"/>
        <v>1202510</v>
      </c>
      <c r="B996">
        <f t="shared" si="1499"/>
        <v>1</v>
      </c>
      <c r="E996">
        <f t="shared" ref="E996" si="1632">E496</f>
        <v>5</v>
      </c>
      <c r="G996">
        <f t="shared" ref="G996" si="1633">G496</f>
        <v>10</v>
      </c>
      <c r="H996">
        <f>VLOOKUP(G996,装备规划说明!$F$7:$H$20,2,FALSE)</f>
        <v>150</v>
      </c>
      <c r="I996">
        <f>IF(G996&gt;2,IF(E996=VLOOKUP(G996,装备规划说明!$F$10:$P$20,11,FALSE),1,0)+IF(E996-1=VLOOKUP(G996,装备规划说明!$F$10:$P$20,11,FALSE),1,0),IF(E996=VLOOKUP(G996,装备规划说明!$F$10:$P$20,11,FALSE),1,0))</f>
        <v>1</v>
      </c>
      <c r="J996">
        <f t="shared" si="1502"/>
        <v>2</v>
      </c>
      <c r="K996">
        <v>0</v>
      </c>
      <c r="R996">
        <f t="shared" ref="R996:S996" si="1634">R496</f>
        <v>2</v>
      </c>
      <c r="S996">
        <f t="shared" si="1634"/>
        <v>2</v>
      </c>
      <c r="U996">
        <f>VLOOKUP($R996,装备规划说明!$X$27:$AI$34,U$1,FALSE)</f>
        <v>16</v>
      </c>
      <c r="V996">
        <f>INT(VLOOKUP($R996,装备规划说明!$X$27:$AI$34,V$1,FALSE)*VLOOKUP($G996,装备规划说明!$F$10:$O$21,4,FALSE)/装备规划说明!$AE$14)</f>
        <v>2112</v>
      </c>
      <c r="W996">
        <f>VLOOKUP($R996,装备规划说明!$X$27:$AI$34,W$1,FALSE)</f>
        <v>20</v>
      </c>
      <c r="X996">
        <f>INT(VLOOKUP($R996,装备规划说明!$X$27:$AI$34,X$1,FALSE)*VLOOKUP($G996,装备规划说明!$F$10:$O$21,4,FALSE)/装备规划说明!$AE$14)</f>
        <v>105</v>
      </c>
      <c r="Y996" t="str">
        <f t="shared" si="1631"/>
        <v>[[16,2112][[20,105]]</v>
      </c>
      <c r="Z996">
        <f t="shared" si="1541"/>
        <v>4</v>
      </c>
      <c r="AA996" t="str">
        <f t="shared" si="1542"/>
        <v>[[16,352,1408,100][20,17,70,100]]</v>
      </c>
      <c r="AB996" t="str">
        <f t="shared" si="1542"/>
        <v>[[16,352,1408,100][20,17,70,100]]</v>
      </c>
      <c r="AC996" t="str">
        <f t="shared" si="1542"/>
        <v>[[16,352,1408,100][20,17,70,100]]</v>
      </c>
      <c r="AD996" t="str">
        <f t="shared" si="1542"/>
        <v>[[16,352,1408,100][20,17,70,100]]</v>
      </c>
      <c r="AE996">
        <f t="shared" si="1543"/>
        <v>3</v>
      </c>
    </row>
    <row r="997" spans="1:31" x14ac:dyDescent="0.15">
      <c r="A997" t="str">
        <f t="shared" si="1498"/>
        <v>1203510</v>
      </c>
      <c r="B997">
        <f t="shared" si="1499"/>
        <v>1</v>
      </c>
      <c r="E997">
        <f t="shared" ref="E997" si="1635">E497</f>
        <v>5</v>
      </c>
      <c r="G997">
        <f t="shared" ref="G997" si="1636">G497</f>
        <v>10</v>
      </c>
      <c r="H997">
        <f>VLOOKUP(G997,装备规划说明!$F$7:$H$20,2,FALSE)</f>
        <v>150</v>
      </c>
      <c r="I997">
        <f>IF(G997&gt;2,IF(E997=VLOOKUP(G997,装备规划说明!$F$10:$P$20,11,FALSE),1,0)+IF(E997-1=VLOOKUP(G997,装备规划说明!$F$10:$P$20,11,FALSE),1,0),IF(E997=VLOOKUP(G997,装备规划说明!$F$10:$P$20,11,FALSE),1,0))</f>
        <v>1</v>
      </c>
      <c r="J997">
        <f t="shared" si="1502"/>
        <v>2</v>
      </c>
      <c r="K997">
        <v>0</v>
      </c>
      <c r="R997">
        <f t="shared" ref="R997:S997" si="1637">R497</f>
        <v>3</v>
      </c>
      <c r="S997">
        <f t="shared" si="1637"/>
        <v>3</v>
      </c>
      <c r="U997">
        <f>VLOOKUP($R997,装备规划说明!$X$27:$AI$34,U$1,FALSE)</f>
        <v>16</v>
      </c>
      <c r="V997">
        <f>INT(VLOOKUP($R997,装备规划说明!$X$27:$AI$34,V$1,FALSE)*VLOOKUP($G997,装备规划说明!$F$10:$O$21,4,FALSE)/装备规划说明!$AE$14)</f>
        <v>1056</v>
      </c>
      <c r="W997">
        <f>VLOOKUP($R997,装备规划说明!$X$27:$AI$34,W$1,FALSE)</f>
        <v>21</v>
      </c>
      <c r="X997">
        <f>INT(VLOOKUP($R997,装备规划说明!$X$27:$AI$34,X$1,FALSE)*VLOOKUP($G997,装备规划说明!$F$10:$O$21,4,FALSE)/装备规划说明!$AE$14)</f>
        <v>105</v>
      </c>
      <c r="Y997" t="str">
        <f t="shared" si="1631"/>
        <v>[[16,1056][[21,105]]</v>
      </c>
      <c r="Z997">
        <f t="shared" si="1541"/>
        <v>4</v>
      </c>
      <c r="AA997" t="str">
        <f t="shared" si="1542"/>
        <v>[[16,176,704,100][21,17,70,100]]</v>
      </c>
      <c r="AB997" t="str">
        <f t="shared" si="1542"/>
        <v>[[16,176,704,100][21,17,70,100]]</v>
      </c>
      <c r="AC997" t="str">
        <f t="shared" si="1542"/>
        <v>[[16,176,704,100][21,17,70,100]]</v>
      </c>
      <c r="AD997" t="str">
        <f t="shared" si="1542"/>
        <v>[[16,176,704,100][21,17,70,100]]</v>
      </c>
      <c r="AE997">
        <f t="shared" si="1543"/>
        <v>3</v>
      </c>
    </row>
    <row r="998" spans="1:31" x14ac:dyDescent="0.15">
      <c r="A998" t="str">
        <f t="shared" si="1498"/>
        <v>1204510</v>
      </c>
      <c r="B998">
        <f t="shared" si="1499"/>
        <v>1</v>
      </c>
      <c r="E998">
        <f t="shared" ref="E998" si="1638">E498</f>
        <v>5</v>
      </c>
      <c r="G998">
        <f t="shared" ref="G998" si="1639">G498</f>
        <v>10</v>
      </c>
      <c r="H998">
        <f>VLOOKUP(G998,装备规划说明!$F$7:$H$20,2,FALSE)</f>
        <v>150</v>
      </c>
      <c r="I998">
        <f>IF(G998&gt;2,IF(E998=VLOOKUP(G998,装备规划说明!$F$10:$P$20,11,FALSE),1,0)+IF(E998-1=VLOOKUP(G998,装备规划说明!$F$10:$P$20,11,FALSE),1,0),IF(E998=VLOOKUP(G998,装备规划说明!$F$10:$P$20,11,FALSE),1,0))</f>
        <v>1</v>
      </c>
      <c r="J998">
        <f t="shared" si="1502"/>
        <v>2</v>
      </c>
      <c r="K998">
        <v>0</v>
      </c>
      <c r="R998">
        <f t="shared" ref="R998:S998" si="1640">R498</f>
        <v>4</v>
      </c>
      <c r="S998">
        <f t="shared" si="1640"/>
        <v>4</v>
      </c>
      <c r="U998">
        <f>VLOOKUP($R998,装备规划说明!$X$27:$AI$34,U$1,FALSE)</f>
        <v>18</v>
      </c>
      <c r="V998">
        <f>INT(VLOOKUP($R998,装备规划说明!$X$27:$AI$34,V$1,FALSE)*VLOOKUP($G998,装备规划说明!$F$10:$O$21,4,FALSE)/装备规划说明!$AE$14)</f>
        <v>105</v>
      </c>
      <c r="W998">
        <f>VLOOKUP($R998,装备规划说明!$X$27:$AI$34,W$1,FALSE)</f>
        <v>22</v>
      </c>
      <c r="X998">
        <f>INT(VLOOKUP($R998,装备规划说明!$X$27:$AI$34,X$1,FALSE)*VLOOKUP($G998,装备规划说明!$F$10:$O$21,4,FALSE)/装备规划说明!$AE$14)</f>
        <v>52</v>
      </c>
      <c r="Y998" t="str">
        <f t="shared" si="1631"/>
        <v>[[18,105][[22,52]]</v>
      </c>
      <c r="Z998">
        <f t="shared" si="1541"/>
        <v>4</v>
      </c>
      <c r="AA998" t="str">
        <f t="shared" si="1542"/>
        <v>[[18,17,70,100][22,8,34,100]]</v>
      </c>
      <c r="AB998" t="str">
        <f t="shared" si="1542"/>
        <v>[[18,17,70,100][22,8,34,100]]</v>
      </c>
      <c r="AC998" t="str">
        <f t="shared" si="1542"/>
        <v>[[18,17,70,100][22,8,34,100]]</v>
      </c>
      <c r="AD998" t="str">
        <f t="shared" si="1542"/>
        <v>[[18,17,70,100][22,8,34,100]]</v>
      </c>
      <c r="AE998">
        <f t="shared" si="1543"/>
        <v>3</v>
      </c>
    </row>
    <row r="999" spans="1:31" x14ac:dyDescent="0.15">
      <c r="A999" t="str">
        <f t="shared" si="1498"/>
        <v>1205510</v>
      </c>
      <c r="B999">
        <f t="shared" si="1499"/>
        <v>1</v>
      </c>
      <c r="E999">
        <f t="shared" ref="E999" si="1641">E499</f>
        <v>5</v>
      </c>
      <c r="G999">
        <f t="shared" ref="G999" si="1642">G499</f>
        <v>10</v>
      </c>
      <c r="H999">
        <f>VLOOKUP(G999,装备规划说明!$F$7:$H$20,2,FALSE)</f>
        <v>150</v>
      </c>
      <c r="I999">
        <f>IF(G999&gt;2,IF(E999=VLOOKUP(G999,装备规划说明!$F$10:$P$20,11,FALSE),1,0)+IF(E999-1=VLOOKUP(G999,装备规划说明!$F$10:$P$20,11,FALSE),1,0),IF(E999=VLOOKUP(G999,装备规划说明!$F$10:$P$20,11,FALSE),1,0))</f>
        <v>1</v>
      </c>
      <c r="J999">
        <f t="shared" si="1502"/>
        <v>2</v>
      </c>
      <c r="K999">
        <v>0</v>
      </c>
      <c r="R999">
        <f t="shared" ref="R999:S999" si="1643">R499</f>
        <v>5</v>
      </c>
      <c r="S999">
        <f t="shared" si="1643"/>
        <v>5</v>
      </c>
      <c r="U999">
        <f>VLOOKUP($R999,装备规划说明!$X$27:$AI$34,U$1,FALSE)</f>
        <v>16</v>
      </c>
      <c r="V999">
        <f>INT(VLOOKUP($R999,装备规划说明!$X$27:$AI$34,V$1,FALSE)*VLOOKUP($G999,装备规划说明!$F$10:$O$21,4,FALSE)/装备规划说明!$AE$14)</f>
        <v>1478</v>
      </c>
      <c r="W999">
        <f>VLOOKUP($R999,装备规划说明!$X$27:$AI$34,W$1,FALSE)</f>
        <v>17</v>
      </c>
      <c r="X999">
        <f>INT(VLOOKUP($R999,装备规划说明!$X$27:$AI$34,X$1,FALSE)*VLOOKUP($G999,装备规划说明!$F$10:$O$21,4,FALSE)/装备规划说明!$AE$14)</f>
        <v>1056</v>
      </c>
      <c r="Y999" t="str">
        <f t="shared" si="1631"/>
        <v>[[16,1478][[17,1056]]</v>
      </c>
      <c r="Z999">
        <f t="shared" si="1541"/>
        <v>4</v>
      </c>
      <c r="AA999" t="str">
        <f t="shared" si="1542"/>
        <v>[[16,246,985,100][17,176,704,100]]</v>
      </c>
      <c r="AB999" t="str">
        <f t="shared" si="1542"/>
        <v>[[16,246,985,100][17,176,704,100]]</v>
      </c>
      <c r="AC999" t="str">
        <f t="shared" si="1542"/>
        <v>[[16,246,985,100][17,176,704,100]]</v>
      </c>
      <c r="AD999" t="str">
        <f t="shared" si="1542"/>
        <v>[[16,246,985,100][17,176,704,100]]</v>
      </c>
      <c r="AE999">
        <f t="shared" si="1543"/>
        <v>3</v>
      </c>
    </row>
    <row r="1000" spans="1:31" x14ac:dyDescent="0.15">
      <c r="A1000" t="str">
        <f t="shared" si="1498"/>
        <v>1206510</v>
      </c>
      <c r="B1000">
        <f t="shared" si="1499"/>
        <v>1</v>
      </c>
      <c r="E1000">
        <f t="shared" ref="E1000" si="1644">E500</f>
        <v>5</v>
      </c>
      <c r="G1000">
        <f t="shared" ref="G1000" si="1645">G500</f>
        <v>10</v>
      </c>
      <c r="H1000">
        <f>VLOOKUP(G1000,装备规划说明!$F$7:$H$20,2,FALSE)</f>
        <v>150</v>
      </c>
      <c r="I1000">
        <f>IF(G1000&gt;2,IF(E1000=VLOOKUP(G1000,装备规划说明!$F$10:$P$20,11,FALSE),1,0)+IF(E1000-1=VLOOKUP(G1000,装备规划说明!$F$10:$P$20,11,FALSE),1,0),IF(E1000=VLOOKUP(G1000,装备规划说明!$F$10:$P$20,11,FALSE),1,0))</f>
        <v>1</v>
      </c>
      <c r="J1000">
        <f t="shared" si="1502"/>
        <v>2</v>
      </c>
      <c r="K1000">
        <v>0</v>
      </c>
      <c r="R1000">
        <f t="shared" ref="R1000:S1000" si="1646">R500</f>
        <v>6</v>
      </c>
      <c r="S1000">
        <f t="shared" si="1646"/>
        <v>6</v>
      </c>
      <c r="U1000">
        <f>VLOOKUP($R1000,装备规划说明!$X$27:$AI$34,U$1,FALSE)</f>
        <v>18</v>
      </c>
      <c r="V1000">
        <f>INT(VLOOKUP($R1000,装备规划说明!$X$27:$AI$34,V$1,FALSE)*VLOOKUP($G1000,装备规划说明!$F$10:$O$21,4,FALSE)/装备规划说明!$AE$14)</f>
        <v>105</v>
      </c>
      <c r="W1000">
        <f>VLOOKUP($R1000,装备规划说明!$X$27:$AI$34,W$1,FALSE)</f>
        <v>17</v>
      </c>
      <c r="X1000">
        <f>INT(VLOOKUP($R1000,装备规划说明!$X$27:$AI$34,X$1,FALSE)*VLOOKUP($G1000,装备规划说明!$F$10:$O$21,4,FALSE)/装备规划说明!$AE$14)</f>
        <v>42</v>
      </c>
      <c r="Y1000" t="str">
        <f t="shared" si="1631"/>
        <v>[[18,105][[17,42]]</v>
      </c>
      <c r="Z1000">
        <f t="shared" si="1541"/>
        <v>4</v>
      </c>
      <c r="AA1000" t="str">
        <f t="shared" si="1542"/>
        <v>[[18,17,70,100][17,7,28,100]]</v>
      </c>
      <c r="AB1000" t="str">
        <f t="shared" si="1542"/>
        <v>[[18,17,70,100][17,7,28,100]]</v>
      </c>
      <c r="AC1000" t="str">
        <f t="shared" si="1542"/>
        <v>[[18,17,70,100][17,7,28,100]]</v>
      </c>
      <c r="AD1000" t="str">
        <f t="shared" si="1542"/>
        <v>[[18,17,70,100][17,7,28,100]]</v>
      </c>
      <c r="AE1000">
        <f t="shared" si="1543"/>
        <v>3</v>
      </c>
    </row>
    <row r="1001" spans="1:31" x14ac:dyDescent="0.15">
      <c r="A1001" t="str">
        <f t="shared" si="1498"/>
        <v>1207510</v>
      </c>
      <c r="B1001">
        <f t="shared" si="1499"/>
        <v>1</v>
      </c>
      <c r="E1001">
        <f t="shared" ref="E1001" si="1647">E501</f>
        <v>5</v>
      </c>
      <c r="G1001">
        <f t="shared" ref="G1001" si="1648">G501</f>
        <v>10</v>
      </c>
      <c r="H1001">
        <f>VLOOKUP(G1001,装备规划说明!$F$7:$H$20,2,FALSE)</f>
        <v>150</v>
      </c>
      <c r="I1001">
        <f>IF(G1001&gt;2,IF(E1001=VLOOKUP(G1001,装备规划说明!$F$10:$P$20,11,FALSE),1,0)+IF(E1001-1=VLOOKUP(G1001,装备规划说明!$F$10:$P$20,11,FALSE),1,0),IF(E1001=VLOOKUP(G1001,装备规划说明!$F$10:$P$20,11,FALSE),1,0))</f>
        <v>1</v>
      </c>
      <c r="J1001">
        <f t="shared" si="1502"/>
        <v>2</v>
      </c>
      <c r="K1001">
        <v>0</v>
      </c>
      <c r="R1001">
        <f t="shared" ref="R1001:S1001" si="1649">R501</f>
        <v>7</v>
      </c>
      <c r="S1001">
        <f t="shared" si="1649"/>
        <v>7</v>
      </c>
      <c r="U1001">
        <f>VLOOKUP($R1001,装备规划说明!$X$27:$AI$34,U$1,FALSE)</f>
        <v>16</v>
      </c>
      <c r="V1001">
        <f>INT(VLOOKUP($R1001,装备规划说明!$X$27:$AI$34,V$1,FALSE)*VLOOKUP($G1001,装备规划说明!$F$10:$O$21,4,FALSE)/装备规划说明!$AE$14)</f>
        <v>2112</v>
      </c>
      <c r="W1001">
        <f>VLOOKUP($R1001,装备规划说明!$X$27:$AI$34,W$1,FALSE)</f>
        <v>18</v>
      </c>
      <c r="X1001">
        <f>INT(VLOOKUP($R1001,装备规划说明!$X$27:$AI$34,X$1,FALSE)*VLOOKUP($G1001,装备规划说明!$F$10:$O$21,4,FALSE)/装备规划说明!$AE$14)</f>
        <v>422</v>
      </c>
      <c r="Y1001" t="str">
        <f t="shared" si="1631"/>
        <v>[[16,2112][[18,422]]</v>
      </c>
      <c r="Z1001">
        <f t="shared" si="1541"/>
        <v>4</v>
      </c>
      <c r="AA1001" t="str">
        <f t="shared" si="1542"/>
        <v>[[16,352,1408,100][18,70,281,100]]</v>
      </c>
      <c r="AB1001" t="str">
        <f t="shared" si="1542"/>
        <v>[[16,352,1408,100][18,70,281,100]]</v>
      </c>
      <c r="AC1001" t="str">
        <f t="shared" si="1542"/>
        <v>[[16,352,1408,100][18,70,281,100]]</v>
      </c>
      <c r="AD1001" t="str">
        <f t="shared" si="1542"/>
        <v>[[16,352,1408,100][18,70,281,100]]</v>
      </c>
      <c r="AE1001">
        <f t="shared" si="1543"/>
        <v>3</v>
      </c>
    </row>
    <row r="1002" spans="1:31" x14ac:dyDescent="0.15">
      <c r="A1002" t="str">
        <f t="shared" si="1498"/>
        <v>1207510</v>
      </c>
      <c r="B1002">
        <f t="shared" si="1499"/>
        <v>1</v>
      </c>
      <c r="E1002">
        <f t="shared" ref="E1002" si="1650">E502</f>
        <v>5</v>
      </c>
      <c r="G1002">
        <f t="shared" ref="G1002" si="1651">G502</f>
        <v>10</v>
      </c>
      <c r="H1002">
        <f>VLOOKUP(G1002,装备规划说明!$F$7:$H$20,2,FALSE)</f>
        <v>150</v>
      </c>
      <c r="I1002">
        <f>IF(G1002&gt;2,IF(E1002=VLOOKUP(G1002,装备规划说明!$F$10:$P$20,11,FALSE),1,0)+IF(E1002-1=VLOOKUP(G1002,装备规划说明!$F$10:$P$20,11,FALSE),1,0),IF(E1002=VLOOKUP(G1002,装备规划说明!$F$10:$P$20,11,FALSE),1,0))</f>
        <v>1</v>
      </c>
      <c r="J1002">
        <f t="shared" si="1502"/>
        <v>2</v>
      </c>
      <c r="K1002">
        <v>0</v>
      </c>
      <c r="R1002">
        <f t="shared" ref="R1002:S1002" si="1652">R502</f>
        <v>7</v>
      </c>
      <c r="S1002">
        <f t="shared" si="1652"/>
        <v>7</v>
      </c>
      <c r="U1002">
        <f>VLOOKUP($R1002,装备规划说明!$X$27:$AI$34,U$1,FALSE)</f>
        <v>16</v>
      </c>
      <c r="V1002">
        <f>INT(VLOOKUP($R1002,装备规划说明!$X$27:$AI$34,V$1,FALSE)*VLOOKUP($G1002,装备规划说明!$F$10:$O$21,4,FALSE)/装备规划说明!$AE$14)</f>
        <v>2112</v>
      </c>
      <c r="W1002">
        <f>VLOOKUP($R1002,装备规划说明!$X$27:$AI$34,W$1,FALSE)</f>
        <v>18</v>
      </c>
      <c r="X1002">
        <f>INT(VLOOKUP($R1002,装备规划说明!$X$27:$AI$34,X$1,FALSE)*VLOOKUP($G1002,装备规划说明!$F$10:$O$21,4,FALSE)/装备规划说明!$AE$14)</f>
        <v>422</v>
      </c>
      <c r="Y1002" t="str">
        <f t="shared" si="1631"/>
        <v>[[16,2112][[18,422]]</v>
      </c>
      <c r="Z1002">
        <f t="shared" si="1541"/>
        <v>4</v>
      </c>
      <c r="AA1002" t="str">
        <f t="shared" si="1542"/>
        <v>[[16,352,1408,100][18,70,281,100]]</v>
      </c>
      <c r="AB1002" t="str">
        <f t="shared" si="1542"/>
        <v>[[16,352,1408,100][18,70,281,100]]</v>
      </c>
      <c r="AC1002" t="str">
        <f t="shared" si="1542"/>
        <v>[[16,352,1408,100][18,70,281,100]]</v>
      </c>
      <c r="AD1002" t="str">
        <f t="shared" si="1542"/>
        <v>[[16,352,1408,100][18,70,281,100]]</v>
      </c>
      <c r="AE1002">
        <f t="shared" si="1543"/>
        <v>3</v>
      </c>
    </row>
    <row r="1003" spans="1:31" x14ac:dyDescent="0.15">
      <c r="A1003" t="str">
        <f t="shared" si="1498"/>
        <v>1207510</v>
      </c>
      <c r="B1003">
        <f t="shared" si="1499"/>
        <v>1</v>
      </c>
      <c r="E1003">
        <f t="shared" ref="E1003" si="1653">E503</f>
        <v>5</v>
      </c>
      <c r="G1003">
        <f t="shared" ref="G1003" si="1654">G503</f>
        <v>10</v>
      </c>
      <c r="H1003">
        <f>VLOOKUP(G1003,装备规划说明!$F$7:$H$20,2,FALSE)</f>
        <v>150</v>
      </c>
      <c r="I1003">
        <f>IF(G1003&gt;2,IF(E1003=VLOOKUP(G1003,装备规划说明!$F$10:$P$20,11,FALSE),1,0)+IF(E1003-1=VLOOKUP(G1003,装备规划说明!$F$10:$P$20,11,FALSE),1,0),IF(E1003=VLOOKUP(G1003,装备规划说明!$F$10:$P$20,11,FALSE),1,0))</f>
        <v>1</v>
      </c>
      <c r="J1003">
        <f t="shared" si="1502"/>
        <v>2</v>
      </c>
      <c r="K1003">
        <v>0</v>
      </c>
      <c r="R1003">
        <f t="shared" ref="R1003:S1003" si="1655">R503</f>
        <v>7</v>
      </c>
      <c r="S1003">
        <f t="shared" si="1655"/>
        <v>7</v>
      </c>
      <c r="U1003">
        <f>VLOOKUP($R1003,装备规划说明!$X$27:$AI$34,U$1,FALSE)</f>
        <v>16</v>
      </c>
      <c r="V1003">
        <f>INT(VLOOKUP($R1003,装备规划说明!$X$27:$AI$34,V$1,FALSE)*VLOOKUP($G1003,装备规划说明!$F$10:$O$21,4,FALSE)/装备规划说明!$AE$14)</f>
        <v>2112</v>
      </c>
      <c r="W1003">
        <f>VLOOKUP($R1003,装备规划说明!$X$27:$AI$34,W$1,FALSE)</f>
        <v>18</v>
      </c>
      <c r="X1003">
        <f>INT(VLOOKUP($R1003,装备规划说明!$X$27:$AI$34,X$1,FALSE)*VLOOKUP($G1003,装备规划说明!$F$10:$O$21,4,FALSE)/装备规划说明!$AE$14)</f>
        <v>422</v>
      </c>
      <c r="Y1003" t="str">
        <f t="shared" si="1631"/>
        <v>[[16,2112][[18,422]]</v>
      </c>
      <c r="Z1003">
        <f t="shared" si="1541"/>
        <v>4</v>
      </c>
      <c r="AA1003" t="str">
        <f t="shared" si="1542"/>
        <v>[[16,352,1408,100][18,70,281,100]]</v>
      </c>
      <c r="AB1003" t="str">
        <f t="shared" si="1542"/>
        <v>[[16,352,1408,100][18,70,281,100]]</v>
      </c>
      <c r="AC1003" t="str">
        <f t="shared" si="1542"/>
        <v>[[16,352,1408,100][18,70,281,100]]</v>
      </c>
      <c r="AD1003" t="str">
        <f t="shared" si="1542"/>
        <v>[[16,352,1408,100][18,70,281,100]]</v>
      </c>
      <c r="AE1003">
        <f t="shared" si="1543"/>
        <v>3</v>
      </c>
    </row>
    <row r="1004" spans="1:31" x14ac:dyDescent="0.15">
      <c r="A1004" t="str">
        <f t="shared" si="1498"/>
        <v>1207510</v>
      </c>
      <c r="B1004">
        <f t="shared" si="1499"/>
        <v>1</v>
      </c>
      <c r="E1004">
        <f t="shared" ref="E1004" si="1656">E504</f>
        <v>5</v>
      </c>
      <c r="G1004">
        <f t="shared" ref="G1004" si="1657">G504</f>
        <v>10</v>
      </c>
      <c r="H1004">
        <f>VLOOKUP(G1004,装备规划说明!$F$7:$H$20,2,FALSE)</f>
        <v>150</v>
      </c>
      <c r="I1004">
        <f>IF(G1004&gt;2,IF(E1004=VLOOKUP(G1004,装备规划说明!$F$10:$P$20,11,FALSE),1,0)+IF(E1004-1=VLOOKUP(G1004,装备规划说明!$F$10:$P$20,11,FALSE),1,0),IF(E1004=VLOOKUP(G1004,装备规划说明!$F$10:$P$20,11,FALSE),1,0))</f>
        <v>1</v>
      </c>
      <c r="J1004">
        <f t="shared" si="1502"/>
        <v>2</v>
      </c>
      <c r="K1004">
        <v>0</v>
      </c>
      <c r="R1004">
        <f t="shared" ref="R1004:S1004" si="1658">R504</f>
        <v>7</v>
      </c>
      <c r="S1004">
        <f t="shared" si="1658"/>
        <v>7</v>
      </c>
      <c r="U1004">
        <f>VLOOKUP($R1004,装备规划说明!$X$27:$AI$34,U$1,FALSE)</f>
        <v>16</v>
      </c>
      <c r="V1004">
        <f>INT(VLOOKUP($R1004,装备规划说明!$X$27:$AI$34,V$1,FALSE)*VLOOKUP($G1004,装备规划说明!$F$10:$O$21,4,FALSE)/装备规划说明!$AE$14)</f>
        <v>2112</v>
      </c>
      <c r="W1004">
        <f>VLOOKUP($R1004,装备规划说明!$X$27:$AI$34,W$1,FALSE)</f>
        <v>18</v>
      </c>
      <c r="X1004">
        <f>INT(VLOOKUP($R1004,装备规划说明!$X$27:$AI$34,X$1,FALSE)*VLOOKUP($G1004,装备规划说明!$F$10:$O$21,4,FALSE)/装备规划说明!$AE$14)</f>
        <v>422</v>
      </c>
      <c r="Y1004" t="str">
        <f t="shared" si="1631"/>
        <v>[[16,2112][[18,422]]</v>
      </c>
      <c r="Z1004">
        <f t="shared" si="1541"/>
        <v>4</v>
      </c>
      <c r="AA1004" t="str">
        <f t="shared" si="1542"/>
        <v>[[16,352,1408,100][18,70,281,100]]</v>
      </c>
      <c r="AB1004" t="str">
        <f t="shared" si="1542"/>
        <v>[[16,352,1408,100][18,70,281,100]]</v>
      </c>
      <c r="AC1004" t="str">
        <f t="shared" si="1542"/>
        <v>[[16,352,1408,100][18,70,281,100]]</v>
      </c>
      <c r="AD1004" t="str">
        <f t="shared" si="1542"/>
        <v>[[16,352,1408,100][18,70,281,100]]</v>
      </c>
      <c r="AE1004">
        <f t="shared" si="1543"/>
        <v>3</v>
      </c>
    </row>
    <row r="1005" spans="1:31" x14ac:dyDescent="0.15">
      <c r="A1005" t="str">
        <f t="shared" si="1498"/>
        <v>1301101</v>
      </c>
      <c r="B1005">
        <f t="shared" si="1499"/>
        <v>1</v>
      </c>
      <c r="E1005">
        <f t="shared" ref="E1005" si="1659">E505</f>
        <v>1</v>
      </c>
      <c r="G1005">
        <f t="shared" ref="G1005" si="1660">G505</f>
        <v>1</v>
      </c>
      <c r="H1005">
        <f>VLOOKUP(G1005,装备规划说明!$F$7:$H$20,2,FALSE)</f>
        <v>10</v>
      </c>
      <c r="I1005">
        <f>IF(G1005&gt;2,IF(E1005=VLOOKUP(G1005,装备规划说明!$F$10:$P$20,11,FALSE),1,0)+IF(E1005-1=VLOOKUP(G1005,装备规划说明!$F$10:$P$20,11,FALSE),1,0),IF(E1005=VLOOKUP(G1005,装备规划说明!$F$10:$P$20,11,FALSE),1,0))</f>
        <v>1</v>
      </c>
      <c r="J1005">
        <f t="shared" si="1502"/>
        <v>3</v>
      </c>
      <c r="K1005">
        <v>0</v>
      </c>
      <c r="R1005">
        <f t="shared" ref="R1005:S1005" si="1661">R505</f>
        <v>1</v>
      </c>
      <c r="S1005">
        <f t="shared" si="1661"/>
        <v>1</v>
      </c>
      <c r="U1005">
        <f>VLOOKUP($R1005,装备规划说明!$X$27:$AI$34,U$1,FALSE)</f>
        <v>16</v>
      </c>
      <c r="V1005">
        <f>INT(VLOOKUP($R1005,装备规划说明!$X$27:$AI$34,V$1,FALSE)*VLOOKUP($G1005,装备规划说明!$F$10:$O$21,4,FALSE)/装备规划说明!$AE$14)</f>
        <v>98</v>
      </c>
      <c r="W1005">
        <f>VLOOKUP($R1005,装备规划说明!$X$27:$AI$34,W$1,FALSE)</f>
        <v>20</v>
      </c>
      <c r="X1005">
        <f>INT(VLOOKUP($R1005,装备规划说明!$X$27:$AI$34,X$1,FALSE)*VLOOKUP($G1005,装备规划说明!$F$10:$O$21,4,FALSE)/装备规划说明!$AE$14)</f>
        <v>7</v>
      </c>
      <c r="Y1005" t="str">
        <f t="shared" si="1631"/>
        <v>[[16,98][[20,7]]</v>
      </c>
      <c r="Z1005">
        <f t="shared" si="1541"/>
        <v>0</v>
      </c>
      <c r="AA1005" t="str">
        <f t="shared" si="1542"/>
        <v>[[16,16,65,100][20,1,4,100]]</v>
      </c>
      <c r="AB1005" t="str">
        <f t="shared" si="1542"/>
        <v>[[16,16,65,100][20,1,4,100]]</v>
      </c>
      <c r="AC1005" t="str">
        <f t="shared" si="1542"/>
        <v>[[16,16,65,100][20,1,4,100]]</v>
      </c>
      <c r="AD1005" t="str">
        <f t="shared" si="1542"/>
        <v>[[16,16,65,100][20,1,4,100]]</v>
      </c>
      <c r="AE1005">
        <f t="shared" si="1543"/>
        <v>0</v>
      </c>
    </row>
    <row r="1006" spans="1:31" x14ac:dyDescent="0.15">
      <c r="A1006" t="str">
        <f t="shared" si="1498"/>
        <v>1302101</v>
      </c>
      <c r="B1006">
        <f t="shared" si="1499"/>
        <v>1</v>
      </c>
      <c r="E1006">
        <f t="shared" ref="E1006" si="1662">E506</f>
        <v>1</v>
      </c>
      <c r="G1006">
        <f t="shared" ref="G1006" si="1663">G506</f>
        <v>1</v>
      </c>
      <c r="H1006">
        <f>VLOOKUP(G1006,装备规划说明!$F$7:$H$20,2,FALSE)</f>
        <v>10</v>
      </c>
      <c r="I1006">
        <f>IF(G1006&gt;2,IF(E1006=VLOOKUP(G1006,装备规划说明!$F$10:$P$20,11,FALSE),1,0)+IF(E1006-1=VLOOKUP(G1006,装备规划说明!$F$10:$P$20,11,FALSE),1,0),IF(E1006=VLOOKUP(G1006,装备规划说明!$F$10:$P$20,11,FALSE),1,0))</f>
        <v>1</v>
      </c>
      <c r="J1006">
        <f t="shared" si="1502"/>
        <v>3</v>
      </c>
      <c r="K1006">
        <v>0</v>
      </c>
      <c r="R1006">
        <f t="shared" ref="R1006:S1006" si="1664">R506</f>
        <v>2</v>
      </c>
      <c r="S1006">
        <f t="shared" si="1664"/>
        <v>2</v>
      </c>
      <c r="U1006">
        <f>VLOOKUP($R1006,装备规划说明!$X$27:$AI$34,U$1,FALSE)</f>
        <v>16</v>
      </c>
      <c r="V1006">
        <f>INT(VLOOKUP($R1006,装备规划说明!$X$27:$AI$34,V$1,FALSE)*VLOOKUP($G1006,装备规划说明!$F$10:$O$21,4,FALSE)/装备规划说明!$AE$14)</f>
        <v>140</v>
      </c>
      <c r="W1006">
        <f>VLOOKUP($R1006,装备规划说明!$X$27:$AI$34,W$1,FALSE)</f>
        <v>20</v>
      </c>
      <c r="X1006">
        <f>INT(VLOOKUP($R1006,装备规划说明!$X$27:$AI$34,X$1,FALSE)*VLOOKUP($G1006,装备规划说明!$F$10:$O$21,4,FALSE)/装备规划说明!$AE$14)</f>
        <v>7</v>
      </c>
      <c r="Y1006" t="str">
        <f t="shared" si="1631"/>
        <v>[[16,140][[20,7]]</v>
      </c>
      <c r="Z1006">
        <f t="shared" si="1541"/>
        <v>0</v>
      </c>
      <c r="AA1006" t="str">
        <f t="shared" si="1542"/>
        <v>[[16,23,93,100][20,1,4,100]]</v>
      </c>
      <c r="AB1006" t="str">
        <f t="shared" si="1542"/>
        <v>[[16,23,93,100][20,1,4,100]]</v>
      </c>
      <c r="AC1006" t="str">
        <f t="shared" si="1542"/>
        <v>[[16,23,93,100][20,1,4,100]]</v>
      </c>
      <c r="AD1006" t="str">
        <f t="shared" si="1542"/>
        <v>[[16,23,93,100][20,1,4,100]]</v>
      </c>
      <c r="AE1006">
        <f t="shared" si="1543"/>
        <v>0</v>
      </c>
    </row>
    <row r="1007" spans="1:31" x14ac:dyDescent="0.15">
      <c r="A1007" t="str">
        <f t="shared" si="1498"/>
        <v>1303101</v>
      </c>
      <c r="B1007">
        <f t="shared" si="1499"/>
        <v>1</v>
      </c>
      <c r="E1007">
        <f t="shared" ref="E1007" si="1665">E507</f>
        <v>1</v>
      </c>
      <c r="G1007">
        <f t="shared" ref="G1007" si="1666">G507</f>
        <v>1</v>
      </c>
      <c r="H1007">
        <f>VLOOKUP(G1007,装备规划说明!$F$7:$H$20,2,FALSE)</f>
        <v>10</v>
      </c>
      <c r="I1007">
        <f>IF(G1007&gt;2,IF(E1007=VLOOKUP(G1007,装备规划说明!$F$10:$P$20,11,FALSE),1,0)+IF(E1007-1=VLOOKUP(G1007,装备规划说明!$F$10:$P$20,11,FALSE),1,0),IF(E1007=VLOOKUP(G1007,装备规划说明!$F$10:$P$20,11,FALSE),1,0))</f>
        <v>1</v>
      </c>
      <c r="J1007">
        <f t="shared" si="1502"/>
        <v>3</v>
      </c>
      <c r="K1007">
        <v>0</v>
      </c>
      <c r="R1007">
        <f t="shared" ref="R1007:S1007" si="1667">R507</f>
        <v>3</v>
      </c>
      <c r="S1007">
        <f t="shared" si="1667"/>
        <v>3</v>
      </c>
      <c r="U1007">
        <f>VLOOKUP($R1007,装备规划说明!$X$27:$AI$34,U$1,FALSE)</f>
        <v>16</v>
      </c>
      <c r="V1007">
        <f>INT(VLOOKUP($R1007,装备规划说明!$X$27:$AI$34,V$1,FALSE)*VLOOKUP($G1007,装备规划说明!$F$10:$O$21,4,FALSE)/装备规划说明!$AE$14)</f>
        <v>70</v>
      </c>
      <c r="W1007">
        <f>VLOOKUP($R1007,装备规划说明!$X$27:$AI$34,W$1,FALSE)</f>
        <v>21</v>
      </c>
      <c r="X1007">
        <f>INT(VLOOKUP($R1007,装备规划说明!$X$27:$AI$34,X$1,FALSE)*VLOOKUP($G1007,装备规划说明!$F$10:$O$21,4,FALSE)/装备规划说明!$AE$14)</f>
        <v>7</v>
      </c>
      <c r="Y1007" t="str">
        <f t="shared" si="1631"/>
        <v>[[16,70][[21,7]]</v>
      </c>
      <c r="Z1007">
        <f t="shared" si="1541"/>
        <v>0</v>
      </c>
      <c r="AA1007" t="str">
        <f t="shared" si="1542"/>
        <v>[[16,11,46,100][21,1,4,100]]</v>
      </c>
      <c r="AB1007" t="str">
        <f t="shared" si="1542"/>
        <v>[[16,11,46,100][21,1,4,100]]</v>
      </c>
      <c r="AC1007" t="str">
        <f t="shared" si="1542"/>
        <v>[[16,11,46,100][21,1,4,100]]</v>
      </c>
      <c r="AD1007" t="str">
        <f t="shared" si="1542"/>
        <v>[[16,11,46,100][21,1,4,100]]</v>
      </c>
      <c r="AE1007">
        <f t="shared" si="1543"/>
        <v>0</v>
      </c>
    </row>
    <row r="1008" spans="1:31" x14ac:dyDescent="0.15">
      <c r="A1008" t="str">
        <f t="shared" si="1498"/>
        <v>1304101</v>
      </c>
      <c r="B1008">
        <f t="shared" si="1499"/>
        <v>1</v>
      </c>
      <c r="E1008">
        <f t="shared" ref="E1008" si="1668">E508</f>
        <v>1</v>
      </c>
      <c r="G1008">
        <f t="shared" ref="G1008" si="1669">G508</f>
        <v>1</v>
      </c>
      <c r="H1008">
        <f>VLOOKUP(G1008,装备规划说明!$F$7:$H$20,2,FALSE)</f>
        <v>10</v>
      </c>
      <c r="I1008">
        <f>IF(G1008&gt;2,IF(E1008=VLOOKUP(G1008,装备规划说明!$F$10:$P$20,11,FALSE),1,0)+IF(E1008-1=VLOOKUP(G1008,装备规划说明!$F$10:$P$20,11,FALSE),1,0),IF(E1008=VLOOKUP(G1008,装备规划说明!$F$10:$P$20,11,FALSE),1,0))</f>
        <v>1</v>
      </c>
      <c r="J1008">
        <f t="shared" si="1502"/>
        <v>3</v>
      </c>
      <c r="K1008">
        <v>0</v>
      </c>
      <c r="R1008">
        <f t="shared" ref="R1008:S1008" si="1670">R508</f>
        <v>4</v>
      </c>
      <c r="S1008">
        <f t="shared" si="1670"/>
        <v>4</v>
      </c>
      <c r="U1008">
        <f>VLOOKUP($R1008,装备规划说明!$X$27:$AI$34,U$1,FALSE)</f>
        <v>18</v>
      </c>
      <c r="V1008">
        <f>INT(VLOOKUP($R1008,装备规划说明!$X$27:$AI$34,V$1,FALSE)*VLOOKUP($G1008,装备规划说明!$F$10:$O$21,4,FALSE)/装备规划说明!$AE$14)</f>
        <v>7</v>
      </c>
      <c r="W1008">
        <f>VLOOKUP($R1008,装备规划说明!$X$27:$AI$34,W$1,FALSE)</f>
        <v>22</v>
      </c>
      <c r="X1008">
        <f>INT(VLOOKUP($R1008,装备规划说明!$X$27:$AI$34,X$1,FALSE)*VLOOKUP($G1008,装备规划说明!$F$10:$O$21,4,FALSE)/装备规划说明!$AE$14)</f>
        <v>3</v>
      </c>
      <c r="Y1008" t="str">
        <f t="shared" si="1631"/>
        <v>[[18,7][[22,3]]</v>
      </c>
      <c r="Z1008">
        <f t="shared" si="1541"/>
        <v>0</v>
      </c>
      <c r="AA1008" t="str">
        <f t="shared" si="1542"/>
        <v>[[18,1,4,100][22,0,2,100]]</v>
      </c>
      <c r="AB1008" t="str">
        <f t="shared" si="1542"/>
        <v>[[18,1,4,100][22,0,2,100]]</v>
      </c>
      <c r="AC1008" t="str">
        <f t="shared" si="1542"/>
        <v>[[18,1,4,100][22,0,2,100]]</v>
      </c>
      <c r="AD1008" t="str">
        <f t="shared" si="1542"/>
        <v>[[18,1,4,100][22,0,2,100]]</v>
      </c>
      <c r="AE1008">
        <f t="shared" si="1543"/>
        <v>0</v>
      </c>
    </row>
    <row r="1009" spans="1:31" x14ac:dyDescent="0.15">
      <c r="A1009" t="str">
        <f t="shared" si="1498"/>
        <v>1305101</v>
      </c>
      <c r="B1009">
        <f t="shared" si="1499"/>
        <v>1</v>
      </c>
      <c r="E1009">
        <f t="shared" ref="E1009" si="1671">E509</f>
        <v>1</v>
      </c>
      <c r="G1009">
        <f t="shared" ref="G1009" si="1672">G509</f>
        <v>1</v>
      </c>
      <c r="H1009">
        <f>VLOOKUP(G1009,装备规划说明!$F$7:$H$20,2,FALSE)</f>
        <v>10</v>
      </c>
      <c r="I1009">
        <f>IF(G1009&gt;2,IF(E1009=VLOOKUP(G1009,装备规划说明!$F$10:$P$20,11,FALSE),1,0)+IF(E1009-1=VLOOKUP(G1009,装备规划说明!$F$10:$P$20,11,FALSE),1,0),IF(E1009=VLOOKUP(G1009,装备规划说明!$F$10:$P$20,11,FALSE),1,0))</f>
        <v>1</v>
      </c>
      <c r="J1009">
        <f t="shared" si="1502"/>
        <v>3</v>
      </c>
      <c r="K1009">
        <v>0</v>
      </c>
      <c r="R1009">
        <f t="shared" ref="R1009:S1009" si="1673">R509</f>
        <v>5</v>
      </c>
      <c r="S1009">
        <f t="shared" si="1673"/>
        <v>5</v>
      </c>
      <c r="U1009">
        <f>VLOOKUP($R1009,装备规划说明!$X$27:$AI$34,U$1,FALSE)</f>
        <v>16</v>
      </c>
      <c r="V1009">
        <f>INT(VLOOKUP($R1009,装备规划说明!$X$27:$AI$34,V$1,FALSE)*VLOOKUP($G1009,装备规划说明!$F$10:$O$21,4,FALSE)/装备规划说明!$AE$14)</f>
        <v>98</v>
      </c>
      <c r="W1009">
        <f>VLOOKUP($R1009,装备规划说明!$X$27:$AI$34,W$1,FALSE)</f>
        <v>17</v>
      </c>
      <c r="X1009">
        <f>INT(VLOOKUP($R1009,装备规划说明!$X$27:$AI$34,X$1,FALSE)*VLOOKUP($G1009,装备规划说明!$F$10:$O$21,4,FALSE)/装备规划说明!$AE$14)</f>
        <v>70</v>
      </c>
      <c r="Y1009" t="str">
        <f t="shared" si="1631"/>
        <v>[[16,98][[17,70]]</v>
      </c>
      <c r="Z1009">
        <f t="shared" si="1541"/>
        <v>0</v>
      </c>
      <c r="AA1009" t="str">
        <f t="shared" si="1542"/>
        <v>[[16,16,65,100][17,11,46,100]]</v>
      </c>
      <c r="AB1009" t="str">
        <f t="shared" si="1542"/>
        <v>[[16,16,65,100][17,11,46,100]]</v>
      </c>
      <c r="AC1009" t="str">
        <f t="shared" si="1542"/>
        <v>[[16,16,65,100][17,11,46,100]]</v>
      </c>
      <c r="AD1009" t="str">
        <f t="shared" si="1542"/>
        <v>[[16,16,65,100][17,11,46,100]]</v>
      </c>
      <c r="AE1009">
        <f t="shared" si="1543"/>
        <v>0</v>
      </c>
    </row>
    <row r="1010" spans="1:31" x14ac:dyDescent="0.15">
      <c r="A1010" t="str">
        <f t="shared" si="1498"/>
        <v>1306101</v>
      </c>
      <c r="B1010">
        <f t="shared" si="1499"/>
        <v>1</v>
      </c>
      <c r="E1010">
        <f t="shared" ref="E1010" si="1674">E510</f>
        <v>1</v>
      </c>
      <c r="G1010">
        <f t="shared" ref="G1010" si="1675">G510</f>
        <v>1</v>
      </c>
      <c r="H1010">
        <f>VLOOKUP(G1010,装备规划说明!$F$7:$H$20,2,FALSE)</f>
        <v>10</v>
      </c>
      <c r="I1010">
        <f>IF(G1010&gt;2,IF(E1010=VLOOKUP(G1010,装备规划说明!$F$10:$P$20,11,FALSE),1,0)+IF(E1010-1=VLOOKUP(G1010,装备规划说明!$F$10:$P$20,11,FALSE),1,0),IF(E1010=VLOOKUP(G1010,装备规划说明!$F$10:$P$20,11,FALSE),1,0))</f>
        <v>1</v>
      </c>
      <c r="J1010">
        <f t="shared" si="1502"/>
        <v>3</v>
      </c>
      <c r="K1010">
        <v>0</v>
      </c>
      <c r="R1010">
        <f t="shared" ref="R1010:S1010" si="1676">R510</f>
        <v>6</v>
      </c>
      <c r="S1010">
        <f t="shared" si="1676"/>
        <v>6</v>
      </c>
      <c r="U1010">
        <f>VLOOKUP($R1010,装备规划说明!$X$27:$AI$34,U$1,FALSE)</f>
        <v>18</v>
      </c>
      <c r="V1010">
        <f>INT(VLOOKUP($R1010,装备规划说明!$X$27:$AI$34,V$1,FALSE)*VLOOKUP($G1010,装备规划说明!$F$10:$O$21,4,FALSE)/装备规划说明!$AE$14)</f>
        <v>7</v>
      </c>
      <c r="W1010">
        <f>VLOOKUP($R1010,装备规划说明!$X$27:$AI$34,W$1,FALSE)</f>
        <v>17</v>
      </c>
      <c r="X1010">
        <f>INT(VLOOKUP($R1010,装备规划说明!$X$27:$AI$34,X$1,FALSE)*VLOOKUP($G1010,装备规划说明!$F$10:$O$21,4,FALSE)/装备规划说明!$AE$14)</f>
        <v>2</v>
      </c>
      <c r="Y1010" t="str">
        <f t="shared" si="1631"/>
        <v>[[18,7][[17,2]]</v>
      </c>
      <c r="Z1010">
        <f t="shared" si="1541"/>
        <v>0</v>
      </c>
      <c r="AA1010" t="str">
        <f t="shared" si="1542"/>
        <v>[[18,1,4,100][17,0,1,100]]</v>
      </c>
      <c r="AB1010" t="str">
        <f t="shared" si="1542"/>
        <v>[[18,1,4,100][17,0,1,100]]</v>
      </c>
      <c r="AC1010" t="str">
        <f t="shared" si="1542"/>
        <v>[[18,1,4,100][17,0,1,100]]</v>
      </c>
      <c r="AD1010" t="str">
        <f t="shared" si="1542"/>
        <v>[[18,1,4,100][17,0,1,100]]</v>
      </c>
      <c r="AE1010">
        <f t="shared" si="1543"/>
        <v>0</v>
      </c>
    </row>
    <row r="1011" spans="1:31" x14ac:dyDescent="0.15">
      <c r="A1011" t="str">
        <f t="shared" si="1498"/>
        <v>1307101</v>
      </c>
      <c r="B1011">
        <f t="shared" si="1499"/>
        <v>1</v>
      </c>
      <c r="E1011">
        <f t="shared" ref="E1011" si="1677">E511</f>
        <v>1</v>
      </c>
      <c r="G1011">
        <f t="shared" ref="G1011" si="1678">G511</f>
        <v>1</v>
      </c>
      <c r="H1011">
        <f>VLOOKUP(G1011,装备规划说明!$F$7:$H$20,2,FALSE)</f>
        <v>10</v>
      </c>
      <c r="I1011">
        <f>IF(G1011&gt;2,IF(E1011=VLOOKUP(G1011,装备规划说明!$F$10:$P$20,11,FALSE),1,0)+IF(E1011-1=VLOOKUP(G1011,装备规划说明!$F$10:$P$20,11,FALSE),1,0),IF(E1011=VLOOKUP(G1011,装备规划说明!$F$10:$P$20,11,FALSE),1,0))</f>
        <v>1</v>
      </c>
      <c r="J1011">
        <f t="shared" si="1502"/>
        <v>3</v>
      </c>
      <c r="K1011">
        <v>0</v>
      </c>
      <c r="R1011">
        <f t="shared" ref="R1011:S1011" si="1679">R511</f>
        <v>7</v>
      </c>
      <c r="S1011">
        <f t="shared" si="1679"/>
        <v>7</v>
      </c>
      <c r="U1011">
        <f>VLOOKUP($R1011,装备规划说明!$X$27:$AI$34,U$1,FALSE)</f>
        <v>16</v>
      </c>
      <c r="V1011">
        <f>INT(VLOOKUP($R1011,装备规划说明!$X$27:$AI$34,V$1,FALSE)*VLOOKUP($G1011,装备规划说明!$F$10:$O$21,4,FALSE)/装备规划说明!$AE$14)</f>
        <v>140</v>
      </c>
      <c r="W1011">
        <f>VLOOKUP($R1011,装备规划说明!$X$27:$AI$34,W$1,FALSE)</f>
        <v>18</v>
      </c>
      <c r="X1011">
        <f>INT(VLOOKUP($R1011,装备规划说明!$X$27:$AI$34,X$1,FALSE)*VLOOKUP($G1011,装备规划说明!$F$10:$O$21,4,FALSE)/装备规划说明!$AE$14)</f>
        <v>28</v>
      </c>
      <c r="Y1011" t="str">
        <f t="shared" si="1631"/>
        <v>[[16,140][[18,28]]</v>
      </c>
      <c r="Z1011">
        <f t="shared" si="1541"/>
        <v>0</v>
      </c>
      <c r="AA1011" t="str">
        <f t="shared" si="1542"/>
        <v>[[16,23,93,100][18,4,18,100]]</v>
      </c>
      <c r="AB1011" t="str">
        <f t="shared" si="1542"/>
        <v>[[16,23,93,100][18,4,18,100]]</v>
      </c>
      <c r="AC1011" t="str">
        <f t="shared" si="1542"/>
        <v>[[16,23,93,100][18,4,18,100]]</v>
      </c>
      <c r="AD1011" t="str">
        <f t="shared" si="1542"/>
        <v>[[16,23,93,100][18,4,18,100]]</v>
      </c>
      <c r="AE1011">
        <f t="shared" si="1543"/>
        <v>0</v>
      </c>
    </row>
    <row r="1012" spans="1:31" x14ac:dyDescent="0.15">
      <c r="A1012" t="str">
        <f t="shared" si="1498"/>
        <v>1307101</v>
      </c>
      <c r="B1012">
        <f t="shared" si="1499"/>
        <v>1</v>
      </c>
      <c r="E1012">
        <f t="shared" ref="E1012" si="1680">E512</f>
        <v>1</v>
      </c>
      <c r="G1012">
        <f t="shared" ref="G1012" si="1681">G512</f>
        <v>1</v>
      </c>
      <c r="H1012">
        <f>VLOOKUP(G1012,装备规划说明!$F$7:$H$20,2,FALSE)</f>
        <v>10</v>
      </c>
      <c r="I1012">
        <f>IF(G1012&gt;2,IF(E1012=VLOOKUP(G1012,装备规划说明!$F$10:$P$20,11,FALSE),1,0)+IF(E1012-1=VLOOKUP(G1012,装备规划说明!$F$10:$P$20,11,FALSE),1,0),IF(E1012=VLOOKUP(G1012,装备规划说明!$F$10:$P$20,11,FALSE),1,0))</f>
        <v>1</v>
      </c>
      <c r="J1012">
        <f t="shared" si="1502"/>
        <v>3</v>
      </c>
      <c r="K1012">
        <v>0</v>
      </c>
      <c r="R1012">
        <f t="shared" ref="R1012:S1012" si="1682">R512</f>
        <v>7</v>
      </c>
      <c r="S1012">
        <f t="shared" si="1682"/>
        <v>7</v>
      </c>
      <c r="U1012">
        <f>VLOOKUP($R1012,装备规划说明!$X$27:$AI$34,U$1,FALSE)</f>
        <v>16</v>
      </c>
      <c r="V1012">
        <f>INT(VLOOKUP($R1012,装备规划说明!$X$27:$AI$34,V$1,FALSE)*VLOOKUP($G1012,装备规划说明!$F$10:$O$21,4,FALSE)/装备规划说明!$AE$14)</f>
        <v>140</v>
      </c>
      <c r="W1012">
        <f>VLOOKUP($R1012,装备规划说明!$X$27:$AI$34,W$1,FALSE)</f>
        <v>18</v>
      </c>
      <c r="X1012">
        <f>INT(VLOOKUP($R1012,装备规划说明!$X$27:$AI$34,X$1,FALSE)*VLOOKUP($G1012,装备规划说明!$F$10:$O$21,4,FALSE)/装备规划说明!$AE$14)</f>
        <v>28</v>
      </c>
      <c r="Y1012" t="str">
        <f t="shared" si="1631"/>
        <v>[[16,140][[18,28]]</v>
      </c>
      <c r="Z1012">
        <f t="shared" si="1541"/>
        <v>0</v>
      </c>
      <c r="AA1012" t="str">
        <f t="shared" si="1542"/>
        <v>[[16,23,93,100][18,4,18,100]]</v>
      </c>
      <c r="AB1012" t="str">
        <f t="shared" si="1542"/>
        <v>[[16,23,93,100][18,4,18,100]]</v>
      </c>
      <c r="AC1012" t="str">
        <f t="shared" si="1542"/>
        <v>[[16,23,93,100][18,4,18,100]]</v>
      </c>
      <c r="AD1012" t="str">
        <f t="shared" si="1542"/>
        <v>[[16,23,93,100][18,4,18,100]]</v>
      </c>
      <c r="AE1012">
        <f t="shared" si="1543"/>
        <v>0</v>
      </c>
    </row>
    <row r="1013" spans="1:31" x14ac:dyDescent="0.15">
      <c r="A1013" t="str">
        <f t="shared" si="1498"/>
        <v>1307101</v>
      </c>
      <c r="B1013">
        <f t="shared" si="1499"/>
        <v>1</v>
      </c>
      <c r="E1013">
        <f t="shared" ref="E1013" si="1683">E513</f>
        <v>1</v>
      </c>
      <c r="G1013">
        <f t="shared" ref="G1013" si="1684">G513</f>
        <v>1</v>
      </c>
      <c r="H1013">
        <f>VLOOKUP(G1013,装备规划说明!$F$7:$H$20,2,FALSE)</f>
        <v>10</v>
      </c>
      <c r="I1013">
        <f>IF(G1013&gt;2,IF(E1013=VLOOKUP(G1013,装备规划说明!$F$10:$P$20,11,FALSE),1,0)+IF(E1013-1=VLOOKUP(G1013,装备规划说明!$F$10:$P$20,11,FALSE),1,0),IF(E1013=VLOOKUP(G1013,装备规划说明!$F$10:$P$20,11,FALSE),1,0))</f>
        <v>1</v>
      </c>
      <c r="J1013">
        <f t="shared" si="1502"/>
        <v>3</v>
      </c>
      <c r="K1013">
        <v>0</v>
      </c>
      <c r="R1013">
        <f t="shared" ref="R1013:S1013" si="1685">R513</f>
        <v>7</v>
      </c>
      <c r="S1013">
        <f t="shared" si="1685"/>
        <v>7</v>
      </c>
      <c r="U1013">
        <f>VLOOKUP($R1013,装备规划说明!$X$27:$AI$34,U$1,FALSE)</f>
        <v>16</v>
      </c>
      <c r="V1013">
        <f>INT(VLOOKUP($R1013,装备规划说明!$X$27:$AI$34,V$1,FALSE)*VLOOKUP($G1013,装备规划说明!$F$10:$O$21,4,FALSE)/装备规划说明!$AE$14)</f>
        <v>140</v>
      </c>
      <c r="W1013">
        <f>VLOOKUP($R1013,装备规划说明!$X$27:$AI$34,W$1,FALSE)</f>
        <v>18</v>
      </c>
      <c r="X1013">
        <f>INT(VLOOKUP($R1013,装备规划说明!$X$27:$AI$34,X$1,FALSE)*VLOOKUP($G1013,装备规划说明!$F$10:$O$21,4,FALSE)/装备规划说明!$AE$14)</f>
        <v>28</v>
      </c>
      <c r="Y1013" t="str">
        <f t="shared" si="1631"/>
        <v>[[16,140][[18,28]]</v>
      </c>
      <c r="Z1013">
        <f t="shared" si="1541"/>
        <v>0</v>
      </c>
      <c r="AA1013" t="str">
        <f t="shared" si="1542"/>
        <v>[[16,23,93,100][18,4,18,100]]</v>
      </c>
      <c r="AB1013" t="str">
        <f t="shared" si="1542"/>
        <v>[[16,23,93,100][18,4,18,100]]</v>
      </c>
      <c r="AC1013" t="str">
        <f t="shared" si="1542"/>
        <v>[[16,23,93,100][18,4,18,100]]</v>
      </c>
      <c r="AD1013" t="str">
        <f t="shared" si="1542"/>
        <v>[[16,23,93,100][18,4,18,100]]</v>
      </c>
      <c r="AE1013">
        <f t="shared" si="1543"/>
        <v>0</v>
      </c>
    </row>
    <row r="1014" spans="1:31" x14ac:dyDescent="0.15">
      <c r="A1014" t="str">
        <f t="shared" si="1498"/>
        <v>1307101</v>
      </c>
      <c r="B1014">
        <f t="shared" si="1499"/>
        <v>1</v>
      </c>
      <c r="E1014">
        <f t="shared" ref="E1014" si="1686">E514</f>
        <v>1</v>
      </c>
      <c r="G1014">
        <f t="shared" ref="G1014" si="1687">G514</f>
        <v>1</v>
      </c>
      <c r="H1014">
        <f>VLOOKUP(G1014,装备规划说明!$F$7:$H$20,2,FALSE)</f>
        <v>10</v>
      </c>
      <c r="I1014">
        <f>IF(G1014&gt;2,IF(E1014=VLOOKUP(G1014,装备规划说明!$F$10:$P$20,11,FALSE),1,0)+IF(E1014-1=VLOOKUP(G1014,装备规划说明!$F$10:$P$20,11,FALSE),1,0),IF(E1014=VLOOKUP(G1014,装备规划说明!$F$10:$P$20,11,FALSE),1,0))</f>
        <v>1</v>
      </c>
      <c r="J1014">
        <f t="shared" si="1502"/>
        <v>3</v>
      </c>
      <c r="K1014">
        <v>0</v>
      </c>
      <c r="R1014">
        <f t="shared" ref="R1014:S1014" si="1688">R514</f>
        <v>7</v>
      </c>
      <c r="S1014">
        <f t="shared" si="1688"/>
        <v>7</v>
      </c>
      <c r="U1014">
        <f>VLOOKUP($R1014,装备规划说明!$X$27:$AI$34,U$1,FALSE)</f>
        <v>16</v>
      </c>
      <c r="V1014">
        <f>INT(VLOOKUP($R1014,装备规划说明!$X$27:$AI$34,V$1,FALSE)*VLOOKUP($G1014,装备规划说明!$F$10:$O$21,4,FALSE)/装备规划说明!$AE$14)</f>
        <v>140</v>
      </c>
      <c r="W1014">
        <f>VLOOKUP($R1014,装备规划说明!$X$27:$AI$34,W$1,FALSE)</f>
        <v>18</v>
      </c>
      <c r="X1014">
        <f>INT(VLOOKUP($R1014,装备规划说明!$X$27:$AI$34,X$1,FALSE)*VLOOKUP($G1014,装备规划说明!$F$10:$O$21,4,FALSE)/装备规划说明!$AE$14)</f>
        <v>28</v>
      </c>
      <c r="Y1014" t="str">
        <f t="shared" si="1631"/>
        <v>[[16,140][[18,28]]</v>
      </c>
      <c r="Z1014">
        <f t="shared" si="1541"/>
        <v>0</v>
      </c>
      <c r="AA1014" t="str">
        <f t="shared" si="1542"/>
        <v>[[16,23,93,100][18,4,18,100]]</v>
      </c>
      <c r="AB1014" t="str">
        <f t="shared" si="1542"/>
        <v>[[16,23,93,100][18,4,18,100]]</v>
      </c>
      <c r="AC1014" t="str">
        <f t="shared" si="1542"/>
        <v>[[16,23,93,100][18,4,18,100]]</v>
      </c>
      <c r="AD1014" t="str">
        <f t="shared" si="1542"/>
        <v>[[16,23,93,100][18,4,18,100]]</v>
      </c>
      <c r="AE1014">
        <f t="shared" si="1543"/>
        <v>0</v>
      </c>
    </row>
    <row r="1015" spans="1:31" hidden="1" x14ac:dyDescent="0.15">
      <c r="A1015" t="str">
        <f t="shared" si="1498"/>
        <v>1301201</v>
      </c>
      <c r="B1015">
        <f t="shared" si="1499"/>
        <v>1</v>
      </c>
      <c r="E1015">
        <f t="shared" ref="E1015" si="1689">E515</f>
        <v>2</v>
      </c>
      <c r="G1015">
        <f t="shared" ref="G1015" si="1690">G515</f>
        <v>1</v>
      </c>
      <c r="H1015">
        <f>VLOOKUP(G1015,装备规划说明!$F$7:$H$20,2,FALSE)</f>
        <v>10</v>
      </c>
      <c r="I1015">
        <f>IF(G1015&gt;2,IF(E1015=VLOOKUP(G1015,装备规划说明!$F$10:$P$20,11,FALSE),1,0)+IF(E1015-1=VLOOKUP(G1015,装备规划说明!$F$10:$P$20,11,FALSE),1,0),IF(E1015=VLOOKUP(G1015,装备规划说明!$F$10:$P$20,11,FALSE),1,0))</f>
        <v>0</v>
      </c>
      <c r="J1015">
        <f t="shared" si="1502"/>
        <v>3</v>
      </c>
      <c r="K1015">
        <v>0</v>
      </c>
      <c r="R1015">
        <f t="shared" ref="R1015:S1015" si="1691">R515</f>
        <v>1</v>
      </c>
      <c r="S1015">
        <f t="shared" si="1691"/>
        <v>1</v>
      </c>
      <c r="U1015">
        <f>VLOOKUP($R1015,装备规划说明!$X$27:$AI$34,U$1,FALSE)</f>
        <v>16</v>
      </c>
      <c r="V1015">
        <f>INT(VLOOKUP($R1015,装备规划说明!$X$27:$AI$34,V$1,FALSE)*VLOOKUP($G1015,装备规划说明!$F$10:$O$21,4,FALSE)/装备规划说明!$AE$14)</f>
        <v>98</v>
      </c>
      <c r="W1015">
        <f>VLOOKUP($R1015,装备规划说明!$X$27:$AI$34,W$1,FALSE)</f>
        <v>20</v>
      </c>
      <c r="X1015">
        <f>INT(VLOOKUP($R1015,装备规划说明!$X$27:$AI$34,X$1,FALSE)*VLOOKUP($G1015,装备规划说明!$F$10:$O$21,4,FALSE)/装备规划说明!$AE$14)</f>
        <v>7</v>
      </c>
      <c r="Y1015" t="str">
        <f t="shared" si="1540"/>
        <v>[[16,68,122][[20,4,8]</v>
      </c>
      <c r="Z1015">
        <f t="shared" si="1541"/>
        <v>1</v>
      </c>
      <c r="AA1015" t="str">
        <f t="shared" si="1542"/>
        <v>[[16,16,65,100][20,1,4,100]]</v>
      </c>
      <c r="AB1015" t="str">
        <f t="shared" si="1542"/>
        <v>[[16,16,65,100][20,1,4,100]]</v>
      </c>
      <c r="AC1015" t="str">
        <f t="shared" si="1542"/>
        <v>[[16,16,65,100][20,1,4,100]]</v>
      </c>
      <c r="AD1015" t="str">
        <f t="shared" si="1542"/>
        <v>[[16,16,65,100][20,1,4,100]]</v>
      </c>
      <c r="AE1015">
        <f t="shared" si="1543"/>
        <v>0</v>
      </c>
    </row>
    <row r="1016" spans="1:31" hidden="1" x14ac:dyDescent="0.15">
      <c r="A1016" t="str">
        <f t="shared" si="1498"/>
        <v>1302201</v>
      </c>
      <c r="B1016">
        <f t="shared" si="1499"/>
        <v>1</v>
      </c>
      <c r="E1016">
        <f t="shared" ref="E1016" si="1692">E516</f>
        <v>2</v>
      </c>
      <c r="G1016">
        <f t="shared" ref="G1016" si="1693">G516</f>
        <v>1</v>
      </c>
      <c r="H1016">
        <f>VLOOKUP(G1016,装备规划说明!$F$7:$H$20,2,FALSE)</f>
        <v>10</v>
      </c>
      <c r="I1016">
        <f>IF(G1016&gt;2,IF(E1016=VLOOKUP(G1016,装备规划说明!$F$10:$P$20,11,FALSE),1,0)+IF(E1016-1=VLOOKUP(G1016,装备规划说明!$F$10:$P$20,11,FALSE),1,0),IF(E1016=VLOOKUP(G1016,装备规划说明!$F$10:$P$20,11,FALSE),1,0))</f>
        <v>0</v>
      </c>
      <c r="J1016">
        <f t="shared" si="1502"/>
        <v>3</v>
      </c>
      <c r="K1016">
        <v>0</v>
      </c>
      <c r="R1016">
        <f t="shared" ref="R1016:S1016" si="1694">R516</f>
        <v>2</v>
      </c>
      <c r="S1016">
        <f t="shared" si="1694"/>
        <v>2</v>
      </c>
      <c r="U1016">
        <f>VLOOKUP($R1016,装备规划说明!$X$27:$AI$34,U$1,FALSE)</f>
        <v>16</v>
      </c>
      <c r="V1016">
        <f>INT(VLOOKUP($R1016,装备规划说明!$X$27:$AI$34,V$1,FALSE)*VLOOKUP($G1016,装备规划说明!$F$10:$O$21,4,FALSE)/装备规划说明!$AE$14)</f>
        <v>140</v>
      </c>
      <c r="W1016">
        <f>VLOOKUP($R1016,装备规划说明!$X$27:$AI$34,W$1,FALSE)</f>
        <v>20</v>
      </c>
      <c r="X1016">
        <f>INT(VLOOKUP($R1016,装备规划说明!$X$27:$AI$34,X$1,FALSE)*VLOOKUP($G1016,装备规划说明!$F$10:$O$21,4,FALSE)/装备规划说明!$AE$14)</f>
        <v>7</v>
      </c>
      <c r="Y1016" t="str">
        <f t="shared" si="1540"/>
        <v>[[16,98,175][[20,4,8]</v>
      </c>
      <c r="Z1016">
        <f t="shared" si="1541"/>
        <v>1</v>
      </c>
      <c r="AA1016" t="str">
        <f t="shared" si="1542"/>
        <v>[[16,23,93,100][20,1,4,100]]</v>
      </c>
      <c r="AB1016" t="str">
        <f t="shared" si="1542"/>
        <v>[[16,23,93,100][20,1,4,100]]</v>
      </c>
      <c r="AC1016" t="str">
        <f t="shared" si="1542"/>
        <v>[[16,23,93,100][20,1,4,100]]</v>
      </c>
      <c r="AD1016" t="str">
        <f t="shared" si="1542"/>
        <v>[[16,23,93,100][20,1,4,100]]</v>
      </c>
      <c r="AE1016">
        <f t="shared" si="1543"/>
        <v>0</v>
      </c>
    </row>
    <row r="1017" spans="1:31" hidden="1" x14ac:dyDescent="0.15">
      <c r="A1017" t="str">
        <f t="shared" si="1498"/>
        <v>1303201</v>
      </c>
      <c r="B1017">
        <f t="shared" si="1499"/>
        <v>1</v>
      </c>
      <c r="E1017">
        <f t="shared" ref="E1017" si="1695">E517</f>
        <v>2</v>
      </c>
      <c r="G1017">
        <f t="shared" ref="G1017" si="1696">G517</f>
        <v>1</v>
      </c>
      <c r="H1017">
        <f>VLOOKUP(G1017,装备规划说明!$F$7:$H$20,2,FALSE)</f>
        <v>10</v>
      </c>
      <c r="I1017">
        <f>IF(G1017&gt;2,IF(E1017=VLOOKUP(G1017,装备规划说明!$F$10:$P$20,11,FALSE),1,0)+IF(E1017-1=VLOOKUP(G1017,装备规划说明!$F$10:$P$20,11,FALSE),1,0),IF(E1017=VLOOKUP(G1017,装备规划说明!$F$10:$P$20,11,FALSE),1,0))</f>
        <v>0</v>
      </c>
      <c r="J1017">
        <f t="shared" si="1502"/>
        <v>3</v>
      </c>
      <c r="K1017">
        <v>0</v>
      </c>
      <c r="R1017">
        <f t="shared" ref="R1017:S1017" si="1697">R517</f>
        <v>3</v>
      </c>
      <c r="S1017">
        <f t="shared" si="1697"/>
        <v>3</v>
      </c>
      <c r="U1017">
        <f>VLOOKUP($R1017,装备规划说明!$X$27:$AI$34,U$1,FALSE)</f>
        <v>16</v>
      </c>
      <c r="V1017">
        <f>INT(VLOOKUP($R1017,装备规划说明!$X$27:$AI$34,V$1,FALSE)*VLOOKUP($G1017,装备规划说明!$F$10:$O$21,4,FALSE)/装备规划说明!$AE$14)</f>
        <v>70</v>
      </c>
      <c r="W1017">
        <f>VLOOKUP($R1017,装备规划说明!$X$27:$AI$34,W$1,FALSE)</f>
        <v>21</v>
      </c>
      <c r="X1017">
        <f>INT(VLOOKUP($R1017,装备规划说明!$X$27:$AI$34,X$1,FALSE)*VLOOKUP($G1017,装备规划说明!$F$10:$O$21,4,FALSE)/装备规划说明!$AE$14)</f>
        <v>7</v>
      </c>
      <c r="Y1017" t="str">
        <f t="shared" si="1540"/>
        <v>[[16,49,87][[21,4,8]</v>
      </c>
      <c r="Z1017">
        <f t="shared" si="1541"/>
        <v>1</v>
      </c>
      <c r="AA1017" t="str">
        <f t="shared" si="1542"/>
        <v>[[16,11,46,100][21,1,4,100]]</v>
      </c>
      <c r="AB1017" t="str">
        <f t="shared" si="1542"/>
        <v>[[16,11,46,100][21,1,4,100]]</v>
      </c>
      <c r="AC1017" t="str">
        <f t="shared" si="1542"/>
        <v>[[16,11,46,100][21,1,4,100]]</v>
      </c>
      <c r="AD1017" t="str">
        <f t="shared" si="1542"/>
        <v>[[16,11,46,100][21,1,4,100]]</v>
      </c>
      <c r="AE1017">
        <f t="shared" si="1543"/>
        <v>0</v>
      </c>
    </row>
    <row r="1018" spans="1:31" hidden="1" x14ac:dyDescent="0.15">
      <c r="A1018" t="str">
        <f t="shared" ref="A1018:A1081" si="1698">B1018&amp;J1018&amp;IF(R1018&lt;10,"0"&amp;R1018,R1018)&amp;E1018&amp;IF(G1018&lt;10,"0"&amp;G1018,G1018)</f>
        <v>1304201</v>
      </c>
      <c r="B1018">
        <f t="shared" ref="B1018:B1081" si="1699">B518</f>
        <v>1</v>
      </c>
      <c r="E1018">
        <f t="shared" ref="E1018" si="1700">E518</f>
        <v>2</v>
      </c>
      <c r="G1018">
        <f t="shared" ref="G1018" si="1701">G518</f>
        <v>1</v>
      </c>
      <c r="H1018">
        <f>VLOOKUP(G1018,装备规划说明!$F$7:$H$20,2,FALSE)</f>
        <v>10</v>
      </c>
      <c r="I1018">
        <f>IF(G1018&gt;2,IF(E1018=VLOOKUP(G1018,装备规划说明!$F$10:$P$20,11,FALSE),1,0)+IF(E1018-1=VLOOKUP(G1018,装备规划说明!$F$10:$P$20,11,FALSE),1,0),IF(E1018=VLOOKUP(G1018,装备规划说明!$F$10:$P$20,11,FALSE),1,0))</f>
        <v>0</v>
      </c>
      <c r="J1018">
        <f t="shared" ref="J1018:J1081" si="1702">J518+1</f>
        <v>3</v>
      </c>
      <c r="K1018">
        <v>0</v>
      </c>
      <c r="R1018">
        <f t="shared" ref="R1018:S1018" si="1703">R518</f>
        <v>4</v>
      </c>
      <c r="S1018">
        <f t="shared" si="1703"/>
        <v>4</v>
      </c>
      <c r="U1018">
        <f>VLOOKUP($R1018,装备规划说明!$X$27:$AI$34,U$1,FALSE)</f>
        <v>18</v>
      </c>
      <c r="V1018">
        <f>INT(VLOOKUP($R1018,装备规划说明!$X$27:$AI$34,V$1,FALSE)*VLOOKUP($G1018,装备规划说明!$F$10:$O$21,4,FALSE)/装备规划说明!$AE$14)</f>
        <v>7</v>
      </c>
      <c r="W1018">
        <f>VLOOKUP($R1018,装备规划说明!$X$27:$AI$34,W$1,FALSE)</f>
        <v>22</v>
      </c>
      <c r="X1018">
        <f>INT(VLOOKUP($R1018,装备规划说明!$X$27:$AI$34,X$1,FALSE)*VLOOKUP($G1018,装备规划说明!$F$10:$O$21,4,FALSE)/装备规划说明!$AE$14)</f>
        <v>3</v>
      </c>
      <c r="Y1018" t="str">
        <f t="shared" si="1540"/>
        <v>[[18,4,8][[22,2,3]</v>
      </c>
      <c r="Z1018">
        <f t="shared" si="1541"/>
        <v>1</v>
      </c>
      <c r="AA1018" t="str">
        <f t="shared" si="1542"/>
        <v>[[18,1,4,100][22,0,2,100]]</v>
      </c>
      <c r="AB1018" t="str">
        <f t="shared" si="1542"/>
        <v>[[18,1,4,100][22,0,2,100]]</v>
      </c>
      <c r="AC1018" t="str">
        <f t="shared" si="1542"/>
        <v>[[18,1,4,100][22,0,2,100]]</v>
      </c>
      <c r="AD1018" t="str">
        <f t="shared" si="1542"/>
        <v>[[18,1,4,100][22,0,2,100]]</v>
      </c>
      <c r="AE1018">
        <f t="shared" si="1543"/>
        <v>0</v>
      </c>
    </row>
    <row r="1019" spans="1:31" hidden="1" x14ac:dyDescent="0.15">
      <c r="A1019" t="str">
        <f t="shared" si="1698"/>
        <v>1305201</v>
      </c>
      <c r="B1019">
        <f t="shared" si="1699"/>
        <v>1</v>
      </c>
      <c r="E1019">
        <f t="shared" ref="E1019" si="1704">E519</f>
        <v>2</v>
      </c>
      <c r="G1019">
        <f t="shared" ref="G1019" si="1705">G519</f>
        <v>1</v>
      </c>
      <c r="H1019">
        <f>VLOOKUP(G1019,装备规划说明!$F$7:$H$20,2,FALSE)</f>
        <v>10</v>
      </c>
      <c r="I1019">
        <f>IF(G1019&gt;2,IF(E1019=VLOOKUP(G1019,装备规划说明!$F$10:$P$20,11,FALSE),1,0)+IF(E1019-1=VLOOKUP(G1019,装备规划说明!$F$10:$P$20,11,FALSE),1,0),IF(E1019=VLOOKUP(G1019,装备规划说明!$F$10:$P$20,11,FALSE),1,0))</f>
        <v>0</v>
      </c>
      <c r="J1019">
        <f t="shared" si="1702"/>
        <v>3</v>
      </c>
      <c r="K1019">
        <v>0</v>
      </c>
      <c r="R1019">
        <f t="shared" ref="R1019:S1019" si="1706">R519</f>
        <v>5</v>
      </c>
      <c r="S1019">
        <f t="shared" si="1706"/>
        <v>5</v>
      </c>
      <c r="U1019">
        <f>VLOOKUP($R1019,装备规划说明!$X$27:$AI$34,U$1,FALSE)</f>
        <v>16</v>
      </c>
      <c r="V1019">
        <f>INT(VLOOKUP($R1019,装备规划说明!$X$27:$AI$34,V$1,FALSE)*VLOOKUP($G1019,装备规划说明!$F$10:$O$21,4,FALSE)/装备规划说明!$AE$14)</f>
        <v>98</v>
      </c>
      <c r="W1019">
        <f>VLOOKUP($R1019,装备规划说明!$X$27:$AI$34,W$1,FALSE)</f>
        <v>17</v>
      </c>
      <c r="X1019">
        <f>INT(VLOOKUP($R1019,装备规划说明!$X$27:$AI$34,X$1,FALSE)*VLOOKUP($G1019,装备规划说明!$F$10:$O$21,4,FALSE)/装备规划说明!$AE$14)</f>
        <v>70</v>
      </c>
      <c r="Y1019" t="str">
        <f t="shared" si="1540"/>
        <v>[[16,68,122][[17,49,87]</v>
      </c>
      <c r="Z1019">
        <f t="shared" si="1541"/>
        <v>1</v>
      </c>
      <c r="AA1019" t="str">
        <f t="shared" si="1542"/>
        <v>[[16,16,65,100][17,11,46,100]]</v>
      </c>
      <c r="AB1019" t="str">
        <f t="shared" si="1542"/>
        <v>[[16,16,65,100][17,11,46,100]]</v>
      </c>
      <c r="AC1019" t="str">
        <f t="shared" si="1542"/>
        <v>[[16,16,65,100][17,11,46,100]]</v>
      </c>
      <c r="AD1019" t="str">
        <f t="shared" si="1542"/>
        <v>[[16,16,65,100][17,11,46,100]]</v>
      </c>
      <c r="AE1019">
        <f t="shared" si="1543"/>
        <v>0</v>
      </c>
    </row>
    <row r="1020" spans="1:31" hidden="1" x14ac:dyDescent="0.15">
      <c r="A1020" t="str">
        <f t="shared" si="1698"/>
        <v>1306201</v>
      </c>
      <c r="B1020">
        <f t="shared" si="1699"/>
        <v>1</v>
      </c>
      <c r="E1020">
        <f t="shared" ref="E1020" si="1707">E520</f>
        <v>2</v>
      </c>
      <c r="G1020">
        <f t="shared" ref="G1020" si="1708">G520</f>
        <v>1</v>
      </c>
      <c r="H1020">
        <f>VLOOKUP(G1020,装备规划说明!$F$7:$H$20,2,FALSE)</f>
        <v>10</v>
      </c>
      <c r="I1020">
        <f>IF(G1020&gt;2,IF(E1020=VLOOKUP(G1020,装备规划说明!$F$10:$P$20,11,FALSE),1,0)+IF(E1020-1=VLOOKUP(G1020,装备规划说明!$F$10:$P$20,11,FALSE),1,0),IF(E1020=VLOOKUP(G1020,装备规划说明!$F$10:$P$20,11,FALSE),1,0))</f>
        <v>0</v>
      </c>
      <c r="J1020">
        <f t="shared" si="1702"/>
        <v>3</v>
      </c>
      <c r="K1020">
        <v>0</v>
      </c>
      <c r="R1020">
        <f t="shared" ref="R1020:S1020" si="1709">R520</f>
        <v>6</v>
      </c>
      <c r="S1020">
        <f t="shared" si="1709"/>
        <v>6</v>
      </c>
      <c r="U1020">
        <f>VLOOKUP($R1020,装备规划说明!$X$27:$AI$34,U$1,FALSE)</f>
        <v>18</v>
      </c>
      <c r="V1020">
        <f>INT(VLOOKUP($R1020,装备规划说明!$X$27:$AI$34,V$1,FALSE)*VLOOKUP($G1020,装备规划说明!$F$10:$O$21,4,FALSE)/装备规划说明!$AE$14)</f>
        <v>7</v>
      </c>
      <c r="W1020">
        <f>VLOOKUP($R1020,装备规划说明!$X$27:$AI$34,W$1,FALSE)</f>
        <v>17</v>
      </c>
      <c r="X1020">
        <f>INT(VLOOKUP($R1020,装备规划说明!$X$27:$AI$34,X$1,FALSE)*VLOOKUP($G1020,装备规划说明!$F$10:$O$21,4,FALSE)/装备规划说明!$AE$14)</f>
        <v>2</v>
      </c>
      <c r="Y1020" t="str">
        <f t="shared" si="1540"/>
        <v>[[18,4,8][[17,1,2]</v>
      </c>
      <c r="Z1020">
        <f t="shared" si="1541"/>
        <v>1</v>
      </c>
      <c r="AA1020" t="str">
        <f t="shared" si="1542"/>
        <v>[[18,1,4,100][17,0,1,100]]</v>
      </c>
      <c r="AB1020" t="str">
        <f t="shared" si="1542"/>
        <v>[[18,1,4,100][17,0,1,100]]</v>
      </c>
      <c r="AC1020" t="str">
        <f t="shared" si="1542"/>
        <v>[[18,1,4,100][17,0,1,100]]</v>
      </c>
      <c r="AD1020" t="str">
        <f t="shared" si="1542"/>
        <v>[[18,1,4,100][17,0,1,100]]</v>
      </c>
      <c r="AE1020">
        <f t="shared" si="1543"/>
        <v>0</v>
      </c>
    </row>
    <row r="1021" spans="1:31" hidden="1" x14ac:dyDescent="0.15">
      <c r="A1021" t="str">
        <f t="shared" si="1698"/>
        <v>1307201</v>
      </c>
      <c r="B1021">
        <f t="shared" si="1699"/>
        <v>1</v>
      </c>
      <c r="E1021">
        <f t="shared" ref="E1021" si="1710">E521</f>
        <v>2</v>
      </c>
      <c r="G1021">
        <f t="shared" ref="G1021" si="1711">G521</f>
        <v>1</v>
      </c>
      <c r="H1021">
        <f>VLOOKUP(G1021,装备规划说明!$F$7:$H$20,2,FALSE)</f>
        <v>10</v>
      </c>
      <c r="I1021">
        <f>IF(G1021&gt;2,IF(E1021=VLOOKUP(G1021,装备规划说明!$F$10:$P$20,11,FALSE),1,0)+IF(E1021-1=VLOOKUP(G1021,装备规划说明!$F$10:$P$20,11,FALSE),1,0),IF(E1021=VLOOKUP(G1021,装备规划说明!$F$10:$P$20,11,FALSE),1,0))</f>
        <v>0</v>
      </c>
      <c r="J1021">
        <f t="shared" si="1702"/>
        <v>3</v>
      </c>
      <c r="K1021">
        <v>0</v>
      </c>
      <c r="R1021">
        <f t="shared" ref="R1021:S1021" si="1712">R521</f>
        <v>7</v>
      </c>
      <c r="S1021">
        <f t="shared" si="1712"/>
        <v>7</v>
      </c>
      <c r="U1021">
        <f>VLOOKUP($R1021,装备规划说明!$X$27:$AI$34,U$1,FALSE)</f>
        <v>16</v>
      </c>
      <c r="V1021">
        <f>INT(VLOOKUP($R1021,装备规划说明!$X$27:$AI$34,V$1,FALSE)*VLOOKUP($G1021,装备规划说明!$F$10:$O$21,4,FALSE)/装备规划说明!$AE$14)</f>
        <v>140</v>
      </c>
      <c r="W1021">
        <f>VLOOKUP($R1021,装备规划说明!$X$27:$AI$34,W$1,FALSE)</f>
        <v>18</v>
      </c>
      <c r="X1021">
        <f>INT(VLOOKUP($R1021,装备规划说明!$X$27:$AI$34,X$1,FALSE)*VLOOKUP($G1021,装备规划说明!$F$10:$O$21,4,FALSE)/装备规划说明!$AE$14)</f>
        <v>28</v>
      </c>
      <c r="Y1021" t="str">
        <f t="shared" si="1540"/>
        <v>[[16,98,175][[18,19,35]</v>
      </c>
      <c r="Z1021">
        <f t="shared" si="1541"/>
        <v>1</v>
      </c>
      <c r="AA1021" t="str">
        <f t="shared" si="1542"/>
        <v>[[16,23,93,100][18,4,18,100]]</v>
      </c>
      <c r="AB1021" t="str">
        <f t="shared" si="1542"/>
        <v>[[16,23,93,100][18,4,18,100]]</v>
      </c>
      <c r="AC1021" t="str">
        <f t="shared" si="1542"/>
        <v>[[16,23,93,100][18,4,18,100]]</v>
      </c>
      <c r="AD1021" t="str">
        <f t="shared" si="1542"/>
        <v>[[16,23,93,100][18,4,18,100]]</v>
      </c>
      <c r="AE1021">
        <f t="shared" si="1543"/>
        <v>0</v>
      </c>
    </row>
    <row r="1022" spans="1:31" hidden="1" x14ac:dyDescent="0.15">
      <c r="A1022" t="str">
        <f t="shared" si="1698"/>
        <v>1307201</v>
      </c>
      <c r="B1022">
        <f t="shared" si="1699"/>
        <v>1</v>
      </c>
      <c r="E1022">
        <f t="shared" ref="E1022" si="1713">E522</f>
        <v>2</v>
      </c>
      <c r="G1022">
        <f t="shared" ref="G1022" si="1714">G522</f>
        <v>1</v>
      </c>
      <c r="H1022">
        <f>VLOOKUP(G1022,装备规划说明!$F$7:$H$20,2,FALSE)</f>
        <v>10</v>
      </c>
      <c r="I1022">
        <f>IF(G1022&gt;2,IF(E1022=VLOOKUP(G1022,装备规划说明!$F$10:$P$20,11,FALSE),1,0)+IF(E1022-1=VLOOKUP(G1022,装备规划说明!$F$10:$P$20,11,FALSE),1,0),IF(E1022=VLOOKUP(G1022,装备规划说明!$F$10:$P$20,11,FALSE),1,0))</f>
        <v>0</v>
      </c>
      <c r="J1022">
        <f t="shared" si="1702"/>
        <v>3</v>
      </c>
      <c r="K1022">
        <v>0</v>
      </c>
      <c r="R1022">
        <f t="shared" ref="R1022:S1022" si="1715">R522</f>
        <v>7</v>
      </c>
      <c r="S1022">
        <f t="shared" si="1715"/>
        <v>7</v>
      </c>
      <c r="U1022">
        <f>VLOOKUP($R1022,装备规划说明!$X$27:$AI$34,U$1,FALSE)</f>
        <v>16</v>
      </c>
      <c r="V1022">
        <f>INT(VLOOKUP($R1022,装备规划说明!$X$27:$AI$34,V$1,FALSE)*VLOOKUP($G1022,装备规划说明!$F$10:$O$21,4,FALSE)/装备规划说明!$AE$14)</f>
        <v>140</v>
      </c>
      <c r="W1022">
        <f>VLOOKUP($R1022,装备规划说明!$X$27:$AI$34,W$1,FALSE)</f>
        <v>18</v>
      </c>
      <c r="X1022">
        <f>INT(VLOOKUP($R1022,装备规划说明!$X$27:$AI$34,X$1,FALSE)*VLOOKUP($G1022,装备规划说明!$F$10:$O$21,4,FALSE)/装备规划说明!$AE$14)</f>
        <v>28</v>
      </c>
      <c r="Y1022" t="str">
        <f t="shared" si="1540"/>
        <v>[[16,98,175][[18,19,35]</v>
      </c>
      <c r="Z1022">
        <f t="shared" si="1541"/>
        <v>1</v>
      </c>
      <c r="AA1022" t="str">
        <f t="shared" si="1542"/>
        <v>[[16,23,93,100][18,4,18,100]]</v>
      </c>
      <c r="AB1022" t="str">
        <f t="shared" si="1542"/>
        <v>[[16,23,93,100][18,4,18,100]]</v>
      </c>
      <c r="AC1022" t="str">
        <f t="shared" si="1542"/>
        <v>[[16,23,93,100][18,4,18,100]]</v>
      </c>
      <c r="AD1022" t="str">
        <f t="shared" si="1542"/>
        <v>[[16,23,93,100][18,4,18,100]]</v>
      </c>
      <c r="AE1022">
        <f t="shared" si="1543"/>
        <v>0</v>
      </c>
    </row>
    <row r="1023" spans="1:31" hidden="1" x14ac:dyDescent="0.15">
      <c r="A1023" t="str">
        <f t="shared" si="1698"/>
        <v>1307201</v>
      </c>
      <c r="B1023">
        <f t="shared" si="1699"/>
        <v>1</v>
      </c>
      <c r="E1023">
        <f t="shared" ref="E1023" si="1716">E523</f>
        <v>2</v>
      </c>
      <c r="G1023">
        <f t="shared" ref="G1023" si="1717">G523</f>
        <v>1</v>
      </c>
      <c r="H1023">
        <f>VLOOKUP(G1023,装备规划说明!$F$7:$H$20,2,FALSE)</f>
        <v>10</v>
      </c>
      <c r="I1023">
        <f>IF(G1023&gt;2,IF(E1023=VLOOKUP(G1023,装备规划说明!$F$10:$P$20,11,FALSE),1,0)+IF(E1023-1=VLOOKUP(G1023,装备规划说明!$F$10:$P$20,11,FALSE),1,0),IF(E1023=VLOOKUP(G1023,装备规划说明!$F$10:$P$20,11,FALSE),1,0))</f>
        <v>0</v>
      </c>
      <c r="J1023">
        <f t="shared" si="1702"/>
        <v>3</v>
      </c>
      <c r="K1023">
        <v>0</v>
      </c>
      <c r="R1023">
        <f t="shared" ref="R1023:S1023" si="1718">R523</f>
        <v>7</v>
      </c>
      <c r="S1023">
        <f t="shared" si="1718"/>
        <v>7</v>
      </c>
      <c r="U1023">
        <f>VLOOKUP($R1023,装备规划说明!$X$27:$AI$34,U$1,FALSE)</f>
        <v>16</v>
      </c>
      <c r="V1023">
        <f>INT(VLOOKUP($R1023,装备规划说明!$X$27:$AI$34,V$1,FALSE)*VLOOKUP($G1023,装备规划说明!$F$10:$O$21,4,FALSE)/装备规划说明!$AE$14)</f>
        <v>140</v>
      </c>
      <c r="W1023">
        <f>VLOOKUP($R1023,装备规划说明!$X$27:$AI$34,W$1,FALSE)</f>
        <v>18</v>
      </c>
      <c r="X1023">
        <f>INT(VLOOKUP($R1023,装备规划说明!$X$27:$AI$34,X$1,FALSE)*VLOOKUP($G1023,装备规划说明!$F$10:$O$21,4,FALSE)/装备规划说明!$AE$14)</f>
        <v>28</v>
      </c>
      <c r="Y1023" t="str">
        <f t="shared" si="1540"/>
        <v>[[16,98,175][[18,19,35]</v>
      </c>
      <c r="Z1023">
        <f t="shared" si="1541"/>
        <v>1</v>
      </c>
      <c r="AA1023" t="str">
        <f t="shared" si="1542"/>
        <v>[[16,23,93,100][18,4,18,100]]</v>
      </c>
      <c r="AB1023" t="str">
        <f t="shared" si="1542"/>
        <v>[[16,23,93,100][18,4,18,100]]</v>
      </c>
      <c r="AC1023" t="str">
        <f t="shared" si="1542"/>
        <v>[[16,23,93,100][18,4,18,100]]</v>
      </c>
      <c r="AD1023" t="str">
        <f t="shared" si="1542"/>
        <v>[[16,23,93,100][18,4,18,100]]</v>
      </c>
      <c r="AE1023">
        <f t="shared" si="1543"/>
        <v>0</v>
      </c>
    </row>
    <row r="1024" spans="1:31" hidden="1" x14ac:dyDescent="0.15">
      <c r="A1024" t="str">
        <f t="shared" si="1698"/>
        <v>1307201</v>
      </c>
      <c r="B1024">
        <f t="shared" si="1699"/>
        <v>1</v>
      </c>
      <c r="E1024">
        <f t="shared" ref="E1024" si="1719">E524</f>
        <v>2</v>
      </c>
      <c r="G1024">
        <f t="shared" ref="G1024" si="1720">G524</f>
        <v>1</v>
      </c>
      <c r="H1024">
        <f>VLOOKUP(G1024,装备规划说明!$F$7:$H$20,2,FALSE)</f>
        <v>10</v>
      </c>
      <c r="I1024">
        <f>IF(G1024&gt;2,IF(E1024=VLOOKUP(G1024,装备规划说明!$F$10:$P$20,11,FALSE),1,0)+IF(E1024-1=VLOOKUP(G1024,装备规划说明!$F$10:$P$20,11,FALSE),1,0),IF(E1024=VLOOKUP(G1024,装备规划说明!$F$10:$P$20,11,FALSE),1,0))</f>
        <v>0</v>
      </c>
      <c r="J1024">
        <f t="shared" si="1702"/>
        <v>3</v>
      </c>
      <c r="K1024">
        <v>0</v>
      </c>
      <c r="R1024">
        <f t="shared" ref="R1024:S1024" si="1721">R524</f>
        <v>7</v>
      </c>
      <c r="S1024">
        <f t="shared" si="1721"/>
        <v>7</v>
      </c>
      <c r="U1024">
        <f>VLOOKUP($R1024,装备规划说明!$X$27:$AI$34,U$1,FALSE)</f>
        <v>16</v>
      </c>
      <c r="V1024">
        <f>INT(VLOOKUP($R1024,装备规划说明!$X$27:$AI$34,V$1,FALSE)*VLOOKUP($G1024,装备规划说明!$F$10:$O$21,4,FALSE)/装备规划说明!$AE$14)</f>
        <v>140</v>
      </c>
      <c r="W1024">
        <f>VLOOKUP($R1024,装备规划说明!$X$27:$AI$34,W$1,FALSE)</f>
        <v>18</v>
      </c>
      <c r="X1024">
        <f>INT(VLOOKUP($R1024,装备规划说明!$X$27:$AI$34,X$1,FALSE)*VLOOKUP($G1024,装备规划说明!$F$10:$O$21,4,FALSE)/装备规划说明!$AE$14)</f>
        <v>28</v>
      </c>
      <c r="Y1024" t="str">
        <f t="shared" si="1540"/>
        <v>[[16,98,175][[18,19,35]</v>
      </c>
      <c r="Z1024">
        <f t="shared" si="1541"/>
        <v>1</v>
      </c>
      <c r="AA1024" t="str">
        <f t="shared" si="1542"/>
        <v>[[16,23,93,100][18,4,18,100]]</v>
      </c>
      <c r="AB1024" t="str">
        <f t="shared" si="1542"/>
        <v>[[16,23,93,100][18,4,18,100]]</v>
      </c>
      <c r="AC1024" t="str">
        <f t="shared" si="1542"/>
        <v>[[16,23,93,100][18,4,18,100]]</v>
      </c>
      <c r="AD1024" t="str">
        <f t="shared" si="1542"/>
        <v>[[16,23,93,100][18,4,18,100]]</v>
      </c>
      <c r="AE1024">
        <f t="shared" si="1543"/>
        <v>0</v>
      </c>
    </row>
    <row r="1025" spans="1:31" hidden="1" x14ac:dyDescent="0.15">
      <c r="A1025" t="str">
        <f t="shared" si="1698"/>
        <v>1301301</v>
      </c>
      <c r="B1025">
        <f t="shared" si="1699"/>
        <v>1</v>
      </c>
      <c r="E1025">
        <f t="shared" ref="E1025" si="1722">E525</f>
        <v>3</v>
      </c>
      <c r="G1025">
        <f t="shared" ref="G1025" si="1723">G525</f>
        <v>1</v>
      </c>
      <c r="H1025">
        <f>VLOOKUP(G1025,装备规划说明!$F$7:$H$20,2,FALSE)</f>
        <v>10</v>
      </c>
      <c r="I1025">
        <f>IF(G1025&gt;2,IF(E1025=VLOOKUP(G1025,装备规划说明!$F$10:$P$20,11,FALSE),1,0)+IF(E1025-1=VLOOKUP(G1025,装备规划说明!$F$10:$P$20,11,FALSE),1,0),IF(E1025=VLOOKUP(G1025,装备规划说明!$F$10:$P$20,11,FALSE),1,0))</f>
        <v>0</v>
      </c>
      <c r="J1025">
        <f t="shared" si="1702"/>
        <v>3</v>
      </c>
      <c r="K1025">
        <v>0</v>
      </c>
      <c r="R1025">
        <f t="shared" ref="R1025:S1025" si="1724">R525</f>
        <v>1</v>
      </c>
      <c r="S1025">
        <f t="shared" si="1724"/>
        <v>1</v>
      </c>
      <c r="U1025">
        <f>VLOOKUP($R1025,装备规划说明!$X$27:$AI$34,U$1,FALSE)</f>
        <v>16</v>
      </c>
      <c r="V1025">
        <f>INT(VLOOKUP($R1025,装备规划说明!$X$27:$AI$34,V$1,FALSE)*VLOOKUP($G1025,装备规划说明!$F$10:$O$21,4,FALSE)/装备规划说明!$AE$14)</f>
        <v>98</v>
      </c>
      <c r="W1025">
        <f>VLOOKUP($R1025,装备规划说明!$X$27:$AI$34,W$1,FALSE)</f>
        <v>20</v>
      </c>
      <c r="X1025">
        <f>INT(VLOOKUP($R1025,装备规划说明!$X$27:$AI$34,X$1,FALSE)*VLOOKUP($G1025,装备规划说明!$F$10:$O$21,4,FALSE)/装备规划说明!$AE$14)</f>
        <v>7</v>
      </c>
      <c r="Y1025" t="str">
        <f t="shared" si="1540"/>
        <v>[[16,68,122][[20,4,8]</v>
      </c>
      <c r="Z1025">
        <f t="shared" si="1541"/>
        <v>2</v>
      </c>
      <c r="AA1025" t="str">
        <f t="shared" si="1542"/>
        <v>[[16,16,65,100][20,1,4,100]]</v>
      </c>
      <c r="AB1025" t="str">
        <f t="shared" si="1542"/>
        <v>[[16,16,65,100][20,1,4,100]]</v>
      </c>
      <c r="AC1025" t="str">
        <f t="shared" si="1542"/>
        <v>[[16,16,65,100][20,1,4,100]]</v>
      </c>
      <c r="AD1025" t="str">
        <f t="shared" si="1542"/>
        <v>[[16,16,65,100][20,1,4,100]]</v>
      </c>
      <c r="AE1025">
        <f t="shared" si="1543"/>
        <v>1</v>
      </c>
    </row>
    <row r="1026" spans="1:31" hidden="1" x14ac:dyDescent="0.15">
      <c r="A1026" t="str">
        <f t="shared" si="1698"/>
        <v>1302301</v>
      </c>
      <c r="B1026">
        <f t="shared" si="1699"/>
        <v>1</v>
      </c>
      <c r="E1026">
        <f t="shared" ref="E1026" si="1725">E526</f>
        <v>3</v>
      </c>
      <c r="G1026">
        <f t="shared" ref="G1026" si="1726">G526</f>
        <v>1</v>
      </c>
      <c r="H1026">
        <f>VLOOKUP(G1026,装备规划说明!$F$7:$H$20,2,FALSE)</f>
        <v>10</v>
      </c>
      <c r="I1026">
        <f>IF(G1026&gt;2,IF(E1026=VLOOKUP(G1026,装备规划说明!$F$10:$P$20,11,FALSE),1,0)+IF(E1026-1=VLOOKUP(G1026,装备规划说明!$F$10:$P$20,11,FALSE),1,0),IF(E1026=VLOOKUP(G1026,装备规划说明!$F$10:$P$20,11,FALSE),1,0))</f>
        <v>0</v>
      </c>
      <c r="J1026">
        <f t="shared" si="1702"/>
        <v>3</v>
      </c>
      <c r="K1026">
        <v>0</v>
      </c>
      <c r="R1026">
        <f t="shared" ref="R1026:S1026" si="1727">R526</f>
        <v>2</v>
      </c>
      <c r="S1026">
        <f t="shared" si="1727"/>
        <v>2</v>
      </c>
      <c r="U1026">
        <f>VLOOKUP($R1026,装备规划说明!$X$27:$AI$34,U$1,FALSE)</f>
        <v>16</v>
      </c>
      <c r="V1026">
        <f>INT(VLOOKUP($R1026,装备规划说明!$X$27:$AI$34,V$1,FALSE)*VLOOKUP($G1026,装备规划说明!$F$10:$O$21,4,FALSE)/装备规划说明!$AE$14)</f>
        <v>140</v>
      </c>
      <c r="W1026">
        <f>VLOOKUP($R1026,装备规划说明!$X$27:$AI$34,W$1,FALSE)</f>
        <v>20</v>
      </c>
      <c r="X1026">
        <f>INT(VLOOKUP($R1026,装备规划说明!$X$27:$AI$34,X$1,FALSE)*VLOOKUP($G1026,装备规划说明!$F$10:$O$21,4,FALSE)/装备规划说明!$AE$14)</f>
        <v>7</v>
      </c>
      <c r="Y1026" t="str">
        <f t="shared" si="1540"/>
        <v>[[16,98,175][[20,4,8]</v>
      </c>
      <c r="Z1026">
        <f t="shared" si="1541"/>
        <v>2</v>
      </c>
      <c r="AA1026" t="str">
        <f t="shared" si="1542"/>
        <v>[[16,23,93,100][20,1,4,100]]</v>
      </c>
      <c r="AB1026" t="str">
        <f t="shared" si="1542"/>
        <v>[[16,23,93,100][20,1,4,100]]</v>
      </c>
      <c r="AC1026" t="str">
        <f t="shared" si="1542"/>
        <v>[[16,23,93,100][20,1,4,100]]</v>
      </c>
      <c r="AD1026" t="str">
        <f t="shared" si="1542"/>
        <v>[[16,23,93,100][20,1,4,100]]</v>
      </c>
      <c r="AE1026">
        <f t="shared" si="1543"/>
        <v>1</v>
      </c>
    </row>
    <row r="1027" spans="1:31" hidden="1" x14ac:dyDescent="0.15">
      <c r="A1027" t="str">
        <f t="shared" si="1698"/>
        <v>1303301</v>
      </c>
      <c r="B1027">
        <f t="shared" si="1699"/>
        <v>1</v>
      </c>
      <c r="E1027">
        <f t="shared" ref="E1027" si="1728">E527</f>
        <v>3</v>
      </c>
      <c r="G1027">
        <f t="shared" ref="G1027" si="1729">G527</f>
        <v>1</v>
      </c>
      <c r="H1027">
        <f>VLOOKUP(G1027,装备规划说明!$F$7:$H$20,2,FALSE)</f>
        <v>10</v>
      </c>
      <c r="I1027">
        <f>IF(G1027&gt;2,IF(E1027=VLOOKUP(G1027,装备规划说明!$F$10:$P$20,11,FALSE),1,0)+IF(E1027-1=VLOOKUP(G1027,装备规划说明!$F$10:$P$20,11,FALSE),1,0),IF(E1027=VLOOKUP(G1027,装备规划说明!$F$10:$P$20,11,FALSE),1,0))</f>
        <v>0</v>
      </c>
      <c r="J1027">
        <f t="shared" si="1702"/>
        <v>3</v>
      </c>
      <c r="K1027">
        <v>0</v>
      </c>
      <c r="R1027">
        <f t="shared" ref="R1027:S1027" si="1730">R527</f>
        <v>3</v>
      </c>
      <c r="S1027">
        <f t="shared" si="1730"/>
        <v>3</v>
      </c>
      <c r="U1027">
        <f>VLOOKUP($R1027,装备规划说明!$X$27:$AI$34,U$1,FALSE)</f>
        <v>16</v>
      </c>
      <c r="V1027">
        <f>INT(VLOOKUP($R1027,装备规划说明!$X$27:$AI$34,V$1,FALSE)*VLOOKUP($G1027,装备规划说明!$F$10:$O$21,4,FALSE)/装备规划说明!$AE$14)</f>
        <v>70</v>
      </c>
      <c r="W1027">
        <f>VLOOKUP($R1027,装备规划说明!$X$27:$AI$34,W$1,FALSE)</f>
        <v>21</v>
      </c>
      <c r="X1027">
        <f>INT(VLOOKUP($R1027,装备规划说明!$X$27:$AI$34,X$1,FALSE)*VLOOKUP($G1027,装备规划说明!$F$10:$O$21,4,FALSE)/装备规划说明!$AE$14)</f>
        <v>7</v>
      </c>
      <c r="Y1027" t="str">
        <f t="shared" si="1540"/>
        <v>[[16,49,87][[21,4,8]</v>
      </c>
      <c r="Z1027">
        <f t="shared" si="1541"/>
        <v>2</v>
      </c>
      <c r="AA1027" t="str">
        <f t="shared" si="1542"/>
        <v>[[16,11,46,100][21,1,4,100]]</v>
      </c>
      <c r="AB1027" t="str">
        <f t="shared" si="1542"/>
        <v>[[16,11,46,100][21,1,4,100]]</v>
      </c>
      <c r="AC1027" t="str">
        <f t="shared" si="1542"/>
        <v>[[16,11,46,100][21,1,4,100]]</v>
      </c>
      <c r="AD1027" t="str">
        <f t="shared" si="1542"/>
        <v>[[16,11,46,100][21,1,4,100]]</v>
      </c>
      <c r="AE1027">
        <f t="shared" si="1543"/>
        <v>1</v>
      </c>
    </row>
    <row r="1028" spans="1:31" hidden="1" x14ac:dyDescent="0.15">
      <c r="A1028" t="str">
        <f t="shared" si="1698"/>
        <v>1304301</v>
      </c>
      <c r="B1028">
        <f t="shared" si="1699"/>
        <v>1</v>
      </c>
      <c r="E1028">
        <f t="shared" ref="E1028" si="1731">E528</f>
        <v>3</v>
      </c>
      <c r="G1028">
        <f t="shared" ref="G1028" si="1732">G528</f>
        <v>1</v>
      </c>
      <c r="H1028">
        <f>VLOOKUP(G1028,装备规划说明!$F$7:$H$20,2,FALSE)</f>
        <v>10</v>
      </c>
      <c r="I1028">
        <f>IF(G1028&gt;2,IF(E1028=VLOOKUP(G1028,装备规划说明!$F$10:$P$20,11,FALSE),1,0)+IF(E1028-1=VLOOKUP(G1028,装备规划说明!$F$10:$P$20,11,FALSE),1,0),IF(E1028=VLOOKUP(G1028,装备规划说明!$F$10:$P$20,11,FALSE),1,0))</f>
        <v>0</v>
      </c>
      <c r="J1028">
        <f t="shared" si="1702"/>
        <v>3</v>
      </c>
      <c r="K1028">
        <v>0</v>
      </c>
      <c r="R1028">
        <f t="shared" ref="R1028:S1028" si="1733">R528</f>
        <v>4</v>
      </c>
      <c r="S1028">
        <f t="shared" si="1733"/>
        <v>4</v>
      </c>
      <c r="U1028">
        <f>VLOOKUP($R1028,装备规划说明!$X$27:$AI$34,U$1,FALSE)</f>
        <v>18</v>
      </c>
      <c r="V1028">
        <f>INT(VLOOKUP($R1028,装备规划说明!$X$27:$AI$34,V$1,FALSE)*VLOOKUP($G1028,装备规划说明!$F$10:$O$21,4,FALSE)/装备规划说明!$AE$14)</f>
        <v>7</v>
      </c>
      <c r="W1028">
        <f>VLOOKUP($R1028,装备规划说明!$X$27:$AI$34,W$1,FALSE)</f>
        <v>22</v>
      </c>
      <c r="X1028">
        <f>INT(VLOOKUP($R1028,装备规划说明!$X$27:$AI$34,X$1,FALSE)*VLOOKUP($G1028,装备规划说明!$F$10:$O$21,4,FALSE)/装备规划说明!$AE$14)</f>
        <v>3</v>
      </c>
      <c r="Y1028" t="str">
        <f t="shared" si="1540"/>
        <v>[[18,4,8][[22,2,3]</v>
      </c>
      <c r="Z1028">
        <f t="shared" si="1541"/>
        <v>2</v>
      </c>
      <c r="AA1028" t="str">
        <f t="shared" si="1542"/>
        <v>[[18,1,4,100][22,0,2,100]]</v>
      </c>
      <c r="AB1028" t="str">
        <f t="shared" si="1542"/>
        <v>[[18,1,4,100][22,0,2,100]]</v>
      </c>
      <c r="AC1028" t="str">
        <f t="shared" si="1542"/>
        <v>[[18,1,4,100][22,0,2,100]]</v>
      </c>
      <c r="AD1028" t="str">
        <f t="shared" si="1542"/>
        <v>[[18,1,4,100][22,0,2,100]]</v>
      </c>
      <c r="AE1028">
        <f t="shared" si="1543"/>
        <v>1</v>
      </c>
    </row>
    <row r="1029" spans="1:31" hidden="1" x14ac:dyDescent="0.15">
      <c r="A1029" t="str">
        <f t="shared" si="1698"/>
        <v>1305301</v>
      </c>
      <c r="B1029">
        <f t="shared" si="1699"/>
        <v>1</v>
      </c>
      <c r="E1029">
        <f t="shared" ref="E1029" si="1734">E529</f>
        <v>3</v>
      </c>
      <c r="G1029">
        <f t="shared" ref="G1029" si="1735">G529</f>
        <v>1</v>
      </c>
      <c r="H1029">
        <f>VLOOKUP(G1029,装备规划说明!$F$7:$H$20,2,FALSE)</f>
        <v>10</v>
      </c>
      <c r="I1029">
        <f>IF(G1029&gt;2,IF(E1029=VLOOKUP(G1029,装备规划说明!$F$10:$P$20,11,FALSE),1,0)+IF(E1029-1=VLOOKUP(G1029,装备规划说明!$F$10:$P$20,11,FALSE),1,0),IF(E1029=VLOOKUP(G1029,装备规划说明!$F$10:$P$20,11,FALSE),1,0))</f>
        <v>0</v>
      </c>
      <c r="J1029">
        <f t="shared" si="1702"/>
        <v>3</v>
      </c>
      <c r="K1029">
        <v>0</v>
      </c>
      <c r="R1029">
        <f t="shared" ref="R1029:S1029" si="1736">R529</f>
        <v>5</v>
      </c>
      <c r="S1029">
        <f t="shared" si="1736"/>
        <v>5</v>
      </c>
      <c r="U1029">
        <f>VLOOKUP($R1029,装备规划说明!$X$27:$AI$34,U$1,FALSE)</f>
        <v>16</v>
      </c>
      <c r="V1029">
        <f>INT(VLOOKUP($R1029,装备规划说明!$X$27:$AI$34,V$1,FALSE)*VLOOKUP($G1029,装备规划说明!$F$10:$O$21,4,FALSE)/装备规划说明!$AE$14)</f>
        <v>98</v>
      </c>
      <c r="W1029">
        <f>VLOOKUP($R1029,装备规划说明!$X$27:$AI$34,W$1,FALSE)</f>
        <v>17</v>
      </c>
      <c r="X1029">
        <f>INT(VLOOKUP($R1029,装备规划说明!$X$27:$AI$34,X$1,FALSE)*VLOOKUP($G1029,装备规划说明!$F$10:$O$21,4,FALSE)/装备规划说明!$AE$14)</f>
        <v>70</v>
      </c>
      <c r="Y1029" t="str">
        <f t="shared" si="1540"/>
        <v>[[16,68,122][[17,49,87]</v>
      </c>
      <c r="Z1029">
        <f t="shared" si="1541"/>
        <v>2</v>
      </c>
      <c r="AA1029" t="str">
        <f t="shared" si="1542"/>
        <v>[[16,16,65,100][17,11,46,100]]</v>
      </c>
      <c r="AB1029" t="str">
        <f t="shared" si="1542"/>
        <v>[[16,16,65,100][17,11,46,100]]</v>
      </c>
      <c r="AC1029" t="str">
        <f t="shared" si="1542"/>
        <v>[[16,16,65,100][17,11,46,100]]</v>
      </c>
      <c r="AD1029" t="str">
        <f t="shared" ref="AB1029:AD1092" si="1737">"[["&amp;$U1029&amp;","&amp;INT($V1029/6)&amp;","&amp;INT($V1029/1.5)&amp;",100]"&amp;"["&amp;$W1029&amp;","&amp;INT($X1029/6)&amp;","&amp;INT($X1029/1.5)&amp;",100]]"</f>
        <v>[[16,16,65,100][17,11,46,100]]</v>
      </c>
      <c r="AE1029">
        <f t="shared" si="1543"/>
        <v>1</v>
      </c>
    </row>
    <row r="1030" spans="1:31" hidden="1" x14ac:dyDescent="0.15">
      <c r="A1030" t="str">
        <f t="shared" si="1698"/>
        <v>1306301</v>
      </c>
      <c r="B1030">
        <f t="shared" si="1699"/>
        <v>1</v>
      </c>
      <c r="E1030">
        <f t="shared" ref="E1030" si="1738">E530</f>
        <v>3</v>
      </c>
      <c r="G1030">
        <f t="shared" ref="G1030" si="1739">G530</f>
        <v>1</v>
      </c>
      <c r="H1030">
        <f>VLOOKUP(G1030,装备规划说明!$F$7:$H$20,2,FALSE)</f>
        <v>10</v>
      </c>
      <c r="I1030">
        <f>IF(G1030&gt;2,IF(E1030=VLOOKUP(G1030,装备规划说明!$F$10:$P$20,11,FALSE),1,0)+IF(E1030-1=VLOOKUP(G1030,装备规划说明!$F$10:$P$20,11,FALSE),1,0),IF(E1030=VLOOKUP(G1030,装备规划说明!$F$10:$P$20,11,FALSE),1,0))</f>
        <v>0</v>
      </c>
      <c r="J1030">
        <f t="shared" si="1702"/>
        <v>3</v>
      </c>
      <c r="K1030">
        <v>0</v>
      </c>
      <c r="R1030">
        <f t="shared" ref="R1030:S1030" si="1740">R530</f>
        <v>6</v>
      </c>
      <c r="S1030">
        <f t="shared" si="1740"/>
        <v>6</v>
      </c>
      <c r="U1030">
        <f>VLOOKUP($R1030,装备规划说明!$X$27:$AI$34,U$1,FALSE)</f>
        <v>18</v>
      </c>
      <c r="V1030">
        <f>INT(VLOOKUP($R1030,装备规划说明!$X$27:$AI$34,V$1,FALSE)*VLOOKUP($G1030,装备规划说明!$F$10:$O$21,4,FALSE)/装备规划说明!$AE$14)</f>
        <v>7</v>
      </c>
      <c r="W1030">
        <f>VLOOKUP($R1030,装备规划说明!$X$27:$AI$34,W$1,FALSE)</f>
        <v>17</v>
      </c>
      <c r="X1030">
        <f>INT(VLOOKUP($R1030,装备规划说明!$X$27:$AI$34,X$1,FALSE)*VLOOKUP($G1030,装备规划说明!$F$10:$O$21,4,FALSE)/装备规划说明!$AE$14)</f>
        <v>2</v>
      </c>
      <c r="Y1030" t="str">
        <f t="shared" ref="Y1030:Y1093" si="1741">"[["&amp;$U1030&amp;","&amp;INT($V1030*0.7)&amp;","&amp;INT($V1030*1.25)&amp;"]"&amp;"[["&amp;$W1030&amp;","&amp;INT($X1030*0.7)&amp;","&amp;INT($X1030*1.25)&amp;"]"</f>
        <v>[[18,4,8][[17,1,2]</v>
      </c>
      <c r="Z1030">
        <f t="shared" ref="Z1030:Z1093" si="1742">E1030-1</f>
        <v>2</v>
      </c>
      <c r="AA1030" t="str">
        <f t="shared" ref="AA1030:AD1093" si="1743">"[["&amp;$U1030&amp;","&amp;INT($V1030/6)&amp;","&amp;INT($V1030/1.5)&amp;",100]"&amp;"["&amp;$W1030&amp;","&amp;INT($X1030/6)&amp;","&amp;INT($X1030/1.5)&amp;",100]]"</f>
        <v>[[18,1,4,100][17,0,1,100]]</v>
      </c>
      <c r="AB1030" t="str">
        <f t="shared" si="1737"/>
        <v>[[18,1,4,100][17,0,1,100]]</v>
      </c>
      <c r="AC1030" t="str">
        <f t="shared" si="1737"/>
        <v>[[18,1,4,100][17,0,1,100]]</v>
      </c>
      <c r="AD1030" t="str">
        <f t="shared" si="1737"/>
        <v>[[18,1,4,100][17,0,1,100]]</v>
      </c>
      <c r="AE1030">
        <f t="shared" ref="AE1030:AE1093" si="1744">ROUNDDOWN((E1030*3+G1030)/8,0)</f>
        <v>1</v>
      </c>
    </row>
    <row r="1031" spans="1:31" hidden="1" x14ac:dyDescent="0.15">
      <c r="A1031" t="str">
        <f t="shared" si="1698"/>
        <v>1307301</v>
      </c>
      <c r="B1031">
        <f t="shared" si="1699"/>
        <v>1</v>
      </c>
      <c r="E1031">
        <f t="shared" ref="E1031" si="1745">E531</f>
        <v>3</v>
      </c>
      <c r="G1031">
        <f t="shared" ref="G1031" si="1746">G531</f>
        <v>1</v>
      </c>
      <c r="H1031">
        <f>VLOOKUP(G1031,装备规划说明!$F$7:$H$20,2,FALSE)</f>
        <v>10</v>
      </c>
      <c r="I1031">
        <f>IF(G1031&gt;2,IF(E1031=VLOOKUP(G1031,装备规划说明!$F$10:$P$20,11,FALSE),1,0)+IF(E1031-1=VLOOKUP(G1031,装备规划说明!$F$10:$P$20,11,FALSE),1,0),IF(E1031=VLOOKUP(G1031,装备规划说明!$F$10:$P$20,11,FALSE),1,0))</f>
        <v>0</v>
      </c>
      <c r="J1031">
        <f t="shared" si="1702"/>
        <v>3</v>
      </c>
      <c r="K1031">
        <v>0</v>
      </c>
      <c r="R1031">
        <f t="shared" ref="R1031:S1031" si="1747">R531</f>
        <v>7</v>
      </c>
      <c r="S1031">
        <f t="shared" si="1747"/>
        <v>7</v>
      </c>
      <c r="U1031">
        <f>VLOOKUP($R1031,装备规划说明!$X$27:$AI$34,U$1,FALSE)</f>
        <v>16</v>
      </c>
      <c r="V1031">
        <f>INT(VLOOKUP($R1031,装备规划说明!$X$27:$AI$34,V$1,FALSE)*VLOOKUP($G1031,装备规划说明!$F$10:$O$21,4,FALSE)/装备规划说明!$AE$14)</f>
        <v>140</v>
      </c>
      <c r="W1031">
        <f>VLOOKUP($R1031,装备规划说明!$X$27:$AI$34,W$1,FALSE)</f>
        <v>18</v>
      </c>
      <c r="X1031">
        <f>INT(VLOOKUP($R1031,装备规划说明!$X$27:$AI$34,X$1,FALSE)*VLOOKUP($G1031,装备规划说明!$F$10:$O$21,4,FALSE)/装备规划说明!$AE$14)</f>
        <v>28</v>
      </c>
      <c r="Y1031" t="str">
        <f t="shared" si="1741"/>
        <v>[[16,98,175][[18,19,35]</v>
      </c>
      <c r="Z1031">
        <f t="shared" si="1742"/>
        <v>2</v>
      </c>
      <c r="AA1031" t="str">
        <f t="shared" si="1743"/>
        <v>[[16,23,93,100][18,4,18,100]]</v>
      </c>
      <c r="AB1031" t="str">
        <f t="shared" si="1737"/>
        <v>[[16,23,93,100][18,4,18,100]]</v>
      </c>
      <c r="AC1031" t="str">
        <f t="shared" si="1737"/>
        <v>[[16,23,93,100][18,4,18,100]]</v>
      </c>
      <c r="AD1031" t="str">
        <f t="shared" si="1737"/>
        <v>[[16,23,93,100][18,4,18,100]]</v>
      </c>
      <c r="AE1031">
        <f t="shared" si="1744"/>
        <v>1</v>
      </c>
    </row>
    <row r="1032" spans="1:31" hidden="1" x14ac:dyDescent="0.15">
      <c r="A1032" t="str">
        <f t="shared" si="1698"/>
        <v>1307301</v>
      </c>
      <c r="B1032">
        <f t="shared" si="1699"/>
        <v>1</v>
      </c>
      <c r="E1032">
        <f t="shared" ref="E1032" si="1748">E532</f>
        <v>3</v>
      </c>
      <c r="G1032">
        <f t="shared" ref="G1032" si="1749">G532</f>
        <v>1</v>
      </c>
      <c r="H1032">
        <f>VLOOKUP(G1032,装备规划说明!$F$7:$H$20,2,FALSE)</f>
        <v>10</v>
      </c>
      <c r="I1032">
        <f>IF(G1032&gt;2,IF(E1032=VLOOKUP(G1032,装备规划说明!$F$10:$P$20,11,FALSE),1,0)+IF(E1032-1=VLOOKUP(G1032,装备规划说明!$F$10:$P$20,11,FALSE),1,0),IF(E1032=VLOOKUP(G1032,装备规划说明!$F$10:$P$20,11,FALSE),1,0))</f>
        <v>0</v>
      </c>
      <c r="J1032">
        <f t="shared" si="1702"/>
        <v>3</v>
      </c>
      <c r="K1032">
        <v>0</v>
      </c>
      <c r="R1032">
        <f t="shared" ref="R1032:S1032" si="1750">R532</f>
        <v>7</v>
      </c>
      <c r="S1032">
        <f t="shared" si="1750"/>
        <v>7</v>
      </c>
      <c r="U1032">
        <f>VLOOKUP($R1032,装备规划说明!$X$27:$AI$34,U$1,FALSE)</f>
        <v>16</v>
      </c>
      <c r="V1032">
        <f>INT(VLOOKUP($R1032,装备规划说明!$X$27:$AI$34,V$1,FALSE)*VLOOKUP($G1032,装备规划说明!$F$10:$O$21,4,FALSE)/装备规划说明!$AE$14)</f>
        <v>140</v>
      </c>
      <c r="W1032">
        <f>VLOOKUP($R1032,装备规划说明!$X$27:$AI$34,W$1,FALSE)</f>
        <v>18</v>
      </c>
      <c r="X1032">
        <f>INT(VLOOKUP($R1032,装备规划说明!$X$27:$AI$34,X$1,FALSE)*VLOOKUP($G1032,装备规划说明!$F$10:$O$21,4,FALSE)/装备规划说明!$AE$14)</f>
        <v>28</v>
      </c>
      <c r="Y1032" t="str">
        <f t="shared" si="1741"/>
        <v>[[16,98,175][[18,19,35]</v>
      </c>
      <c r="Z1032">
        <f t="shared" si="1742"/>
        <v>2</v>
      </c>
      <c r="AA1032" t="str">
        <f t="shared" si="1743"/>
        <v>[[16,23,93,100][18,4,18,100]]</v>
      </c>
      <c r="AB1032" t="str">
        <f t="shared" si="1737"/>
        <v>[[16,23,93,100][18,4,18,100]]</v>
      </c>
      <c r="AC1032" t="str">
        <f t="shared" si="1737"/>
        <v>[[16,23,93,100][18,4,18,100]]</v>
      </c>
      <c r="AD1032" t="str">
        <f t="shared" si="1737"/>
        <v>[[16,23,93,100][18,4,18,100]]</v>
      </c>
      <c r="AE1032">
        <f t="shared" si="1744"/>
        <v>1</v>
      </c>
    </row>
    <row r="1033" spans="1:31" hidden="1" x14ac:dyDescent="0.15">
      <c r="A1033" t="str">
        <f t="shared" si="1698"/>
        <v>1307301</v>
      </c>
      <c r="B1033">
        <f t="shared" si="1699"/>
        <v>1</v>
      </c>
      <c r="E1033">
        <f t="shared" ref="E1033" si="1751">E533</f>
        <v>3</v>
      </c>
      <c r="G1033">
        <f t="shared" ref="G1033" si="1752">G533</f>
        <v>1</v>
      </c>
      <c r="H1033">
        <f>VLOOKUP(G1033,装备规划说明!$F$7:$H$20,2,FALSE)</f>
        <v>10</v>
      </c>
      <c r="I1033">
        <f>IF(G1033&gt;2,IF(E1033=VLOOKUP(G1033,装备规划说明!$F$10:$P$20,11,FALSE),1,0)+IF(E1033-1=VLOOKUP(G1033,装备规划说明!$F$10:$P$20,11,FALSE),1,0),IF(E1033=VLOOKUP(G1033,装备规划说明!$F$10:$P$20,11,FALSE),1,0))</f>
        <v>0</v>
      </c>
      <c r="J1033">
        <f t="shared" si="1702"/>
        <v>3</v>
      </c>
      <c r="K1033">
        <v>0</v>
      </c>
      <c r="R1033">
        <f t="shared" ref="R1033:S1033" si="1753">R533</f>
        <v>7</v>
      </c>
      <c r="S1033">
        <f t="shared" si="1753"/>
        <v>7</v>
      </c>
      <c r="U1033">
        <f>VLOOKUP($R1033,装备规划说明!$X$27:$AI$34,U$1,FALSE)</f>
        <v>16</v>
      </c>
      <c r="V1033">
        <f>INT(VLOOKUP($R1033,装备规划说明!$X$27:$AI$34,V$1,FALSE)*VLOOKUP($G1033,装备规划说明!$F$10:$O$21,4,FALSE)/装备规划说明!$AE$14)</f>
        <v>140</v>
      </c>
      <c r="W1033">
        <f>VLOOKUP($R1033,装备规划说明!$X$27:$AI$34,W$1,FALSE)</f>
        <v>18</v>
      </c>
      <c r="X1033">
        <f>INT(VLOOKUP($R1033,装备规划说明!$X$27:$AI$34,X$1,FALSE)*VLOOKUP($G1033,装备规划说明!$F$10:$O$21,4,FALSE)/装备规划说明!$AE$14)</f>
        <v>28</v>
      </c>
      <c r="Y1033" t="str">
        <f t="shared" si="1741"/>
        <v>[[16,98,175][[18,19,35]</v>
      </c>
      <c r="Z1033">
        <f t="shared" si="1742"/>
        <v>2</v>
      </c>
      <c r="AA1033" t="str">
        <f t="shared" si="1743"/>
        <v>[[16,23,93,100][18,4,18,100]]</v>
      </c>
      <c r="AB1033" t="str">
        <f t="shared" si="1737"/>
        <v>[[16,23,93,100][18,4,18,100]]</v>
      </c>
      <c r="AC1033" t="str">
        <f t="shared" si="1737"/>
        <v>[[16,23,93,100][18,4,18,100]]</v>
      </c>
      <c r="AD1033" t="str">
        <f t="shared" si="1737"/>
        <v>[[16,23,93,100][18,4,18,100]]</v>
      </c>
      <c r="AE1033">
        <f t="shared" si="1744"/>
        <v>1</v>
      </c>
    </row>
    <row r="1034" spans="1:31" hidden="1" x14ac:dyDescent="0.15">
      <c r="A1034" t="str">
        <f t="shared" si="1698"/>
        <v>1307301</v>
      </c>
      <c r="B1034">
        <f t="shared" si="1699"/>
        <v>1</v>
      </c>
      <c r="E1034">
        <f t="shared" ref="E1034" si="1754">E534</f>
        <v>3</v>
      </c>
      <c r="G1034">
        <f t="shared" ref="G1034" si="1755">G534</f>
        <v>1</v>
      </c>
      <c r="H1034">
        <f>VLOOKUP(G1034,装备规划说明!$F$7:$H$20,2,FALSE)</f>
        <v>10</v>
      </c>
      <c r="I1034">
        <f>IF(G1034&gt;2,IF(E1034=VLOOKUP(G1034,装备规划说明!$F$10:$P$20,11,FALSE),1,0)+IF(E1034-1=VLOOKUP(G1034,装备规划说明!$F$10:$P$20,11,FALSE),1,0),IF(E1034=VLOOKUP(G1034,装备规划说明!$F$10:$P$20,11,FALSE),1,0))</f>
        <v>0</v>
      </c>
      <c r="J1034">
        <f t="shared" si="1702"/>
        <v>3</v>
      </c>
      <c r="K1034">
        <v>0</v>
      </c>
      <c r="R1034">
        <f t="shared" ref="R1034:S1034" si="1756">R534</f>
        <v>7</v>
      </c>
      <c r="S1034">
        <f t="shared" si="1756"/>
        <v>7</v>
      </c>
      <c r="U1034">
        <f>VLOOKUP($R1034,装备规划说明!$X$27:$AI$34,U$1,FALSE)</f>
        <v>16</v>
      </c>
      <c r="V1034">
        <f>INT(VLOOKUP($R1034,装备规划说明!$X$27:$AI$34,V$1,FALSE)*VLOOKUP($G1034,装备规划说明!$F$10:$O$21,4,FALSE)/装备规划说明!$AE$14)</f>
        <v>140</v>
      </c>
      <c r="W1034">
        <f>VLOOKUP($R1034,装备规划说明!$X$27:$AI$34,W$1,FALSE)</f>
        <v>18</v>
      </c>
      <c r="X1034">
        <f>INT(VLOOKUP($R1034,装备规划说明!$X$27:$AI$34,X$1,FALSE)*VLOOKUP($G1034,装备规划说明!$F$10:$O$21,4,FALSE)/装备规划说明!$AE$14)</f>
        <v>28</v>
      </c>
      <c r="Y1034" t="str">
        <f t="shared" si="1741"/>
        <v>[[16,98,175][[18,19,35]</v>
      </c>
      <c r="Z1034">
        <f t="shared" si="1742"/>
        <v>2</v>
      </c>
      <c r="AA1034" t="str">
        <f t="shared" si="1743"/>
        <v>[[16,23,93,100][18,4,18,100]]</v>
      </c>
      <c r="AB1034" t="str">
        <f t="shared" si="1737"/>
        <v>[[16,23,93,100][18,4,18,100]]</v>
      </c>
      <c r="AC1034" t="str">
        <f t="shared" si="1737"/>
        <v>[[16,23,93,100][18,4,18,100]]</v>
      </c>
      <c r="AD1034" t="str">
        <f t="shared" si="1737"/>
        <v>[[16,23,93,100][18,4,18,100]]</v>
      </c>
      <c r="AE1034">
        <f t="shared" si="1744"/>
        <v>1</v>
      </c>
    </row>
    <row r="1035" spans="1:31" hidden="1" x14ac:dyDescent="0.15">
      <c r="A1035" t="str">
        <f t="shared" si="1698"/>
        <v>1301401</v>
      </c>
      <c r="B1035">
        <f t="shared" si="1699"/>
        <v>1</v>
      </c>
      <c r="E1035">
        <f t="shared" ref="E1035" si="1757">E535</f>
        <v>4</v>
      </c>
      <c r="G1035">
        <f t="shared" ref="G1035" si="1758">G535</f>
        <v>1</v>
      </c>
      <c r="H1035">
        <f>VLOOKUP(G1035,装备规划说明!$F$7:$H$20,2,FALSE)</f>
        <v>10</v>
      </c>
      <c r="I1035">
        <f>IF(G1035&gt;2,IF(E1035=VLOOKUP(G1035,装备规划说明!$F$10:$P$20,11,FALSE),1,0)+IF(E1035-1=VLOOKUP(G1035,装备规划说明!$F$10:$P$20,11,FALSE),1,0),IF(E1035=VLOOKUP(G1035,装备规划说明!$F$10:$P$20,11,FALSE),1,0))</f>
        <v>0</v>
      </c>
      <c r="J1035">
        <f t="shared" si="1702"/>
        <v>3</v>
      </c>
      <c r="K1035">
        <v>0</v>
      </c>
      <c r="R1035">
        <f t="shared" ref="R1035:S1035" si="1759">R535</f>
        <v>1</v>
      </c>
      <c r="S1035">
        <f t="shared" si="1759"/>
        <v>1</v>
      </c>
      <c r="U1035">
        <f>VLOOKUP($R1035,装备规划说明!$X$27:$AI$34,U$1,FALSE)</f>
        <v>16</v>
      </c>
      <c r="V1035">
        <f>INT(VLOOKUP($R1035,装备规划说明!$X$27:$AI$34,V$1,FALSE)*VLOOKUP($G1035,装备规划说明!$F$10:$O$21,4,FALSE)/装备规划说明!$AE$14)</f>
        <v>98</v>
      </c>
      <c r="W1035">
        <f>VLOOKUP($R1035,装备规划说明!$X$27:$AI$34,W$1,FALSE)</f>
        <v>20</v>
      </c>
      <c r="X1035">
        <f>INT(VLOOKUP($R1035,装备规划说明!$X$27:$AI$34,X$1,FALSE)*VLOOKUP($G1035,装备规划说明!$F$10:$O$21,4,FALSE)/装备规划说明!$AE$14)</f>
        <v>7</v>
      </c>
      <c r="Y1035" t="str">
        <f t="shared" si="1741"/>
        <v>[[16,68,122][[20,4,8]</v>
      </c>
      <c r="Z1035">
        <f t="shared" si="1742"/>
        <v>3</v>
      </c>
      <c r="AA1035" t="str">
        <f t="shared" si="1743"/>
        <v>[[16,16,65,100][20,1,4,100]]</v>
      </c>
      <c r="AB1035" t="str">
        <f t="shared" si="1737"/>
        <v>[[16,16,65,100][20,1,4,100]]</v>
      </c>
      <c r="AC1035" t="str">
        <f t="shared" si="1737"/>
        <v>[[16,16,65,100][20,1,4,100]]</v>
      </c>
      <c r="AD1035" t="str">
        <f t="shared" si="1737"/>
        <v>[[16,16,65,100][20,1,4,100]]</v>
      </c>
      <c r="AE1035">
        <f t="shared" si="1744"/>
        <v>1</v>
      </c>
    </row>
    <row r="1036" spans="1:31" hidden="1" x14ac:dyDescent="0.15">
      <c r="A1036" t="str">
        <f t="shared" si="1698"/>
        <v>1302401</v>
      </c>
      <c r="B1036">
        <f t="shared" si="1699"/>
        <v>1</v>
      </c>
      <c r="E1036">
        <f t="shared" ref="E1036" si="1760">E536</f>
        <v>4</v>
      </c>
      <c r="G1036">
        <f t="shared" ref="G1036" si="1761">G536</f>
        <v>1</v>
      </c>
      <c r="H1036">
        <f>VLOOKUP(G1036,装备规划说明!$F$7:$H$20,2,FALSE)</f>
        <v>10</v>
      </c>
      <c r="I1036">
        <f>IF(G1036&gt;2,IF(E1036=VLOOKUP(G1036,装备规划说明!$F$10:$P$20,11,FALSE),1,0)+IF(E1036-1=VLOOKUP(G1036,装备规划说明!$F$10:$P$20,11,FALSE),1,0),IF(E1036=VLOOKUP(G1036,装备规划说明!$F$10:$P$20,11,FALSE),1,0))</f>
        <v>0</v>
      </c>
      <c r="J1036">
        <f t="shared" si="1702"/>
        <v>3</v>
      </c>
      <c r="K1036">
        <v>0</v>
      </c>
      <c r="R1036">
        <f t="shared" ref="R1036:S1036" si="1762">R536</f>
        <v>2</v>
      </c>
      <c r="S1036">
        <f t="shared" si="1762"/>
        <v>2</v>
      </c>
      <c r="U1036">
        <f>VLOOKUP($R1036,装备规划说明!$X$27:$AI$34,U$1,FALSE)</f>
        <v>16</v>
      </c>
      <c r="V1036">
        <f>INT(VLOOKUP($R1036,装备规划说明!$X$27:$AI$34,V$1,FALSE)*VLOOKUP($G1036,装备规划说明!$F$10:$O$21,4,FALSE)/装备规划说明!$AE$14)</f>
        <v>140</v>
      </c>
      <c r="W1036">
        <f>VLOOKUP($R1036,装备规划说明!$X$27:$AI$34,W$1,FALSE)</f>
        <v>20</v>
      </c>
      <c r="X1036">
        <f>INT(VLOOKUP($R1036,装备规划说明!$X$27:$AI$34,X$1,FALSE)*VLOOKUP($G1036,装备规划说明!$F$10:$O$21,4,FALSE)/装备规划说明!$AE$14)</f>
        <v>7</v>
      </c>
      <c r="Y1036" t="str">
        <f t="shared" si="1741"/>
        <v>[[16,98,175][[20,4,8]</v>
      </c>
      <c r="Z1036">
        <f t="shared" si="1742"/>
        <v>3</v>
      </c>
      <c r="AA1036" t="str">
        <f t="shared" si="1743"/>
        <v>[[16,23,93,100][20,1,4,100]]</v>
      </c>
      <c r="AB1036" t="str">
        <f t="shared" si="1737"/>
        <v>[[16,23,93,100][20,1,4,100]]</v>
      </c>
      <c r="AC1036" t="str">
        <f t="shared" si="1737"/>
        <v>[[16,23,93,100][20,1,4,100]]</v>
      </c>
      <c r="AD1036" t="str">
        <f t="shared" si="1737"/>
        <v>[[16,23,93,100][20,1,4,100]]</v>
      </c>
      <c r="AE1036">
        <f t="shared" si="1744"/>
        <v>1</v>
      </c>
    </row>
    <row r="1037" spans="1:31" hidden="1" x14ac:dyDescent="0.15">
      <c r="A1037" t="str">
        <f t="shared" si="1698"/>
        <v>1303401</v>
      </c>
      <c r="B1037">
        <f t="shared" si="1699"/>
        <v>1</v>
      </c>
      <c r="E1037">
        <f t="shared" ref="E1037" si="1763">E537</f>
        <v>4</v>
      </c>
      <c r="G1037">
        <f t="shared" ref="G1037" si="1764">G537</f>
        <v>1</v>
      </c>
      <c r="H1037">
        <f>VLOOKUP(G1037,装备规划说明!$F$7:$H$20,2,FALSE)</f>
        <v>10</v>
      </c>
      <c r="I1037">
        <f>IF(G1037&gt;2,IF(E1037=VLOOKUP(G1037,装备规划说明!$F$10:$P$20,11,FALSE),1,0)+IF(E1037-1=VLOOKUP(G1037,装备规划说明!$F$10:$P$20,11,FALSE),1,0),IF(E1037=VLOOKUP(G1037,装备规划说明!$F$10:$P$20,11,FALSE),1,0))</f>
        <v>0</v>
      </c>
      <c r="J1037">
        <f t="shared" si="1702"/>
        <v>3</v>
      </c>
      <c r="K1037">
        <v>0</v>
      </c>
      <c r="R1037">
        <f t="shared" ref="R1037:S1037" si="1765">R537</f>
        <v>3</v>
      </c>
      <c r="S1037">
        <f t="shared" si="1765"/>
        <v>3</v>
      </c>
      <c r="U1037">
        <f>VLOOKUP($R1037,装备规划说明!$X$27:$AI$34,U$1,FALSE)</f>
        <v>16</v>
      </c>
      <c r="V1037">
        <f>INT(VLOOKUP($R1037,装备规划说明!$X$27:$AI$34,V$1,FALSE)*VLOOKUP($G1037,装备规划说明!$F$10:$O$21,4,FALSE)/装备规划说明!$AE$14)</f>
        <v>70</v>
      </c>
      <c r="W1037">
        <f>VLOOKUP($R1037,装备规划说明!$X$27:$AI$34,W$1,FALSE)</f>
        <v>21</v>
      </c>
      <c r="X1037">
        <f>INT(VLOOKUP($R1037,装备规划说明!$X$27:$AI$34,X$1,FALSE)*VLOOKUP($G1037,装备规划说明!$F$10:$O$21,4,FALSE)/装备规划说明!$AE$14)</f>
        <v>7</v>
      </c>
      <c r="Y1037" t="str">
        <f t="shared" si="1741"/>
        <v>[[16,49,87][[21,4,8]</v>
      </c>
      <c r="Z1037">
        <f t="shared" si="1742"/>
        <v>3</v>
      </c>
      <c r="AA1037" t="str">
        <f t="shared" si="1743"/>
        <v>[[16,11,46,100][21,1,4,100]]</v>
      </c>
      <c r="AB1037" t="str">
        <f t="shared" si="1737"/>
        <v>[[16,11,46,100][21,1,4,100]]</v>
      </c>
      <c r="AC1037" t="str">
        <f t="shared" si="1737"/>
        <v>[[16,11,46,100][21,1,4,100]]</v>
      </c>
      <c r="AD1037" t="str">
        <f t="shared" si="1737"/>
        <v>[[16,11,46,100][21,1,4,100]]</v>
      </c>
      <c r="AE1037">
        <f t="shared" si="1744"/>
        <v>1</v>
      </c>
    </row>
    <row r="1038" spans="1:31" hidden="1" x14ac:dyDescent="0.15">
      <c r="A1038" t="str">
        <f t="shared" si="1698"/>
        <v>1304401</v>
      </c>
      <c r="B1038">
        <f t="shared" si="1699"/>
        <v>1</v>
      </c>
      <c r="E1038">
        <f t="shared" ref="E1038" si="1766">E538</f>
        <v>4</v>
      </c>
      <c r="G1038">
        <f t="shared" ref="G1038" si="1767">G538</f>
        <v>1</v>
      </c>
      <c r="H1038">
        <f>VLOOKUP(G1038,装备规划说明!$F$7:$H$20,2,FALSE)</f>
        <v>10</v>
      </c>
      <c r="I1038">
        <f>IF(G1038&gt;2,IF(E1038=VLOOKUP(G1038,装备规划说明!$F$10:$P$20,11,FALSE),1,0)+IF(E1038-1=VLOOKUP(G1038,装备规划说明!$F$10:$P$20,11,FALSE),1,0),IF(E1038=VLOOKUP(G1038,装备规划说明!$F$10:$P$20,11,FALSE),1,0))</f>
        <v>0</v>
      </c>
      <c r="J1038">
        <f t="shared" si="1702"/>
        <v>3</v>
      </c>
      <c r="K1038">
        <v>0</v>
      </c>
      <c r="R1038">
        <f t="shared" ref="R1038:S1038" si="1768">R538</f>
        <v>4</v>
      </c>
      <c r="S1038">
        <f t="shared" si="1768"/>
        <v>4</v>
      </c>
      <c r="U1038">
        <f>VLOOKUP($R1038,装备规划说明!$X$27:$AI$34,U$1,FALSE)</f>
        <v>18</v>
      </c>
      <c r="V1038">
        <f>INT(VLOOKUP($R1038,装备规划说明!$X$27:$AI$34,V$1,FALSE)*VLOOKUP($G1038,装备规划说明!$F$10:$O$21,4,FALSE)/装备规划说明!$AE$14)</f>
        <v>7</v>
      </c>
      <c r="W1038">
        <f>VLOOKUP($R1038,装备规划说明!$X$27:$AI$34,W$1,FALSE)</f>
        <v>22</v>
      </c>
      <c r="X1038">
        <f>INT(VLOOKUP($R1038,装备规划说明!$X$27:$AI$34,X$1,FALSE)*VLOOKUP($G1038,装备规划说明!$F$10:$O$21,4,FALSE)/装备规划说明!$AE$14)</f>
        <v>3</v>
      </c>
      <c r="Y1038" t="str">
        <f t="shared" si="1741"/>
        <v>[[18,4,8][[22,2,3]</v>
      </c>
      <c r="Z1038">
        <f t="shared" si="1742"/>
        <v>3</v>
      </c>
      <c r="AA1038" t="str">
        <f t="shared" si="1743"/>
        <v>[[18,1,4,100][22,0,2,100]]</v>
      </c>
      <c r="AB1038" t="str">
        <f t="shared" si="1737"/>
        <v>[[18,1,4,100][22,0,2,100]]</v>
      </c>
      <c r="AC1038" t="str">
        <f t="shared" si="1737"/>
        <v>[[18,1,4,100][22,0,2,100]]</v>
      </c>
      <c r="AD1038" t="str">
        <f t="shared" si="1737"/>
        <v>[[18,1,4,100][22,0,2,100]]</v>
      </c>
      <c r="AE1038">
        <f t="shared" si="1744"/>
        <v>1</v>
      </c>
    </row>
    <row r="1039" spans="1:31" hidden="1" x14ac:dyDescent="0.15">
      <c r="A1039" t="str">
        <f t="shared" si="1698"/>
        <v>1305401</v>
      </c>
      <c r="B1039">
        <f t="shared" si="1699"/>
        <v>1</v>
      </c>
      <c r="E1039">
        <f t="shared" ref="E1039" si="1769">E539</f>
        <v>4</v>
      </c>
      <c r="G1039">
        <f t="shared" ref="G1039" si="1770">G539</f>
        <v>1</v>
      </c>
      <c r="H1039">
        <f>VLOOKUP(G1039,装备规划说明!$F$7:$H$20,2,FALSE)</f>
        <v>10</v>
      </c>
      <c r="I1039">
        <f>IF(G1039&gt;2,IF(E1039=VLOOKUP(G1039,装备规划说明!$F$10:$P$20,11,FALSE),1,0)+IF(E1039-1=VLOOKUP(G1039,装备规划说明!$F$10:$P$20,11,FALSE),1,0),IF(E1039=VLOOKUP(G1039,装备规划说明!$F$10:$P$20,11,FALSE),1,0))</f>
        <v>0</v>
      </c>
      <c r="J1039">
        <f t="shared" si="1702"/>
        <v>3</v>
      </c>
      <c r="K1039">
        <v>0</v>
      </c>
      <c r="R1039">
        <f t="shared" ref="R1039:S1039" si="1771">R539</f>
        <v>5</v>
      </c>
      <c r="S1039">
        <f t="shared" si="1771"/>
        <v>5</v>
      </c>
      <c r="U1039">
        <f>VLOOKUP($R1039,装备规划说明!$X$27:$AI$34,U$1,FALSE)</f>
        <v>16</v>
      </c>
      <c r="V1039">
        <f>INT(VLOOKUP($R1039,装备规划说明!$X$27:$AI$34,V$1,FALSE)*VLOOKUP($G1039,装备规划说明!$F$10:$O$21,4,FALSE)/装备规划说明!$AE$14)</f>
        <v>98</v>
      </c>
      <c r="W1039">
        <f>VLOOKUP($R1039,装备规划说明!$X$27:$AI$34,W$1,FALSE)</f>
        <v>17</v>
      </c>
      <c r="X1039">
        <f>INT(VLOOKUP($R1039,装备规划说明!$X$27:$AI$34,X$1,FALSE)*VLOOKUP($G1039,装备规划说明!$F$10:$O$21,4,FALSE)/装备规划说明!$AE$14)</f>
        <v>70</v>
      </c>
      <c r="Y1039" t="str">
        <f t="shared" si="1741"/>
        <v>[[16,68,122][[17,49,87]</v>
      </c>
      <c r="Z1039">
        <f t="shared" si="1742"/>
        <v>3</v>
      </c>
      <c r="AA1039" t="str">
        <f t="shared" si="1743"/>
        <v>[[16,16,65,100][17,11,46,100]]</v>
      </c>
      <c r="AB1039" t="str">
        <f t="shared" si="1737"/>
        <v>[[16,16,65,100][17,11,46,100]]</v>
      </c>
      <c r="AC1039" t="str">
        <f t="shared" si="1737"/>
        <v>[[16,16,65,100][17,11,46,100]]</v>
      </c>
      <c r="AD1039" t="str">
        <f t="shared" si="1737"/>
        <v>[[16,16,65,100][17,11,46,100]]</v>
      </c>
      <c r="AE1039">
        <f t="shared" si="1744"/>
        <v>1</v>
      </c>
    </row>
    <row r="1040" spans="1:31" hidden="1" x14ac:dyDescent="0.15">
      <c r="A1040" t="str">
        <f t="shared" si="1698"/>
        <v>1306401</v>
      </c>
      <c r="B1040">
        <f t="shared" si="1699"/>
        <v>1</v>
      </c>
      <c r="E1040">
        <f t="shared" ref="E1040" si="1772">E540</f>
        <v>4</v>
      </c>
      <c r="G1040">
        <f t="shared" ref="G1040" si="1773">G540</f>
        <v>1</v>
      </c>
      <c r="H1040">
        <f>VLOOKUP(G1040,装备规划说明!$F$7:$H$20,2,FALSE)</f>
        <v>10</v>
      </c>
      <c r="I1040">
        <f>IF(G1040&gt;2,IF(E1040=VLOOKUP(G1040,装备规划说明!$F$10:$P$20,11,FALSE),1,0)+IF(E1040-1=VLOOKUP(G1040,装备规划说明!$F$10:$P$20,11,FALSE),1,0),IF(E1040=VLOOKUP(G1040,装备规划说明!$F$10:$P$20,11,FALSE),1,0))</f>
        <v>0</v>
      </c>
      <c r="J1040">
        <f t="shared" si="1702"/>
        <v>3</v>
      </c>
      <c r="K1040">
        <v>0</v>
      </c>
      <c r="R1040">
        <f t="shared" ref="R1040:S1040" si="1774">R540</f>
        <v>6</v>
      </c>
      <c r="S1040">
        <f t="shared" si="1774"/>
        <v>6</v>
      </c>
      <c r="U1040">
        <f>VLOOKUP($R1040,装备规划说明!$X$27:$AI$34,U$1,FALSE)</f>
        <v>18</v>
      </c>
      <c r="V1040">
        <f>INT(VLOOKUP($R1040,装备规划说明!$X$27:$AI$34,V$1,FALSE)*VLOOKUP($G1040,装备规划说明!$F$10:$O$21,4,FALSE)/装备规划说明!$AE$14)</f>
        <v>7</v>
      </c>
      <c r="W1040">
        <f>VLOOKUP($R1040,装备规划说明!$X$27:$AI$34,W$1,FALSE)</f>
        <v>17</v>
      </c>
      <c r="X1040">
        <f>INT(VLOOKUP($R1040,装备规划说明!$X$27:$AI$34,X$1,FALSE)*VLOOKUP($G1040,装备规划说明!$F$10:$O$21,4,FALSE)/装备规划说明!$AE$14)</f>
        <v>2</v>
      </c>
      <c r="Y1040" t="str">
        <f t="shared" si="1741"/>
        <v>[[18,4,8][[17,1,2]</v>
      </c>
      <c r="Z1040">
        <f t="shared" si="1742"/>
        <v>3</v>
      </c>
      <c r="AA1040" t="str">
        <f t="shared" si="1743"/>
        <v>[[18,1,4,100][17,0,1,100]]</v>
      </c>
      <c r="AB1040" t="str">
        <f t="shared" si="1737"/>
        <v>[[18,1,4,100][17,0,1,100]]</v>
      </c>
      <c r="AC1040" t="str">
        <f t="shared" si="1737"/>
        <v>[[18,1,4,100][17,0,1,100]]</v>
      </c>
      <c r="AD1040" t="str">
        <f t="shared" si="1737"/>
        <v>[[18,1,4,100][17,0,1,100]]</v>
      </c>
      <c r="AE1040">
        <f t="shared" si="1744"/>
        <v>1</v>
      </c>
    </row>
    <row r="1041" spans="1:31" hidden="1" x14ac:dyDescent="0.15">
      <c r="A1041" t="str">
        <f t="shared" si="1698"/>
        <v>1307401</v>
      </c>
      <c r="B1041">
        <f t="shared" si="1699"/>
        <v>1</v>
      </c>
      <c r="E1041">
        <f t="shared" ref="E1041" si="1775">E541</f>
        <v>4</v>
      </c>
      <c r="G1041">
        <f t="shared" ref="G1041" si="1776">G541</f>
        <v>1</v>
      </c>
      <c r="H1041">
        <f>VLOOKUP(G1041,装备规划说明!$F$7:$H$20,2,FALSE)</f>
        <v>10</v>
      </c>
      <c r="I1041">
        <f>IF(G1041&gt;2,IF(E1041=VLOOKUP(G1041,装备规划说明!$F$10:$P$20,11,FALSE),1,0)+IF(E1041-1=VLOOKUP(G1041,装备规划说明!$F$10:$P$20,11,FALSE),1,0),IF(E1041=VLOOKUP(G1041,装备规划说明!$F$10:$P$20,11,FALSE),1,0))</f>
        <v>0</v>
      </c>
      <c r="J1041">
        <f t="shared" si="1702"/>
        <v>3</v>
      </c>
      <c r="K1041">
        <v>0</v>
      </c>
      <c r="R1041">
        <f t="shared" ref="R1041:S1041" si="1777">R541</f>
        <v>7</v>
      </c>
      <c r="S1041">
        <f t="shared" si="1777"/>
        <v>7</v>
      </c>
      <c r="U1041">
        <f>VLOOKUP($R1041,装备规划说明!$X$27:$AI$34,U$1,FALSE)</f>
        <v>16</v>
      </c>
      <c r="V1041">
        <f>INT(VLOOKUP($R1041,装备规划说明!$X$27:$AI$34,V$1,FALSE)*VLOOKUP($G1041,装备规划说明!$F$10:$O$21,4,FALSE)/装备规划说明!$AE$14)</f>
        <v>140</v>
      </c>
      <c r="W1041">
        <f>VLOOKUP($R1041,装备规划说明!$X$27:$AI$34,W$1,FALSE)</f>
        <v>18</v>
      </c>
      <c r="X1041">
        <f>INT(VLOOKUP($R1041,装备规划说明!$X$27:$AI$34,X$1,FALSE)*VLOOKUP($G1041,装备规划说明!$F$10:$O$21,4,FALSE)/装备规划说明!$AE$14)</f>
        <v>28</v>
      </c>
      <c r="Y1041" t="str">
        <f t="shared" si="1741"/>
        <v>[[16,98,175][[18,19,35]</v>
      </c>
      <c r="Z1041">
        <f t="shared" si="1742"/>
        <v>3</v>
      </c>
      <c r="AA1041" t="str">
        <f t="shared" si="1743"/>
        <v>[[16,23,93,100][18,4,18,100]]</v>
      </c>
      <c r="AB1041" t="str">
        <f t="shared" si="1737"/>
        <v>[[16,23,93,100][18,4,18,100]]</v>
      </c>
      <c r="AC1041" t="str">
        <f t="shared" si="1737"/>
        <v>[[16,23,93,100][18,4,18,100]]</v>
      </c>
      <c r="AD1041" t="str">
        <f t="shared" si="1737"/>
        <v>[[16,23,93,100][18,4,18,100]]</v>
      </c>
      <c r="AE1041">
        <f t="shared" si="1744"/>
        <v>1</v>
      </c>
    </row>
    <row r="1042" spans="1:31" hidden="1" x14ac:dyDescent="0.15">
      <c r="A1042" t="str">
        <f t="shared" si="1698"/>
        <v>1307401</v>
      </c>
      <c r="B1042">
        <f t="shared" si="1699"/>
        <v>1</v>
      </c>
      <c r="E1042">
        <f t="shared" ref="E1042" si="1778">E542</f>
        <v>4</v>
      </c>
      <c r="G1042">
        <f t="shared" ref="G1042" si="1779">G542</f>
        <v>1</v>
      </c>
      <c r="H1042">
        <f>VLOOKUP(G1042,装备规划说明!$F$7:$H$20,2,FALSE)</f>
        <v>10</v>
      </c>
      <c r="I1042">
        <f>IF(G1042&gt;2,IF(E1042=VLOOKUP(G1042,装备规划说明!$F$10:$P$20,11,FALSE),1,0)+IF(E1042-1=VLOOKUP(G1042,装备规划说明!$F$10:$P$20,11,FALSE),1,0),IF(E1042=VLOOKUP(G1042,装备规划说明!$F$10:$P$20,11,FALSE),1,0))</f>
        <v>0</v>
      </c>
      <c r="J1042">
        <f t="shared" si="1702"/>
        <v>3</v>
      </c>
      <c r="K1042">
        <v>0</v>
      </c>
      <c r="R1042">
        <f t="shared" ref="R1042:S1042" si="1780">R542</f>
        <v>7</v>
      </c>
      <c r="S1042">
        <f t="shared" si="1780"/>
        <v>7</v>
      </c>
      <c r="U1042">
        <f>VLOOKUP($R1042,装备规划说明!$X$27:$AI$34,U$1,FALSE)</f>
        <v>16</v>
      </c>
      <c r="V1042">
        <f>INT(VLOOKUP($R1042,装备规划说明!$X$27:$AI$34,V$1,FALSE)*VLOOKUP($G1042,装备规划说明!$F$10:$O$21,4,FALSE)/装备规划说明!$AE$14)</f>
        <v>140</v>
      </c>
      <c r="W1042">
        <f>VLOOKUP($R1042,装备规划说明!$X$27:$AI$34,W$1,FALSE)</f>
        <v>18</v>
      </c>
      <c r="X1042">
        <f>INT(VLOOKUP($R1042,装备规划说明!$X$27:$AI$34,X$1,FALSE)*VLOOKUP($G1042,装备规划说明!$F$10:$O$21,4,FALSE)/装备规划说明!$AE$14)</f>
        <v>28</v>
      </c>
      <c r="Y1042" t="str">
        <f t="shared" si="1741"/>
        <v>[[16,98,175][[18,19,35]</v>
      </c>
      <c r="Z1042">
        <f t="shared" si="1742"/>
        <v>3</v>
      </c>
      <c r="AA1042" t="str">
        <f t="shared" si="1743"/>
        <v>[[16,23,93,100][18,4,18,100]]</v>
      </c>
      <c r="AB1042" t="str">
        <f t="shared" si="1737"/>
        <v>[[16,23,93,100][18,4,18,100]]</v>
      </c>
      <c r="AC1042" t="str">
        <f t="shared" si="1737"/>
        <v>[[16,23,93,100][18,4,18,100]]</v>
      </c>
      <c r="AD1042" t="str">
        <f t="shared" si="1737"/>
        <v>[[16,23,93,100][18,4,18,100]]</v>
      </c>
      <c r="AE1042">
        <f t="shared" si="1744"/>
        <v>1</v>
      </c>
    </row>
    <row r="1043" spans="1:31" hidden="1" x14ac:dyDescent="0.15">
      <c r="A1043" t="str">
        <f t="shared" si="1698"/>
        <v>1307401</v>
      </c>
      <c r="B1043">
        <f t="shared" si="1699"/>
        <v>1</v>
      </c>
      <c r="E1043">
        <f t="shared" ref="E1043" si="1781">E543</f>
        <v>4</v>
      </c>
      <c r="G1043">
        <f t="shared" ref="G1043" si="1782">G543</f>
        <v>1</v>
      </c>
      <c r="H1043">
        <f>VLOOKUP(G1043,装备规划说明!$F$7:$H$20,2,FALSE)</f>
        <v>10</v>
      </c>
      <c r="I1043">
        <f>IF(G1043&gt;2,IF(E1043=VLOOKUP(G1043,装备规划说明!$F$10:$P$20,11,FALSE),1,0)+IF(E1043-1=VLOOKUP(G1043,装备规划说明!$F$10:$P$20,11,FALSE),1,0),IF(E1043=VLOOKUP(G1043,装备规划说明!$F$10:$P$20,11,FALSE),1,0))</f>
        <v>0</v>
      </c>
      <c r="J1043">
        <f t="shared" si="1702"/>
        <v>3</v>
      </c>
      <c r="K1043">
        <v>0</v>
      </c>
      <c r="R1043">
        <f t="shared" ref="R1043:S1043" si="1783">R543</f>
        <v>7</v>
      </c>
      <c r="S1043">
        <f t="shared" si="1783"/>
        <v>7</v>
      </c>
      <c r="U1043">
        <f>VLOOKUP($R1043,装备规划说明!$X$27:$AI$34,U$1,FALSE)</f>
        <v>16</v>
      </c>
      <c r="V1043">
        <f>INT(VLOOKUP($R1043,装备规划说明!$X$27:$AI$34,V$1,FALSE)*VLOOKUP($G1043,装备规划说明!$F$10:$O$21,4,FALSE)/装备规划说明!$AE$14)</f>
        <v>140</v>
      </c>
      <c r="W1043">
        <f>VLOOKUP($R1043,装备规划说明!$X$27:$AI$34,W$1,FALSE)</f>
        <v>18</v>
      </c>
      <c r="X1043">
        <f>INT(VLOOKUP($R1043,装备规划说明!$X$27:$AI$34,X$1,FALSE)*VLOOKUP($G1043,装备规划说明!$F$10:$O$21,4,FALSE)/装备规划说明!$AE$14)</f>
        <v>28</v>
      </c>
      <c r="Y1043" t="str">
        <f t="shared" si="1741"/>
        <v>[[16,98,175][[18,19,35]</v>
      </c>
      <c r="Z1043">
        <f t="shared" si="1742"/>
        <v>3</v>
      </c>
      <c r="AA1043" t="str">
        <f t="shared" si="1743"/>
        <v>[[16,23,93,100][18,4,18,100]]</v>
      </c>
      <c r="AB1043" t="str">
        <f t="shared" si="1737"/>
        <v>[[16,23,93,100][18,4,18,100]]</v>
      </c>
      <c r="AC1043" t="str">
        <f t="shared" si="1737"/>
        <v>[[16,23,93,100][18,4,18,100]]</v>
      </c>
      <c r="AD1043" t="str">
        <f t="shared" si="1737"/>
        <v>[[16,23,93,100][18,4,18,100]]</v>
      </c>
      <c r="AE1043">
        <f t="shared" si="1744"/>
        <v>1</v>
      </c>
    </row>
    <row r="1044" spans="1:31" hidden="1" x14ac:dyDescent="0.15">
      <c r="A1044" t="str">
        <f t="shared" si="1698"/>
        <v>1307401</v>
      </c>
      <c r="B1044">
        <f t="shared" si="1699"/>
        <v>1</v>
      </c>
      <c r="E1044">
        <f t="shared" ref="E1044" si="1784">E544</f>
        <v>4</v>
      </c>
      <c r="G1044">
        <f t="shared" ref="G1044" si="1785">G544</f>
        <v>1</v>
      </c>
      <c r="H1044">
        <f>VLOOKUP(G1044,装备规划说明!$F$7:$H$20,2,FALSE)</f>
        <v>10</v>
      </c>
      <c r="I1044">
        <f>IF(G1044&gt;2,IF(E1044=VLOOKUP(G1044,装备规划说明!$F$10:$P$20,11,FALSE),1,0)+IF(E1044-1=VLOOKUP(G1044,装备规划说明!$F$10:$P$20,11,FALSE),1,0),IF(E1044=VLOOKUP(G1044,装备规划说明!$F$10:$P$20,11,FALSE),1,0))</f>
        <v>0</v>
      </c>
      <c r="J1044">
        <f t="shared" si="1702"/>
        <v>3</v>
      </c>
      <c r="K1044">
        <v>0</v>
      </c>
      <c r="R1044">
        <f t="shared" ref="R1044:S1044" si="1786">R544</f>
        <v>7</v>
      </c>
      <c r="S1044">
        <f t="shared" si="1786"/>
        <v>7</v>
      </c>
      <c r="U1044">
        <f>VLOOKUP($R1044,装备规划说明!$X$27:$AI$34,U$1,FALSE)</f>
        <v>16</v>
      </c>
      <c r="V1044">
        <f>INT(VLOOKUP($R1044,装备规划说明!$X$27:$AI$34,V$1,FALSE)*VLOOKUP($G1044,装备规划说明!$F$10:$O$21,4,FALSE)/装备规划说明!$AE$14)</f>
        <v>140</v>
      </c>
      <c r="W1044">
        <f>VLOOKUP($R1044,装备规划说明!$X$27:$AI$34,W$1,FALSE)</f>
        <v>18</v>
      </c>
      <c r="X1044">
        <f>INT(VLOOKUP($R1044,装备规划说明!$X$27:$AI$34,X$1,FALSE)*VLOOKUP($G1044,装备规划说明!$F$10:$O$21,4,FALSE)/装备规划说明!$AE$14)</f>
        <v>28</v>
      </c>
      <c r="Y1044" t="str">
        <f t="shared" si="1741"/>
        <v>[[16,98,175][[18,19,35]</v>
      </c>
      <c r="Z1044">
        <f t="shared" si="1742"/>
        <v>3</v>
      </c>
      <c r="AA1044" t="str">
        <f t="shared" si="1743"/>
        <v>[[16,23,93,100][18,4,18,100]]</v>
      </c>
      <c r="AB1044" t="str">
        <f t="shared" si="1737"/>
        <v>[[16,23,93,100][18,4,18,100]]</v>
      </c>
      <c r="AC1044" t="str">
        <f t="shared" si="1737"/>
        <v>[[16,23,93,100][18,4,18,100]]</v>
      </c>
      <c r="AD1044" t="str">
        <f t="shared" si="1737"/>
        <v>[[16,23,93,100][18,4,18,100]]</v>
      </c>
      <c r="AE1044">
        <f t="shared" si="1744"/>
        <v>1</v>
      </c>
    </row>
    <row r="1045" spans="1:31" hidden="1" x14ac:dyDescent="0.15">
      <c r="A1045" t="str">
        <f t="shared" si="1698"/>
        <v>1301501</v>
      </c>
      <c r="B1045">
        <f t="shared" si="1699"/>
        <v>1</v>
      </c>
      <c r="E1045">
        <f t="shared" ref="E1045" si="1787">E545</f>
        <v>5</v>
      </c>
      <c r="G1045">
        <f t="shared" ref="G1045" si="1788">G545</f>
        <v>1</v>
      </c>
      <c r="H1045">
        <f>VLOOKUP(G1045,装备规划说明!$F$7:$H$20,2,FALSE)</f>
        <v>10</v>
      </c>
      <c r="I1045">
        <f>IF(G1045&gt;2,IF(E1045=VLOOKUP(G1045,装备规划说明!$F$10:$P$20,11,FALSE),1,0)+IF(E1045-1=VLOOKUP(G1045,装备规划说明!$F$10:$P$20,11,FALSE),1,0),IF(E1045=VLOOKUP(G1045,装备规划说明!$F$10:$P$20,11,FALSE),1,0))</f>
        <v>0</v>
      </c>
      <c r="J1045">
        <f t="shared" si="1702"/>
        <v>3</v>
      </c>
      <c r="K1045">
        <v>0</v>
      </c>
      <c r="R1045">
        <f t="shared" ref="R1045:S1045" si="1789">R545</f>
        <v>1</v>
      </c>
      <c r="S1045">
        <f t="shared" si="1789"/>
        <v>1</v>
      </c>
      <c r="U1045">
        <f>VLOOKUP($R1045,装备规划说明!$X$27:$AI$34,U$1,FALSE)</f>
        <v>16</v>
      </c>
      <c r="V1045">
        <f>INT(VLOOKUP($R1045,装备规划说明!$X$27:$AI$34,V$1,FALSE)*VLOOKUP($G1045,装备规划说明!$F$10:$O$21,4,FALSE)/装备规划说明!$AE$14)</f>
        <v>98</v>
      </c>
      <c r="W1045">
        <f>VLOOKUP($R1045,装备规划说明!$X$27:$AI$34,W$1,FALSE)</f>
        <v>20</v>
      </c>
      <c r="X1045">
        <f>INT(VLOOKUP($R1045,装备规划说明!$X$27:$AI$34,X$1,FALSE)*VLOOKUP($G1045,装备规划说明!$F$10:$O$21,4,FALSE)/装备规划说明!$AE$14)</f>
        <v>7</v>
      </c>
      <c r="Y1045" t="str">
        <f t="shared" si="1741"/>
        <v>[[16,68,122][[20,4,8]</v>
      </c>
      <c r="Z1045">
        <f t="shared" si="1742"/>
        <v>4</v>
      </c>
      <c r="AA1045" t="str">
        <f t="shared" si="1743"/>
        <v>[[16,16,65,100][20,1,4,100]]</v>
      </c>
      <c r="AB1045" t="str">
        <f t="shared" si="1737"/>
        <v>[[16,16,65,100][20,1,4,100]]</v>
      </c>
      <c r="AC1045" t="str">
        <f t="shared" si="1737"/>
        <v>[[16,16,65,100][20,1,4,100]]</v>
      </c>
      <c r="AD1045" t="str">
        <f t="shared" si="1737"/>
        <v>[[16,16,65,100][20,1,4,100]]</v>
      </c>
      <c r="AE1045">
        <f t="shared" si="1744"/>
        <v>2</v>
      </c>
    </row>
    <row r="1046" spans="1:31" hidden="1" x14ac:dyDescent="0.15">
      <c r="A1046" t="str">
        <f t="shared" si="1698"/>
        <v>1302501</v>
      </c>
      <c r="B1046">
        <f t="shared" si="1699"/>
        <v>1</v>
      </c>
      <c r="E1046">
        <f t="shared" ref="E1046" si="1790">E546</f>
        <v>5</v>
      </c>
      <c r="G1046">
        <f t="shared" ref="G1046" si="1791">G546</f>
        <v>1</v>
      </c>
      <c r="H1046">
        <f>VLOOKUP(G1046,装备规划说明!$F$7:$H$20,2,FALSE)</f>
        <v>10</v>
      </c>
      <c r="I1046">
        <f>IF(G1046&gt;2,IF(E1046=VLOOKUP(G1046,装备规划说明!$F$10:$P$20,11,FALSE),1,0)+IF(E1046-1=VLOOKUP(G1046,装备规划说明!$F$10:$P$20,11,FALSE),1,0),IF(E1046=VLOOKUP(G1046,装备规划说明!$F$10:$P$20,11,FALSE),1,0))</f>
        <v>0</v>
      </c>
      <c r="J1046">
        <f t="shared" si="1702"/>
        <v>3</v>
      </c>
      <c r="K1046">
        <v>0</v>
      </c>
      <c r="R1046">
        <f t="shared" ref="R1046:S1046" si="1792">R546</f>
        <v>2</v>
      </c>
      <c r="S1046">
        <f t="shared" si="1792"/>
        <v>2</v>
      </c>
      <c r="U1046">
        <f>VLOOKUP($R1046,装备规划说明!$X$27:$AI$34,U$1,FALSE)</f>
        <v>16</v>
      </c>
      <c r="V1046">
        <f>INT(VLOOKUP($R1046,装备规划说明!$X$27:$AI$34,V$1,FALSE)*VLOOKUP($G1046,装备规划说明!$F$10:$O$21,4,FALSE)/装备规划说明!$AE$14)</f>
        <v>140</v>
      </c>
      <c r="W1046">
        <f>VLOOKUP($R1046,装备规划说明!$X$27:$AI$34,W$1,FALSE)</f>
        <v>20</v>
      </c>
      <c r="X1046">
        <f>INT(VLOOKUP($R1046,装备规划说明!$X$27:$AI$34,X$1,FALSE)*VLOOKUP($G1046,装备规划说明!$F$10:$O$21,4,FALSE)/装备规划说明!$AE$14)</f>
        <v>7</v>
      </c>
      <c r="Y1046" t="str">
        <f t="shared" si="1741"/>
        <v>[[16,98,175][[20,4,8]</v>
      </c>
      <c r="Z1046">
        <f t="shared" si="1742"/>
        <v>4</v>
      </c>
      <c r="AA1046" t="str">
        <f t="shared" si="1743"/>
        <v>[[16,23,93,100][20,1,4,100]]</v>
      </c>
      <c r="AB1046" t="str">
        <f t="shared" si="1737"/>
        <v>[[16,23,93,100][20,1,4,100]]</v>
      </c>
      <c r="AC1046" t="str">
        <f t="shared" si="1737"/>
        <v>[[16,23,93,100][20,1,4,100]]</v>
      </c>
      <c r="AD1046" t="str">
        <f t="shared" si="1737"/>
        <v>[[16,23,93,100][20,1,4,100]]</v>
      </c>
      <c r="AE1046">
        <f t="shared" si="1744"/>
        <v>2</v>
      </c>
    </row>
    <row r="1047" spans="1:31" hidden="1" x14ac:dyDescent="0.15">
      <c r="A1047" t="str">
        <f t="shared" si="1698"/>
        <v>1303501</v>
      </c>
      <c r="B1047">
        <f t="shared" si="1699"/>
        <v>1</v>
      </c>
      <c r="E1047">
        <f t="shared" ref="E1047" si="1793">E547</f>
        <v>5</v>
      </c>
      <c r="G1047">
        <f t="shared" ref="G1047" si="1794">G547</f>
        <v>1</v>
      </c>
      <c r="H1047">
        <f>VLOOKUP(G1047,装备规划说明!$F$7:$H$20,2,FALSE)</f>
        <v>10</v>
      </c>
      <c r="I1047">
        <f>IF(G1047&gt;2,IF(E1047=VLOOKUP(G1047,装备规划说明!$F$10:$P$20,11,FALSE),1,0)+IF(E1047-1=VLOOKUP(G1047,装备规划说明!$F$10:$P$20,11,FALSE),1,0),IF(E1047=VLOOKUP(G1047,装备规划说明!$F$10:$P$20,11,FALSE),1,0))</f>
        <v>0</v>
      </c>
      <c r="J1047">
        <f t="shared" si="1702"/>
        <v>3</v>
      </c>
      <c r="K1047">
        <v>0</v>
      </c>
      <c r="R1047">
        <f t="shared" ref="R1047:S1047" si="1795">R547</f>
        <v>3</v>
      </c>
      <c r="S1047">
        <f t="shared" si="1795"/>
        <v>3</v>
      </c>
      <c r="U1047">
        <f>VLOOKUP($R1047,装备规划说明!$X$27:$AI$34,U$1,FALSE)</f>
        <v>16</v>
      </c>
      <c r="V1047">
        <f>INT(VLOOKUP($R1047,装备规划说明!$X$27:$AI$34,V$1,FALSE)*VLOOKUP($G1047,装备规划说明!$F$10:$O$21,4,FALSE)/装备规划说明!$AE$14)</f>
        <v>70</v>
      </c>
      <c r="W1047">
        <f>VLOOKUP($R1047,装备规划说明!$X$27:$AI$34,W$1,FALSE)</f>
        <v>21</v>
      </c>
      <c r="X1047">
        <f>INT(VLOOKUP($R1047,装备规划说明!$X$27:$AI$34,X$1,FALSE)*VLOOKUP($G1047,装备规划说明!$F$10:$O$21,4,FALSE)/装备规划说明!$AE$14)</f>
        <v>7</v>
      </c>
      <c r="Y1047" t="str">
        <f t="shared" si="1741"/>
        <v>[[16,49,87][[21,4,8]</v>
      </c>
      <c r="Z1047">
        <f t="shared" si="1742"/>
        <v>4</v>
      </c>
      <c r="AA1047" t="str">
        <f t="shared" si="1743"/>
        <v>[[16,11,46,100][21,1,4,100]]</v>
      </c>
      <c r="AB1047" t="str">
        <f t="shared" si="1737"/>
        <v>[[16,11,46,100][21,1,4,100]]</v>
      </c>
      <c r="AC1047" t="str">
        <f t="shared" si="1737"/>
        <v>[[16,11,46,100][21,1,4,100]]</v>
      </c>
      <c r="AD1047" t="str">
        <f t="shared" si="1737"/>
        <v>[[16,11,46,100][21,1,4,100]]</v>
      </c>
      <c r="AE1047">
        <f t="shared" si="1744"/>
        <v>2</v>
      </c>
    </row>
    <row r="1048" spans="1:31" hidden="1" x14ac:dyDescent="0.15">
      <c r="A1048" t="str">
        <f t="shared" si="1698"/>
        <v>1304501</v>
      </c>
      <c r="B1048">
        <f t="shared" si="1699"/>
        <v>1</v>
      </c>
      <c r="E1048">
        <f t="shared" ref="E1048" si="1796">E548</f>
        <v>5</v>
      </c>
      <c r="G1048">
        <f t="shared" ref="G1048" si="1797">G548</f>
        <v>1</v>
      </c>
      <c r="H1048">
        <f>VLOOKUP(G1048,装备规划说明!$F$7:$H$20,2,FALSE)</f>
        <v>10</v>
      </c>
      <c r="I1048">
        <f>IF(G1048&gt;2,IF(E1048=VLOOKUP(G1048,装备规划说明!$F$10:$P$20,11,FALSE),1,0)+IF(E1048-1=VLOOKUP(G1048,装备规划说明!$F$10:$P$20,11,FALSE),1,0),IF(E1048=VLOOKUP(G1048,装备规划说明!$F$10:$P$20,11,FALSE),1,0))</f>
        <v>0</v>
      </c>
      <c r="J1048">
        <f t="shared" si="1702"/>
        <v>3</v>
      </c>
      <c r="K1048">
        <v>0</v>
      </c>
      <c r="R1048">
        <f t="shared" ref="R1048:S1048" si="1798">R548</f>
        <v>4</v>
      </c>
      <c r="S1048">
        <f t="shared" si="1798"/>
        <v>4</v>
      </c>
      <c r="U1048">
        <f>VLOOKUP($R1048,装备规划说明!$X$27:$AI$34,U$1,FALSE)</f>
        <v>18</v>
      </c>
      <c r="V1048">
        <f>INT(VLOOKUP($R1048,装备规划说明!$X$27:$AI$34,V$1,FALSE)*VLOOKUP($G1048,装备规划说明!$F$10:$O$21,4,FALSE)/装备规划说明!$AE$14)</f>
        <v>7</v>
      </c>
      <c r="W1048">
        <f>VLOOKUP($R1048,装备规划说明!$X$27:$AI$34,W$1,FALSE)</f>
        <v>22</v>
      </c>
      <c r="X1048">
        <f>INT(VLOOKUP($R1048,装备规划说明!$X$27:$AI$34,X$1,FALSE)*VLOOKUP($G1048,装备规划说明!$F$10:$O$21,4,FALSE)/装备规划说明!$AE$14)</f>
        <v>3</v>
      </c>
      <c r="Y1048" t="str">
        <f t="shared" si="1741"/>
        <v>[[18,4,8][[22,2,3]</v>
      </c>
      <c r="Z1048">
        <f t="shared" si="1742"/>
        <v>4</v>
      </c>
      <c r="AA1048" t="str">
        <f t="shared" si="1743"/>
        <v>[[18,1,4,100][22,0,2,100]]</v>
      </c>
      <c r="AB1048" t="str">
        <f t="shared" si="1737"/>
        <v>[[18,1,4,100][22,0,2,100]]</v>
      </c>
      <c r="AC1048" t="str">
        <f t="shared" si="1737"/>
        <v>[[18,1,4,100][22,0,2,100]]</v>
      </c>
      <c r="AD1048" t="str">
        <f t="shared" si="1737"/>
        <v>[[18,1,4,100][22,0,2,100]]</v>
      </c>
      <c r="AE1048">
        <f t="shared" si="1744"/>
        <v>2</v>
      </c>
    </row>
    <row r="1049" spans="1:31" hidden="1" x14ac:dyDescent="0.15">
      <c r="A1049" t="str">
        <f t="shared" si="1698"/>
        <v>1305501</v>
      </c>
      <c r="B1049">
        <f t="shared" si="1699"/>
        <v>1</v>
      </c>
      <c r="E1049">
        <f t="shared" ref="E1049" si="1799">E549</f>
        <v>5</v>
      </c>
      <c r="G1049">
        <f t="shared" ref="G1049" si="1800">G549</f>
        <v>1</v>
      </c>
      <c r="H1049">
        <f>VLOOKUP(G1049,装备规划说明!$F$7:$H$20,2,FALSE)</f>
        <v>10</v>
      </c>
      <c r="I1049">
        <f>IF(G1049&gt;2,IF(E1049=VLOOKUP(G1049,装备规划说明!$F$10:$P$20,11,FALSE),1,0)+IF(E1049-1=VLOOKUP(G1049,装备规划说明!$F$10:$P$20,11,FALSE),1,0),IF(E1049=VLOOKUP(G1049,装备规划说明!$F$10:$P$20,11,FALSE),1,0))</f>
        <v>0</v>
      </c>
      <c r="J1049">
        <f t="shared" si="1702"/>
        <v>3</v>
      </c>
      <c r="K1049">
        <v>0</v>
      </c>
      <c r="R1049">
        <f t="shared" ref="R1049:S1049" si="1801">R549</f>
        <v>5</v>
      </c>
      <c r="S1049">
        <f t="shared" si="1801"/>
        <v>5</v>
      </c>
      <c r="U1049">
        <f>VLOOKUP($R1049,装备规划说明!$X$27:$AI$34,U$1,FALSE)</f>
        <v>16</v>
      </c>
      <c r="V1049">
        <f>INT(VLOOKUP($R1049,装备规划说明!$X$27:$AI$34,V$1,FALSE)*VLOOKUP($G1049,装备规划说明!$F$10:$O$21,4,FALSE)/装备规划说明!$AE$14)</f>
        <v>98</v>
      </c>
      <c r="W1049">
        <f>VLOOKUP($R1049,装备规划说明!$X$27:$AI$34,W$1,FALSE)</f>
        <v>17</v>
      </c>
      <c r="X1049">
        <f>INT(VLOOKUP($R1049,装备规划说明!$X$27:$AI$34,X$1,FALSE)*VLOOKUP($G1049,装备规划说明!$F$10:$O$21,4,FALSE)/装备规划说明!$AE$14)</f>
        <v>70</v>
      </c>
      <c r="Y1049" t="str">
        <f t="shared" si="1741"/>
        <v>[[16,68,122][[17,49,87]</v>
      </c>
      <c r="Z1049">
        <f t="shared" si="1742"/>
        <v>4</v>
      </c>
      <c r="AA1049" t="str">
        <f t="shared" si="1743"/>
        <v>[[16,16,65,100][17,11,46,100]]</v>
      </c>
      <c r="AB1049" t="str">
        <f t="shared" si="1737"/>
        <v>[[16,16,65,100][17,11,46,100]]</v>
      </c>
      <c r="AC1049" t="str">
        <f t="shared" si="1737"/>
        <v>[[16,16,65,100][17,11,46,100]]</v>
      </c>
      <c r="AD1049" t="str">
        <f t="shared" si="1737"/>
        <v>[[16,16,65,100][17,11,46,100]]</v>
      </c>
      <c r="AE1049">
        <f t="shared" si="1744"/>
        <v>2</v>
      </c>
    </row>
    <row r="1050" spans="1:31" hidden="1" x14ac:dyDescent="0.15">
      <c r="A1050" t="str">
        <f t="shared" si="1698"/>
        <v>1306501</v>
      </c>
      <c r="B1050">
        <f t="shared" si="1699"/>
        <v>1</v>
      </c>
      <c r="E1050">
        <f t="shared" ref="E1050" si="1802">E550</f>
        <v>5</v>
      </c>
      <c r="G1050">
        <f t="shared" ref="G1050" si="1803">G550</f>
        <v>1</v>
      </c>
      <c r="H1050">
        <f>VLOOKUP(G1050,装备规划说明!$F$7:$H$20,2,FALSE)</f>
        <v>10</v>
      </c>
      <c r="I1050">
        <f>IF(G1050&gt;2,IF(E1050=VLOOKUP(G1050,装备规划说明!$F$10:$P$20,11,FALSE),1,0)+IF(E1050-1=VLOOKUP(G1050,装备规划说明!$F$10:$P$20,11,FALSE),1,0),IF(E1050=VLOOKUP(G1050,装备规划说明!$F$10:$P$20,11,FALSE),1,0))</f>
        <v>0</v>
      </c>
      <c r="J1050">
        <f t="shared" si="1702"/>
        <v>3</v>
      </c>
      <c r="K1050">
        <v>0</v>
      </c>
      <c r="R1050">
        <f t="shared" ref="R1050:S1050" si="1804">R550</f>
        <v>6</v>
      </c>
      <c r="S1050">
        <f t="shared" si="1804"/>
        <v>6</v>
      </c>
      <c r="U1050">
        <f>VLOOKUP($R1050,装备规划说明!$X$27:$AI$34,U$1,FALSE)</f>
        <v>18</v>
      </c>
      <c r="V1050">
        <f>INT(VLOOKUP($R1050,装备规划说明!$X$27:$AI$34,V$1,FALSE)*VLOOKUP($G1050,装备规划说明!$F$10:$O$21,4,FALSE)/装备规划说明!$AE$14)</f>
        <v>7</v>
      </c>
      <c r="W1050">
        <f>VLOOKUP($R1050,装备规划说明!$X$27:$AI$34,W$1,FALSE)</f>
        <v>17</v>
      </c>
      <c r="X1050">
        <f>INT(VLOOKUP($R1050,装备规划说明!$X$27:$AI$34,X$1,FALSE)*VLOOKUP($G1050,装备规划说明!$F$10:$O$21,4,FALSE)/装备规划说明!$AE$14)</f>
        <v>2</v>
      </c>
      <c r="Y1050" t="str">
        <f t="shared" si="1741"/>
        <v>[[18,4,8][[17,1,2]</v>
      </c>
      <c r="Z1050">
        <f t="shared" si="1742"/>
        <v>4</v>
      </c>
      <c r="AA1050" t="str">
        <f t="shared" si="1743"/>
        <v>[[18,1,4,100][17,0,1,100]]</v>
      </c>
      <c r="AB1050" t="str">
        <f t="shared" si="1737"/>
        <v>[[18,1,4,100][17,0,1,100]]</v>
      </c>
      <c r="AC1050" t="str">
        <f t="shared" si="1737"/>
        <v>[[18,1,4,100][17,0,1,100]]</v>
      </c>
      <c r="AD1050" t="str">
        <f t="shared" si="1737"/>
        <v>[[18,1,4,100][17,0,1,100]]</v>
      </c>
      <c r="AE1050">
        <f t="shared" si="1744"/>
        <v>2</v>
      </c>
    </row>
    <row r="1051" spans="1:31" hidden="1" x14ac:dyDescent="0.15">
      <c r="A1051" t="str">
        <f t="shared" si="1698"/>
        <v>1307501</v>
      </c>
      <c r="B1051">
        <f t="shared" si="1699"/>
        <v>1</v>
      </c>
      <c r="E1051">
        <f t="shared" ref="E1051" si="1805">E551</f>
        <v>5</v>
      </c>
      <c r="G1051">
        <f t="shared" ref="G1051" si="1806">G551</f>
        <v>1</v>
      </c>
      <c r="H1051">
        <f>VLOOKUP(G1051,装备规划说明!$F$7:$H$20,2,FALSE)</f>
        <v>10</v>
      </c>
      <c r="I1051">
        <f>IF(G1051&gt;2,IF(E1051=VLOOKUP(G1051,装备规划说明!$F$10:$P$20,11,FALSE),1,0)+IF(E1051-1=VLOOKUP(G1051,装备规划说明!$F$10:$P$20,11,FALSE),1,0),IF(E1051=VLOOKUP(G1051,装备规划说明!$F$10:$P$20,11,FALSE),1,0))</f>
        <v>0</v>
      </c>
      <c r="J1051">
        <f t="shared" si="1702"/>
        <v>3</v>
      </c>
      <c r="K1051">
        <v>0</v>
      </c>
      <c r="R1051">
        <f t="shared" ref="R1051:S1051" si="1807">R551</f>
        <v>7</v>
      </c>
      <c r="S1051">
        <f t="shared" si="1807"/>
        <v>7</v>
      </c>
      <c r="U1051">
        <f>VLOOKUP($R1051,装备规划说明!$X$27:$AI$34,U$1,FALSE)</f>
        <v>16</v>
      </c>
      <c r="V1051">
        <f>INT(VLOOKUP($R1051,装备规划说明!$X$27:$AI$34,V$1,FALSE)*VLOOKUP($G1051,装备规划说明!$F$10:$O$21,4,FALSE)/装备规划说明!$AE$14)</f>
        <v>140</v>
      </c>
      <c r="W1051">
        <f>VLOOKUP($R1051,装备规划说明!$X$27:$AI$34,W$1,FALSE)</f>
        <v>18</v>
      </c>
      <c r="X1051">
        <f>INT(VLOOKUP($R1051,装备规划说明!$X$27:$AI$34,X$1,FALSE)*VLOOKUP($G1051,装备规划说明!$F$10:$O$21,4,FALSE)/装备规划说明!$AE$14)</f>
        <v>28</v>
      </c>
      <c r="Y1051" t="str">
        <f t="shared" si="1741"/>
        <v>[[16,98,175][[18,19,35]</v>
      </c>
      <c r="Z1051">
        <f t="shared" si="1742"/>
        <v>4</v>
      </c>
      <c r="AA1051" t="str">
        <f t="shared" si="1743"/>
        <v>[[16,23,93,100][18,4,18,100]]</v>
      </c>
      <c r="AB1051" t="str">
        <f t="shared" si="1737"/>
        <v>[[16,23,93,100][18,4,18,100]]</v>
      </c>
      <c r="AC1051" t="str">
        <f t="shared" si="1737"/>
        <v>[[16,23,93,100][18,4,18,100]]</v>
      </c>
      <c r="AD1051" t="str">
        <f t="shared" si="1737"/>
        <v>[[16,23,93,100][18,4,18,100]]</v>
      </c>
      <c r="AE1051">
        <f t="shared" si="1744"/>
        <v>2</v>
      </c>
    </row>
    <row r="1052" spans="1:31" hidden="1" x14ac:dyDescent="0.15">
      <c r="A1052" t="str">
        <f t="shared" si="1698"/>
        <v>1307501</v>
      </c>
      <c r="B1052">
        <f t="shared" si="1699"/>
        <v>1</v>
      </c>
      <c r="E1052">
        <f t="shared" ref="E1052" si="1808">E552</f>
        <v>5</v>
      </c>
      <c r="G1052">
        <f t="shared" ref="G1052" si="1809">G552</f>
        <v>1</v>
      </c>
      <c r="H1052">
        <f>VLOOKUP(G1052,装备规划说明!$F$7:$H$20,2,FALSE)</f>
        <v>10</v>
      </c>
      <c r="I1052">
        <f>IF(G1052&gt;2,IF(E1052=VLOOKUP(G1052,装备规划说明!$F$10:$P$20,11,FALSE),1,0)+IF(E1052-1=VLOOKUP(G1052,装备规划说明!$F$10:$P$20,11,FALSE),1,0),IF(E1052=VLOOKUP(G1052,装备规划说明!$F$10:$P$20,11,FALSE),1,0))</f>
        <v>0</v>
      </c>
      <c r="J1052">
        <f t="shared" si="1702"/>
        <v>3</v>
      </c>
      <c r="K1052">
        <v>0</v>
      </c>
      <c r="R1052">
        <f t="shared" ref="R1052:S1052" si="1810">R552</f>
        <v>7</v>
      </c>
      <c r="S1052">
        <f t="shared" si="1810"/>
        <v>7</v>
      </c>
      <c r="U1052">
        <f>VLOOKUP($R1052,装备规划说明!$X$27:$AI$34,U$1,FALSE)</f>
        <v>16</v>
      </c>
      <c r="V1052">
        <f>INT(VLOOKUP($R1052,装备规划说明!$X$27:$AI$34,V$1,FALSE)*VLOOKUP($G1052,装备规划说明!$F$10:$O$21,4,FALSE)/装备规划说明!$AE$14)</f>
        <v>140</v>
      </c>
      <c r="W1052">
        <f>VLOOKUP($R1052,装备规划说明!$X$27:$AI$34,W$1,FALSE)</f>
        <v>18</v>
      </c>
      <c r="X1052">
        <f>INT(VLOOKUP($R1052,装备规划说明!$X$27:$AI$34,X$1,FALSE)*VLOOKUP($G1052,装备规划说明!$F$10:$O$21,4,FALSE)/装备规划说明!$AE$14)</f>
        <v>28</v>
      </c>
      <c r="Y1052" t="str">
        <f t="shared" si="1741"/>
        <v>[[16,98,175][[18,19,35]</v>
      </c>
      <c r="Z1052">
        <f t="shared" si="1742"/>
        <v>4</v>
      </c>
      <c r="AA1052" t="str">
        <f t="shared" si="1743"/>
        <v>[[16,23,93,100][18,4,18,100]]</v>
      </c>
      <c r="AB1052" t="str">
        <f t="shared" si="1737"/>
        <v>[[16,23,93,100][18,4,18,100]]</v>
      </c>
      <c r="AC1052" t="str">
        <f t="shared" si="1737"/>
        <v>[[16,23,93,100][18,4,18,100]]</v>
      </c>
      <c r="AD1052" t="str">
        <f t="shared" si="1737"/>
        <v>[[16,23,93,100][18,4,18,100]]</v>
      </c>
      <c r="AE1052">
        <f t="shared" si="1744"/>
        <v>2</v>
      </c>
    </row>
    <row r="1053" spans="1:31" hidden="1" x14ac:dyDescent="0.15">
      <c r="A1053" t="str">
        <f t="shared" si="1698"/>
        <v>1307501</v>
      </c>
      <c r="B1053">
        <f t="shared" si="1699"/>
        <v>1</v>
      </c>
      <c r="E1053">
        <f t="shared" ref="E1053" si="1811">E553</f>
        <v>5</v>
      </c>
      <c r="G1053">
        <f t="shared" ref="G1053" si="1812">G553</f>
        <v>1</v>
      </c>
      <c r="H1053">
        <f>VLOOKUP(G1053,装备规划说明!$F$7:$H$20,2,FALSE)</f>
        <v>10</v>
      </c>
      <c r="I1053">
        <f>IF(G1053&gt;2,IF(E1053=VLOOKUP(G1053,装备规划说明!$F$10:$P$20,11,FALSE),1,0)+IF(E1053-1=VLOOKUP(G1053,装备规划说明!$F$10:$P$20,11,FALSE),1,0),IF(E1053=VLOOKUP(G1053,装备规划说明!$F$10:$P$20,11,FALSE),1,0))</f>
        <v>0</v>
      </c>
      <c r="J1053">
        <f t="shared" si="1702"/>
        <v>3</v>
      </c>
      <c r="K1053">
        <v>0</v>
      </c>
      <c r="R1053">
        <f t="shared" ref="R1053:S1053" si="1813">R553</f>
        <v>7</v>
      </c>
      <c r="S1053">
        <f t="shared" si="1813"/>
        <v>7</v>
      </c>
      <c r="U1053">
        <f>VLOOKUP($R1053,装备规划说明!$X$27:$AI$34,U$1,FALSE)</f>
        <v>16</v>
      </c>
      <c r="V1053">
        <f>INT(VLOOKUP($R1053,装备规划说明!$X$27:$AI$34,V$1,FALSE)*VLOOKUP($G1053,装备规划说明!$F$10:$O$21,4,FALSE)/装备规划说明!$AE$14)</f>
        <v>140</v>
      </c>
      <c r="W1053">
        <f>VLOOKUP($R1053,装备规划说明!$X$27:$AI$34,W$1,FALSE)</f>
        <v>18</v>
      </c>
      <c r="X1053">
        <f>INT(VLOOKUP($R1053,装备规划说明!$X$27:$AI$34,X$1,FALSE)*VLOOKUP($G1053,装备规划说明!$F$10:$O$21,4,FALSE)/装备规划说明!$AE$14)</f>
        <v>28</v>
      </c>
      <c r="Y1053" t="str">
        <f t="shared" si="1741"/>
        <v>[[16,98,175][[18,19,35]</v>
      </c>
      <c r="Z1053">
        <f t="shared" si="1742"/>
        <v>4</v>
      </c>
      <c r="AA1053" t="str">
        <f t="shared" si="1743"/>
        <v>[[16,23,93,100][18,4,18,100]]</v>
      </c>
      <c r="AB1053" t="str">
        <f t="shared" si="1737"/>
        <v>[[16,23,93,100][18,4,18,100]]</v>
      </c>
      <c r="AC1053" t="str">
        <f t="shared" si="1737"/>
        <v>[[16,23,93,100][18,4,18,100]]</v>
      </c>
      <c r="AD1053" t="str">
        <f t="shared" si="1737"/>
        <v>[[16,23,93,100][18,4,18,100]]</v>
      </c>
      <c r="AE1053">
        <f t="shared" si="1744"/>
        <v>2</v>
      </c>
    </row>
    <row r="1054" spans="1:31" hidden="1" x14ac:dyDescent="0.15">
      <c r="A1054" t="str">
        <f t="shared" si="1698"/>
        <v>1307501</v>
      </c>
      <c r="B1054">
        <f t="shared" si="1699"/>
        <v>1</v>
      </c>
      <c r="E1054">
        <f t="shared" ref="E1054" si="1814">E554</f>
        <v>5</v>
      </c>
      <c r="G1054">
        <f t="shared" ref="G1054" si="1815">G554</f>
        <v>1</v>
      </c>
      <c r="H1054">
        <f>VLOOKUP(G1054,装备规划说明!$F$7:$H$20,2,FALSE)</f>
        <v>10</v>
      </c>
      <c r="I1054">
        <f>IF(G1054&gt;2,IF(E1054=VLOOKUP(G1054,装备规划说明!$F$10:$P$20,11,FALSE),1,0)+IF(E1054-1=VLOOKUP(G1054,装备规划说明!$F$10:$P$20,11,FALSE),1,0),IF(E1054=VLOOKUP(G1054,装备规划说明!$F$10:$P$20,11,FALSE),1,0))</f>
        <v>0</v>
      </c>
      <c r="J1054">
        <f t="shared" si="1702"/>
        <v>3</v>
      </c>
      <c r="K1054">
        <v>0</v>
      </c>
      <c r="R1054">
        <f t="shared" ref="R1054:S1054" si="1816">R554</f>
        <v>7</v>
      </c>
      <c r="S1054">
        <f t="shared" si="1816"/>
        <v>7</v>
      </c>
      <c r="U1054">
        <f>VLOOKUP($R1054,装备规划说明!$X$27:$AI$34,U$1,FALSE)</f>
        <v>16</v>
      </c>
      <c r="V1054">
        <f>INT(VLOOKUP($R1054,装备规划说明!$X$27:$AI$34,V$1,FALSE)*VLOOKUP($G1054,装备规划说明!$F$10:$O$21,4,FALSE)/装备规划说明!$AE$14)</f>
        <v>140</v>
      </c>
      <c r="W1054">
        <f>VLOOKUP($R1054,装备规划说明!$X$27:$AI$34,W$1,FALSE)</f>
        <v>18</v>
      </c>
      <c r="X1054">
        <f>INT(VLOOKUP($R1054,装备规划说明!$X$27:$AI$34,X$1,FALSE)*VLOOKUP($G1054,装备规划说明!$F$10:$O$21,4,FALSE)/装备规划说明!$AE$14)</f>
        <v>28</v>
      </c>
      <c r="Y1054" t="str">
        <f t="shared" si="1741"/>
        <v>[[16,98,175][[18,19,35]</v>
      </c>
      <c r="Z1054">
        <f t="shared" si="1742"/>
        <v>4</v>
      </c>
      <c r="AA1054" t="str">
        <f t="shared" si="1743"/>
        <v>[[16,23,93,100][18,4,18,100]]</v>
      </c>
      <c r="AB1054" t="str">
        <f t="shared" si="1737"/>
        <v>[[16,23,93,100][18,4,18,100]]</v>
      </c>
      <c r="AC1054" t="str">
        <f t="shared" si="1737"/>
        <v>[[16,23,93,100][18,4,18,100]]</v>
      </c>
      <c r="AD1054" t="str">
        <f t="shared" si="1737"/>
        <v>[[16,23,93,100][18,4,18,100]]</v>
      </c>
      <c r="AE1054">
        <f t="shared" si="1744"/>
        <v>2</v>
      </c>
    </row>
    <row r="1055" spans="1:31" hidden="1" x14ac:dyDescent="0.15">
      <c r="A1055" t="str">
        <f t="shared" si="1698"/>
        <v>1301102</v>
      </c>
      <c r="B1055">
        <f t="shared" si="1699"/>
        <v>1</v>
      </c>
      <c r="E1055">
        <f t="shared" ref="E1055" si="1817">E555</f>
        <v>1</v>
      </c>
      <c r="G1055">
        <f t="shared" ref="G1055" si="1818">G555</f>
        <v>2</v>
      </c>
      <c r="H1055">
        <f>VLOOKUP(G1055,装备规划说明!$F$7:$H$20,2,FALSE)</f>
        <v>30</v>
      </c>
      <c r="I1055">
        <f>IF(G1055&gt;2,IF(E1055=VLOOKUP(G1055,装备规划说明!$F$10:$P$20,11,FALSE),1,0)+IF(E1055-1=VLOOKUP(G1055,装备规划说明!$F$10:$P$20,11,FALSE),1,0),IF(E1055=VLOOKUP(G1055,装备规划说明!$F$10:$P$20,11,FALSE),1,0))</f>
        <v>0</v>
      </c>
      <c r="J1055">
        <f t="shared" si="1702"/>
        <v>3</v>
      </c>
      <c r="K1055">
        <v>0</v>
      </c>
      <c r="R1055">
        <f t="shared" ref="R1055:S1055" si="1819">R555</f>
        <v>1</v>
      </c>
      <c r="S1055">
        <f t="shared" si="1819"/>
        <v>1</v>
      </c>
      <c r="U1055">
        <f>VLOOKUP($R1055,装备规划说明!$X$27:$AI$34,U$1,FALSE)</f>
        <v>16</v>
      </c>
      <c r="V1055">
        <f>INT(VLOOKUP($R1055,装备规划说明!$X$27:$AI$34,V$1,FALSE)*VLOOKUP($G1055,装备规划说明!$F$10:$O$21,4,FALSE)/装备规划说明!$AE$14)</f>
        <v>295</v>
      </c>
      <c r="W1055">
        <f>VLOOKUP($R1055,装备规划说明!$X$27:$AI$34,W$1,FALSE)</f>
        <v>20</v>
      </c>
      <c r="X1055">
        <f>INT(VLOOKUP($R1055,装备规划说明!$X$27:$AI$34,X$1,FALSE)*VLOOKUP($G1055,装备规划说明!$F$10:$O$21,4,FALSE)/装备规划说明!$AE$14)</f>
        <v>21</v>
      </c>
      <c r="Y1055" t="str">
        <f t="shared" si="1741"/>
        <v>[[16,206,368][[20,14,26]</v>
      </c>
      <c r="Z1055">
        <f t="shared" si="1742"/>
        <v>0</v>
      </c>
      <c r="AA1055" t="str">
        <f t="shared" si="1743"/>
        <v>[[16,49,196,100][20,3,14,100]]</v>
      </c>
      <c r="AB1055" t="str">
        <f t="shared" si="1737"/>
        <v>[[16,49,196,100][20,3,14,100]]</v>
      </c>
      <c r="AC1055" t="str">
        <f t="shared" si="1737"/>
        <v>[[16,49,196,100][20,3,14,100]]</v>
      </c>
      <c r="AD1055" t="str">
        <f t="shared" si="1737"/>
        <v>[[16,49,196,100][20,3,14,100]]</v>
      </c>
      <c r="AE1055">
        <f t="shared" si="1744"/>
        <v>0</v>
      </c>
    </row>
    <row r="1056" spans="1:31" hidden="1" x14ac:dyDescent="0.15">
      <c r="A1056" t="str">
        <f t="shared" si="1698"/>
        <v>1302102</v>
      </c>
      <c r="B1056">
        <f t="shared" si="1699"/>
        <v>1</v>
      </c>
      <c r="E1056">
        <f t="shared" ref="E1056" si="1820">E556</f>
        <v>1</v>
      </c>
      <c r="G1056">
        <f t="shared" ref="G1056" si="1821">G556</f>
        <v>2</v>
      </c>
      <c r="H1056">
        <f>VLOOKUP(G1056,装备规划说明!$F$7:$H$20,2,FALSE)</f>
        <v>30</v>
      </c>
      <c r="I1056">
        <f>IF(G1056&gt;2,IF(E1056=VLOOKUP(G1056,装备规划说明!$F$10:$P$20,11,FALSE),1,0)+IF(E1056-1=VLOOKUP(G1056,装备规划说明!$F$10:$P$20,11,FALSE),1,0),IF(E1056=VLOOKUP(G1056,装备规划说明!$F$10:$P$20,11,FALSE),1,0))</f>
        <v>0</v>
      </c>
      <c r="J1056">
        <f t="shared" si="1702"/>
        <v>3</v>
      </c>
      <c r="K1056">
        <v>0</v>
      </c>
      <c r="R1056">
        <f t="shared" ref="R1056:S1056" si="1822">R556</f>
        <v>2</v>
      </c>
      <c r="S1056">
        <f t="shared" si="1822"/>
        <v>2</v>
      </c>
      <c r="U1056">
        <f>VLOOKUP($R1056,装备规划说明!$X$27:$AI$34,U$1,FALSE)</f>
        <v>16</v>
      </c>
      <c r="V1056">
        <f>INT(VLOOKUP($R1056,装备规划说明!$X$27:$AI$34,V$1,FALSE)*VLOOKUP($G1056,装备规划说明!$F$10:$O$21,4,FALSE)/装备规划说明!$AE$14)</f>
        <v>422</v>
      </c>
      <c r="W1056">
        <f>VLOOKUP($R1056,装备规划说明!$X$27:$AI$34,W$1,FALSE)</f>
        <v>20</v>
      </c>
      <c r="X1056">
        <f>INT(VLOOKUP($R1056,装备规划说明!$X$27:$AI$34,X$1,FALSE)*VLOOKUP($G1056,装备规划说明!$F$10:$O$21,4,FALSE)/装备规划说明!$AE$14)</f>
        <v>21</v>
      </c>
      <c r="Y1056" t="str">
        <f t="shared" si="1741"/>
        <v>[[16,295,527][[20,14,26]</v>
      </c>
      <c r="Z1056">
        <f t="shared" si="1742"/>
        <v>0</v>
      </c>
      <c r="AA1056" t="str">
        <f t="shared" si="1743"/>
        <v>[[16,70,281,100][20,3,14,100]]</v>
      </c>
      <c r="AB1056" t="str">
        <f t="shared" si="1737"/>
        <v>[[16,70,281,100][20,3,14,100]]</v>
      </c>
      <c r="AC1056" t="str">
        <f t="shared" si="1737"/>
        <v>[[16,70,281,100][20,3,14,100]]</v>
      </c>
      <c r="AD1056" t="str">
        <f t="shared" si="1737"/>
        <v>[[16,70,281,100][20,3,14,100]]</v>
      </c>
      <c r="AE1056">
        <f t="shared" si="1744"/>
        <v>0</v>
      </c>
    </row>
    <row r="1057" spans="1:31" hidden="1" x14ac:dyDescent="0.15">
      <c r="A1057" t="str">
        <f t="shared" si="1698"/>
        <v>1303102</v>
      </c>
      <c r="B1057">
        <f t="shared" si="1699"/>
        <v>1</v>
      </c>
      <c r="E1057">
        <f t="shared" ref="E1057" si="1823">E557</f>
        <v>1</v>
      </c>
      <c r="G1057">
        <f t="shared" ref="G1057" si="1824">G557</f>
        <v>2</v>
      </c>
      <c r="H1057">
        <f>VLOOKUP(G1057,装备规划说明!$F$7:$H$20,2,FALSE)</f>
        <v>30</v>
      </c>
      <c r="I1057">
        <f>IF(G1057&gt;2,IF(E1057=VLOOKUP(G1057,装备规划说明!$F$10:$P$20,11,FALSE),1,0)+IF(E1057-1=VLOOKUP(G1057,装备规划说明!$F$10:$P$20,11,FALSE),1,0),IF(E1057=VLOOKUP(G1057,装备规划说明!$F$10:$P$20,11,FALSE),1,0))</f>
        <v>0</v>
      </c>
      <c r="J1057">
        <f t="shared" si="1702"/>
        <v>3</v>
      </c>
      <c r="K1057">
        <v>0</v>
      </c>
      <c r="R1057">
        <f t="shared" ref="R1057:S1057" si="1825">R557</f>
        <v>3</v>
      </c>
      <c r="S1057">
        <f t="shared" si="1825"/>
        <v>3</v>
      </c>
      <c r="U1057">
        <f>VLOOKUP($R1057,装备规划说明!$X$27:$AI$34,U$1,FALSE)</f>
        <v>16</v>
      </c>
      <c r="V1057">
        <f>INT(VLOOKUP($R1057,装备规划说明!$X$27:$AI$34,V$1,FALSE)*VLOOKUP($G1057,装备规划说明!$F$10:$O$21,4,FALSE)/装备规划说明!$AE$14)</f>
        <v>211</v>
      </c>
      <c r="W1057">
        <f>VLOOKUP($R1057,装备规划说明!$X$27:$AI$34,W$1,FALSE)</f>
        <v>21</v>
      </c>
      <c r="X1057">
        <f>INT(VLOOKUP($R1057,装备规划说明!$X$27:$AI$34,X$1,FALSE)*VLOOKUP($G1057,装备规划说明!$F$10:$O$21,4,FALSE)/装备规划说明!$AE$14)</f>
        <v>21</v>
      </c>
      <c r="Y1057" t="str">
        <f t="shared" si="1741"/>
        <v>[[16,147,263][[21,14,26]</v>
      </c>
      <c r="Z1057">
        <f t="shared" si="1742"/>
        <v>0</v>
      </c>
      <c r="AA1057" t="str">
        <f t="shared" si="1743"/>
        <v>[[16,35,140,100][21,3,14,100]]</v>
      </c>
      <c r="AB1057" t="str">
        <f t="shared" si="1737"/>
        <v>[[16,35,140,100][21,3,14,100]]</v>
      </c>
      <c r="AC1057" t="str">
        <f t="shared" si="1737"/>
        <v>[[16,35,140,100][21,3,14,100]]</v>
      </c>
      <c r="AD1057" t="str">
        <f t="shared" si="1737"/>
        <v>[[16,35,140,100][21,3,14,100]]</v>
      </c>
      <c r="AE1057">
        <f t="shared" si="1744"/>
        <v>0</v>
      </c>
    </row>
    <row r="1058" spans="1:31" hidden="1" x14ac:dyDescent="0.15">
      <c r="A1058" t="str">
        <f t="shared" si="1698"/>
        <v>1304102</v>
      </c>
      <c r="B1058">
        <f t="shared" si="1699"/>
        <v>1</v>
      </c>
      <c r="E1058">
        <f t="shared" ref="E1058" si="1826">E558</f>
        <v>1</v>
      </c>
      <c r="G1058">
        <f t="shared" ref="G1058" si="1827">G558</f>
        <v>2</v>
      </c>
      <c r="H1058">
        <f>VLOOKUP(G1058,装备规划说明!$F$7:$H$20,2,FALSE)</f>
        <v>30</v>
      </c>
      <c r="I1058">
        <f>IF(G1058&gt;2,IF(E1058=VLOOKUP(G1058,装备规划说明!$F$10:$P$20,11,FALSE),1,0)+IF(E1058-1=VLOOKUP(G1058,装备规划说明!$F$10:$P$20,11,FALSE),1,0),IF(E1058=VLOOKUP(G1058,装备规划说明!$F$10:$P$20,11,FALSE),1,0))</f>
        <v>0</v>
      </c>
      <c r="J1058">
        <f t="shared" si="1702"/>
        <v>3</v>
      </c>
      <c r="K1058">
        <v>0</v>
      </c>
      <c r="R1058">
        <f t="shared" ref="R1058:S1058" si="1828">R558</f>
        <v>4</v>
      </c>
      <c r="S1058">
        <f t="shared" si="1828"/>
        <v>4</v>
      </c>
      <c r="U1058">
        <f>VLOOKUP($R1058,装备规划说明!$X$27:$AI$34,U$1,FALSE)</f>
        <v>18</v>
      </c>
      <c r="V1058">
        <f>INT(VLOOKUP($R1058,装备规划说明!$X$27:$AI$34,V$1,FALSE)*VLOOKUP($G1058,装备规划说明!$F$10:$O$21,4,FALSE)/装备规划说明!$AE$14)</f>
        <v>21</v>
      </c>
      <c r="W1058">
        <f>VLOOKUP($R1058,装备规划说明!$X$27:$AI$34,W$1,FALSE)</f>
        <v>22</v>
      </c>
      <c r="X1058">
        <f>INT(VLOOKUP($R1058,装备规划说明!$X$27:$AI$34,X$1,FALSE)*VLOOKUP($G1058,装备规划说明!$F$10:$O$21,4,FALSE)/装备规划说明!$AE$14)</f>
        <v>10</v>
      </c>
      <c r="Y1058" t="str">
        <f t="shared" si="1741"/>
        <v>[[18,14,26][[22,7,12]</v>
      </c>
      <c r="Z1058">
        <f t="shared" si="1742"/>
        <v>0</v>
      </c>
      <c r="AA1058" t="str">
        <f t="shared" si="1743"/>
        <v>[[18,3,14,100][22,1,6,100]]</v>
      </c>
      <c r="AB1058" t="str">
        <f t="shared" si="1737"/>
        <v>[[18,3,14,100][22,1,6,100]]</v>
      </c>
      <c r="AC1058" t="str">
        <f t="shared" si="1737"/>
        <v>[[18,3,14,100][22,1,6,100]]</v>
      </c>
      <c r="AD1058" t="str">
        <f t="shared" si="1737"/>
        <v>[[18,3,14,100][22,1,6,100]]</v>
      </c>
      <c r="AE1058">
        <f t="shared" si="1744"/>
        <v>0</v>
      </c>
    </row>
    <row r="1059" spans="1:31" hidden="1" x14ac:dyDescent="0.15">
      <c r="A1059" t="str">
        <f t="shared" si="1698"/>
        <v>1305102</v>
      </c>
      <c r="B1059">
        <f t="shared" si="1699"/>
        <v>1</v>
      </c>
      <c r="E1059">
        <f t="shared" ref="E1059" si="1829">E559</f>
        <v>1</v>
      </c>
      <c r="G1059">
        <f t="shared" ref="G1059" si="1830">G559</f>
        <v>2</v>
      </c>
      <c r="H1059">
        <f>VLOOKUP(G1059,装备规划说明!$F$7:$H$20,2,FALSE)</f>
        <v>30</v>
      </c>
      <c r="I1059">
        <f>IF(G1059&gt;2,IF(E1059=VLOOKUP(G1059,装备规划说明!$F$10:$P$20,11,FALSE),1,0)+IF(E1059-1=VLOOKUP(G1059,装备规划说明!$F$10:$P$20,11,FALSE),1,0),IF(E1059=VLOOKUP(G1059,装备规划说明!$F$10:$P$20,11,FALSE),1,0))</f>
        <v>0</v>
      </c>
      <c r="J1059">
        <f t="shared" si="1702"/>
        <v>3</v>
      </c>
      <c r="K1059">
        <v>0</v>
      </c>
      <c r="R1059">
        <f t="shared" ref="R1059:S1059" si="1831">R559</f>
        <v>5</v>
      </c>
      <c r="S1059">
        <f t="shared" si="1831"/>
        <v>5</v>
      </c>
      <c r="U1059">
        <f>VLOOKUP($R1059,装备规划说明!$X$27:$AI$34,U$1,FALSE)</f>
        <v>16</v>
      </c>
      <c r="V1059">
        <f>INT(VLOOKUP($R1059,装备规划说明!$X$27:$AI$34,V$1,FALSE)*VLOOKUP($G1059,装备规划说明!$F$10:$O$21,4,FALSE)/装备规划说明!$AE$14)</f>
        <v>295</v>
      </c>
      <c r="W1059">
        <f>VLOOKUP($R1059,装备规划说明!$X$27:$AI$34,W$1,FALSE)</f>
        <v>17</v>
      </c>
      <c r="X1059">
        <f>INT(VLOOKUP($R1059,装备规划说明!$X$27:$AI$34,X$1,FALSE)*VLOOKUP($G1059,装备规划说明!$F$10:$O$21,4,FALSE)/装备规划说明!$AE$14)</f>
        <v>211</v>
      </c>
      <c r="Y1059" t="str">
        <f t="shared" si="1741"/>
        <v>[[16,206,368][[17,147,263]</v>
      </c>
      <c r="Z1059">
        <f t="shared" si="1742"/>
        <v>0</v>
      </c>
      <c r="AA1059" t="str">
        <f t="shared" si="1743"/>
        <v>[[16,49,196,100][17,35,140,100]]</v>
      </c>
      <c r="AB1059" t="str">
        <f t="shared" si="1737"/>
        <v>[[16,49,196,100][17,35,140,100]]</v>
      </c>
      <c r="AC1059" t="str">
        <f t="shared" si="1737"/>
        <v>[[16,49,196,100][17,35,140,100]]</v>
      </c>
      <c r="AD1059" t="str">
        <f t="shared" si="1737"/>
        <v>[[16,49,196,100][17,35,140,100]]</v>
      </c>
      <c r="AE1059">
        <f t="shared" si="1744"/>
        <v>0</v>
      </c>
    </row>
    <row r="1060" spans="1:31" hidden="1" x14ac:dyDescent="0.15">
      <c r="A1060" t="str">
        <f t="shared" si="1698"/>
        <v>1306102</v>
      </c>
      <c r="B1060">
        <f t="shared" si="1699"/>
        <v>1</v>
      </c>
      <c r="E1060">
        <f t="shared" ref="E1060" si="1832">E560</f>
        <v>1</v>
      </c>
      <c r="G1060">
        <f t="shared" ref="G1060" si="1833">G560</f>
        <v>2</v>
      </c>
      <c r="H1060">
        <f>VLOOKUP(G1060,装备规划说明!$F$7:$H$20,2,FALSE)</f>
        <v>30</v>
      </c>
      <c r="I1060">
        <f>IF(G1060&gt;2,IF(E1060=VLOOKUP(G1060,装备规划说明!$F$10:$P$20,11,FALSE),1,0)+IF(E1060-1=VLOOKUP(G1060,装备规划说明!$F$10:$P$20,11,FALSE),1,0),IF(E1060=VLOOKUP(G1060,装备规划说明!$F$10:$P$20,11,FALSE),1,0))</f>
        <v>0</v>
      </c>
      <c r="J1060">
        <f t="shared" si="1702"/>
        <v>3</v>
      </c>
      <c r="K1060">
        <v>0</v>
      </c>
      <c r="R1060">
        <f t="shared" ref="R1060:S1060" si="1834">R560</f>
        <v>6</v>
      </c>
      <c r="S1060">
        <f t="shared" si="1834"/>
        <v>6</v>
      </c>
      <c r="U1060">
        <f>VLOOKUP($R1060,装备规划说明!$X$27:$AI$34,U$1,FALSE)</f>
        <v>18</v>
      </c>
      <c r="V1060">
        <f>INT(VLOOKUP($R1060,装备规划说明!$X$27:$AI$34,V$1,FALSE)*VLOOKUP($G1060,装备规划说明!$F$10:$O$21,4,FALSE)/装备规划说明!$AE$14)</f>
        <v>21</v>
      </c>
      <c r="W1060">
        <f>VLOOKUP($R1060,装备规划说明!$X$27:$AI$34,W$1,FALSE)</f>
        <v>17</v>
      </c>
      <c r="X1060">
        <f>INT(VLOOKUP($R1060,装备规划说明!$X$27:$AI$34,X$1,FALSE)*VLOOKUP($G1060,装备规划说明!$F$10:$O$21,4,FALSE)/装备规划说明!$AE$14)</f>
        <v>8</v>
      </c>
      <c r="Y1060" t="str">
        <f t="shared" si="1741"/>
        <v>[[18,14,26][[17,5,10]</v>
      </c>
      <c r="Z1060">
        <f t="shared" si="1742"/>
        <v>0</v>
      </c>
      <c r="AA1060" t="str">
        <f t="shared" si="1743"/>
        <v>[[18,3,14,100][17,1,5,100]]</v>
      </c>
      <c r="AB1060" t="str">
        <f t="shared" si="1737"/>
        <v>[[18,3,14,100][17,1,5,100]]</v>
      </c>
      <c r="AC1060" t="str">
        <f t="shared" si="1737"/>
        <v>[[18,3,14,100][17,1,5,100]]</v>
      </c>
      <c r="AD1060" t="str">
        <f t="shared" si="1737"/>
        <v>[[18,3,14,100][17,1,5,100]]</v>
      </c>
      <c r="AE1060">
        <f t="shared" si="1744"/>
        <v>0</v>
      </c>
    </row>
    <row r="1061" spans="1:31" hidden="1" x14ac:dyDescent="0.15">
      <c r="A1061" t="str">
        <f t="shared" si="1698"/>
        <v>1307102</v>
      </c>
      <c r="B1061">
        <f t="shared" si="1699"/>
        <v>1</v>
      </c>
      <c r="E1061">
        <f t="shared" ref="E1061" si="1835">E561</f>
        <v>1</v>
      </c>
      <c r="G1061">
        <f t="shared" ref="G1061" si="1836">G561</f>
        <v>2</v>
      </c>
      <c r="H1061">
        <f>VLOOKUP(G1061,装备规划说明!$F$7:$H$20,2,FALSE)</f>
        <v>30</v>
      </c>
      <c r="I1061">
        <f>IF(G1061&gt;2,IF(E1061=VLOOKUP(G1061,装备规划说明!$F$10:$P$20,11,FALSE),1,0)+IF(E1061-1=VLOOKUP(G1061,装备规划说明!$F$10:$P$20,11,FALSE),1,0),IF(E1061=VLOOKUP(G1061,装备规划说明!$F$10:$P$20,11,FALSE),1,0))</f>
        <v>0</v>
      </c>
      <c r="J1061">
        <f t="shared" si="1702"/>
        <v>3</v>
      </c>
      <c r="K1061">
        <v>0</v>
      </c>
      <c r="R1061">
        <f t="shared" ref="R1061:S1061" si="1837">R561</f>
        <v>7</v>
      </c>
      <c r="S1061">
        <f t="shared" si="1837"/>
        <v>7</v>
      </c>
      <c r="U1061">
        <f>VLOOKUP($R1061,装备规划说明!$X$27:$AI$34,U$1,FALSE)</f>
        <v>16</v>
      </c>
      <c r="V1061">
        <f>INT(VLOOKUP($R1061,装备规划说明!$X$27:$AI$34,V$1,FALSE)*VLOOKUP($G1061,装备规划说明!$F$10:$O$21,4,FALSE)/装备规划说明!$AE$14)</f>
        <v>422</v>
      </c>
      <c r="W1061">
        <f>VLOOKUP($R1061,装备规划说明!$X$27:$AI$34,W$1,FALSE)</f>
        <v>18</v>
      </c>
      <c r="X1061">
        <f>INT(VLOOKUP($R1061,装备规划说明!$X$27:$AI$34,X$1,FALSE)*VLOOKUP($G1061,装备规划说明!$F$10:$O$21,4,FALSE)/装备规划说明!$AE$14)</f>
        <v>84</v>
      </c>
      <c r="Y1061" t="str">
        <f t="shared" si="1741"/>
        <v>[[16,295,527][[18,58,105]</v>
      </c>
      <c r="Z1061">
        <f t="shared" si="1742"/>
        <v>0</v>
      </c>
      <c r="AA1061" t="str">
        <f t="shared" si="1743"/>
        <v>[[16,70,281,100][18,14,56,100]]</v>
      </c>
      <c r="AB1061" t="str">
        <f t="shared" si="1737"/>
        <v>[[16,70,281,100][18,14,56,100]]</v>
      </c>
      <c r="AC1061" t="str">
        <f t="shared" si="1737"/>
        <v>[[16,70,281,100][18,14,56,100]]</v>
      </c>
      <c r="AD1061" t="str">
        <f t="shared" si="1737"/>
        <v>[[16,70,281,100][18,14,56,100]]</v>
      </c>
      <c r="AE1061">
        <f t="shared" si="1744"/>
        <v>0</v>
      </c>
    </row>
    <row r="1062" spans="1:31" hidden="1" x14ac:dyDescent="0.15">
      <c r="A1062" t="str">
        <f t="shared" si="1698"/>
        <v>1307102</v>
      </c>
      <c r="B1062">
        <f t="shared" si="1699"/>
        <v>1</v>
      </c>
      <c r="E1062">
        <f t="shared" ref="E1062" si="1838">E562</f>
        <v>1</v>
      </c>
      <c r="G1062">
        <f t="shared" ref="G1062" si="1839">G562</f>
        <v>2</v>
      </c>
      <c r="H1062">
        <f>VLOOKUP(G1062,装备规划说明!$F$7:$H$20,2,FALSE)</f>
        <v>30</v>
      </c>
      <c r="I1062">
        <f>IF(G1062&gt;2,IF(E1062=VLOOKUP(G1062,装备规划说明!$F$10:$P$20,11,FALSE),1,0)+IF(E1062-1=VLOOKUP(G1062,装备规划说明!$F$10:$P$20,11,FALSE),1,0),IF(E1062=VLOOKUP(G1062,装备规划说明!$F$10:$P$20,11,FALSE),1,0))</f>
        <v>0</v>
      </c>
      <c r="J1062">
        <f t="shared" si="1702"/>
        <v>3</v>
      </c>
      <c r="K1062">
        <v>0</v>
      </c>
      <c r="R1062">
        <f t="shared" ref="R1062:S1062" si="1840">R562</f>
        <v>7</v>
      </c>
      <c r="S1062">
        <f t="shared" si="1840"/>
        <v>7</v>
      </c>
      <c r="U1062">
        <f>VLOOKUP($R1062,装备规划说明!$X$27:$AI$34,U$1,FALSE)</f>
        <v>16</v>
      </c>
      <c r="V1062">
        <f>INT(VLOOKUP($R1062,装备规划说明!$X$27:$AI$34,V$1,FALSE)*VLOOKUP($G1062,装备规划说明!$F$10:$O$21,4,FALSE)/装备规划说明!$AE$14)</f>
        <v>422</v>
      </c>
      <c r="W1062">
        <f>VLOOKUP($R1062,装备规划说明!$X$27:$AI$34,W$1,FALSE)</f>
        <v>18</v>
      </c>
      <c r="X1062">
        <f>INT(VLOOKUP($R1062,装备规划说明!$X$27:$AI$34,X$1,FALSE)*VLOOKUP($G1062,装备规划说明!$F$10:$O$21,4,FALSE)/装备规划说明!$AE$14)</f>
        <v>84</v>
      </c>
      <c r="Y1062" t="str">
        <f t="shared" si="1741"/>
        <v>[[16,295,527][[18,58,105]</v>
      </c>
      <c r="Z1062">
        <f t="shared" si="1742"/>
        <v>0</v>
      </c>
      <c r="AA1062" t="str">
        <f t="shared" si="1743"/>
        <v>[[16,70,281,100][18,14,56,100]]</v>
      </c>
      <c r="AB1062" t="str">
        <f t="shared" si="1737"/>
        <v>[[16,70,281,100][18,14,56,100]]</v>
      </c>
      <c r="AC1062" t="str">
        <f t="shared" si="1737"/>
        <v>[[16,70,281,100][18,14,56,100]]</v>
      </c>
      <c r="AD1062" t="str">
        <f t="shared" si="1737"/>
        <v>[[16,70,281,100][18,14,56,100]]</v>
      </c>
      <c r="AE1062">
        <f t="shared" si="1744"/>
        <v>0</v>
      </c>
    </row>
    <row r="1063" spans="1:31" hidden="1" x14ac:dyDescent="0.15">
      <c r="A1063" t="str">
        <f t="shared" si="1698"/>
        <v>1307102</v>
      </c>
      <c r="B1063">
        <f t="shared" si="1699"/>
        <v>1</v>
      </c>
      <c r="E1063">
        <f t="shared" ref="E1063" si="1841">E563</f>
        <v>1</v>
      </c>
      <c r="G1063">
        <f t="shared" ref="G1063" si="1842">G563</f>
        <v>2</v>
      </c>
      <c r="H1063">
        <f>VLOOKUP(G1063,装备规划说明!$F$7:$H$20,2,FALSE)</f>
        <v>30</v>
      </c>
      <c r="I1063">
        <f>IF(G1063&gt;2,IF(E1063=VLOOKUP(G1063,装备规划说明!$F$10:$P$20,11,FALSE),1,0)+IF(E1063-1=VLOOKUP(G1063,装备规划说明!$F$10:$P$20,11,FALSE),1,0),IF(E1063=VLOOKUP(G1063,装备规划说明!$F$10:$P$20,11,FALSE),1,0))</f>
        <v>0</v>
      </c>
      <c r="J1063">
        <f t="shared" si="1702"/>
        <v>3</v>
      </c>
      <c r="K1063">
        <v>0</v>
      </c>
      <c r="R1063">
        <f t="shared" ref="R1063:S1063" si="1843">R563</f>
        <v>7</v>
      </c>
      <c r="S1063">
        <f t="shared" si="1843"/>
        <v>7</v>
      </c>
      <c r="U1063">
        <f>VLOOKUP($R1063,装备规划说明!$X$27:$AI$34,U$1,FALSE)</f>
        <v>16</v>
      </c>
      <c r="V1063">
        <f>INT(VLOOKUP($R1063,装备规划说明!$X$27:$AI$34,V$1,FALSE)*VLOOKUP($G1063,装备规划说明!$F$10:$O$21,4,FALSE)/装备规划说明!$AE$14)</f>
        <v>422</v>
      </c>
      <c r="W1063">
        <f>VLOOKUP($R1063,装备规划说明!$X$27:$AI$34,W$1,FALSE)</f>
        <v>18</v>
      </c>
      <c r="X1063">
        <f>INT(VLOOKUP($R1063,装备规划说明!$X$27:$AI$34,X$1,FALSE)*VLOOKUP($G1063,装备规划说明!$F$10:$O$21,4,FALSE)/装备规划说明!$AE$14)</f>
        <v>84</v>
      </c>
      <c r="Y1063" t="str">
        <f t="shared" si="1741"/>
        <v>[[16,295,527][[18,58,105]</v>
      </c>
      <c r="Z1063">
        <f t="shared" si="1742"/>
        <v>0</v>
      </c>
      <c r="AA1063" t="str">
        <f t="shared" si="1743"/>
        <v>[[16,70,281,100][18,14,56,100]]</v>
      </c>
      <c r="AB1063" t="str">
        <f t="shared" si="1737"/>
        <v>[[16,70,281,100][18,14,56,100]]</v>
      </c>
      <c r="AC1063" t="str">
        <f t="shared" si="1737"/>
        <v>[[16,70,281,100][18,14,56,100]]</v>
      </c>
      <c r="AD1063" t="str">
        <f t="shared" si="1737"/>
        <v>[[16,70,281,100][18,14,56,100]]</v>
      </c>
      <c r="AE1063">
        <f t="shared" si="1744"/>
        <v>0</v>
      </c>
    </row>
    <row r="1064" spans="1:31" hidden="1" x14ac:dyDescent="0.15">
      <c r="A1064" t="str">
        <f t="shared" si="1698"/>
        <v>1307102</v>
      </c>
      <c r="B1064">
        <f t="shared" si="1699"/>
        <v>1</v>
      </c>
      <c r="E1064">
        <f t="shared" ref="E1064" si="1844">E564</f>
        <v>1</v>
      </c>
      <c r="G1064">
        <f t="shared" ref="G1064" si="1845">G564</f>
        <v>2</v>
      </c>
      <c r="H1064">
        <f>VLOOKUP(G1064,装备规划说明!$F$7:$H$20,2,FALSE)</f>
        <v>30</v>
      </c>
      <c r="I1064">
        <f>IF(G1064&gt;2,IF(E1064=VLOOKUP(G1064,装备规划说明!$F$10:$P$20,11,FALSE),1,0)+IF(E1064-1=VLOOKUP(G1064,装备规划说明!$F$10:$P$20,11,FALSE),1,0),IF(E1064=VLOOKUP(G1064,装备规划说明!$F$10:$P$20,11,FALSE),1,0))</f>
        <v>0</v>
      </c>
      <c r="J1064">
        <f t="shared" si="1702"/>
        <v>3</v>
      </c>
      <c r="K1064">
        <v>0</v>
      </c>
      <c r="R1064">
        <f t="shared" ref="R1064:S1064" si="1846">R564</f>
        <v>7</v>
      </c>
      <c r="S1064">
        <f t="shared" si="1846"/>
        <v>7</v>
      </c>
      <c r="U1064">
        <f>VLOOKUP($R1064,装备规划说明!$X$27:$AI$34,U$1,FALSE)</f>
        <v>16</v>
      </c>
      <c r="V1064">
        <f>INT(VLOOKUP($R1064,装备规划说明!$X$27:$AI$34,V$1,FALSE)*VLOOKUP($G1064,装备规划说明!$F$10:$O$21,4,FALSE)/装备规划说明!$AE$14)</f>
        <v>422</v>
      </c>
      <c r="W1064">
        <f>VLOOKUP($R1064,装备规划说明!$X$27:$AI$34,W$1,FALSE)</f>
        <v>18</v>
      </c>
      <c r="X1064">
        <f>INT(VLOOKUP($R1064,装备规划说明!$X$27:$AI$34,X$1,FALSE)*VLOOKUP($G1064,装备规划说明!$F$10:$O$21,4,FALSE)/装备规划说明!$AE$14)</f>
        <v>84</v>
      </c>
      <c r="Y1064" t="str">
        <f t="shared" si="1741"/>
        <v>[[16,295,527][[18,58,105]</v>
      </c>
      <c r="Z1064">
        <f t="shared" si="1742"/>
        <v>0</v>
      </c>
      <c r="AA1064" t="str">
        <f t="shared" si="1743"/>
        <v>[[16,70,281,100][18,14,56,100]]</v>
      </c>
      <c r="AB1064" t="str">
        <f t="shared" si="1737"/>
        <v>[[16,70,281,100][18,14,56,100]]</v>
      </c>
      <c r="AC1064" t="str">
        <f t="shared" si="1737"/>
        <v>[[16,70,281,100][18,14,56,100]]</v>
      </c>
      <c r="AD1064" t="str">
        <f t="shared" si="1737"/>
        <v>[[16,70,281,100][18,14,56,100]]</v>
      </c>
      <c r="AE1064">
        <f t="shared" si="1744"/>
        <v>0</v>
      </c>
    </row>
    <row r="1065" spans="1:31" x14ac:dyDescent="0.15">
      <c r="A1065" t="str">
        <f t="shared" si="1698"/>
        <v>1301202</v>
      </c>
      <c r="B1065">
        <f t="shared" si="1699"/>
        <v>1</v>
      </c>
      <c r="E1065">
        <f t="shared" ref="E1065" si="1847">E565</f>
        <v>2</v>
      </c>
      <c r="G1065">
        <f t="shared" ref="G1065" si="1848">G565</f>
        <v>2</v>
      </c>
      <c r="H1065">
        <f>VLOOKUP(G1065,装备规划说明!$F$7:$H$20,2,FALSE)</f>
        <v>30</v>
      </c>
      <c r="I1065">
        <f>IF(G1065&gt;2,IF(E1065=VLOOKUP(G1065,装备规划说明!$F$10:$P$20,11,FALSE),1,0)+IF(E1065-1=VLOOKUP(G1065,装备规划说明!$F$10:$P$20,11,FALSE),1,0),IF(E1065=VLOOKUP(G1065,装备规划说明!$F$10:$P$20,11,FALSE),1,0))</f>
        <v>1</v>
      </c>
      <c r="J1065">
        <f t="shared" si="1702"/>
        <v>3</v>
      </c>
      <c r="K1065">
        <v>0</v>
      </c>
      <c r="R1065">
        <f t="shared" ref="R1065:S1065" si="1849">R565</f>
        <v>1</v>
      </c>
      <c r="S1065">
        <f t="shared" si="1849"/>
        <v>1</v>
      </c>
      <c r="U1065">
        <f>VLOOKUP($R1065,装备规划说明!$X$27:$AI$34,U$1,FALSE)</f>
        <v>16</v>
      </c>
      <c r="V1065">
        <f>INT(VLOOKUP($R1065,装备规划说明!$X$27:$AI$34,V$1,FALSE)*VLOOKUP($G1065,装备规划说明!$F$10:$O$21,4,FALSE)/装备规划说明!$AE$14)</f>
        <v>295</v>
      </c>
      <c r="W1065">
        <f>VLOOKUP($R1065,装备规划说明!$X$27:$AI$34,W$1,FALSE)</f>
        <v>20</v>
      </c>
      <c r="X1065">
        <f>INT(VLOOKUP($R1065,装备规划说明!$X$27:$AI$34,X$1,FALSE)*VLOOKUP($G1065,装备规划说明!$F$10:$O$21,4,FALSE)/装备规划说明!$AE$14)</f>
        <v>21</v>
      </c>
      <c r="Y1065" t="str">
        <f t="shared" ref="Y1065:Y1074" si="1850">"[["&amp;$U1065&amp;","&amp;INT($V1065)&amp;"]"&amp;"[["&amp;$W1065&amp;","&amp;INT($X1065)&amp;"]]"</f>
        <v>[[16,295][[20,21]]</v>
      </c>
      <c r="Z1065">
        <f t="shared" si="1742"/>
        <v>1</v>
      </c>
      <c r="AA1065" t="str">
        <f t="shared" si="1743"/>
        <v>[[16,49,196,100][20,3,14,100]]</v>
      </c>
      <c r="AB1065" t="str">
        <f t="shared" si="1737"/>
        <v>[[16,49,196,100][20,3,14,100]]</v>
      </c>
      <c r="AC1065" t="str">
        <f t="shared" si="1737"/>
        <v>[[16,49,196,100][20,3,14,100]]</v>
      </c>
      <c r="AD1065" t="str">
        <f t="shared" si="1737"/>
        <v>[[16,49,196,100][20,3,14,100]]</v>
      </c>
      <c r="AE1065">
        <f t="shared" si="1744"/>
        <v>1</v>
      </c>
    </row>
    <row r="1066" spans="1:31" x14ac:dyDescent="0.15">
      <c r="A1066" t="str">
        <f t="shared" si="1698"/>
        <v>1302202</v>
      </c>
      <c r="B1066">
        <f t="shared" si="1699"/>
        <v>1</v>
      </c>
      <c r="E1066">
        <f t="shared" ref="E1066" si="1851">E566</f>
        <v>2</v>
      </c>
      <c r="G1066">
        <f t="shared" ref="G1066" si="1852">G566</f>
        <v>2</v>
      </c>
      <c r="H1066">
        <f>VLOOKUP(G1066,装备规划说明!$F$7:$H$20,2,FALSE)</f>
        <v>30</v>
      </c>
      <c r="I1066">
        <f>IF(G1066&gt;2,IF(E1066=VLOOKUP(G1066,装备规划说明!$F$10:$P$20,11,FALSE),1,0)+IF(E1066-1=VLOOKUP(G1066,装备规划说明!$F$10:$P$20,11,FALSE),1,0),IF(E1066=VLOOKUP(G1066,装备规划说明!$F$10:$P$20,11,FALSE),1,0))</f>
        <v>1</v>
      </c>
      <c r="J1066">
        <f t="shared" si="1702"/>
        <v>3</v>
      </c>
      <c r="K1066">
        <v>0</v>
      </c>
      <c r="R1066">
        <f t="shared" ref="R1066:S1066" si="1853">R566</f>
        <v>2</v>
      </c>
      <c r="S1066">
        <f t="shared" si="1853"/>
        <v>2</v>
      </c>
      <c r="U1066">
        <f>VLOOKUP($R1066,装备规划说明!$X$27:$AI$34,U$1,FALSE)</f>
        <v>16</v>
      </c>
      <c r="V1066">
        <f>INT(VLOOKUP($R1066,装备规划说明!$X$27:$AI$34,V$1,FALSE)*VLOOKUP($G1066,装备规划说明!$F$10:$O$21,4,FALSE)/装备规划说明!$AE$14)</f>
        <v>422</v>
      </c>
      <c r="W1066">
        <f>VLOOKUP($R1066,装备规划说明!$X$27:$AI$34,W$1,FALSE)</f>
        <v>20</v>
      </c>
      <c r="X1066">
        <f>INT(VLOOKUP($R1066,装备规划说明!$X$27:$AI$34,X$1,FALSE)*VLOOKUP($G1066,装备规划说明!$F$10:$O$21,4,FALSE)/装备规划说明!$AE$14)</f>
        <v>21</v>
      </c>
      <c r="Y1066" t="str">
        <f t="shared" si="1850"/>
        <v>[[16,422][[20,21]]</v>
      </c>
      <c r="Z1066">
        <f t="shared" si="1742"/>
        <v>1</v>
      </c>
      <c r="AA1066" t="str">
        <f t="shared" si="1743"/>
        <v>[[16,70,281,100][20,3,14,100]]</v>
      </c>
      <c r="AB1066" t="str">
        <f t="shared" si="1737"/>
        <v>[[16,70,281,100][20,3,14,100]]</v>
      </c>
      <c r="AC1066" t="str">
        <f t="shared" si="1737"/>
        <v>[[16,70,281,100][20,3,14,100]]</v>
      </c>
      <c r="AD1066" t="str">
        <f t="shared" si="1737"/>
        <v>[[16,70,281,100][20,3,14,100]]</v>
      </c>
      <c r="AE1066">
        <f t="shared" si="1744"/>
        <v>1</v>
      </c>
    </row>
    <row r="1067" spans="1:31" x14ac:dyDescent="0.15">
      <c r="A1067" t="str">
        <f t="shared" si="1698"/>
        <v>1303202</v>
      </c>
      <c r="B1067">
        <f t="shared" si="1699"/>
        <v>1</v>
      </c>
      <c r="E1067">
        <f t="shared" ref="E1067" si="1854">E567</f>
        <v>2</v>
      </c>
      <c r="G1067">
        <f t="shared" ref="G1067" si="1855">G567</f>
        <v>2</v>
      </c>
      <c r="H1067">
        <f>VLOOKUP(G1067,装备规划说明!$F$7:$H$20,2,FALSE)</f>
        <v>30</v>
      </c>
      <c r="I1067">
        <f>IF(G1067&gt;2,IF(E1067=VLOOKUP(G1067,装备规划说明!$F$10:$P$20,11,FALSE),1,0)+IF(E1067-1=VLOOKUP(G1067,装备规划说明!$F$10:$P$20,11,FALSE),1,0),IF(E1067=VLOOKUP(G1067,装备规划说明!$F$10:$P$20,11,FALSE),1,0))</f>
        <v>1</v>
      </c>
      <c r="J1067">
        <f t="shared" si="1702"/>
        <v>3</v>
      </c>
      <c r="K1067">
        <v>0</v>
      </c>
      <c r="R1067">
        <f t="shared" ref="R1067:S1067" si="1856">R567</f>
        <v>3</v>
      </c>
      <c r="S1067">
        <f t="shared" si="1856"/>
        <v>3</v>
      </c>
      <c r="U1067">
        <f>VLOOKUP($R1067,装备规划说明!$X$27:$AI$34,U$1,FALSE)</f>
        <v>16</v>
      </c>
      <c r="V1067">
        <f>INT(VLOOKUP($R1067,装备规划说明!$X$27:$AI$34,V$1,FALSE)*VLOOKUP($G1067,装备规划说明!$F$10:$O$21,4,FALSE)/装备规划说明!$AE$14)</f>
        <v>211</v>
      </c>
      <c r="W1067">
        <f>VLOOKUP($R1067,装备规划说明!$X$27:$AI$34,W$1,FALSE)</f>
        <v>21</v>
      </c>
      <c r="X1067">
        <f>INT(VLOOKUP($R1067,装备规划说明!$X$27:$AI$34,X$1,FALSE)*VLOOKUP($G1067,装备规划说明!$F$10:$O$21,4,FALSE)/装备规划说明!$AE$14)</f>
        <v>21</v>
      </c>
      <c r="Y1067" t="str">
        <f t="shared" si="1850"/>
        <v>[[16,211][[21,21]]</v>
      </c>
      <c r="Z1067">
        <f t="shared" si="1742"/>
        <v>1</v>
      </c>
      <c r="AA1067" t="str">
        <f t="shared" si="1743"/>
        <v>[[16,35,140,100][21,3,14,100]]</v>
      </c>
      <c r="AB1067" t="str">
        <f t="shared" si="1737"/>
        <v>[[16,35,140,100][21,3,14,100]]</v>
      </c>
      <c r="AC1067" t="str">
        <f t="shared" si="1737"/>
        <v>[[16,35,140,100][21,3,14,100]]</v>
      </c>
      <c r="AD1067" t="str">
        <f t="shared" si="1737"/>
        <v>[[16,35,140,100][21,3,14,100]]</v>
      </c>
      <c r="AE1067">
        <f t="shared" si="1744"/>
        <v>1</v>
      </c>
    </row>
    <row r="1068" spans="1:31" x14ac:dyDescent="0.15">
      <c r="A1068" t="str">
        <f t="shared" si="1698"/>
        <v>1304202</v>
      </c>
      <c r="B1068">
        <f t="shared" si="1699"/>
        <v>1</v>
      </c>
      <c r="E1068">
        <f t="shared" ref="E1068" si="1857">E568</f>
        <v>2</v>
      </c>
      <c r="G1068">
        <f t="shared" ref="G1068" si="1858">G568</f>
        <v>2</v>
      </c>
      <c r="H1068">
        <f>VLOOKUP(G1068,装备规划说明!$F$7:$H$20,2,FALSE)</f>
        <v>30</v>
      </c>
      <c r="I1068">
        <f>IF(G1068&gt;2,IF(E1068=VLOOKUP(G1068,装备规划说明!$F$10:$P$20,11,FALSE),1,0)+IF(E1068-1=VLOOKUP(G1068,装备规划说明!$F$10:$P$20,11,FALSE),1,0),IF(E1068=VLOOKUP(G1068,装备规划说明!$F$10:$P$20,11,FALSE),1,0))</f>
        <v>1</v>
      </c>
      <c r="J1068">
        <f t="shared" si="1702"/>
        <v>3</v>
      </c>
      <c r="K1068">
        <v>0</v>
      </c>
      <c r="R1068">
        <f t="shared" ref="R1068:S1068" si="1859">R568</f>
        <v>4</v>
      </c>
      <c r="S1068">
        <f t="shared" si="1859"/>
        <v>4</v>
      </c>
      <c r="U1068">
        <f>VLOOKUP($R1068,装备规划说明!$X$27:$AI$34,U$1,FALSE)</f>
        <v>18</v>
      </c>
      <c r="V1068">
        <f>INT(VLOOKUP($R1068,装备规划说明!$X$27:$AI$34,V$1,FALSE)*VLOOKUP($G1068,装备规划说明!$F$10:$O$21,4,FALSE)/装备规划说明!$AE$14)</f>
        <v>21</v>
      </c>
      <c r="W1068">
        <f>VLOOKUP($R1068,装备规划说明!$X$27:$AI$34,W$1,FALSE)</f>
        <v>22</v>
      </c>
      <c r="X1068">
        <f>INT(VLOOKUP($R1068,装备规划说明!$X$27:$AI$34,X$1,FALSE)*VLOOKUP($G1068,装备规划说明!$F$10:$O$21,4,FALSE)/装备规划说明!$AE$14)</f>
        <v>10</v>
      </c>
      <c r="Y1068" t="str">
        <f t="shared" si="1850"/>
        <v>[[18,21][[22,10]]</v>
      </c>
      <c r="Z1068">
        <f t="shared" si="1742"/>
        <v>1</v>
      </c>
      <c r="AA1068" t="str">
        <f t="shared" si="1743"/>
        <v>[[18,3,14,100][22,1,6,100]]</v>
      </c>
      <c r="AB1068" t="str">
        <f t="shared" si="1737"/>
        <v>[[18,3,14,100][22,1,6,100]]</v>
      </c>
      <c r="AC1068" t="str">
        <f t="shared" si="1737"/>
        <v>[[18,3,14,100][22,1,6,100]]</v>
      </c>
      <c r="AD1068" t="str">
        <f t="shared" si="1737"/>
        <v>[[18,3,14,100][22,1,6,100]]</v>
      </c>
      <c r="AE1068">
        <f t="shared" si="1744"/>
        <v>1</v>
      </c>
    </row>
    <row r="1069" spans="1:31" x14ac:dyDescent="0.15">
      <c r="A1069" t="str">
        <f t="shared" si="1698"/>
        <v>1305202</v>
      </c>
      <c r="B1069">
        <f t="shared" si="1699"/>
        <v>1</v>
      </c>
      <c r="E1069">
        <f t="shared" ref="E1069" si="1860">E569</f>
        <v>2</v>
      </c>
      <c r="G1069">
        <f t="shared" ref="G1069" si="1861">G569</f>
        <v>2</v>
      </c>
      <c r="H1069">
        <f>VLOOKUP(G1069,装备规划说明!$F$7:$H$20,2,FALSE)</f>
        <v>30</v>
      </c>
      <c r="I1069">
        <f>IF(G1069&gt;2,IF(E1069=VLOOKUP(G1069,装备规划说明!$F$10:$P$20,11,FALSE),1,0)+IF(E1069-1=VLOOKUP(G1069,装备规划说明!$F$10:$P$20,11,FALSE),1,0),IF(E1069=VLOOKUP(G1069,装备规划说明!$F$10:$P$20,11,FALSE),1,0))</f>
        <v>1</v>
      </c>
      <c r="J1069">
        <f t="shared" si="1702"/>
        <v>3</v>
      </c>
      <c r="K1069">
        <v>0</v>
      </c>
      <c r="R1069">
        <f t="shared" ref="R1069:S1069" si="1862">R569</f>
        <v>5</v>
      </c>
      <c r="S1069">
        <f t="shared" si="1862"/>
        <v>5</v>
      </c>
      <c r="U1069">
        <f>VLOOKUP($R1069,装备规划说明!$X$27:$AI$34,U$1,FALSE)</f>
        <v>16</v>
      </c>
      <c r="V1069">
        <f>INT(VLOOKUP($R1069,装备规划说明!$X$27:$AI$34,V$1,FALSE)*VLOOKUP($G1069,装备规划说明!$F$10:$O$21,4,FALSE)/装备规划说明!$AE$14)</f>
        <v>295</v>
      </c>
      <c r="W1069">
        <f>VLOOKUP($R1069,装备规划说明!$X$27:$AI$34,W$1,FALSE)</f>
        <v>17</v>
      </c>
      <c r="X1069">
        <f>INT(VLOOKUP($R1069,装备规划说明!$X$27:$AI$34,X$1,FALSE)*VLOOKUP($G1069,装备规划说明!$F$10:$O$21,4,FALSE)/装备规划说明!$AE$14)</f>
        <v>211</v>
      </c>
      <c r="Y1069" t="str">
        <f t="shared" si="1850"/>
        <v>[[16,295][[17,211]]</v>
      </c>
      <c r="Z1069">
        <f t="shared" si="1742"/>
        <v>1</v>
      </c>
      <c r="AA1069" t="str">
        <f t="shared" si="1743"/>
        <v>[[16,49,196,100][17,35,140,100]]</v>
      </c>
      <c r="AB1069" t="str">
        <f t="shared" si="1737"/>
        <v>[[16,49,196,100][17,35,140,100]]</v>
      </c>
      <c r="AC1069" t="str">
        <f t="shared" si="1737"/>
        <v>[[16,49,196,100][17,35,140,100]]</v>
      </c>
      <c r="AD1069" t="str">
        <f t="shared" si="1737"/>
        <v>[[16,49,196,100][17,35,140,100]]</v>
      </c>
      <c r="AE1069">
        <f t="shared" si="1744"/>
        <v>1</v>
      </c>
    </row>
    <row r="1070" spans="1:31" x14ac:dyDescent="0.15">
      <c r="A1070" t="str">
        <f t="shared" si="1698"/>
        <v>1306202</v>
      </c>
      <c r="B1070">
        <f t="shared" si="1699"/>
        <v>1</v>
      </c>
      <c r="E1070">
        <f t="shared" ref="E1070" si="1863">E570</f>
        <v>2</v>
      </c>
      <c r="G1070">
        <f t="shared" ref="G1070" si="1864">G570</f>
        <v>2</v>
      </c>
      <c r="H1070">
        <f>VLOOKUP(G1070,装备规划说明!$F$7:$H$20,2,FALSE)</f>
        <v>30</v>
      </c>
      <c r="I1070">
        <f>IF(G1070&gt;2,IF(E1070=VLOOKUP(G1070,装备规划说明!$F$10:$P$20,11,FALSE),1,0)+IF(E1070-1=VLOOKUP(G1070,装备规划说明!$F$10:$P$20,11,FALSE),1,0),IF(E1070=VLOOKUP(G1070,装备规划说明!$F$10:$P$20,11,FALSE),1,0))</f>
        <v>1</v>
      </c>
      <c r="J1070">
        <f t="shared" si="1702"/>
        <v>3</v>
      </c>
      <c r="K1070">
        <v>0</v>
      </c>
      <c r="R1070">
        <f t="shared" ref="R1070:S1070" si="1865">R570</f>
        <v>6</v>
      </c>
      <c r="S1070">
        <f t="shared" si="1865"/>
        <v>6</v>
      </c>
      <c r="U1070">
        <f>VLOOKUP($R1070,装备规划说明!$X$27:$AI$34,U$1,FALSE)</f>
        <v>18</v>
      </c>
      <c r="V1070">
        <f>INT(VLOOKUP($R1070,装备规划说明!$X$27:$AI$34,V$1,FALSE)*VLOOKUP($G1070,装备规划说明!$F$10:$O$21,4,FALSE)/装备规划说明!$AE$14)</f>
        <v>21</v>
      </c>
      <c r="W1070">
        <f>VLOOKUP($R1070,装备规划说明!$X$27:$AI$34,W$1,FALSE)</f>
        <v>17</v>
      </c>
      <c r="X1070">
        <f>INT(VLOOKUP($R1070,装备规划说明!$X$27:$AI$34,X$1,FALSE)*VLOOKUP($G1070,装备规划说明!$F$10:$O$21,4,FALSE)/装备规划说明!$AE$14)</f>
        <v>8</v>
      </c>
      <c r="Y1070" t="str">
        <f t="shared" si="1850"/>
        <v>[[18,21][[17,8]]</v>
      </c>
      <c r="Z1070">
        <f t="shared" si="1742"/>
        <v>1</v>
      </c>
      <c r="AA1070" t="str">
        <f t="shared" si="1743"/>
        <v>[[18,3,14,100][17,1,5,100]]</v>
      </c>
      <c r="AB1070" t="str">
        <f t="shared" si="1737"/>
        <v>[[18,3,14,100][17,1,5,100]]</v>
      </c>
      <c r="AC1070" t="str">
        <f t="shared" si="1737"/>
        <v>[[18,3,14,100][17,1,5,100]]</v>
      </c>
      <c r="AD1070" t="str">
        <f t="shared" si="1737"/>
        <v>[[18,3,14,100][17,1,5,100]]</v>
      </c>
      <c r="AE1070">
        <f t="shared" si="1744"/>
        <v>1</v>
      </c>
    </row>
    <row r="1071" spans="1:31" x14ac:dyDescent="0.15">
      <c r="A1071" t="str">
        <f t="shared" si="1698"/>
        <v>1307202</v>
      </c>
      <c r="B1071">
        <f t="shared" si="1699"/>
        <v>1</v>
      </c>
      <c r="E1071">
        <f t="shared" ref="E1071" si="1866">E571</f>
        <v>2</v>
      </c>
      <c r="G1071">
        <f t="shared" ref="G1071" si="1867">G571</f>
        <v>2</v>
      </c>
      <c r="H1071">
        <f>VLOOKUP(G1071,装备规划说明!$F$7:$H$20,2,FALSE)</f>
        <v>30</v>
      </c>
      <c r="I1071">
        <f>IF(G1071&gt;2,IF(E1071=VLOOKUP(G1071,装备规划说明!$F$10:$P$20,11,FALSE),1,0)+IF(E1071-1=VLOOKUP(G1071,装备规划说明!$F$10:$P$20,11,FALSE),1,0),IF(E1071=VLOOKUP(G1071,装备规划说明!$F$10:$P$20,11,FALSE),1,0))</f>
        <v>1</v>
      </c>
      <c r="J1071">
        <f t="shared" si="1702"/>
        <v>3</v>
      </c>
      <c r="K1071">
        <v>0</v>
      </c>
      <c r="R1071">
        <f t="shared" ref="R1071:S1071" si="1868">R571</f>
        <v>7</v>
      </c>
      <c r="S1071">
        <f t="shared" si="1868"/>
        <v>7</v>
      </c>
      <c r="U1071">
        <f>VLOOKUP($R1071,装备规划说明!$X$27:$AI$34,U$1,FALSE)</f>
        <v>16</v>
      </c>
      <c r="V1071">
        <f>INT(VLOOKUP($R1071,装备规划说明!$X$27:$AI$34,V$1,FALSE)*VLOOKUP($G1071,装备规划说明!$F$10:$O$21,4,FALSE)/装备规划说明!$AE$14)</f>
        <v>422</v>
      </c>
      <c r="W1071">
        <f>VLOOKUP($R1071,装备规划说明!$X$27:$AI$34,W$1,FALSE)</f>
        <v>18</v>
      </c>
      <c r="X1071">
        <f>INT(VLOOKUP($R1071,装备规划说明!$X$27:$AI$34,X$1,FALSE)*VLOOKUP($G1071,装备规划说明!$F$10:$O$21,4,FALSE)/装备规划说明!$AE$14)</f>
        <v>84</v>
      </c>
      <c r="Y1071" t="str">
        <f t="shared" si="1850"/>
        <v>[[16,422][[18,84]]</v>
      </c>
      <c r="Z1071">
        <f t="shared" si="1742"/>
        <v>1</v>
      </c>
      <c r="AA1071" t="str">
        <f t="shared" si="1743"/>
        <v>[[16,70,281,100][18,14,56,100]]</v>
      </c>
      <c r="AB1071" t="str">
        <f t="shared" si="1737"/>
        <v>[[16,70,281,100][18,14,56,100]]</v>
      </c>
      <c r="AC1071" t="str">
        <f t="shared" si="1737"/>
        <v>[[16,70,281,100][18,14,56,100]]</v>
      </c>
      <c r="AD1071" t="str">
        <f t="shared" si="1737"/>
        <v>[[16,70,281,100][18,14,56,100]]</v>
      </c>
      <c r="AE1071">
        <f t="shared" si="1744"/>
        <v>1</v>
      </c>
    </row>
    <row r="1072" spans="1:31" x14ac:dyDescent="0.15">
      <c r="A1072" t="str">
        <f t="shared" si="1698"/>
        <v>1307202</v>
      </c>
      <c r="B1072">
        <f t="shared" si="1699"/>
        <v>1</v>
      </c>
      <c r="E1072">
        <f t="shared" ref="E1072" si="1869">E572</f>
        <v>2</v>
      </c>
      <c r="G1072">
        <f t="shared" ref="G1072" si="1870">G572</f>
        <v>2</v>
      </c>
      <c r="H1072">
        <f>VLOOKUP(G1072,装备规划说明!$F$7:$H$20,2,FALSE)</f>
        <v>30</v>
      </c>
      <c r="I1072">
        <f>IF(G1072&gt;2,IF(E1072=VLOOKUP(G1072,装备规划说明!$F$10:$P$20,11,FALSE),1,0)+IF(E1072-1=VLOOKUP(G1072,装备规划说明!$F$10:$P$20,11,FALSE),1,0),IF(E1072=VLOOKUP(G1072,装备规划说明!$F$10:$P$20,11,FALSE),1,0))</f>
        <v>1</v>
      </c>
      <c r="J1072">
        <f t="shared" si="1702"/>
        <v>3</v>
      </c>
      <c r="K1072">
        <v>0</v>
      </c>
      <c r="R1072">
        <f t="shared" ref="R1072:S1072" si="1871">R572</f>
        <v>7</v>
      </c>
      <c r="S1072">
        <f t="shared" si="1871"/>
        <v>7</v>
      </c>
      <c r="U1072">
        <f>VLOOKUP($R1072,装备规划说明!$X$27:$AI$34,U$1,FALSE)</f>
        <v>16</v>
      </c>
      <c r="V1072">
        <f>INT(VLOOKUP($R1072,装备规划说明!$X$27:$AI$34,V$1,FALSE)*VLOOKUP($G1072,装备规划说明!$F$10:$O$21,4,FALSE)/装备规划说明!$AE$14)</f>
        <v>422</v>
      </c>
      <c r="W1072">
        <f>VLOOKUP($R1072,装备规划说明!$X$27:$AI$34,W$1,FALSE)</f>
        <v>18</v>
      </c>
      <c r="X1072">
        <f>INT(VLOOKUP($R1072,装备规划说明!$X$27:$AI$34,X$1,FALSE)*VLOOKUP($G1072,装备规划说明!$F$10:$O$21,4,FALSE)/装备规划说明!$AE$14)</f>
        <v>84</v>
      </c>
      <c r="Y1072" t="str">
        <f t="shared" si="1850"/>
        <v>[[16,422][[18,84]]</v>
      </c>
      <c r="Z1072">
        <f t="shared" si="1742"/>
        <v>1</v>
      </c>
      <c r="AA1072" t="str">
        <f t="shared" si="1743"/>
        <v>[[16,70,281,100][18,14,56,100]]</v>
      </c>
      <c r="AB1072" t="str">
        <f t="shared" si="1737"/>
        <v>[[16,70,281,100][18,14,56,100]]</v>
      </c>
      <c r="AC1072" t="str">
        <f t="shared" si="1737"/>
        <v>[[16,70,281,100][18,14,56,100]]</v>
      </c>
      <c r="AD1072" t="str">
        <f t="shared" si="1737"/>
        <v>[[16,70,281,100][18,14,56,100]]</v>
      </c>
      <c r="AE1072">
        <f t="shared" si="1744"/>
        <v>1</v>
      </c>
    </row>
    <row r="1073" spans="1:31" x14ac:dyDescent="0.15">
      <c r="A1073" t="str">
        <f t="shared" si="1698"/>
        <v>1307202</v>
      </c>
      <c r="B1073">
        <f t="shared" si="1699"/>
        <v>1</v>
      </c>
      <c r="E1073">
        <f t="shared" ref="E1073" si="1872">E573</f>
        <v>2</v>
      </c>
      <c r="G1073">
        <f t="shared" ref="G1073" si="1873">G573</f>
        <v>2</v>
      </c>
      <c r="H1073">
        <f>VLOOKUP(G1073,装备规划说明!$F$7:$H$20,2,FALSE)</f>
        <v>30</v>
      </c>
      <c r="I1073">
        <f>IF(G1073&gt;2,IF(E1073=VLOOKUP(G1073,装备规划说明!$F$10:$P$20,11,FALSE),1,0)+IF(E1073-1=VLOOKUP(G1073,装备规划说明!$F$10:$P$20,11,FALSE),1,0),IF(E1073=VLOOKUP(G1073,装备规划说明!$F$10:$P$20,11,FALSE),1,0))</f>
        <v>1</v>
      </c>
      <c r="J1073">
        <f t="shared" si="1702"/>
        <v>3</v>
      </c>
      <c r="K1073">
        <v>0</v>
      </c>
      <c r="R1073">
        <f t="shared" ref="R1073:S1073" si="1874">R573</f>
        <v>7</v>
      </c>
      <c r="S1073">
        <f t="shared" si="1874"/>
        <v>7</v>
      </c>
      <c r="U1073">
        <f>VLOOKUP($R1073,装备规划说明!$X$27:$AI$34,U$1,FALSE)</f>
        <v>16</v>
      </c>
      <c r="V1073">
        <f>INT(VLOOKUP($R1073,装备规划说明!$X$27:$AI$34,V$1,FALSE)*VLOOKUP($G1073,装备规划说明!$F$10:$O$21,4,FALSE)/装备规划说明!$AE$14)</f>
        <v>422</v>
      </c>
      <c r="W1073">
        <f>VLOOKUP($R1073,装备规划说明!$X$27:$AI$34,W$1,FALSE)</f>
        <v>18</v>
      </c>
      <c r="X1073">
        <f>INT(VLOOKUP($R1073,装备规划说明!$X$27:$AI$34,X$1,FALSE)*VLOOKUP($G1073,装备规划说明!$F$10:$O$21,4,FALSE)/装备规划说明!$AE$14)</f>
        <v>84</v>
      </c>
      <c r="Y1073" t="str">
        <f t="shared" si="1850"/>
        <v>[[16,422][[18,84]]</v>
      </c>
      <c r="Z1073">
        <f t="shared" si="1742"/>
        <v>1</v>
      </c>
      <c r="AA1073" t="str">
        <f t="shared" si="1743"/>
        <v>[[16,70,281,100][18,14,56,100]]</v>
      </c>
      <c r="AB1073" t="str">
        <f t="shared" si="1737"/>
        <v>[[16,70,281,100][18,14,56,100]]</v>
      </c>
      <c r="AC1073" t="str">
        <f t="shared" si="1737"/>
        <v>[[16,70,281,100][18,14,56,100]]</v>
      </c>
      <c r="AD1073" t="str">
        <f t="shared" si="1737"/>
        <v>[[16,70,281,100][18,14,56,100]]</v>
      </c>
      <c r="AE1073">
        <f t="shared" si="1744"/>
        <v>1</v>
      </c>
    </row>
    <row r="1074" spans="1:31" x14ac:dyDescent="0.15">
      <c r="A1074" t="str">
        <f t="shared" si="1698"/>
        <v>1307202</v>
      </c>
      <c r="B1074">
        <f t="shared" si="1699"/>
        <v>1</v>
      </c>
      <c r="E1074">
        <f t="shared" ref="E1074" si="1875">E574</f>
        <v>2</v>
      </c>
      <c r="G1074">
        <f t="shared" ref="G1074" si="1876">G574</f>
        <v>2</v>
      </c>
      <c r="H1074">
        <f>VLOOKUP(G1074,装备规划说明!$F$7:$H$20,2,FALSE)</f>
        <v>30</v>
      </c>
      <c r="I1074">
        <f>IF(G1074&gt;2,IF(E1074=VLOOKUP(G1074,装备规划说明!$F$10:$P$20,11,FALSE),1,0)+IF(E1074-1=VLOOKUP(G1074,装备规划说明!$F$10:$P$20,11,FALSE),1,0),IF(E1074=VLOOKUP(G1074,装备规划说明!$F$10:$P$20,11,FALSE),1,0))</f>
        <v>1</v>
      </c>
      <c r="J1074">
        <f t="shared" si="1702"/>
        <v>3</v>
      </c>
      <c r="K1074">
        <v>0</v>
      </c>
      <c r="R1074">
        <f t="shared" ref="R1074:S1074" si="1877">R574</f>
        <v>7</v>
      </c>
      <c r="S1074">
        <f t="shared" si="1877"/>
        <v>7</v>
      </c>
      <c r="U1074">
        <f>VLOOKUP($R1074,装备规划说明!$X$27:$AI$34,U$1,FALSE)</f>
        <v>16</v>
      </c>
      <c r="V1074">
        <f>INT(VLOOKUP($R1074,装备规划说明!$X$27:$AI$34,V$1,FALSE)*VLOOKUP($G1074,装备规划说明!$F$10:$O$21,4,FALSE)/装备规划说明!$AE$14)</f>
        <v>422</v>
      </c>
      <c r="W1074">
        <f>VLOOKUP($R1074,装备规划说明!$X$27:$AI$34,W$1,FALSE)</f>
        <v>18</v>
      </c>
      <c r="X1074">
        <f>INT(VLOOKUP($R1074,装备规划说明!$X$27:$AI$34,X$1,FALSE)*VLOOKUP($G1074,装备规划说明!$F$10:$O$21,4,FALSE)/装备规划说明!$AE$14)</f>
        <v>84</v>
      </c>
      <c r="Y1074" t="str">
        <f t="shared" si="1850"/>
        <v>[[16,422][[18,84]]</v>
      </c>
      <c r="Z1074">
        <f t="shared" si="1742"/>
        <v>1</v>
      </c>
      <c r="AA1074" t="str">
        <f t="shared" si="1743"/>
        <v>[[16,70,281,100][18,14,56,100]]</v>
      </c>
      <c r="AB1074" t="str">
        <f t="shared" si="1737"/>
        <v>[[16,70,281,100][18,14,56,100]]</v>
      </c>
      <c r="AC1074" t="str">
        <f t="shared" si="1737"/>
        <v>[[16,70,281,100][18,14,56,100]]</v>
      </c>
      <c r="AD1074" t="str">
        <f t="shared" si="1737"/>
        <v>[[16,70,281,100][18,14,56,100]]</v>
      </c>
      <c r="AE1074">
        <f t="shared" si="1744"/>
        <v>1</v>
      </c>
    </row>
    <row r="1075" spans="1:31" hidden="1" x14ac:dyDescent="0.15">
      <c r="A1075" t="str">
        <f t="shared" si="1698"/>
        <v>1301302</v>
      </c>
      <c r="B1075">
        <f t="shared" si="1699"/>
        <v>1</v>
      </c>
      <c r="E1075">
        <f t="shared" ref="E1075" si="1878">E575</f>
        <v>3</v>
      </c>
      <c r="G1075">
        <f t="shared" ref="G1075" si="1879">G575</f>
        <v>2</v>
      </c>
      <c r="H1075">
        <f>VLOOKUP(G1075,装备规划说明!$F$7:$H$20,2,FALSE)</f>
        <v>30</v>
      </c>
      <c r="I1075">
        <f>IF(G1075&gt;2,IF(E1075=VLOOKUP(G1075,装备规划说明!$F$10:$P$20,11,FALSE),1,0)+IF(E1075-1=VLOOKUP(G1075,装备规划说明!$F$10:$P$20,11,FALSE),1,0),IF(E1075=VLOOKUP(G1075,装备规划说明!$F$10:$P$20,11,FALSE),1,0))</f>
        <v>0</v>
      </c>
      <c r="J1075">
        <f t="shared" si="1702"/>
        <v>3</v>
      </c>
      <c r="K1075">
        <v>0</v>
      </c>
      <c r="R1075">
        <f t="shared" ref="R1075:S1075" si="1880">R575</f>
        <v>1</v>
      </c>
      <c r="S1075">
        <f t="shared" si="1880"/>
        <v>1</v>
      </c>
      <c r="U1075">
        <f>VLOOKUP($R1075,装备规划说明!$X$27:$AI$34,U$1,FALSE)</f>
        <v>16</v>
      </c>
      <c r="V1075">
        <f>INT(VLOOKUP($R1075,装备规划说明!$X$27:$AI$34,V$1,FALSE)*VLOOKUP($G1075,装备规划说明!$F$10:$O$21,4,FALSE)/装备规划说明!$AE$14)</f>
        <v>295</v>
      </c>
      <c r="W1075">
        <f>VLOOKUP($R1075,装备规划说明!$X$27:$AI$34,W$1,FALSE)</f>
        <v>20</v>
      </c>
      <c r="X1075">
        <f>INT(VLOOKUP($R1075,装备规划说明!$X$27:$AI$34,X$1,FALSE)*VLOOKUP($G1075,装备规划说明!$F$10:$O$21,4,FALSE)/装备规划说明!$AE$14)</f>
        <v>21</v>
      </c>
      <c r="Y1075" t="str">
        <f t="shared" si="1741"/>
        <v>[[16,206,368][[20,14,26]</v>
      </c>
      <c r="Z1075">
        <f t="shared" si="1742"/>
        <v>2</v>
      </c>
      <c r="AA1075" t="str">
        <f t="shared" si="1743"/>
        <v>[[16,49,196,100][20,3,14,100]]</v>
      </c>
      <c r="AB1075" t="str">
        <f t="shared" si="1737"/>
        <v>[[16,49,196,100][20,3,14,100]]</v>
      </c>
      <c r="AC1075" t="str">
        <f t="shared" si="1737"/>
        <v>[[16,49,196,100][20,3,14,100]]</v>
      </c>
      <c r="AD1075" t="str">
        <f t="shared" si="1737"/>
        <v>[[16,49,196,100][20,3,14,100]]</v>
      </c>
      <c r="AE1075">
        <f t="shared" si="1744"/>
        <v>1</v>
      </c>
    </row>
    <row r="1076" spans="1:31" hidden="1" x14ac:dyDescent="0.15">
      <c r="A1076" t="str">
        <f t="shared" si="1698"/>
        <v>1302302</v>
      </c>
      <c r="B1076">
        <f t="shared" si="1699"/>
        <v>1</v>
      </c>
      <c r="E1076">
        <f t="shared" ref="E1076" si="1881">E576</f>
        <v>3</v>
      </c>
      <c r="G1076">
        <f t="shared" ref="G1076" si="1882">G576</f>
        <v>2</v>
      </c>
      <c r="H1076">
        <f>VLOOKUP(G1076,装备规划说明!$F$7:$H$20,2,FALSE)</f>
        <v>30</v>
      </c>
      <c r="I1076">
        <f>IF(G1076&gt;2,IF(E1076=VLOOKUP(G1076,装备规划说明!$F$10:$P$20,11,FALSE),1,0)+IF(E1076-1=VLOOKUP(G1076,装备规划说明!$F$10:$P$20,11,FALSE),1,0),IF(E1076=VLOOKUP(G1076,装备规划说明!$F$10:$P$20,11,FALSE),1,0))</f>
        <v>0</v>
      </c>
      <c r="J1076">
        <f t="shared" si="1702"/>
        <v>3</v>
      </c>
      <c r="K1076">
        <v>0</v>
      </c>
      <c r="R1076">
        <f t="shared" ref="R1076:S1076" si="1883">R576</f>
        <v>2</v>
      </c>
      <c r="S1076">
        <f t="shared" si="1883"/>
        <v>2</v>
      </c>
      <c r="U1076">
        <f>VLOOKUP($R1076,装备规划说明!$X$27:$AI$34,U$1,FALSE)</f>
        <v>16</v>
      </c>
      <c r="V1076">
        <f>INT(VLOOKUP($R1076,装备规划说明!$X$27:$AI$34,V$1,FALSE)*VLOOKUP($G1076,装备规划说明!$F$10:$O$21,4,FALSE)/装备规划说明!$AE$14)</f>
        <v>422</v>
      </c>
      <c r="W1076">
        <f>VLOOKUP($R1076,装备规划说明!$X$27:$AI$34,W$1,FALSE)</f>
        <v>20</v>
      </c>
      <c r="X1076">
        <f>INT(VLOOKUP($R1076,装备规划说明!$X$27:$AI$34,X$1,FALSE)*VLOOKUP($G1076,装备规划说明!$F$10:$O$21,4,FALSE)/装备规划说明!$AE$14)</f>
        <v>21</v>
      </c>
      <c r="Y1076" t="str">
        <f t="shared" si="1741"/>
        <v>[[16,295,527][[20,14,26]</v>
      </c>
      <c r="Z1076">
        <f t="shared" si="1742"/>
        <v>2</v>
      </c>
      <c r="AA1076" t="str">
        <f t="shared" si="1743"/>
        <v>[[16,70,281,100][20,3,14,100]]</v>
      </c>
      <c r="AB1076" t="str">
        <f t="shared" si="1737"/>
        <v>[[16,70,281,100][20,3,14,100]]</v>
      </c>
      <c r="AC1076" t="str">
        <f t="shared" si="1737"/>
        <v>[[16,70,281,100][20,3,14,100]]</v>
      </c>
      <c r="AD1076" t="str">
        <f t="shared" si="1737"/>
        <v>[[16,70,281,100][20,3,14,100]]</v>
      </c>
      <c r="AE1076">
        <f t="shared" si="1744"/>
        <v>1</v>
      </c>
    </row>
    <row r="1077" spans="1:31" hidden="1" x14ac:dyDescent="0.15">
      <c r="A1077" t="str">
        <f t="shared" si="1698"/>
        <v>1303302</v>
      </c>
      <c r="B1077">
        <f t="shared" si="1699"/>
        <v>1</v>
      </c>
      <c r="E1077">
        <f t="shared" ref="E1077" si="1884">E577</f>
        <v>3</v>
      </c>
      <c r="G1077">
        <f t="shared" ref="G1077" si="1885">G577</f>
        <v>2</v>
      </c>
      <c r="H1077">
        <f>VLOOKUP(G1077,装备规划说明!$F$7:$H$20,2,FALSE)</f>
        <v>30</v>
      </c>
      <c r="I1077">
        <f>IF(G1077&gt;2,IF(E1077=VLOOKUP(G1077,装备规划说明!$F$10:$P$20,11,FALSE),1,0)+IF(E1077-1=VLOOKUP(G1077,装备规划说明!$F$10:$P$20,11,FALSE),1,0),IF(E1077=VLOOKUP(G1077,装备规划说明!$F$10:$P$20,11,FALSE),1,0))</f>
        <v>0</v>
      </c>
      <c r="J1077">
        <f t="shared" si="1702"/>
        <v>3</v>
      </c>
      <c r="K1077">
        <v>0</v>
      </c>
      <c r="R1077">
        <f t="shared" ref="R1077:S1077" si="1886">R577</f>
        <v>3</v>
      </c>
      <c r="S1077">
        <f t="shared" si="1886"/>
        <v>3</v>
      </c>
      <c r="U1077">
        <f>VLOOKUP($R1077,装备规划说明!$X$27:$AI$34,U$1,FALSE)</f>
        <v>16</v>
      </c>
      <c r="V1077">
        <f>INT(VLOOKUP($R1077,装备规划说明!$X$27:$AI$34,V$1,FALSE)*VLOOKUP($G1077,装备规划说明!$F$10:$O$21,4,FALSE)/装备规划说明!$AE$14)</f>
        <v>211</v>
      </c>
      <c r="W1077">
        <f>VLOOKUP($R1077,装备规划说明!$X$27:$AI$34,W$1,FALSE)</f>
        <v>21</v>
      </c>
      <c r="X1077">
        <f>INT(VLOOKUP($R1077,装备规划说明!$X$27:$AI$34,X$1,FALSE)*VLOOKUP($G1077,装备规划说明!$F$10:$O$21,4,FALSE)/装备规划说明!$AE$14)</f>
        <v>21</v>
      </c>
      <c r="Y1077" t="str">
        <f t="shared" si="1741"/>
        <v>[[16,147,263][[21,14,26]</v>
      </c>
      <c r="Z1077">
        <f t="shared" si="1742"/>
        <v>2</v>
      </c>
      <c r="AA1077" t="str">
        <f t="shared" si="1743"/>
        <v>[[16,35,140,100][21,3,14,100]]</v>
      </c>
      <c r="AB1077" t="str">
        <f t="shared" si="1737"/>
        <v>[[16,35,140,100][21,3,14,100]]</v>
      </c>
      <c r="AC1077" t="str">
        <f t="shared" si="1737"/>
        <v>[[16,35,140,100][21,3,14,100]]</v>
      </c>
      <c r="AD1077" t="str">
        <f t="shared" si="1737"/>
        <v>[[16,35,140,100][21,3,14,100]]</v>
      </c>
      <c r="AE1077">
        <f t="shared" si="1744"/>
        <v>1</v>
      </c>
    </row>
    <row r="1078" spans="1:31" hidden="1" x14ac:dyDescent="0.15">
      <c r="A1078" t="str">
        <f t="shared" si="1698"/>
        <v>1304302</v>
      </c>
      <c r="B1078">
        <f t="shared" si="1699"/>
        <v>1</v>
      </c>
      <c r="E1078">
        <f t="shared" ref="E1078" si="1887">E578</f>
        <v>3</v>
      </c>
      <c r="G1078">
        <f t="shared" ref="G1078" si="1888">G578</f>
        <v>2</v>
      </c>
      <c r="H1078">
        <f>VLOOKUP(G1078,装备规划说明!$F$7:$H$20,2,FALSE)</f>
        <v>30</v>
      </c>
      <c r="I1078">
        <f>IF(G1078&gt;2,IF(E1078=VLOOKUP(G1078,装备规划说明!$F$10:$P$20,11,FALSE),1,0)+IF(E1078-1=VLOOKUP(G1078,装备规划说明!$F$10:$P$20,11,FALSE),1,0),IF(E1078=VLOOKUP(G1078,装备规划说明!$F$10:$P$20,11,FALSE),1,0))</f>
        <v>0</v>
      </c>
      <c r="J1078">
        <f t="shared" si="1702"/>
        <v>3</v>
      </c>
      <c r="K1078">
        <v>0</v>
      </c>
      <c r="R1078">
        <f t="shared" ref="R1078:S1078" si="1889">R578</f>
        <v>4</v>
      </c>
      <c r="S1078">
        <f t="shared" si="1889"/>
        <v>4</v>
      </c>
      <c r="U1078">
        <f>VLOOKUP($R1078,装备规划说明!$X$27:$AI$34,U$1,FALSE)</f>
        <v>18</v>
      </c>
      <c r="V1078">
        <f>INT(VLOOKUP($R1078,装备规划说明!$X$27:$AI$34,V$1,FALSE)*VLOOKUP($G1078,装备规划说明!$F$10:$O$21,4,FALSE)/装备规划说明!$AE$14)</f>
        <v>21</v>
      </c>
      <c r="W1078">
        <f>VLOOKUP($R1078,装备规划说明!$X$27:$AI$34,W$1,FALSE)</f>
        <v>22</v>
      </c>
      <c r="X1078">
        <f>INT(VLOOKUP($R1078,装备规划说明!$X$27:$AI$34,X$1,FALSE)*VLOOKUP($G1078,装备规划说明!$F$10:$O$21,4,FALSE)/装备规划说明!$AE$14)</f>
        <v>10</v>
      </c>
      <c r="Y1078" t="str">
        <f t="shared" si="1741"/>
        <v>[[18,14,26][[22,7,12]</v>
      </c>
      <c r="Z1078">
        <f t="shared" si="1742"/>
        <v>2</v>
      </c>
      <c r="AA1078" t="str">
        <f t="shared" si="1743"/>
        <v>[[18,3,14,100][22,1,6,100]]</v>
      </c>
      <c r="AB1078" t="str">
        <f t="shared" si="1737"/>
        <v>[[18,3,14,100][22,1,6,100]]</v>
      </c>
      <c r="AC1078" t="str">
        <f t="shared" si="1737"/>
        <v>[[18,3,14,100][22,1,6,100]]</v>
      </c>
      <c r="AD1078" t="str">
        <f t="shared" si="1737"/>
        <v>[[18,3,14,100][22,1,6,100]]</v>
      </c>
      <c r="AE1078">
        <f t="shared" si="1744"/>
        <v>1</v>
      </c>
    </row>
    <row r="1079" spans="1:31" hidden="1" x14ac:dyDescent="0.15">
      <c r="A1079" t="str">
        <f t="shared" si="1698"/>
        <v>1305302</v>
      </c>
      <c r="B1079">
        <f t="shared" si="1699"/>
        <v>1</v>
      </c>
      <c r="E1079">
        <f t="shared" ref="E1079" si="1890">E579</f>
        <v>3</v>
      </c>
      <c r="G1079">
        <f t="shared" ref="G1079" si="1891">G579</f>
        <v>2</v>
      </c>
      <c r="H1079">
        <f>VLOOKUP(G1079,装备规划说明!$F$7:$H$20,2,FALSE)</f>
        <v>30</v>
      </c>
      <c r="I1079">
        <f>IF(G1079&gt;2,IF(E1079=VLOOKUP(G1079,装备规划说明!$F$10:$P$20,11,FALSE),1,0)+IF(E1079-1=VLOOKUP(G1079,装备规划说明!$F$10:$P$20,11,FALSE),1,0),IF(E1079=VLOOKUP(G1079,装备规划说明!$F$10:$P$20,11,FALSE),1,0))</f>
        <v>0</v>
      </c>
      <c r="J1079">
        <f t="shared" si="1702"/>
        <v>3</v>
      </c>
      <c r="K1079">
        <v>0</v>
      </c>
      <c r="R1079">
        <f t="shared" ref="R1079:S1079" si="1892">R579</f>
        <v>5</v>
      </c>
      <c r="S1079">
        <f t="shared" si="1892"/>
        <v>5</v>
      </c>
      <c r="U1079">
        <f>VLOOKUP($R1079,装备规划说明!$X$27:$AI$34,U$1,FALSE)</f>
        <v>16</v>
      </c>
      <c r="V1079">
        <f>INT(VLOOKUP($R1079,装备规划说明!$X$27:$AI$34,V$1,FALSE)*VLOOKUP($G1079,装备规划说明!$F$10:$O$21,4,FALSE)/装备规划说明!$AE$14)</f>
        <v>295</v>
      </c>
      <c r="W1079">
        <f>VLOOKUP($R1079,装备规划说明!$X$27:$AI$34,W$1,FALSE)</f>
        <v>17</v>
      </c>
      <c r="X1079">
        <f>INT(VLOOKUP($R1079,装备规划说明!$X$27:$AI$34,X$1,FALSE)*VLOOKUP($G1079,装备规划说明!$F$10:$O$21,4,FALSE)/装备规划说明!$AE$14)</f>
        <v>211</v>
      </c>
      <c r="Y1079" t="str">
        <f t="shared" si="1741"/>
        <v>[[16,206,368][[17,147,263]</v>
      </c>
      <c r="Z1079">
        <f t="shared" si="1742"/>
        <v>2</v>
      </c>
      <c r="AA1079" t="str">
        <f t="shared" si="1743"/>
        <v>[[16,49,196,100][17,35,140,100]]</v>
      </c>
      <c r="AB1079" t="str">
        <f t="shared" si="1737"/>
        <v>[[16,49,196,100][17,35,140,100]]</v>
      </c>
      <c r="AC1079" t="str">
        <f t="shared" si="1737"/>
        <v>[[16,49,196,100][17,35,140,100]]</v>
      </c>
      <c r="AD1079" t="str">
        <f t="shared" si="1737"/>
        <v>[[16,49,196,100][17,35,140,100]]</v>
      </c>
      <c r="AE1079">
        <f t="shared" si="1744"/>
        <v>1</v>
      </c>
    </row>
    <row r="1080" spans="1:31" hidden="1" x14ac:dyDescent="0.15">
      <c r="A1080" t="str">
        <f t="shared" si="1698"/>
        <v>1306302</v>
      </c>
      <c r="B1080">
        <f t="shared" si="1699"/>
        <v>1</v>
      </c>
      <c r="E1080">
        <f t="shared" ref="E1080" si="1893">E580</f>
        <v>3</v>
      </c>
      <c r="G1080">
        <f t="shared" ref="G1080" si="1894">G580</f>
        <v>2</v>
      </c>
      <c r="H1080">
        <f>VLOOKUP(G1080,装备规划说明!$F$7:$H$20,2,FALSE)</f>
        <v>30</v>
      </c>
      <c r="I1080">
        <f>IF(G1080&gt;2,IF(E1080=VLOOKUP(G1080,装备规划说明!$F$10:$P$20,11,FALSE),1,0)+IF(E1080-1=VLOOKUP(G1080,装备规划说明!$F$10:$P$20,11,FALSE),1,0),IF(E1080=VLOOKUP(G1080,装备规划说明!$F$10:$P$20,11,FALSE),1,0))</f>
        <v>0</v>
      </c>
      <c r="J1080">
        <f t="shared" si="1702"/>
        <v>3</v>
      </c>
      <c r="K1080">
        <v>0</v>
      </c>
      <c r="R1080">
        <f t="shared" ref="R1080:S1080" si="1895">R580</f>
        <v>6</v>
      </c>
      <c r="S1080">
        <f t="shared" si="1895"/>
        <v>6</v>
      </c>
      <c r="U1080">
        <f>VLOOKUP($R1080,装备规划说明!$X$27:$AI$34,U$1,FALSE)</f>
        <v>18</v>
      </c>
      <c r="V1080">
        <f>INT(VLOOKUP($R1080,装备规划说明!$X$27:$AI$34,V$1,FALSE)*VLOOKUP($G1080,装备规划说明!$F$10:$O$21,4,FALSE)/装备规划说明!$AE$14)</f>
        <v>21</v>
      </c>
      <c r="W1080">
        <f>VLOOKUP($R1080,装备规划说明!$X$27:$AI$34,W$1,FALSE)</f>
        <v>17</v>
      </c>
      <c r="X1080">
        <f>INT(VLOOKUP($R1080,装备规划说明!$X$27:$AI$34,X$1,FALSE)*VLOOKUP($G1080,装备规划说明!$F$10:$O$21,4,FALSE)/装备规划说明!$AE$14)</f>
        <v>8</v>
      </c>
      <c r="Y1080" t="str">
        <f t="shared" si="1741"/>
        <v>[[18,14,26][[17,5,10]</v>
      </c>
      <c r="Z1080">
        <f t="shared" si="1742"/>
        <v>2</v>
      </c>
      <c r="AA1080" t="str">
        <f t="shared" si="1743"/>
        <v>[[18,3,14,100][17,1,5,100]]</v>
      </c>
      <c r="AB1080" t="str">
        <f t="shared" si="1737"/>
        <v>[[18,3,14,100][17,1,5,100]]</v>
      </c>
      <c r="AC1080" t="str">
        <f t="shared" si="1737"/>
        <v>[[18,3,14,100][17,1,5,100]]</v>
      </c>
      <c r="AD1080" t="str">
        <f t="shared" si="1737"/>
        <v>[[18,3,14,100][17,1,5,100]]</v>
      </c>
      <c r="AE1080">
        <f t="shared" si="1744"/>
        <v>1</v>
      </c>
    </row>
    <row r="1081" spans="1:31" hidden="1" x14ac:dyDescent="0.15">
      <c r="A1081" t="str">
        <f t="shared" si="1698"/>
        <v>1307302</v>
      </c>
      <c r="B1081">
        <f t="shared" si="1699"/>
        <v>1</v>
      </c>
      <c r="E1081">
        <f t="shared" ref="E1081" si="1896">E581</f>
        <v>3</v>
      </c>
      <c r="G1081">
        <f t="shared" ref="G1081" si="1897">G581</f>
        <v>2</v>
      </c>
      <c r="H1081">
        <f>VLOOKUP(G1081,装备规划说明!$F$7:$H$20,2,FALSE)</f>
        <v>30</v>
      </c>
      <c r="I1081">
        <f>IF(G1081&gt;2,IF(E1081=VLOOKUP(G1081,装备规划说明!$F$10:$P$20,11,FALSE),1,0)+IF(E1081-1=VLOOKUP(G1081,装备规划说明!$F$10:$P$20,11,FALSE),1,0),IF(E1081=VLOOKUP(G1081,装备规划说明!$F$10:$P$20,11,FALSE),1,0))</f>
        <v>0</v>
      </c>
      <c r="J1081">
        <f t="shared" si="1702"/>
        <v>3</v>
      </c>
      <c r="K1081">
        <v>0</v>
      </c>
      <c r="R1081">
        <f t="shared" ref="R1081:S1081" si="1898">R581</f>
        <v>7</v>
      </c>
      <c r="S1081">
        <f t="shared" si="1898"/>
        <v>7</v>
      </c>
      <c r="U1081">
        <f>VLOOKUP($R1081,装备规划说明!$X$27:$AI$34,U$1,FALSE)</f>
        <v>16</v>
      </c>
      <c r="V1081">
        <f>INT(VLOOKUP($R1081,装备规划说明!$X$27:$AI$34,V$1,FALSE)*VLOOKUP($G1081,装备规划说明!$F$10:$O$21,4,FALSE)/装备规划说明!$AE$14)</f>
        <v>422</v>
      </c>
      <c r="W1081">
        <f>VLOOKUP($R1081,装备规划说明!$X$27:$AI$34,W$1,FALSE)</f>
        <v>18</v>
      </c>
      <c r="X1081">
        <f>INT(VLOOKUP($R1081,装备规划说明!$X$27:$AI$34,X$1,FALSE)*VLOOKUP($G1081,装备规划说明!$F$10:$O$21,4,FALSE)/装备规划说明!$AE$14)</f>
        <v>84</v>
      </c>
      <c r="Y1081" t="str">
        <f t="shared" si="1741"/>
        <v>[[16,295,527][[18,58,105]</v>
      </c>
      <c r="Z1081">
        <f t="shared" si="1742"/>
        <v>2</v>
      </c>
      <c r="AA1081" t="str">
        <f t="shared" si="1743"/>
        <v>[[16,70,281,100][18,14,56,100]]</v>
      </c>
      <c r="AB1081" t="str">
        <f t="shared" si="1737"/>
        <v>[[16,70,281,100][18,14,56,100]]</v>
      </c>
      <c r="AC1081" t="str">
        <f t="shared" si="1737"/>
        <v>[[16,70,281,100][18,14,56,100]]</v>
      </c>
      <c r="AD1081" t="str">
        <f t="shared" si="1737"/>
        <v>[[16,70,281,100][18,14,56,100]]</v>
      </c>
      <c r="AE1081">
        <f t="shared" si="1744"/>
        <v>1</v>
      </c>
    </row>
    <row r="1082" spans="1:31" hidden="1" x14ac:dyDescent="0.15">
      <c r="A1082" t="str">
        <f t="shared" ref="A1082:A1145" si="1899">B1082&amp;J1082&amp;IF(R1082&lt;10,"0"&amp;R1082,R1082)&amp;E1082&amp;IF(G1082&lt;10,"0"&amp;G1082,G1082)</f>
        <v>1307302</v>
      </c>
      <c r="B1082">
        <f t="shared" ref="B1082:B1145" si="1900">B582</f>
        <v>1</v>
      </c>
      <c r="E1082">
        <f t="shared" ref="E1082" si="1901">E582</f>
        <v>3</v>
      </c>
      <c r="G1082">
        <f t="shared" ref="G1082" si="1902">G582</f>
        <v>2</v>
      </c>
      <c r="H1082">
        <f>VLOOKUP(G1082,装备规划说明!$F$7:$H$20,2,FALSE)</f>
        <v>30</v>
      </c>
      <c r="I1082">
        <f>IF(G1082&gt;2,IF(E1082=VLOOKUP(G1082,装备规划说明!$F$10:$P$20,11,FALSE),1,0)+IF(E1082-1=VLOOKUP(G1082,装备规划说明!$F$10:$P$20,11,FALSE),1,0),IF(E1082=VLOOKUP(G1082,装备规划说明!$F$10:$P$20,11,FALSE),1,0))</f>
        <v>0</v>
      </c>
      <c r="J1082">
        <f t="shared" ref="J1082:J1145" si="1903">J582+1</f>
        <v>3</v>
      </c>
      <c r="K1082">
        <v>0</v>
      </c>
      <c r="R1082">
        <f t="shared" ref="R1082:S1082" si="1904">R582</f>
        <v>7</v>
      </c>
      <c r="S1082">
        <f t="shared" si="1904"/>
        <v>7</v>
      </c>
      <c r="U1082">
        <f>VLOOKUP($R1082,装备规划说明!$X$27:$AI$34,U$1,FALSE)</f>
        <v>16</v>
      </c>
      <c r="V1082">
        <f>INT(VLOOKUP($R1082,装备规划说明!$X$27:$AI$34,V$1,FALSE)*VLOOKUP($G1082,装备规划说明!$F$10:$O$21,4,FALSE)/装备规划说明!$AE$14)</f>
        <v>422</v>
      </c>
      <c r="W1082">
        <f>VLOOKUP($R1082,装备规划说明!$X$27:$AI$34,W$1,FALSE)</f>
        <v>18</v>
      </c>
      <c r="X1082">
        <f>INT(VLOOKUP($R1082,装备规划说明!$X$27:$AI$34,X$1,FALSE)*VLOOKUP($G1082,装备规划说明!$F$10:$O$21,4,FALSE)/装备规划说明!$AE$14)</f>
        <v>84</v>
      </c>
      <c r="Y1082" t="str">
        <f t="shared" si="1741"/>
        <v>[[16,295,527][[18,58,105]</v>
      </c>
      <c r="Z1082">
        <f t="shared" si="1742"/>
        <v>2</v>
      </c>
      <c r="AA1082" t="str">
        <f t="shared" si="1743"/>
        <v>[[16,70,281,100][18,14,56,100]]</v>
      </c>
      <c r="AB1082" t="str">
        <f t="shared" si="1737"/>
        <v>[[16,70,281,100][18,14,56,100]]</v>
      </c>
      <c r="AC1082" t="str">
        <f t="shared" si="1737"/>
        <v>[[16,70,281,100][18,14,56,100]]</v>
      </c>
      <c r="AD1082" t="str">
        <f t="shared" si="1737"/>
        <v>[[16,70,281,100][18,14,56,100]]</v>
      </c>
      <c r="AE1082">
        <f t="shared" si="1744"/>
        <v>1</v>
      </c>
    </row>
    <row r="1083" spans="1:31" hidden="1" x14ac:dyDescent="0.15">
      <c r="A1083" t="str">
        <f t="shared" si="1899"/>
        <v>1307302</v>
      </c>
      <c r="B1083">
        <f t="shared" si="1900"/>
        <v>1</v>
      </c>
      <c r="E1083">
        <f t="shared" ref="E1083" si="1905">E583</f>
        <v>3</v>
      </c>
      <c r="G1083">
        <f t="shared" ref="G1083" si="1906">G583</f>
        <v>2</v>
      </c>
      <c r="H1083">
        <f>VLOOKUP(G1083,装备规划说明!$F$7:$H$20,2,FALSE)</f>
        <v>30</v>
      </c>
      <c r="I1083">
        <f>IF(G1083&gt;2,IF(E1083=VLOOKUP(G1083,装备规划说明!$F$10:$P$20,11,FALSE),1,0)+IF(E1083-1=VLOOKUP(G1083,装备规划说明!$F$10:$P$20,11,FALSE),1,0),IF(E1083=VLOOKUP(G1083,装备规划说明!$F$10:$P$20,11,FALSE),1,0))</f>
        <v>0</v>
      </c>
      <c r="J1083">
        <f t="shared" si="1903"/>
        <v>3</v>
      </c>
      <c r="K1083">
        <v>0</v>
      </c>
      <c r="R1083">
        <f t="shared" ref="R1083:S1083" si="1907">R583</f>
        <v>7</v>
      </c>
      <c r="S1083">
        <f t="shared" si="1907"/>
        <v>7</v>
      </c>
      <c r="U1083">
        <f>VLOOKUP($R1083,装备规划说明!$X$27:$AI$34,U$1,FALSE)</f>
        <v>16</v>
      </c>
      <c r="V1083">
        <f>INT(VLOOKUP($R1083,装备规划说明!$X$27:$AI$34,V$1,FALSE)*VLOOKUP($G1083,装备规划说明!$F$10:$O$21,4,FALSE)/装备规划说明!$AE$14)</f>
        <v>422</v>
      </c>
      <c r="W1083">
        <f>VLOOKUP($R1083,装备规划说明!$X$27:$AI$34,W$1,FALSE)</f>
        <v>18</v>
      </c>
      <c r="X1083">
        <f>INT(VLOOKUP($R1083,装备规划说明!$X$27:$AI$34,X$1,FALSE)*VLOOKUP($G1083,装备规划说明!$F$10:$O$21,4,FALSE)/装备规划说明!$AE$14)</f>
        <v>84</v>
      </c>
      <c r="Y1083" t="str">
        <f t="shared" si="1741"/>
        <v>[[16,295,527][[18,58,105]</v>
      </c>
      <c r="Z1083">
        <f t="shared" si="1742"/>
        <v>2</v>
      </c>
      <c r="AA1083" t="str">
        <f t="shared" si="1743"/>
        <v>[[16,70,281,100][18,14,56,100]]</v>
      </c>
      <c r="AB1083" t="str">
        <f t="shared" si="1737"/>
        <v>[[16,70,281,100][18,14,56,100]]</v>
      </c>
      <c r="AC1083" t="str">
        <f t="shared" si="1737"/>
        <v>[[16,70,281,100][18,14,56,100]]</v>
      </c>
      <c r="AD1083" t="str">
        <f t="shared" si="1737"/>
        <v>[[16,70,281,100][18,14,56,100]]</v>
      </c>
      <c r="AE1083">
        <f t="shared" si="1744"/>
        <v>1</v>
      </c>
    </row>
    <row r="1084" spans="1:31" hidden="1" x14ac:dyDescent="0.15">
      <c r="A1084" t="str">
        <f t="shared" si="1899"/>
        <v>1307302</v>
      </c>
      <c r="B1084">
        <f t="shared" si="1900"/>
        <v>1</v>
      </c>
      <c r="E1084">
        <f t="shared" ref="E1084" si="1908">E584</f>
        <v>3</v>
      </c>
      <c r="G1084">
        <f t="shared" ref="G1084" si="1909">G584</f>
        <v>2</v>
      </c>
      <c r="H1084">
        <f>VLOOKUP(G1084,装备规划说明!$F$7:$H$20,2,FALSE)</f>
        <v>30</v>
      </c>
      <c r="I1084">
        <f>IF(G1084&gt;2,IF(E1084=VLOOKUP(G1084,装备规划说明!$F$10:$P$20,11,FALSE),1,0)+IF(E1084-1=VLOOKUP(G1084,装备规划说明!$F$10:$P$20,11,FALSE),1,0),IF(E1084=VLOOKUP(G1084,装备规划说明!$F$10:$P$20,11,FALSE),1,0))</f>
        <v>0</v>
      </c>
      <c r="J1084">
        <f t="shared" si="1903"/>
        <v>3</v>
      </c>
      <c r="K1084">
        <v>0</v>
      </c>
      <c r="R1084">
        <f t="shared" ref="R1084:S1084" si="1910">R584</f>
        <v>7</v>
      </c>
      <c r="S1084">
        <f t="shared" si="1910"/>
        <v>7</v>
      </c>
      <c r="U1084">
        <f>VLOOKUP($R1084,装备规划说明!$X$27:$AI$34,U$1,FALSE)</f>
        <v>16</v>
      </c>
      <c r="V1084">
        <f>INT(VLOOKUP($R1084,装备规划说明!$X$27:$AI$34,V$1,FALSE)*VLOOKUP($G1084,装备规划说明!$F$10:$O$21,4,FALSE)/装备规划说明!$AE$14)</f>
        <v>422</v>
      </c>
      <c r="W1084">
        <f>VLOOKUP($R1084,装备规划说明!$X$27:$AI$34,W$1,FALSE)</f>
        <v>18</v>
      </c>
      <c r="X1084">
        <f>INT(VLOOKUP($R1084,装备规划说明!$X$27:$AI$34,X$1,FALSE)*VLOOKUP($G1084,装备规划说明!$F$10:$O$21,4,FALSE)/装备规划说明!$AE$14)</f>
        <v>84</v>
      </c>
      <c r="Y1084" t="str">
        <f t="shared" si="1741"/>
        <v>[[16,295,527][[18,58,105]</v>
      </c>
      <c r="Z1084">
        <f t="shared" si="1742"/>
        <v>2</v>
      </c>
      <c r="AA1084" t="str">
        <f t="shared" si="1743"/>
        <v>[[16,70,281,100][18,14,56,100]]</v>
      </c>
      <c r="AB1084" t="str">
        <f t="shared" si="1737"/>
        <v>[[16,70,281,100][18,14,56,100]]</v>
      </c>
      <c r="AC1084" t="str">
        <f t="shared" si="1737"/>
        <v>[[16,70,281,100][18,14,56,100]]</v>
      </c>
      <c r="AD1084" t="str">
        <f t="shared" si="1737"/>
        <v>[[16,70,281,100][18,14,56,100]]</v>
      </c>
      <c r="AE1084">
        <f t="shared" si="1744"/>
        <v>1</v>
      </c>
    </row>
    <row r="1085" spans="1:31" hidden="1" x14ac:dyDescent="0.15">
      <c r="A1085" t="str">
        <f t="shared" si="1899"/>
        <v>1301402</v>
      </c>
      <c r="B1085">
        <f t="shared" si="1900"/>
        <v>1</v>
      </c>
      <c r="E1085">
        <f t="shared" ref="E1085" si="1911">E585</f>
        <v>4</v>
      </c>
      <c r="G1085">
        <f t="shared" ref="G1085" si="1912">G585</f>
        <v>2</v>
      </c>
      <c r="H1085">
        <f>VLOOKUP(G1085,装备规划说明!$F$7:$H$20,2,FALSE)</f>
        <v>30</v>
      </c>
      <c r="I1085">
        <f>IF(G1085&gt;2,IF(E1085=VLOOKUP(G1085,装备规划说明!$F$10:$P$20,11,FALSE),1,0)+IF(E1085-1=VLOOKUP(G1085,装备规划说明!$F$10:$P$20,11,FALSE),1,0),IF(E1085=VLOOKUP(G1085,装备规划说明!$F$10:$P$20,11,FALSE),1,0))</f>
        <v>0</v>
      </c>
      <c r="J1085">
        <f t="shared" si="1903"/>
        <v>3</v>
      </c>
      <c r="K1085">
        <v>0</v>
      </c>
      <c r="R1085">
        <f t="shared" ref="R1085:S1085" si="1913">R585</f>
        <v>1</v>
      </c>
      <c r="S1085">
        <f t="shared" si="1913"/>
        <v>1</v>
      </c>
      <c r="U1085">
        <f>VLOOKUP($R1085,装备规划说明!$X$27:$AI$34,U$1,FALSE)</f>
        <v>16</v>
      </c>
      <c r="V1085">
        <f>INT(VLOOKUP($R1085,装备规划说明!$X$27:$AI$34,V$1,FALSE)*VLOOKUP($G1085,装备规划说明!$F$10:$O$21,4,FALSE)/装备规划说明!$AE$14)</f>
        <v>295</v>
      </c>
      <c r="W1085">
        <f>VLOOKUP($R1085,装备规划说明!$X$27:$AI$34,W$1,FALSE)</f>
        <v>20</v>
      </c>
      <c r="X1085">
        <f>INT(VLOOKUP($R1085,装备规划说明!$X$27:$AI$34,X$1,FALSE)*VLOOKUP($G1085,装备规划说明!$F$10:$O$21,4,FALSE)/装备规划说明!$AE$14)</f>
        <v>21</v>
      </c>
      <c r="Y1085" t="str">
        <f t="shared" si="1741"/>
        <v>[[16,206,368][[20,14,26]</v>
      </c>
      <c r="Z1085">
        <f t="shared" si="1742"/>
        <v>3</v>
      </c>
      <c r="AA1085" t="str">
        <f t="shared" si="1743"/>
        <v>[[16,49,196,100][20,3,14,100]]</v>
      </c>
      <c r="AB1085" t="str">
        <f t="shared" si="1737"/>
        <v>[[16,49,196,100][20,3,14,100]]</v>
      </c>
      <c r="AC1085" t="str">
        <f t="shared" si="1737"/>
        <v>[[16,49,196,100][20,3,14,100]]</v>
      </c>
      <c r="AD1085" t="str">
        <f t="shared" si="1737"/>
        <v>[[16,49,196,100][20,3,14,100]]</v>
      </c>
      <c r="AE1085">
        <f t="shared" si="1744"/>
        <v>1</v>
      </c>
    </row>
    <row r="1086" spans="1:31" hidden="1" x14ac:dyDescent="0.15">
      <c r="A1086" t="str">
        <f t="shared" si="1899"/>
        <v>1302402</v>
      </c>
      <c r="B1086">
        <f t="shared" si="1900"/>
        <v>1</v>
      </c>
      <c r="E1086">
        <f t="shared" ref="E1086" si="1914">E586</f>
        <v>4</v>
      </c>
      <c r="G1086">
        <f t="shared" ref="G1086" si="1915">G586</f>
        <v>2</v>
      </c>
      <c r="H1086">
        <f>VLOOKUP(G1086,装备规划说明!$F$7:$H$20,2,FALSE)</f>
        <v>30</v>
      </c>
      <c r="I1086">
        <f>IF(G1086&gt;2,IF(E1086=VLOOKUP(G1086,装备规划说明!$F$10:$P$20,11,FALSE),1,0)+IF(E1086-1=VLOOKUP(G1086,装备规划说明!$F$10:$P$20,11,FALSE),1,0),IF(E1086=VLOOKUP(G1086,装备规划说明!$F$10:$P$20,11,FALSE),1,0))</f>
        <v>0</v>
      </c>
      <c r="J1086">
        <f t="shared" si="1903"/>
        <v>3</v>
      </c>
      <c r="K1086">
        <v>0</v>
      </c>
      <c r="R1086">
        <f t="shared" ref="R1086:S1086" si="1916">R586</f>
        <v>2</v>
      </c>
      <c r="S1086">
        <f t="shared" si="1916"/>
        <v>2</v>
      </c>
      <c r="U1086">
        <f>VLOOKUP($R1086,装备规划说明!$X$27:$AI$34,U$1,FALSE)</f>
        <v>16</v>
      </c>
      <c r="V1086">
        <f>INT(VLOOKUP($R1086,装备规划说明!$X$27:$AI$34,V$1,FALSE)*VLOOKUP($G1086,装备规划说明!$F$10:$O$21,4,FALSE)/装备规划说明!$AE$14)</f>
        <v>422</v>
      </c>
      <c r="W1086">
        <f>VLOOKUP($R1086,装备规划说明!$X$27:$AI$34,W$1,FALSE)</f>
        <v>20</v>
      </c>
      <c r="X1086">
        <f>INT(VLOOKUP($R1086,装备规划说明!$X$27:$AI$34,X$1,FALSE)*VLOOKUP($G1086,装备规划说明!$F$10:$O$21,4,FALSE)/装备规划说明!$AE$14)</f>
        <v>21</v>
      </c>
      <c r="Y1086" t="str">
        <f t="shared" si="1741"/>
        <v>[[16,295,527][[20,14,26]</v>
      </c>
      <c r="Z1086">
        <f t="shared" si="1742"/>
        <v>3</v>
      </c>
      <c r="AA1086" t="str">
        <f t="shared" si="1743"/>
        <v>[[16,70,281,100][20,3,14,100]]</v>
      </c>
      <c r="AB1086" t="str">
        <f t="shared" si="1737"/>
        <v>[[16,70,281,100][20,3,14,100]]</v>
      </c>
      <c r="AC1086" t="str">
        <f t="shared" si="1737"/>
        <v>[[16,70,281,100][20,3,14,100]]</v>
      </c>
      <c r="AD1086" t="str">
        <f t="shared" si="1737"/>
        <v>[[16,70,281,100][20,3,14,100]]</v>
      </c>
      <c r="AE1086">
        <f t="shared" si="1744"/>
        <v>1</v>
      </c>
    </row>
    <row r="1087" spans="1:31" hidden="1" x14ac:dyDescent="0.15">
      <c r="A1087" t="str">
        <f t="shared" si="1899"/>
        <v>1303402</v>
      </c>
      <c r="B1087">
        <f t="shared" si="1900"/>
        <v>1</v>
      </c>
      <c r="E1087">
        <f t="shared" ref="E1087" si="1917">E587</f>
        <v>4</v>
      </c>
      <c r="G1087">
        <f t="shared" ref="G1087" si="1918">G587</f>
        <v>2</v>
      </c>
      <c r="H1087">
        <f>VLOOKUP(G1087,装备规划说明!$F$7:$H$20,2,FALSE)</f>
        <v>30</v>
      </c>
      <c r="I1087">
        <f>IF(G1087&gt;2,IF(E1087=VLOOKUP(G1087,装备规划说明!$F$10:$P$20,11,FALSE),1,0)+IF(E1087-1=VLOOKUP(G1087,装备规划说明!$F$10:$P$20,11,FALSE),1,0),IF(E1087=VLOOKUP(G1087,装备规划说明!$F$10:$P$20,11,FALSE),1,0))</f>
        <v>0</v>
      </c>
      <c r="J1087">
        <f t="shared" si="1903"/>
        <v>3</v>
      </c>
      <c r="K1087">
        <v>0</v>
      </c>
      <c r="R1087">
        <f t="shared" ref="R1087:S1087" si="1919">R587</f>
        <v>3</v>
      </c>
      <c r="S1087">
        <f t="shared" si="1919"/>
        <v>3</v>
      </c>
      <c r="U1087">
        <f>VLOOKUP($R1087,装备规划说明!$X$27:$AI$34,U$1,FALSE)</f>
        <v>16</v>
      </c>
      <c r="V1087">
        <f>INT(VLOOKUP($R1087,装备规划说明!$X$27:$AI$34,V$1,FALSE)*VLOOKUP($G1087,装备规划说明!$F$10:$O$21,4,FALSE)/装备规划说明!$AE$14)</f>
        <v>211</v>
      </c>
      <c r="W1087">
        <f>VLOOKUP($R1087,装备规划说明!$X$27:$AI$34,W$1,FALSE)</f>
        <v>21</v>
      </c>
      <c r="X1087">
        <f>INT(VLOOKUP($R1087,装备规划说明!$X$27:$AI$34,X$1,FALSE)*VLOOKUP($G1087,装备规划说明!$F$10:$O$21,4,FALSE)/装备规划说明!$AE$14)</f>
        <v>21</v>
      </c>
      <c r="Y1087" t="str">
        <f t="shared" si="1741"/>
        <v>[[16,147,263][[21,14,26]</v>
      </c>
      <c r="Z1087">
        <f t="shared" si="1742"/>
        <v>3</v>
      </c>
      <c r="AA1087" t="str">
        <f t="shared" si="1743"/>
        <v>[[16,35,140,100][21,3,14,100]]</v>
      </c>
      <c r="AB1087" t="str">
        <f t="shared" si="1737"/>
        <v>[[16,35,140,100][21,3,14,100]]</v>
      </c>
      <c r="AC1087" t="str">
        <f t="shared" si="1737"/>
        <v>[[16,35,140,100][21,3,14,100]]</v>
      </c>
      <c r="AD1087" t="str">
        <f t="shared" si="1737"/>
        <v>[[16,35,140,100][21,3,14,100]]</v>
      </c>
      <c r="AE1087">
        <f t="shared" si="1744"/>
        <v>1</v>
      </c>
    </row>
    <row r="1088" spans="1:31" hidden="1" x14ac:dyDescent="0.15">
      <c r="A1088" t="str">
        <f t="shared" si="1899"/>
        <v>1304402</v>
      </c>
      <c r="B1088">
        <f t="shared" si="1900"/>
        <v>1</v>
      </c>
      <c r="E1088">
        <f t="shared" ref="E1088" si="1920">E588</f>
        <v>4</v>
      </c>
      <c r="G1088">
        <f t="shared" ref="G1088" si="1921">G588</f>
        <v>2</v>
      </c>
      <c r="H1088">
        <f>VLOOKUP(G1088,装备规划说明!$F$7:$H$20,2,FALSE)</f>
        <v>30</v>
      </c>
      <c r="I1088">
        <f>IF(G1088&gt;2,IF(E1088=VLOOKUP(G1088,装备规划说明!$F$10:$P$20,11,FALSE),1,0)+IF(E1088-1=VLOOKUP(G1088,装备规划说明!$F$10:$P$20,11,FALSE),1,0),IF(E1088=VLOOKUP(G1088,装备规划说明!$F$10:$P$20,11,FALSE),1,0))</f>
        <v>0</v>
      </c>
      <c r="J1088">
        <f t="shared" si="1903"/>
        <v>3</v>
      </c>
      <c r="K1088">
        <v>0</v>
      </c>
      <c r="R1088">
        <f t="shared" ref="R1088:S1088" si="1922">R588</f>
        <v>4</v>
      </c>
      <c r="S1088">
        <f t="shared" si="1922"/>
        <v>4</v>
      </c>
      <c r="U1088">
        <f>VLOOKUP($R1088,装备规划说明!$X$27:$AI$34,U$1,FALSE)</f>
        <v>18</v>
      </c>
      <c r="V1088">
        <f>INT(VLOOKUP($R1088,装备规划说明!$X$27:$AI$34,V$1,FALSE)*VLOOKUP($G1088,装备规划说明!$F$10:$O$21,4,FALSE)/装备规划说明!$AE$14)</f>
        <v>21</v>
      </c>
      <c r="W1088">
        <f>VLOOKUP($R1088,装备规划说明!$X$27:$AI$34,W$1,FALSE)</f>
        <v>22</v>
      </c>
      <c r="X1088">
        <f>INT(VLOOKUP($R1088,装备规划说明!$X$27:$AI$34,X$1,FALSE)*VLOOKUP($G1088,装备规划说明!$F$10:$O$21,4,FALSE)/装备规划说明!$AE$14)</f>
        <v>10</v>
      </c>
      <c r="Y1088" t="str">
        <f t="shared" si="1741"/>
        <v>[[18,14,26][[22,7,12]</v>
      </c>
      <c r="Z1088">
        <f t="shared" si="1742"/>
        <v>3</v>
      </c>
      <c r="AA1088" t="str">
        <f t="shared" si="1743"/>
        <v>[[18,3,14,100][22,1,6,100]]</v>
      </c>
      <c r="AB1088" t="str">
        <f t="shared" si="1737"/>
        <v>[[18,3,14,100][22,1,6,100]]</v>
      </c>
      <c r="AC1088" t="str">
        <f t="shared" si="1737"/>
        <v>[[18,3,14,100][22,1,6,100]]</v>
      </c>
      <c r="AD1088" t="str">
        <f t="shared" si="1737"/>
        <v>[[18,3,14,100][22,1,6,100]]</v>
      </c>
      <c r="AE1088">
        <f t="shared" si="1744"/>
        <v>1</v>
      </c>
    </row>
    <row r="1089" spans="1:31" hidden="1" x14ac:dyDescent="0.15">
      <c r="A1089" t="str">
        <f t="shared" si="1899"/>
        <v>1305402</v>
      </c>
      <c r="B1089">
        <f t="shared" si="1900"/>
        <v>1</v>
      </c>
      <c r="E1089">
        <f t="shared" ref="E1089" si="1923">E589</f>
        <v>4</v>
      </c>
      <c r="G1089">
        <f t="shared" ref="G1089" si="1924">G589</f>
        <v>2</v>
      </c>
      <c r="H1089">
        <f>VLOOKUP(G1089,装备规划说明!$F$7:$H$20,2,FALSE)</f>
        <v>30</v>
      </c>
      <c r="I1089">
        <f>IF(G1089&gt;2,IF(E1089=VLOOKUP(G1089,装备规划说明!$F$10:$P$20,11,FALSE),1,0)+IF(E1089-1=VLOOKUP(G1089,装备规划说明!$F$10:$P$20,11,FALSE),1,0),IF(E1089=VLOOKUP(G1089,装备规划说明!$F$10:$P$20,11,FALSE),1,0))</f>
        <v>0</v>
      </c>
      <c r="J1089">
        <f t="shared" si="1903"/>
        <v>3</v>
      </c>
      <c r="K1089">
        <v>0</v>
      </c>
      <c r="R1089">
        <f t="shared" ref="R1089:S1089" si="1925">R589</f>
        <v>5</v>
      </c>
      <c r="S1089">
        <f t="shared" si="1925"/>
        <v>5</v>
      </c>
      <c r="U1089">
        <f>VLOOKUP($R1089,装备规划说明!$X$27:$AI$34,U$1,FALSE)</f>
        <v>16</v>
      </c>
      <c r="V1089">
        <f>INT(VLOOKUP($R1089,装备规划说明!$X$27:$AI$34,V$1,FALSE)*VLOOKUP($G1089,装备规划说明!$F$10:$O$21,4,FALSE)/装备规划说明!$AE$14)</f>
        <v>295</v>
      </c>
      <c r="W1089">
        <f>VLOOKUP($R1089,装备规划说明!$X$27:$AI$34,W$1,FALSE)</f>
        <v>17</v>
      </c>
      <c r="X1089">
        <f>INT(VLOOKUP($R1089,装备规划说明!$X$27:$AI$34,X$1,FALSE)*VLOOKUP($G1089,装备规划说明!$F$10:$O$21,4,FALSE)/装备规划说明!$AE$14)</f>
        <v>211</v>
      </c>
      <c r="Y1089" t="str">
        <f t="shared" si="1741"/>
        <v>[[16,206,368][[17,147,263]</v>
      </c>
      <c r="Z1089">
        <f t="shared" si="1742"/>
        <v>3</v>
      </c>
      <c r="AA1089" t="str">
        <f t="shared" si="1743"/>
        <v>[[16,49,196,100][17,35,140,100]]</v>
      </c>
      <c r="AB1089" t="str">
        <f t="shared" si="1737"/>
        <v>[[16,49,196,100][17,35,140,100]]</v>
      </c>
      <c r="AC1089" t="str">
        <f t="shared" si="1737"/>
        <v>[[16,49,196,100][17,35,140,100]]</v>
      </c>
      <c r="AD1089" t="str">
        <f t="shared" si="1737"/>
        <v>[[16,49,196,100][17,35,140,100]]</v>
      </c>
      <c r="AE1089">
        <f t="shared" si="1744"/>
        <v>1</v>
      </c>
    </row>
    <row r="1090" spans="1:31" hidden="1" x14ac:dyDescent="0.15">
      <c r="A1090" t="str">
        <f t="shared" si="1899"/>
        <v>1306402</v>
      </c>
      <c r="B1090">
        <f t="shared" si="1900"/>
        <v>1</v>
      </c>
      <c r="E1090">
        <f t="shared" ref="E1090" si="1926">E590</f>
        <v>4</v>
      </c>
      <c r="G1090">
        <f t="shared" ref="G1090" si="1927">G590</f>
        <v>2</v>
      </c>
      <c r="H1090">
        <f>VLOOKUP(G1090,装备规划说明!$F$7:$H$20,2,FALSE)</f>
        <v>30</v>
      </c>
      <c r="I1090">
        <f>IF(G1090&gt;2,IF(E1090=VLOOKUP(G1090,装备规划说明!$F$10:$P$20,11,FALSE),1,0)+IF(E1090-1=VLOOKUP(G1090,装备规划说明!$F$10:$P$20,11,FALSE),1,0),IF(E1090=VLOOKUP(G1090,装备规划说明!$F$10:$P$20,11,FALSE),1,0))</f>
        <v>0</v>
      </c>
      <c r="J1090">
        <f t="shared" si="1903"/>
        <v>3</v>
      </c>
      <c r="K1090">
        <v>0</v>
      </c>
      <c r="R1090">
        <f t="shared" ref="R1090:S1090" si="1928">R590</f>
        <v>6</v>
      </c>
      <c r="S1090">
        <f t="shared" si="1928"/>
        <v>6</v>
      </c>
      <c r="U1090">
        <f>VLOOKUP($R1090,装备规划说明!$X$27:$AI$34,U$1,FALSE)</f>
        <v>18</v>
      </c>
      <c r="V1090">
        <f>INT(VLOOKUP($R1090,装备规划说明!$X$27:$AI$34,V$1,FALSE)*VLOOKUP($G1090,装备规划说明!$F$10:$O$21,4,FALSE)/装备规划说明!$AE$14)</f>
        <v>21</v>
      </c>
      <c r="W1090">
        <f>VLOOKUP($R1090,装备规划说明!$X$27:$AI$34,W$1,FALSE)</f>
        <v>17</v>
      </c>
      <c r="X1090">
        <f>INT(VLOOKUP($R1090,装备规划说明!$X$27:$AI$34,X$1,FALSE)*VLOOKUP($G1090,装备规划说明!$F$10:$O$21,4,FALSE)/装备规划说明!$AE$14)</f>
        <v>8</v>
      </c>
      <c r="Y1090" t="str">
        <f t="shared" si="1741"/>
        <v>[[18,14,26][[17,5,10]</v>
      </c>
      <c r="Z1090">
        <f t="shared" si="1742"/>
        <v>3</v>
      </c>
      <c r="AA1090" t="str">
        <f t="shared" si="1743"/>
        <v>[[18,3,14,100][17,1,5,100]]</v>
      </c>
      <c r="AB1090" t="str">
        <f t="shared" si="1737"/>
        <v>[[18,3,14,100][17,1,5,100]]</v>
      </c>
      <c r="AC1090" t="str">
        <f t="shared" si="1737"/>
        <v>[[18,3,14,100][17,1,5,100]]</v>
      </c>
      <c r="AD1090" t="str">
        <f t="shared" si="1737"/>
        <v>[[18,3,14,100][17,1,5,100]]</v>
      </c>
      <c r="AE1090">
        <f t="shared" si="1744"/>
        <v>1</v>
      </c>
    </row>
    <row r="1091" spans="1:31" hidden="1" x14ac:dyDescent="0.15">
      <c r="A1091" t="str">
        <f t="shared" si="1899"/>
        <v>1307402</v>
      </c>
      <c r="B1091">
        <f t="shared" si="1900"/>
        <v>1</v>
      </c>
      <c r="E1091">
        <f t="shared" ref="E1091" si="1929">E591</f>
        <v>4</v>
      </c>
      <c r="G1091">
        <f t="shared" ref="G1091" si="1930">G591</f>
        <v>2</v>
      </c>
      <c r="H1091">
        <f>VLOOKUP(G1091,装备规划说明!$F$7:$H$20,2,FALSE)</f>
        <v>30</v>
      </c>
      <c r="I1091">
        <f>IF(G1091&gt;2,IF(E1091=VLOOKUP(G1091,装备规划说明!$F$10:$P$20,11,FALSE),1,0)+IF(E1091-1=VLOOKUP(G1091,装备规划说明!$F$10:$P$20,11,FALSE),1,0),IF(E1091=VLOOKUP(G1091,装备规划说明!$F$10:$P$20,11,FALSE),1,0))</f>
        <v>0</v>
      </c>
      <c r="J1091">
        <f t="shared" si="1903"/>
        <v>3</v>
      </c>
      <c r="K1091">
        <v>0</v>
      </c>
      <c r="R1091">
        <f t="shared" ref="R1091:S1091" si="1931">R591</f>
        <v>7</v>
      </c>
      <c r="S1091">
        <f t="shared" si="1931"/>
        <v>7</v>
      </c>
      <c r="U1091">
        <f>VLOOKUP($R1091,装备规划说明!$X$27:$AI$34,U$1,FALSE)</f>
        <v>16</v>
      </c>
      <c r="V1091">
        <f>INT(VLOOKUP($R1091,装备规划说明!$X$27:$AI$34,V$1,FALSE)*VLOOKUP($G1091,装备规划说明!$F$10:$O$21,4,FALSE)/装备规划说明!$AE$14)</f>
        <v>422</v>
      </c>
      <c r="W1091">
        <f>VLOOKUP($R1091,装备规划说明!$X$27:$AI$34,W$1,FALSE)</f>
        <v>18</v>
      </c>
      <c r="X1091">
        <f>INT(VLOOKUP($R1091,装备规划说明!$X$27:$AI$34,X$1,FALSE)*VLOOKUP($G1091,装备规划说明!$F$10:$O$21,4,FALSE)/装备规划说明!$AE$14)</f>
        <v>84</v>
      </c>
      <c r="Y1091" t="str">
        <f t="shared" si="1741"/>
        <v>[[16,295,527][[18,58,105]</v>
      </c>
      <c r="Z1091">
        <f t="shared" si="1742"/>
        <v>3</v>
      </c>
      <c r="AA1091" t="str">
        <f t="shared" si="1743"/>
        <v>[[16,70,281,100][18,14,56,100]]</v>
      </c>
      <c r="AB1091" t="str">
        <f t="shared" si="1737"/>
        <v>[[16,70,281,100][18,14,56,100]]</v>
      </c>
      <c r="AC1091" t="str">
        <f t="shared" si="1737"/>
        <v>[[16,70,281,100][18,14,56,100]]</v>
      </c>
      <c r="AD1091" t="str">
        <f t="shared" si="1737"/>
        <v>[[16,70,281,100][18,14,56,100]]</v>
      </c>
      <c r="AE1091">
        <f t="shared" si="1744"/>
        <v>1</v>
      </c>
    </row>
    <row r="1092" spans="1:31" hidden="1" x14ac:dyDescent="0.15">
      <c r="A1092" t="str">
        <f t="shared" si="1899"/>
        <v>1307402</v>
      </c>
      <c r="B1092">
        <f t="shared" si="1900"/>
        <v>1</v>
      </c>
      <c r="E1092">
        <f t="shared" ref="E1092" si="1932">E592</f>
        <v>4</v>
      </c>
      <c r="G1092">
        <f t="shared" ref="G1092" si="1933">G592</f>
        <v>2</v>
      </c>
      <c r="H1092">
        <f>VLOOKUP(G1092,装备规划说明!$F$7:$H$20,2,FALSE)</f>
        <v>30</v>
      </c>
      <c r="I1092">
        <f>IF(G1092&gt;2,IF(E1092=VLOOKUP(G1092,装备规划说明!$F$10:$P$20,11,FALSE),1,0)+IF(E1092-1=VLOOKUP(G1092,装备规划说明!$F$10:$P$20,11,FALSE),1,0),IF(E1092=VLOOKUP(G1092,装备规划说明!$F$10:$P$20,11,FALSE),1,0))</f>
        <v>0</v>
      </c>
      <c r="J1092">
        <f t="shared" si="1903"/>
        <v>3</v>
      </c>
      <c r="K1092">
        <v>0</v>
      </c>
      <c r="R1092">
        <f t="shared" ref="R1092:S1092" si="1934">R592</f>
        <v>7</v>
      </c>
      <c r="S1092">
        <f t="shared" si="1934"/>
        <v>7</v>
      </c>
      <c r="U1092">
        <f>VLOOKUP($R1092,装备规划说明!$X$27:$AI$34,U$1,FALSE)</f>
        <v>16</v>
      </c>
      <c r="V1092">
        <f>INT(VLOOKUP($R1092,装备规划说明!$X$27:$AI$34,V$1,FALSE)*VLOOKUP($G1092,装备规划说明!$F$10:$O$21,4,FALSE)/装备规划说明!$AE$14)</f>
        <v>422</v>
      </c>
      <c r="W1092">
        <f>VLOOKUP($R1092,装备规划说明!$X$27:$AI$34,W$1,FALSE)</f>
        <v>18</v>
      </c>
      <c r="X1092">
        <f>INT(VLOOKUP($R1092,装备规划说明!$X$27:$AI$34,X$1,FALSE)*VLOOKUP($G1092,装备规划说明!$F$10:$O$21,4,FALSE)/装备规划说明!$AE$14)</f>
        <v>84</v>
      </c>
      <c r="Y1092" t="str">
        <f t="shared" si="1741"/>
        <v>[[16,295,527][[18,58,105]</v>
      </c>
      <c r="Z1092">
        <f t="shared" si="1742"/>
        <v>3</v>
      </c>
      <c r="AA1092" t="str">
        <f t="shared" si="1743"/>
        <v>[[16,70,281,100][18,14,56,100]]</v>
      </c>
      <c r="AB1092" t="str">
        <f t="shared" si="1737"/>
        <v>[[16,70,281,100][18,14,56,100]]</v>
      </c>
      <c r="AC1092" t="str">
        <f t="shared" si="1737"/>
        <v>[[16,70,281,100][18,14,56,100]]</v>
      </c>
      <c r="AD1092" t="str">
        <f t="shared" si="1737"/>
        <v>[[16,70,281,100][18,14,56,100]]</v>
      </c>
      <c r="AE1092">
        <f t="shared" si="1744"/>
        <v>1</v>
      </c>
    </row>
    <row r="1093" spans="1:31" hidden="1" x14ac:dyDescent="0.15">
      <c r="A1093" t="str">
        <f t="shared" si="1899"/>
        <v>1307402</v>
      </c>
      <c r="B1093">
        <f t="shared" si="1900"/>
        <v>1</v>
      </c>
      <c r="E1093">
        <f t="shared" ref="E1093" si="1935">E593</f>
        <v>4</v>
      </c>
      <c r="G1093">
        <f t="shared" ref="G1093" si="1936">G593</f>
        <v>2</v>
      </c>
      <c r="H1093">
        <f>VLOOKUP(G1093,装备规划说明!$F$7:$H$20,2,FALSE)</f>
        <v>30</v>
      </c>
      <c r="I1093">
        <f>IF(G1093&gt;2,IF(E1093=VLOOKUP(G1093,装备规划说明!$F$10:$P$20,11,FALSE),1,0)+IF(E1093-1=VLOOKUP(G1093,装备规划说明!$F$10:$P$20,11,FALSE),1,0),IF(E1093=VLOOKUP(G1093,装备规划说明!$F$10:$P$20,11,FALSE),1,0))</f>
        <v>0</v>
      </c>
      <c r="J1093">
        <f t="shared" si="1903"/>
        <v>3</v>
      </c>
      <c r="K1093">
        <v>0</v>
      </c>
      <c r="R1093">
        <f t="shared" ref="R1093:S1093" si="1937">R593</f>
        <v>7</v>
      </c>
      <c r="S1093">
        <f t="shared" si="1937"/>
        <v>7</v>
      </c>
      <c r="U1093">
        <f>VLOOKUP($R1093,装备规划说明!$X$27:$AI$34,U$1,FALSE)</f>
        <v>16</v>
      </c>
      <c r="V1093">
        <f>INT(VLOOKUP($R1093,装备规划说明!$X$27:$AI$34,V$1,FALSE)*VLOOKUP($G1093,装备规划说明!$F$10:$O$21,4,FALSE)/装备规划说明!$AE$14)</f>
        <v>422</v>
      </c>
      <c r="W1093">
        <f>VLOOKUP($R1093,装备规划说明!$X$27:$AI$34,W$1,FALSE)</f>
        <v>18</v>
      </c>
      <c r="X1093">
        <f>INT(VLOOKUP($R1093,装备规划说明!$X$27:$AI$34,X$1,FALSE)*VLOOKUP($G1093,装备规划说明!$F$10:$O$21,4,FALSE)/装备规划说明!$AE$14)</f>
        <v>84</v>
      </c>
      <c r="Y1093" t="str">
        <f t="shared" si="1741"/>
        <v>[[16,295,527][[18,58,105]</v>
      </c>
      <c r="Z1093">
        <f t="shared" si="1742"/>
        <v>3</v>
      </c>
      <c r="AA1093" t="str">
        <f t="shared" si="1743"/>
        <v>[[16,70,281,100][18,14,56,100]]</v>
      </c>
      <c r="AB1093" t="str">
        <f t="shared" si="1743"/>
        <v>[[16,70,281,100][18,14,56,100]]</v>
      </c>
      <c r="AC1093" t="str">
        <f t="shared" si="1743"/>
        <v>[[16,70,281,100][18,14,56,100]]</v>
      </c>
      <c r="AD1093" t="str">
        <f t="shared" si="1743"/>
        <v>[[16,70,281,100][18,14,56,100]]</v>
      </c>
      <c r="AE1093">
        <f t="shared" si="1744"/>
        <v>1</v>
      </c>
    </row>
    <row r="1094" spans="1:31" hidden="1" x14ac:dyDescent="0.15">
      <c r="A1094" t="str">
        <f t="shared" si="1899"/>
        <v>1307402</v>
      </c>
      <c r="B1094">
        <f t="shared" si="1900"/>
        <v>1</v>
      </c>
      <c r="E1094">
        <f t="shared" ref="E1094" si="1938">E594</f>
        <v>4</v>
      </c>
      <c r="G1094">
        <f t="shared" ref="G1094" si="1939">G594</f>
        <v>2</v>
      </c>
      <c r="H1094">
        <f>VLOOKUP(G1094,装备规划说明!$F$7:$H$20,2,FALSE)</f>
        <v>30</v>
      </c>
      <c r="I1094">
        <f>IF(G1094&gt;2,IF(E1094=VLOOKUP(G1094,装备规划说明!$F$10:$P$20,11,FALSE),1,0)+IF(E1094-1=VLOOKUP(G1094,装备规划说明!$F$10:$P$20,11,FALSE),1,0),IF(E1094=VLOOKUP(G1094,装备规划说明!$F$10:$P$20,11,FALSE),1,0))</f>
        <v>0</v>
      </c>
      <c r="J1094">
        <f t="shared" si="1903"/>
        <v>3</v>
      </c>
      <c r="K1094">
        <v>0</v>
      </c>
      <c r="R1094">
        <f t="shared" ref="R1094:S1094" si="1940">R594</f>
        <v>7</v>
      </c>
      <c r="S1094">
        <f t="shared" si="1940"/>
        <v>7</v>
      </c>
      <c r="U1094">
        <f>VLOOKUP($R1094,装备规划说明!$X$27:$AI$34,U$1,FALSE)</f>
        <v>16</v>
      </c>
      <c r="V1094">
        <f>INT(VLOOKUP($R1094,装备规划说明!$X$27:$AI$34,V$1,FALSE)*VLOOKUP($G1094,装备规划说明!$F$10:$O$21,4,FALSE)/装备规划说明!$AE$14)</f>
        <v>422</v>
      </c>
      <c r="W1094">
        <f>VLOOKUP($R1094,装备规划说明!$X$27:$AI$34,W$1,FALSE)</f>
        <v>18</v>
      </c>
      <c r="X1094">
        <f>INT(VLOOKUP($R1094,装备规划说明!$X$27:$AI$34,X$1,FALSE)*VLOOKUP($G1094,装备规划说明!$F$10:$O$21,4,FALSE)/装备规划说明!$AE$14)</f>
        <v>84</v>
      </c>
      <c r="Y1094" t="str">
        <f t="shared" ref="Y1094:Y1157" si="1941">"[["&amp;$U1094&amp;","&amp;INT($V1094*0.7)&amp;","&amp;INT($V1094*1.25)&amp;"]"&amp;"[["&amp;$W1094&amp;","&amp;INT($X1094*0.7)&amp;","&amp;INT($X1094*1.25)&amp;"]"</f>
        <v>[[16,295,527][[18,58,105]</v>
      </c>
      <c r="Z1094">
        <f t="shared" ref="Z1094:Z1157" si="1942">E1094-1</f>
        <v>3</v>
      </c>
      <c r="AA1094" t="str">
        <f t="shared" ref="AA1094:AD1157" si="1943">"[["&amp;$U1094&amp;","&amp;INT($V1094/6)&amp;","&amp;INT($V1094/1.5)&amp;",100]"&amp;"["&amp;$W1094&amp;","&amp;INT($X1094/6)&amp;","&amp;INT($X1094/1.5)&amp;",100]]"</f>
        <v>[[16,70,281,100][18,14,56,100]]</v>
      </c>
      <c r="AB1094" t="str">
        <f t="shared" si="1943"/>
        <v>[[16,70,281,100][18,14,56,100]]</v>
      </c>
      <c r="AC1094" t="str">
        <f t="shared" si="1943"/>
        <v>[[16,70,281,100][18,14,56,100]]</v>
      </c>
      <c r="AD1094" t="str">
        <f t="shared" si="1943"/>
        <v>[[16,70,281,100][18,14,56,100]]</v>
      </c>
      <c r="AE1094">
        <f t="shared" ref="AE1094:AE1157" si="1944">ROUNDDOWN((E1094*3+G1094)/8,0)</f>
        <v>1</v>
      </c>
    </row>
    <row r="1095" spans="1:31" hidden="1" x14ac:dyDescent="0.15">
      <c r="A1095" t="str">
        <f t="shared" si="1899"/>
        <v>1301502</v>
      </c>
      <c r="B1095">
        <f t="shared" si="1900"/>
        <v>1</v>
      </c>
      <c r="E1095">
        <f t="shared" ref="E1095" si="1945">E595</f>
        <v>5</v>
      </c>
      <c r="G1095">
        <f t="shared" ref="G1095" si="1946">G595</f>
        <v>2</v>
      </c>
      <c r="H1095">
        <f>VLOOKUP(G1095,装备规划说明!$F$7:$H$20,2,FALSE)</f>
        <v>30</v>
      </c>
      <c r="I1095">
        <f>IF(G1095&gt;2,IF(E1095=VLOOKUP(G1095,装备规划说明!$F$10:$P$20,11,FALSE),1,0)+IF(E1095-1=VLOOKUP(G1095,装备规划说明!$F$10:$P$20,11,FALSE),1,0),IF(E1095=VLOOKUP(G1095,装备规划说明!$F$10:$P$20,11,FALSE),1,0))</f>
        <v>0</v>
      </c>
      <c r="J1095">
        <f t="shared" si="1903"/>
        <v>3</v>
      </c>
      <c r="K1095">
        <v>0</v>
      </c>
      <c r="R1095">
        <f t="shared" ref="R1095:S1095" si="1947">R595</f>
        <v>1</v>
      </c>
      <c r="S1095">
        <f t="shared" si="1947"/>
        <v>1</v>
      </c>
      <c r="U1095">
        <f>VLOOKUP($R1095,装备规划说明!$X$27:$AI$34,U$1,FALSE)</f>
        <v>16</v>
      </c>
      <c r="V1095">
        <f>INT(VLOOKUP($R1095,装备规划说明!$X$27:$AI$34,V$1,FALSE)*VLOOKUP($G1095,装备规划说明!$F$10:$O$21,4,FALSE)/装备规划说明!$AE$14)</f>
        <v>295</v>
      </c>
      <c r="W1095">
        <f>VLOOKUP($R1095,装备规划说明!$X$27:$AI$34,W$1,FALSE)</f>
        <v>20</v>
      </c>
      <c r="X1095">
        <f>INT(VLOOKUP($R1095,装备规划说明!$X$27:$AI$34,X$1,FALSE)*VLOOKUP($G1095,装备规划说明!$F$10:$O$21,4,FALSE)/装备规划说明!$AE$14)</f>
        <v>21</v>
      </c>
      <c r="Y1095" t="str">
        <f t="shared" si="1941"/>
        <v>[[16,206,368][[20,14,26]</v>
      </c>
      <c r="Z1095">
        <f t="shared" si="1942"/>
        <v>4</v>
      </c>
      <c r="AA1095" t="str">
        <f t="shared" si="1943"/>
        <v>[[16,49,196,100][20,3,14,100]]</v>
      </c>
      <c r="AB1095" t="str">
        <f t="shared" si="1943"/>
        <v>[[16,49,196,100][20,3,14,100]]</v>
      </c>
      <c r="AC1095" t="str">
        <f t="shared" si="1943"/>
        <v>[[16,49,196,100][20,3,14,100]]</v>
      </c>
      <c r="AD1095" t="str">
        <f t="shared" si="1943"/>
        <v>[[16,49,196,100][20,3,14,100]]</v>
      </c>
      <c r="AE1095">
        <f t="shared" si="1944"/>
        <v>2</v>
      </c>
    </row>
    <row r="1096" spans="1:31" hidden="1" x14ac:dyDescent="0.15">
      <c r="A1096" t="str">
        <f t="shared" si="1899"/>
        <v>1302502</v>
      </c>
      <c r="B1096">
        <f t="shared" si="1900"/>
        <v>1</v>
      </c>
      <c r="E1096">
        <f t="shared" ref="E1096" si="1948">E596</f>
        <v>5</v>
      </c>
      <c r="G1096">
        <f t="shared" ref="G1096" si="1949">G596</f>
        <v>2</v>
      </c>
      <c r="H1096">
        <f>VLOOKUP(G1096,装备规划说明!$F$7:$H$20,2,FALSE)</f>
        <v>30</v>
      </c>
      <c r="I1096">
        <f>IF(G1096&gt;2,IF(E1096=VLOOKUP(G1096,装备规划说明!$F$10:$P$20,11,FALSE),1,0)+IF(E1096-1=VLOOKUP(G1096,装备规划说明!$F$10:$P$20,11,FALSE),1,0),IF(E1096=VLOOKUP(G1096,装备规划说明!$F$10:$P$20,11,FALSE),1,0))</f>
        <v>0</v>
      </c>
      <c r="J1096">
        <f t="shared" si="1903"/>
        <v>3</v>
      </c>
      <c r="K1096">
        <v>0</v>
      </c>
      <c r="R1096">
        <f t="shared" ref="R1096:S1096" si="1950">R596</f>
        <v>2</v>
      </c>
      <c r="S1096">
        <f t="shared" si="1950"/>
        <v>2</v>
      </c>
      <c r="U1096">
        <f>VLOOKUP($R1096,装备规划说明!$X$27:$AI$34,U$1,FALSE)</f>
        <v>16</v>
      </c>
      <c r="V1096">
        <f>INT(VLOOKUP($R1096,装备规划说明!$X$27:$AI$34,V$1,FALSE)*VLOOKUP($G1096,装备规划说明!$F$10:$O$21,4,FALSE)/装备规划说明!$AE$14)</f>
        <v>422</v>
      </c>
      <c r="W1096">
        <f>VLOOKUP($R1096,装备规划说明!$X$27:$AI$34,W$1,FALSE)</f>
        <v>20</v>
      </c>
      <c r="X1096">
        <f>INT(VLOOKUP($R1096,装备规划说明!$X$27:$AI$34,X$1,FALSE)*VLOOKUP($G1096,装备规划说明!$F$10:$O$21,4,FALSE)/装备规划说明!$AE$14)</f>
        <v>21</v>
      </c>
      <c r="Y1096" t="str">
        <f t="shared" si="1941"/>
        <v>[[16,295,527][[20,14,26]</v>
      </c>
      <c r="Z1096">
        <f t="shared" si="1942"/>
        <v>4</v>
      </c>
      <c r="AA1096" t="str">
        <f t="shared" si="1943"/>
        <v>[[16,70,281,100][20,3,14,100]]</v>
      </c>
      <c r="AB1096" t="str">
        <f t="shared" si="1943"/>
        <v>[[16,70,281,100][20,3,14,100]]</v>
      </c>
      <c r="AC1096" t="str">
        <f t="shared" si="1943"/>
        <v>[[16,70,281,100][20,3,14,100]]</v>
      </c>
      <c r="AD1096" t="str">
        <f t="shared" si="1943"/>
        <v>[[16,70,281,100][20,3,14,100]]</v>
      </c>
      <c r="AE1096">
        <f t="shared" si="1944"/>
        <v>2</v>
      </c>
    </row>
    <row r="1097" spans="1:31" hidden="1" x14ac:dyDescent="0.15">
      <c r="A1097" t="str">
        <f t="shared" si="1899"/>
        <v>1303502</v>
      </c>
      <c r="B1097">
        <f t="shared" si="1900"/>
        <v>1</v>
      </c>
      <c r="E1097">
        <f t="shared" ref="E1097" si="1951">E597</f>
        <v>5</v>
      </c>
      <c r="G1097">
        <f t="shared" ref="G1097" si="1952">G597</f>
        <v>2</v>
      </c>
      <c r="H1097">
        <f>VLOOKUP(G1097,装备规划说明!$F$7:$H$20,2,FALSE)</f>
        <v>30</v>
      </c>
      <c r="I1097">
        <f>IF(G1097&gt;2,IF(E1097=VLOOKUP(G1097,装备规划说明!$F$10:$P$20,11,FALSE),1,0)+IF(E1097-1=VLOOKUP(G1097,装备规划说明!$F$10:$P$20,11,FALSE),1,0),IF(E1097=VLOOKUP(G1097,装备规划说明!$F$10:$P$20,11,FALSE),1,0))</f>
        <v>0</v>
      </c>
      <c r="J1097">
        <f t="shared" si="1903"/>
        <v>3</v>
      </c>
      <c r="K1097">
        <v>0</v>
      </c>
      <c r="R1097">
        <f t="shared" ref="R1097:S1097" si="1953">R597</f>
        <v>3</v>
      </c>
      <c r="S1097">
        <f t="shared" si="1953"/>
        <v>3</v>
      </c>
      <c r="U1097">
        <f>VLOOKUP($R1097,装备规划说明!$X$27:$AI$34,U$1,FALSE)</f>
        <v>16</v>
      </c>
      <c r="V1097">
        <f>INT(VLOOKUP($R1097,装备规划说明!$X$27:$AI$34,V$1,FALSE)*VLOOKUP($G1097,装备规划说明!$F$10:$O$21,4,FALSE)/装备规划说明!$AE$14)</f>
        <v>211</v>
      </c>
      <c r="W1097">
        <f>VLOOKUP($R1097,装备规划说明!$X$27:$AI$34,W$1,FALSE)</f>
        <v>21</v>
      </c>
      <c r="X1097">
        <f>INT(VLOOKUP($R1097,装备规划说明!$X$27:$AI$34,X$1,FALSE)*VLOOKUP($G1097,装备规划说明!$F$10:$O$21,4,FALSE)/装备规划说明!$AE$14)</f>
        <v>21</v>
      </c>
      <c r="Y1097" t="str">
        <f t="shared" si="1941"/>
        <v>[[16,147,263][[21,14,26]</v>
      </c>
      <c r="Z1097">
        <f t="shared" si="1942"/>
        <v>4</v>
      </c>
      <c r="AA1097" t="str">
        <f t="shared" si="1943"/>
        <v>[[16,35,140,100][21,3,14,100]]</v>
      </c>
      <c r="AB1097" t="str">
        <f t="shared" si="1943"/>
        <v>[[16,35,140,100][21,3,14,100]]</v>
      </c>
      <c r="AC1097" t="str">
        <f t="shared" si="1943"/>
        <v>[[16,35,140,100][21,3,14,100]]</v>
      </c>
      <c r="AD1097" t="str">
        <f t="shared" si="1943"/>
        <v>[[16,35,140,100][21,3,14,100]]</v>
      </c>
      <c r="AE1097">
        <f t="shared" si="1944"/>
        <v>2</v>
      </c>
    </row>
    <row r="1098" spans="1:31" hidden="1" x14ac:dyDescent="0.15">
      <c r="A1098" t="str">
        <f t="shared" si="1899"/>
        <v>1304502</v>
      </c>
      <c r="B1098">
        <f t="shared" si="1900"/>
        <v>1</v>
      </c>
      <c r="E1098">
        <f t="shared" ref="E1098" si="1954">E598</f>
        <v>5</v>
      </c>
      <c r="G1098">
        <f t="shared" ref="G1098" si="1955">G598</f>
        <v>2</v>
      </c>
      <c r="H1098">
        <f>VLOOKUP(G1098,装备规划说明!$F$7:$H$20,2,FALSE)</f>
        <v>30</v>
      </c>
      <c r="I1098">
        <f>IF(G1098&gt;2,IF(E1098=VLOOKUP(G1098,装备规划说明!$F$10:$P$20,11,FALSE),1,0)+IF(E1098-1=VLOOKUP(G1098,装备规划说明!$F$10:$P$20,11,FALSE),1,0),IF(E1098=VLOOKUP(G1098,装备规划说明!$F$10:$P$20,11,FALSE),1,0))</f>
        <v>0</v>
      </c>
      <c r="J1098">
        <f t="shared" si="1903"/>
        <v>3</v>
      </c>
      <c r="K1098">
        <v>0</v>
      </c>
      <c r="R1098">
        <f t="shared" ref="R1098:S1098" si="1956">R598</f>
        <v>4</v>
      </c>
      <c r="S1098">
        <f t="shared" si="1956"/>
        <v>4</v>
      </c>
      <c r="U1098">
        <f>VLOOKUP($R1098,装备规划说明!$X$27:$AI$34,U$1,FALSE)</f>
        <v>18</v>
      </c>
      <c r="V1098">
        <f>INT(VLOOKUP($R1098,装备规划说明!$X$27:$AI$34,V$1,FALSE)*VLOOKUP($G1098,装备规划说明!$F$10:$O$21,4,FALSE)/装备规划说明!$AE$14)</f>
        <v>21</v>
      </c>
      <c r="W1098">
        <f>VLOOKUP($R1098,装备规划说明!$X$27:$AI$34,W$1,FALSE)</f>
        <v>22</v>
      </c>
      <c r="X1098">
        <f>INT(VLOOKUP($R1098,装备规划说明!$X$27:$AI$34,X$1,FALSE)*VLOOKUP($G1098,装备规划说明!$F$10:$O$21,4,FALSE)/装备规划说明!$AE$14)</f>
        <v>10</v>
      </c>
      <c r="Y1098" t="str">
        <f t="shared" si="1941"/>
        <v>[[18,14,26][[22,7,12]</v>
      </c>
      <c r="Z1098">
        <f t="shared" si="1942"/>
        <v>4</v>
      </c>
      <c r="AA1098" t="str">
        <f t="shared" si="1943"/>
        <v>[[18,3,14,100][22,1,6,100]]</v>
      </c>
      <c r="AB1098" t="str">
        <f t="shared" si="1943"/>
        <v>[[18,3,14,100][22,1,6,100]]</v>
      </c>
      <c r="AC1098" t="str">
        <f t="shared" si="1943"/>
        <v>[[18,3,14,100][22,1,6,100]]</v>
      </c>
      <c r="AD1098" t="str">
        <f t="shared" si="1943"/>
        <v>[[18,3,14,100][22,1,6,100]]</v>
      </c>
      <c r="AE1098">
        <f t="shared" si="1944"/>
        <v>2</v>
      </c>
    </row>
    <row r="1099" spans="1:31" hidden="1" x14ac:dyDescent="0.15">
      <c r="A1099" t="str">
        <f t="shared" si="1899"/>
        <v>1305502</v>
      </c>
      <c r="B1099">
        <f t="shared" si="1900"/>
        <v>1</v>
      </c>
      <c r="E1099">
        <f t="shared" ref="E1099" si="1957">E599</f>
        <v>5</v>
      </c>
      <c r="G1099">
        <f t="shared" ref="G1099" si="1958">G599</f>
        <v>2</v>
      </c>
      <c r="H1099">
        <f>VLOOKUP(G1099,装备规划说明!$F$7:$H$20,2,FALSE)</f>
        <v>30</v>
      </c>
      <c r="I1099">
        <f>IF(G1099&gt;2,IF(E1099=VLOOKUP(G1099,装备规划说明!$F$10:$P$20,11,FALSE),1,0)+IF(E1099-1=VLOOKUP(G1099,装备规划说明!$F$10:$P$20,11,FALSE),1,0),IF(E1099=VLOOKUP(G1099,装备规划说明!$F$10:$P$20,11,FALSE),1,0))</f>
        <v>0</v>
      </c>
      <c r="J1099">
        <f t="shared" si="1903"/>
        <v>3</v>
      </c>
      <c r="K1099">
        <v>0</v>
      </c>
      <c r="R1099">
        <f t="shared" ref="R1099:S1099" si="1959">R599</f>
        <v>5</v>
      </c>
      <c r="S1099">
        <f t="shared" si="1959"/>
        <v>5</v>
      </c>
      <c r="U1099">
        <f>VLOOKUP($R1099,装备规划说明!$X$27:$AI$34,U$1,FALSE)</f>
        <v>16</v>
      </c>
      <c r="V1099">
        <f>INT(VLOOKUP($R1099,装备规划说明!$X$27:$AI$34,V$1,FALSE)*VLOOKUP($G1099,装备规划说明!$F$10:$O$21,4,FALSE)/装备规划说明!$AE$14)</f>
        <v>295</v>
      </c>
      <c r="W1099">
        <f>VLOOKUP($R1099,装备规划说明!$X$27:$AI$34,W$1,FALSE)</f>
        <v>17</v>
      </c>
      <c r="X1099">
        <f>INT(VLOOKUP($R1099,装备规划说明!$X$27:$AI$34,X$1,FALSE)*VLOOKUP($G1099,装备规划说明!$F$10:$O$21,4,FALSE)/装备规划说明!$AE$14)</f>
        <v>211</v>
      </c>
      <c r="Y1099" t="str">
        <f t="shared" si="1941"/>
        <v>[[16,206,368][[17,147,263]</v>
      </c>
      <c r="Z1099">
        <f t="shared" si="1942"/>
        <v>4</v>
      </c>
      <c r="AA1099" t="str">
        <f t="shared" si="1943"/>
        <v>[[16,49,196,100][17,35,140,100]]</v>
      </c>
      <c r="AB1099" t="str">
        <f t="shared" si="1943"/>
        <v>[[16,49,196,100][17,35,140,100]]</v>
      </c>
      <c r="AC1099" t="str">
        <f t="shared" si="1943"/>
        <v>[[16,49,196,100][17,35,140,100]]</v>
      </c>
      <c r="AD1099" t="str">
        <f t="shared" si="1943"/>
        <v>[[16,49,196,100][17,35,140,100]]</v>
      </c>
      <c r="AE1099">
        <f t="shared" si="1944"/>
        <v>2</v>
      </c>
    </row>
    <row r="1100" spans="1:31" hidden="1" x14ac:dyDescent="0.15">
      <c r="A1100" t="str">
        <f t="shared" si="1899"/>
        <v>1306502</v>
      </c>
      <c r="B1100">
        <f t="shared" si="1900"/>
        <v>1</v>
      </c>
      <c r="E1100">
        <f t="shared" ref="E1100" si="1960">E600</f>
        <v>5</v>
      </c>
      <c r="G1100">
        <f t="shared" ref="G1100" si="1961">G600</f>
        <v>2</v>
      </c>
      <c r="H1100">
        <f>VLOOKUP(G1100,装备规划说明!$F$7:$H$20,2,FALSE)</f>
        <v>30</v>
      </c>
      <c r="I1100">
        <f>IF(G1100&gt;2,IF(E1100=VLOOKUP(G1100,装备规划说明!$F$10:$P$20,11,FALSE),1,0)+IF(E1100-1=VLOOKUP(G1100,装备规划说明!$F$10:$P$20,11,FALSE),1,0),IF(E1100=VLOOKUP(G1100,装备规划说明!$F$10:$P$20,11,FALSE),1,0))</f>
        <v>0</v>
      </c>
      <c r="J1100">
        <f t="shared" si="1903"/>
        <v>3</v>
      </c>
      <c r="K1100">
        <v>0</v>
      </c>
      <c r="R1100">
        <f t="shared" ref="R1100:S1100" si="1962">R600</f>
        <v>6</v>
      </c>
      <c r="S1100">
        <f t="shared" si="1962"/>
        <v>6</v>
      </c>
      <c r="U1100">
        <f>VLOOKUP($R1100,装备规划说明!$X$27:$AI$34,U$1,FALSE)</f>
        <v>18</v>
      </c>
      <c r="V1100">
        <f>INT(VLOOKUP($R1100,装备规划说明!$X$27:$AI$34,V$1,FALSE)*VLOOKUP($G1100,装备规划说明!$F$10:$O$21,4,FALSE)/装备规划说明!$AE$14)</f>
        <v>21</v>
      </c>
      <c r="W1100">
        <f>VLOOKUP($R1100,装备规划说明!$X$27:$AI$34,W$1,FALSE)</f>
        <v>17</v>
      </c>
      <c r="X1100">
        <f>INT(VLOOKUP($R1100,装备规划说明!$X$27:$AI$34,X$1,FALSE)*VLOOKUP($G1100,装备规划说明!$F$10:$O$21,4,FALSE)/装备规划说明!$AE$14)</f>
        <v>8</v>
      </c>
      <c r="Y1100" t="str">
        <f t="shared" si="1941"/>
        <v>[[18,14,26][[17,5,10]</v>
      </c>
      <c r="Z1100">
        <f t="shared" si="1942"/>
        <v>4</v>
      </c>
      <c r="AA1100" t="str">
        <f t="shared" si="1943"/>
        <v>[[18,3,14,100][17,1,5,100]]</v>
      </c>
      <c r="AB1100" t="str">
        <f t="shared" si="1943"/>
        <v>[[18,3,14,100][17,1,5,100]]</v>
      </c>
      <c r="AC1100" t="str">
        <f t="shared" si="1943"/>
        <v>[[18,3,14,100][17,1,5,100]]</v>
      </c>
      <c r="AD1100" t="str">
        <f t="shared" si="1943"/>
        <v>[[18,3,14,100][17,1,5,100]]</v>
      </c>
      <c r="AE1100">
        <f t="shared" si="1944"/>
        <v>2</v>
      </c>
    </row>
    <row r="1101" spans="1:31" hidden="1" x14ac:dyDescent="0.15">
      <c r="A1101" t="str">
        <f t="shared" si="1899"/>
        <v>1307502</v>
      </c>
      <c r="B1101">
        <f t="shared" si="1900"/>
        <v>1</v>
      </c>
      <c r="E1101">
        <f t="shared" ref="E1101" si="1963">E601</f>
        <v>5</v>
      </c>
      <c r="G1101">
        <f t="shared" ref="G1101" si="1964">G601</f>
        <v>2</v>
      </c>
      <c r="H1101">
        <f>VLOOKUP(G1101,装备规划说明!$F$7:$H$20,2,FALSE)</f>
        <v>30</v>
      </c>
      <c r="I1101">
        <f>IF(G1101&gt;2,IF(E1101=VLOOKUP(G1101,装备规划说明!$F$10:$P$20,11,FALSE),1,0)+IF(E1101-1=VLOOKUP(G1101,装备规划说明!$F$10:$P$20,11,FALSE),1,0),IF(E1101=VLOOKUP(G1101,装备规划说明!$F$10:$P$20,11,FALSE),1,0))</f>
        <v>0</v>
      </c>
      <c r="J1101">
        <f t="shared" si="1903"/>
        <v>3</v>
      </c>
      <c r="K1101">
        <v>0</v>
      </c>
      <c r="R1101">
        <f t="shared" ref="R1101:S1101" si="1965">R601</f>
        <v>7</v>
      </c>
      <c r="S1101">
        <f t="shared" si="1965"/>
        <v>7</v>
      </c>
      <c r="U1101">
        <f>VLOOKUP($R1101,装备规划说明!$X$27:$AI$34,U$1,FALSE)</f>
        <v>16</v>
      </c>
      <c r="V1101">
        <f>INT(VLOOKUP($R1101,装备规划说明!$X$27:$AI$34,V$1,FALSE)*VLOOKUP($G1101,装备规划说明!$F$10:$O$21,4,FALSE)/装备规划说明!$AE$14)</f>
        <v>422</v>
      </c>
      <c r="W1101">
        <f>VLOOKUP($R1101,装备规划说明!$X$27:$AI$34,W$1,FALSE)</f>
        <v>18</v>
      </c>
      <c r="X1101">
        <f>INT(VLOOKUP($R1101,装备规划说明!$X$27:$AI$34,X$1,FALSE)*VLOOKUP($G1101,装备规划说明!$F$10:$O$21,4,FALSE)/装备规划说明!$AE$14)</f>
        <v>84</v>
      </c>
      <c r="Y1101" t="str">
        <f t="shared" si="1941"/>
        <v>[[16,295,527][[18,58,105]</v>
      </c>
      <c r="Z1101">
        <f t="shared" si="1942"/>
        <v>4</v>
      </c>
      <c r="AA1101" t="str">
        <f t="shared" si="1943"/>
        <v>[[16,70,281,100][18,14,56,100]]</v>
      </c>
      <c r="AB1101" t="str">
        <f t="shared" si="1943"/>
        <v>[[16,70,281,100][18,14,56,100]]</v>
      </c>
      <c r="AC1101" t="str">
        <f t="shared" si="1943"/>
        <v>[[16,70,281,100][18,14,56,100]]</v>
      </c>
      <c r="AD1101" t="str">
        <f t="shared" si="1943"/>
        <v>[[16,70,281,100][18,14,56,100]]</v>
      </c>
      <c r="AE1101">
        <f t="shared" si="1944"/>
        <v>2</v>
      </c>
    </row>
    <row r="1102" spans="1:31" hidden="1" x14ac:dyDescent="0.15">
      <c r="A1102" t="str">
        <f t="shared" si="1899"/>
        <v>1307502</v>
      </c>
      <c r="B1102">
        <f t="shared" si="1900"/>
        <v>1</v>
      </c>
      <c r="E1102">
        <f t="shared" ref="E1102" si="1966">E602</f>
        <v>5</v>
      </c>
      <c r="G1102">
        <f t="shared" ref="G1102" si="1967">G602</f>
        <v>2</v>
      </c>
      <c r="H1102">
        <f>VLOOKUP(G1102,装备规划说明!$F$7:$H$20,2,FALSE)</f>
        <v>30</v>
      </c>
      <c r="I1102">
        <f>IF(G1102&gt;2,IF(E1102=VLOOKUP(G1102,装备规划说明!$F$10:$P$20,11,FALSE),1,0)+IF(E1102-1=VLOOKUP(G1102,装备规划说明!$F$10:$P$20,11,FALSE),1,0),IF(E1102=VLOOKUP(G1102,装备规划说明!$F$10:$P$20,11,FALSE),1,0))</f>
        <v>0</v>
      </c>
      <c r="J1102">
        <f t="shared" si="1903"/>
        <v>3</v>
      </c>
      <c r="K1102">
        <v>0</v>
      </c>
      <c r="R1102">
        <f t="shared" ref="R1102:S1102" si="1968">R602</f>
        <v>7</v>
      </c>
      <c r="S1102">
        <f t="shared" si="1968"/>
        <v>7</v>
      </c>
      <c r="U1102">
        <f>VLOOKUP($R1102,装备规划说明!$X$27:$AI$34,U$1,FALSE)</f>
        <v>16</v>
      </c>
      <c r="V1102">
        <f>INT(VLOOKUP($R1102,装备规划说明!$X$27:$AI$34,V$1,FALSE)*VLOOKUP($G1102,装备规划说明!$F$10:$O$21,4,FALSE)/装备规划说明!$AE$14)</f>
        <v>422</v>
      </c>
      <c r="W1102">
        <f>VLOOKUP($R1102,装备规划说明!$X$27:$AI$34,W$1,FALSE)</f>
        <v>18</v>
      </c>
      <c r="X1102">
        <f>INT(VLOOKUP($R1102,装备规划说明!$X$27:$AI$34,X$1,FALSE)*VLOOKUP($G1102,装备规划说明!$F$10:$O$21,4,FALSE)/装备规划说明!$AE$14)</f>
        <v>84</v>
      </c>
      <c r="Y1102" t="str">
        <f t="shared" si="1941"/>
        <v>[[16,295,527][[18,58,105]</v>
      </c>
      <c r="Z1102">
        <f t="shared" si="1942"/>
        <v>4</v>
      </c>
      <c r="AA1102" t="str">
        <f t="shared" si="1943"/>
        <v>[[16,70,281,100][18,14,56,100]]</v>
      </c>
      <c r="AB1102" t="str">
        <f t="shared" si="1943"/>
        <v>[[16,70,281,100][18,14,56,100]]</v>
      </c>
      <c r="AC1102" t="str">
        <f t="shared" si="1943"/>
        <v>[[16,70,281,100][18,14,56,100]]</v>
      </c>
      <c r="AD1102" t="str">
        <f t="shared" si="1943"/>
        <v>[[16,70,281,100][18,14,56,100]]</v>
      </c>
      <c r="AE1102">
        <f t="shared" si="1944"/>
        <v>2</v>
      </c>
    </row>
    <row r="1103" spans="1:31" hidden="1" x14ac:dyDescent="0.15">
      <c r="A1103" t="str">
        <f t="shared" si="1899"/>
        <v>1307502</v>
      </c>
      <c r="B1103">
        <f t="shared" si="1900"/>
        <v>1</v>
      </c>
      <c r="E1103">
        <f t="shared" ref="E1103" si="1969">E603</f>
        <v>5</v>
      </c>
      <c r="G1103">
        <f t="shared" ref="G1103" si="1970">G603</f>
        <v>2</v>
      </c>
      <c r="H1103">
        <f>VLOOKUP(G1103,装备规划说明!$F$7:$H$20,2,FALSE)</f>
        <v>30</v>
      </c>
      <c r="I1103">
        <f>IF(G1103&gt;2,IF(E1103=VLOOKUP(G1103,装备规划说明!$F$10:$P$20,11,FALSE),1,0)+IF(E1103-1=VLOOKUP(G1103,装备规划说明!$F$10:$P$20,11,FALSE),1,0),IF(E1103=VLOOKUP(G1103,装备规划说明!$F$10:$P$20,11,FALSE),1,0))</f>
        <v>0</v>
      </c>
      <c r="J1103">
        <f t="shared" si="1903"/>
        <v>3</v>
      </c>
      <c r="K1103">
        <v>0</v>
      </c>
      <c r="R1103">
        <f t="shared" ref="R1103:S1103" si="1971">R603</f>
        <v>7</v>
      </c>
      <c r="S1103">
        <f t="shared" si="1971"/>
        <v>7</v>
      </c>
      <c r="U1103">
        <f>VLOOKUP($R1103,装备规划说明!$X$27:$AI$34,U$1,FALSE)</f>
        <v>16</v>
      </c>
      <c r="V1103">
        <f>INT(VLOOKUP($R1103,装备规划说明!$X$27:$AI$34,V$1,FALSE)*VLOOKUP($G1103,装备规划说明!$F$10:$O$21,4,FALSE)/装备规划说明!$AE$14)</f>
        <v>422</v>
      </c>
      <c r="W1103">
        <f>VLOOKUP($R1103,装备规划说明!$X$27:$AI$34,W$1,FALSE)</f>
        <v>18</v>
      </c>
      <c r="X1103">
        <f>INT(VLOOKUP($R1103,装备规划说明!$X$27:$AI$34,X$1,FALSE)*VLOOKUP($G1103,装备规划说明!$F$10:$O$21,4,FALSE)/装备规划说明!$AE$14)</f>
        <v>84</v>
      </c>
      <c r="Y1103" t="str">
        <f t="shared" si="1941"/>
        <v>[[16,295,527][[18,58,105]</v>
      </c>
      <c r="Z1103">
        <f t="shared" si="1942"/>
        <v>4</v>
      </c>
      <c r="AA1103" t="str">
        <f t="shared" si="1943"/>
        <v>[[16,70,281,100][18,14,56,100]]</v>
      </c>
      <c r="AB1103" t="str">
        <f t="shared" si="1943"/>
        <v>[[16,70,281,100][18,14,56,100]]</v>
      </c>
      <c r="AC1103" t="str">
        <f t="shared" si="1943"/>
        <v>[[16,70,281,100][18,14,56,100]]</v>
      </c>
      <c r="AD1103" t="str">
        <f t="shared" si="1943"/>
        <v>[[16,70,281,100][18,14,56,100]]</v>
      </c>
      <c r="AE1103">
        <f t="shared" si="1944"/>
        <v>2</v>
      </c>
    </row>
    <row r="1104" spans="1:31" hidden="1" x14ac:dyDescent="0.15">
      <c r="A1104" t="str">
        <f t="shared" si="1899"/>
        <v>1307502</v>
      </c>
      <c r="B1104">
        <f t="shared" si="1900"/>
        <v>1</v>
      </c>
      <c r="E1104">
        <f t="shared" ref="E1104" si="1972">E604</f>
        <v>5</v>
      </c>
      <c r="G1104">
        <f t="shared" ref="G1104" si="1973">G604</f>
        <v>2</v>
      </c>
      <c r="H1104">
        <f>VLOOKUP(G1104,装备规划说明!$F$7:$H$20,2,FALSE)</f>
        <v>30</v>
      </c>
      <c r="I1104">
        <f>IF(G1104&gt;2,IF(E1104=VLOOKUP(G1104,装备规划说明!$F$10:$P$20,11,FALSE),1,0)+IF(E1104-1=VLOOKUP(G1104,装备规划说明!$F$10:$P$20,11,FALSE),1,0),IF(E1104=VLOOKUP(G1104,装备规划说明!$F$10:$P$20,11,FALSE),1,0))</f>
        <v>0</v>
      </c>
      <c r="J1104">
        <f t="shared" si="1903"/>
        <v>3</v>
      </c>
      <c r="K1104">
        <v>0</v>
      </c>
      <c r="R1104">
        <f t="shared" ref="R1104:S1104" si="1974">R604</f>
        <v>7</v>
      </c>
      <c r="S1104">
        <f t="shared" si="1974"/>
        <v>7</v>
      </c>
      <c r="U1104">
        <f>VLOOKUP($R1104,装备规划说明!$X$27:$AI$34,U$1,FALSE)</f>
        <v>16</v>
      </c>
      <c r="V1104">
        <f>INT(VLOOKUP($R1104,装备规划说明!$X$27:$AI$34,V$1,FALSE)*VLOOKUP($G1104,装备规划说明!$F$10:$O$21,4,FALSE)/装备规划说明!$AE$14)</f>
        <v>422</v>
      </c>
      <c r="W1104">
        <f>VLOOKUP($R1104,装备规划说明!$X$27:$AI$34,W$1,FALSE)</f>
        <v>18</v>
      </c>
      <c r="X1104">
        <f>INT(VLOOKUP($R1104,装备规划说明!$X$27:$AI$34,X$1,FALSE)*VLOOKUP($G1104,装备规划说明!$F$10:$O$21,4,FALSE)/装备规划说明!$AE$14)</f>
        <v>84</v>
      </c>
      <c r="Y1104" t="str">
        <f t="shared" si="1941"/>
        <v>[[16,295,527][[18,58,105]</v>
      </c>
      <c r="Z1104">
        <f t="shared" si="1942"/>
        <v>4</v>
      </c>
      <c r="AA1104" t="str">
        <f t="shared" si="1943"/>
        <v>[[16,70,281,100][18,14,56,100]]</v>
      </c>
      <c r="AB1104" t="str">
        <f t="shared" si="1943"/>
        <v>[[16,70,281,100][18,14,56,100]]</v>
      </c>
      <c r="AC1104" t="str">
        <f t="shared" si="1943"/>
        <v>[[16,70,281,100][18,14,56,100]]</v>
      </c>
      <c r="AD1104" t="str">
        <f t="shared" si="1943"/>
        <v>[[16,70,281,100][18,14,56,100]]</v>
      </c>
      <c r="AE1104">
        <f t="shared" si="1944"/>
        <v>2</v>
      </c>
    </row>
    <row r="1105" spans="1:31" hidden="1" x14ac:dyDescent="0.15">
      <c r="A1105" t="str">
        <f t="shared" si="1899"/>
        <v>1301103</v>
      </c>
      <c r="B1105">
        <f t="shared" si="1900"/>
        <v>1</v>
      </c>
      <c r="E1105">
        <f t="shared" ref="E1105" si="1975">E605</f>
        <v>1</v>
      </c>
      <c r="G1105">
        <f t="shared" ref="G1105" si="1976">G605</f>
        <v>3</v>
      </c>
      <c r="H1105">
        <f>VLOOKUP(G1105,装备规划说明!$F$7:$H$20,2,FALSE)</f>
        <v>50</v>
      </c>
      <c r="I1105">
        <f>IF(G1105&gt;2,IF(E1105=VLOOKUP(G1105,装备规划说明!$F$10:$P$20,11,FALSE),1,0)+IF(E1105-1=VLOOKUP(G1105,装备规划说明!$F$10:$P$20,11,FALSE),1,0),IF(E1105=VLOOKUP(G1105,装备规划说明!$F$10:$P$20,11,FALSE),1,0))</f>
        <v>0</v>
      </c>
      <c r="J1105">
        <f t="shared" si="1903"/>
        <v>3</v>
      </c>
      <c r="K1105">
        <v>0</v>
      </c>
      <c r="R1105">
        <f t="shared" ref="R1105:S1105" si="1977">R605</f>
        <v>1</v>
      </c>
      <c r="S1105">
        <f t="shared" si="1977"/>
        <v>1</v>
      </c>
      <c r="U1105">
        <f>VLOOKUP($R1105,装备规划说明!$X$27:$AI$34,U$1,FALSE)</f>
        <v>16</v>
      </c>
      <c r="V1105">
        <f>INT(VLOOKUP($R1105,装备规划说明!$X$27:$AI$34,V$1,FALSE)*VLOOKUP($G1105,装备规划说明!$F$10:$O$21,4,FALSE)/装备规划说明!$AE$14)</f>
        <v>492</v>
      </c>
      <c r="W1105">
        <f>VLOOKUP($R1105,装备规划说明!$X$27:$AI$34,W$1,FALSE)</f>
        <v>20</v>
      </c>
      <c r="X1105">
        <f>INT(VLOOKUP($R1105,装备规划说明!$X$27:$AI$34,X$1,FALSE)*VLOOKUP($G1105,装备规划说明!$F$10:$O$21,4,FALSE)/装备规划说明!$AE$14)</f>
        <v>35</v>
      </c>
      <c r="Y1105" t="str">
        <f t="shared" si="1941"/>
        <v>[[16,344,615][[20,24,43]</v>
      </c>
      <c r="Z1105">
        <f t="shared" si="1942"/>
        <v>0</v>
      </c>
      <c r="AA1105" t="str">
        <f t="shared" si="1943"/>
        <v>[[16,82,328,100][20,5,23,100]]</v>
      </c>
      <c r="AB1105" t="str">
        <f t="shared" si="1943"/>
        <v>[[16,82,328,100][20,5,23,100]]</v>
      </c>
      <c r="AC1105" t="str">
        <f t="shared" si="1943"/>
        <v>[[16,82,328,100][20,5,23,100]]</v>
      </c>
      <c r="AD1105" t="str">
        <f t="shared" si="1943"/>
        <v>[[16,82,328,100][20,5,23,100]]</v>
      </c>
      <c r="AE1105">
        <f t="shared" si="1944"/>
        <v>0</v>
      </c>
    </row>
    <row r="1106" spans="1:31" hidden="1" x14ac:dyDescent="0.15">
      <c r="A1106" t="str">
        <f t="shared" si="1899"/>
        <v>1302103</v>
      </c>
      <c r="B1106">
        <f t="shared" si="1900"/>
        <v>1</v>
      </c>
      <c r="E1106">
        <f t="shared" ref="E1106" si="1978">E606</f>
        <v>1</v>
      </c>
      <c r="G1106">
        <f t="shared" ref="G1106" si="1979">G606</f>
        <v>3</v>
      </c>
      <c r="H1106">
        <f>VLOOKUP(G1106,装备规划说明!$F$7:$H$20,2,FALSE)</f>
        <v>50</v>
      </c>
      <c r="I1106">
        <f>IF(G1106&gt;2,IF(E1106=VLOOKUP(G1106,装备规划说明!$F$10:$P$20,11,FALSE),1,0)+IF(E1106-1=VLOOKUP(G1106,装备规划说明!$F$10:$P$20,11,FALSE),1,0),IF(E1106=VLOOKUP(G1106,装备规划说明!$F$10:$P$20,11,FALSE),1,0))</f>
        <v>0</v>
      </c>
      <c r="J1106">
        <f t="shared" si="1903"/>
        <v>3</v>
      </c>
      <c r="K1106">
        <v>0</v>
      </c>
      <c r="R1106">
        <f t="shared" ref="R1106:S1106" si="1980">R606</f>
        <v>2</v>
      </c>
      <c r="S1106">
        <f t="shared" si="1980"/>
        <v>2</v>
      </c>
      <c r="U1106">
        <f>VLOOKUP($R1106,装备规划说明!$X$27:$AI$34,U$1,FALSE)</f>
        <v>16</v>
      </c>
      <c r="V1106">
        <f>INT(VLOOKUP($R1106,装备规划说明!$X$27:$AI$34,V$1,FALSE)*VLOOKUP($G1106,装备规划说明!$F$10:$O$21,4,FALSE)/装备规划说明!$AE$14)</f>
        <v>704</v>
      </c>
      <c r="W1106">
        <f>VLOOKUP($R1106,装备规划说明!$X$27:$AI$34,W$1,FALSE)</f>
        <v>20</v>
      </c>
      <c r="X1106">
        <f>INT(VLOOKUP($R1106,装备规划说明!$X$27:$AI$34,X$1,FALSE)*VLOOKUP($G1106,装备规划说明!$F$10:$O$21,4,FALSE)/装备规划说明!$AE$14)</f>
        <v>35</v>
      </c>
      <c r="Y1106" t="str">
        <f t="shared" si="1941"/>
        <v>[[16,492,880][[20,24,43]</v>
      </c>
      <c r="Z1106">
        <f t="shared" si="1942"/>
        <v>0</v>
      </c>
      <c r="AA1106" t="str">
        <f t="shared" si="1943"/>
        <v>[[16,117,469,100][20,5,23,100]]</v>
      </c>
      <c r="AB1106" t="str">
        <f t="shared" si="1943"/>
        <v>[[16,117,469,100][20,5,23,100]]</v>
      </c>
      <c r="AC1106" t="str">
        <f t="shared" si="1943"/>
        <v>[[16,117,469,100][20,5,23,100]]</v>
      </c>
      <c r="AD1106" t="str">
        <f t="shared" si="1943"/>
        <v>[[16,117,469,100][20,5,23,100]]</v>
      </c>
      <c r="AE1106">
        <f t="shared" si="1944"/>
        <v>0</v>
      </c>
    </row>
    <row r="1107" spans="1:31" hidden="1" x14ac:dyDescent="0.15">
      <c r="A1107" t="str">
        <f t="shared" si="1899"/>
        <v>1303103</v>
      </c>
      <c r="B1107">
        <f t="shared" si="1900"/>
        <v>1</v>
      </c>
      <c r="E1107">
        <f t="shared" ref="E1107" si="1981">E607</f>
        <v>1</v>
      </c>
      <c r="G1107">
        <f t="shared" ref="G1107" si="1982">G607</f>
        <v>3</v>
      </c>
      <c r="H1107">
        <f>VLOOKUP(G1107,装备规划说明!$F$7:$H$20,2,FALSE)</f>
        <v>50</v>
      </c>
      <c r="I1107">
        <f>IF(G1107&gt;2,IF(E1107=VLOOKUP(G1107,装备规划说明!$F$10:$P$20,11,FALSE),1,0)+IF(E1107-1=VLOOKUP(G1107,装备规划说明!$F$10:$P$20,11,FALSE),1,0),IF(E1107=VLOOKUP(G1107,装备规划说明!$F$10:$P$20,11,FALSE),1,0))</f>
        <v>0</v>
      </c>
      <c r="J1107">
        <f t="shared" si="1903"/>
        <v>3</v>
      </c>
      <c r="K1107">
        <v>0</v>
      </c>
      <c r="R1107">
        <f t="shared" ref="R1107:S1107" si="1983">R607</f>
        <v>3</v>
      </c>
      <c r="S1107">
        <f t="shared" si="1983"/>
        <v>3</v>
      </c>
      <c r="U1107">
        <f>VLOOKUP($R1107,装备规划说明!$X$27:$AI$34,U$1,FALSE)</f>
        <v>16</v>
      </c>
      <c r="V1107">
        <f>INT(VLOOKUP($R1107,装备规划说明!$X$27:$AI$34,V$1,FALSE)*VLOOKUP($G1107,装备规划说明!$F$10:$O$21,4,FALSE)/装备规划说明!$AE$14)</f>
        <v>352</v>
      </c>
      <c r="W1107">
        <f>VLOOKUP($R1107,装备规划说明!$X$27:$AI$34,W$1,FALSE)</f>
        <v>21</v>
      </c>
      <c r="X1107">
        <f>INT(VLOOKUP($R1107,装备规划说明!$X$27:$AI$34,X$1,FALSE)*VLOOKUP($G1107,装备规划说明!$F$10:$O$21,4,FALSE)/装备规划说明!$AE$14)</f>
        <v>35</v>
      </c>
      <c r="Y1107" t="str">
        <f t="shared" si="1941"/>
        <v>[[16,246,440][[21,24,43]</v>
      </c>
      <c r="Z1107">
        <f t="shared" si="1942"/>
        <v>0</v>
      </c>
      <c r="AA1107" t="str">
        <f t="shared" si="1943"/>
        <v>[[16,58,234,100][21,5,23,100]]</v>
      </c>
      <c r="AB1107" t="str">
        <f t="shared" si="1943"/>
        <v>[[16,58,234,100][21,5,23,100]]</v>
      </c>
      <c r="AC1107" t="str">
        <f t="shared" si="1943"/>
        <v>[[16,58,234,100][21,5,23,100]]</v>
      </c>
      <c r="AD1107" t="str">
        <f t="shared" si="1943"/>
        <v>[[16,58,234,100][21,5,23,100]]</v>
      </c>
      <c r="AE1107">
        <f t="shared" si="1944"/>
        <v>0</v>
      </c>
    </row>
    <row r="1108" spans="1:31" hidden="1" x14ac:dyDescent="0.15">
      <c r="A1108" t="str">
        <f t="shared" si="1899"/>
        <v>1304103</v>
      </c>
      <c r="B1108">
        <f t="shared" si="1900"/>
        <v>1</v>
      </c>
      <c r="E1108">
        <f t="shared" ref="E1108" si="1984">E608</f>
        <v>1</v>
      </c>
      <c r="G1108">
        <f t="shared" ref="G1108" si="1985">G608</f>
        <v>3</v>
      </c>
      <c r="H1108">
        <f>VLOOKUP(G1108,装备规划说明!$F$7:$H$20,2,FALSE)</f>
        <v>50</v>
      </c>
      <c r="I1108">
        <f>IF(G1108&gt;2,IF(E1108=VLOOKUP(G1108,装备规划说明!$F$10:$P$20,11,FALSE),1,0)+IF(E1108-1=VLOOKUP(G1108,装备规划说明!$F$10:$P$20,11,FALSE),1,0),IF(E1108=VLOOKUP(G1108,装备规划说明!$F$10:$P$20,11,FALSE),1,0))</f>
        <v>0</v>
      </c>
      <c r="J1108">
        <f t="shared" si="1903"/>
        <v>3</v>
      </c>
      <c r="K1108">
        <v>0</v>
      </c>
      <c r="R1108">
        <f t="shared" ref="R1108:S1108" si="1986">R608</f>
        <v>4</v>
      </c>
      <c r="S1108">
        <f t="shared" si="1986"/>
        <v>4</v>
      </c>
      <c r="U1108">
        <f>VLOOKUP($R1108,装备规划说明!$X$27:$AI$34,U$1,FALSE)</f>
        <v>18</v>
      </c>
      <c r="V1108">
        <f>INT(VLOOKUP($R1108,装备规划说明!$X$27:$AI$34,V$1,FALSE)*VLOOKUP($G1108,装备规划说明!$F$10:$O$21,4,FALSE)/装备规划说明!$AE$14)</f>
        <v>35</v>
      </c>
      <c r="W1108">
        <f>VLOOKUP($R1108,装备规划说明!$X$27:$AI$34,W$1,FALSE)</f>
        <v>22</v>
      </c>
      <c r="X1108">
        <f>INT(VLOOKUP($R1108,装备规划说明!$X$27:$AI$34,X$1,FALSE)*VLOOKUP($G1108,装备规划说明!$F$10:$O$21,4,FALSE)/装备规划说明!$AE$14)</f>
        <v>17</v>
      </c>
      <c r="Y1108" t="str">
        <f t="shared" si="1941"/>
        <v>[[18,24,43][[22,11,21]</v>
      </c>
      <c r="Z1108">
        <f t="shared" si="1942"/>
        <v>0</v>
      </c>
      <c r="AA1108" t="str">
        <f t="shared" si="1943"/>
        <v>[[18,5,23,100][22,2,11,100]]</v>
      </c>
      <c r="AB1108" t="str">
        <f t="shared" si="1943"/>
        <v>[[18,5,23,100][22,2,11,100]]</v>
      </c>
      <c r="AC1108" t="str">
        <f t="shared" si="1943"/>
        <v>[[18,5,23,100][22,2,11,100]]</v>
      </c>
      <c r="AD1108" t="str">
        <f t="shared" si="1943"/>
        <v>[[18,5,23,100][22,2,11,100]]</v>
      </c>
      <c r="AE1108">
        <f t="shared" si="1944"/>
        <v>0</v>
      </c>
    </row>
    <row r="1109" spans="1:31" hidden="1" x14ac:dyDescent="0.15">
      <c r="A1109" t="str">
        <f t="shared" si="1899"/>
        <v>1305103</v>
      </c>
      <c r="B1109">
        <f t="shared" si="1900"/>
        <v>1</v>
      </c>
      <c r="E1109">
        <f t="shared" ref="E1109" si="1987">E609</f>
        <v>1</v>
      </c>
      <c r="G1109">
        <f t="shared" ref="G1109" si="1988">G609</f>
        <v>3</v>
      </c>
      <c r="H1109">
        <f>VLOOKUP(G1109,装备规划说明!$F$7:$H$20,2,FALSE)</f>
        <v>50</v>
      </c>
      <c r="I1109">
        <f>IF(G1109&gt;2,IF(E1109=VLOOKUP(G1109,装备规划说明!$F$10:$P$20,11,FALSE),1,0)+IF(E1109-1=VLOOKUP(G1109,装备规划说明!$F$10:$P$20,11,FALSE),1,0),IF(E1109=VLOOKUP(G1109,装备规划说明!$F$10:$P$20,11,FALSE),1,0))</f>
        <v>0</v>
      </c>
      <c r="J1109">
        <f t="shared" si="1903"/>
        <v>3</v>
      </c>
      <c r="K1109">
        <v>0</v>
      </c>
      <c r="R1109">
        <f t="shared" ref="R1109:S1109" si="1989">R609</f>
        <v>5</v>
      </c>
      <c r="S1109">
        <f t="shared" si="1989"/>
        <v>5</v>
      </c>
      <c r="U1109">
        <f>VLOOKUP($R1109,装备规划说明!$X$27:$AI$34,U$1,FALSE)</f>
        <v>16</v>
      </c>
      <c r="V1109">
        <f>INT(VLOOKUP($R1109,装备规划说明!$X$27:$AI$34,V$1,FALSE)*VLOOKUP($G1109,装备规划说明!$F$10:$O$21,4,FALSE)/装备规划说明!$AE$14)</f>
        <v>492</v>
      </c>
      <c r="W1109">
        <f>VLOOKUP($R1109,装备规划说明!$X$27:$AI$34,W$1,FALSE)</f>
        <v>17</v>
      </c>
      <c r="X1109">
        <f>INT(VLOOKUP($R1109,装备规划说明!$X$27:$AI$34,X$1,FALSE)*VLOOKUP($G1109,装备规划说明!$F$10:$O$21,4,FALSE)/装备规划说明!$AE$14)</f>
        <v>352</v>
      </c>
      <c r="Y1109" t="str">
        <f t="shared" si="1941"/>
        <v>[[16,344,615][[17,246,440]</v>
      </c>
      <c r="Z1109">
        <f t="shared" si="1942"/>
        <v>0</v>
      </c>
      <c r="AA1109" t="str">
        <f t="shared" si="1943"/>
        <v>[[16,82,328,100][17,58,234,100]]</v>
      </c>
      <c r="AB1109" t="str">
        <f t="shared" si="1943"/>
        <v>[[16,82,328,100][17,58,234,100]]</v>
      </c>
      <c r="AC1109" t="str">
        <f t="shared" si="1943"/>
        <v>[[16,82,328,100][17,58,234,100]]</v>
      </c>
      <c r="AD1109" t="str">
        <f t="shared" si="1943"/>
        <v>[[16,82,328,100][17,58,234,100]]</v>
      </c>
      <c r="AE1109">
        <f t="shared" si="1944"/>
        <v>0</v>
      </c>
    </row>
    <row r="1110" spans="1:31" hidden="1" x14ac:dyDescent="0.15">
      <c r="A1110" t="str">
        <f t="shared" si="1899"/>
        <v>1306103</v>
      </c>
      <c r="B1110">
        <f t="shared" si="1900"/>
        <v>1</v>
      </c>
      <c r="E1110">
        <f t="shared" ref="E1110" si="1990">E610</f>
        <v>1</v>
      </c>
      <c r="G1110">
        <f t="shared" ref="G1110" si="1991">G610</f>
        <v>3</v>
      </c>
      <c r="H1110">
        <f>VLOOKUP(G1110,装备规划说明!$F$7:$H$20,2,FALSE)</f>
        <v>50</v>
      </c>
      <c r="I1110">
        <f>IF(G1110&gt;2,IF(E1110=VLOOKUP(G1110,装备规划说明!$F$10:$P$20,11,FALSE),1,0)+IF(E1110-1=VLOOKUP(G1110,装备规划说明!$F$10:$P$20,11,FALSE),1,0),IF(E1110=VLOOKUP(G1110,装备规划说明!$F$10:$P$20,11,FALSE),1,0))</f>
        <v>0</v>
      </c>
      <c r="J1110">
        <f t="shared" si="1903"/>
        <v>3</v>
      </c>
      <c r="K1110">
        <v>0</v>
      </c>
      <c r="R1110">
        <f t="shared" ref="R1110:S1110" si="1992">R610</f>
        <v>6</v>
      </c>
      <c r="S1110">
        <f t="shared" si="1992"/>
        <v>6</v>
      </c>
      <c r="U1110">
        <f>VLOOKUP($R1110,装备规划说明!$X$27:$AI$34,U$1,FALSE)</f>
        <v>18</v>
      </c>
      <c r="V1110">
        <f>INT(VLOOKUP($R1110,装备规划说明!$X$27:$AI$34,V$1,FALSE)*VLOOKUP($G1110,装备规划说明!$F$10:$O$21,4,FALSE)/装备规划说明!$AE$14)</f>
        <v>35</v>
      </c>
      <c r="W1110">
        <f>VLOOKUP($R1110,装备规划说明!$X$27:$AI$34,W$1,FALSE)</f>
        <v>17</v>
      </c>
      <c r="X1110">
        <f>INT(VLOOKUP($R1110,装备规划说明!$X$27:$AI$34,X$1,FALSE)*VLOOKUP($G1110,装备规划说明!$F$10:$O$21,4,FALSE)/装备规划说明!$AE$14)</f>
        <v>14</v>
      </c>
      <c r="Y1110" t="str">
        <f t="shared" si="1941"/>
        <v>[[18,24,43][[17,9,17]</v>
      </c>
      <c r="Z1110">
        <f t="shared" si="1942"/>
        <v>0</v>
      </c>
      <c r="AA1110" t="str">
        <f t="shared" si="1943"/>
        <v>[[18,5,23,100][17,2,9,100]]</v>
      </c>
      <c r="AB1110" t="str">
        <f t="shared" si="1943"/>
        <v>[[18,5,23,100][17,2,9,100]]</v>
      </c>
      <c r="AC1110" t="str">
        <f t="shared" si="1943"/>
        <v>[[18,5,23,100][17,2,9,100]]</v>
      </c>
      <c r="AD1110" t="str">
        <f t="shared" si="1943"/>
        <v>[[18,5,23,100][17,2,9,100]]</v>
      </c>
      <c r="AE1110">
        <f t="shared" si="1944"/>
        <v>0</v>
      </c>
    </row>
    <row r="1111" spans="1:31" hidden="1" x14ac:dyDescent="0.15">
      <c r="A1111" t="str">
        <f t="shared" si="1899"/>
        <v>1307103</v>
      </c>
      <c r="B1111">
        <f t="shared" si="1900"/>
        <v>1</v>
      </c>
      <c r="E1111">
        <f t="shared" ref="E1111" si="1993">E611</f>
        <v>1</v>
      </c>
      <c r="G1111">
        <f t="shared" ref="G1111" si="1994">G611</f>
        <v>3</v>
      </c>
      <c r="H1111">
        <f>VLOOKUP(G1111,装备规划说明!$F$7:$H$20,2,FALSE)</f>
        <v>50</v>
      </c>
      <c r="I1111">
        <f>IF(G1111&gt;2,IF(E1111=VLOOKUP(G1111,装备规划说明!$F$10:$P$20,11,FALSE),1,0)+IF(E1111-1=VLOOKUP(G1111,装备规划说明!$F$10:$P$20,11,FALSE),1,0),IF(E1111=VLOOKUP(G1111,装备规划说明!$F$10:$P$20,11,FALSE),1,0))</f>
        <v>0</v>
      </c>
      <c r="J1111">
        <f t="shared" si="1903"/>
        <v>3</v>
      </c>
      <c r="K1111">
        <v>0</v>
      </c>
      <c r="R1111">
        <f t="shared" ref="R1111:S1111" si="1995">R611</f>
        <v>7</v>
      </c>
      <c r="S1111">
        <f t="shared" si="1995"/>
        <v>7</v>
      </c>
      <c r="U1111">
        <f>VLOOKUP($R1111,装备规划说明!$X$27:$AI$34,U$1,FALSE)</f>
        <v>16</v>
      </c>
      <c r="V1111">
        <f>INT(VLOOKUP($R1111,装备规划说明!$X$27:$AI$34,V$1,FALSE)*VLOOKUP($G1111,装备规划说明!$F$10:$O$21,4,FALSE)/装备规划说明!$AE$14)</f>
        <v>704</v>
      </c>
      <c r="W1111">
        <f>VLOOKUP($R1111,装备规划说明!$X$27:$AI$34,W$1,FALSE)</f>
        <v>18</v>
      </c>
      <c r="X1111">
        <f>INT(VLOOKUP($R1111,装备规划说明!$X$27:$AI$34,X$1,FALSE)*VLOOKUP($G1111,装备规划说明!$F$10:$O$21,4,FALSE)/装备规划说明!$AE$14)</f>
        <v>140</v>
      </c>
      <c r="Y1111" t="str">
        <f t="shared" si="1941"/>
        <v>[[16,492,880][[18,98,175]</v>
      </c>
      <c r="Z1111">
        <f t="shared" si="1942"/>
        <v>0</v>
      </c>
      <c r="AA1111" t="str">
        <f t="shared" si="1943"/>
        <v>[[16,117,469,100][18,23,93,100]]</v>
      </c>
      <c r="AB1111" t="str">
        <f t="shared" si="1943"/>
        <v>[[16,117,469,100][18,23,93,100]]</v>
      </c>
      <c r="AC1111" t="str">
        <f t="shared" si="1943"/>
        <v>[[16,117,469,100][18,23,93,100]]</v>
      </c>
      <c r="AD1111" t="str">
        <f t="shared" si="1943"/>
        <v>[[16,117,469,100][18,23,93,100]]</v>
      </c>
      <c r="AE1111">
        <f t="shared" si="1944"/>
        <v>0</v>
      </c>
    </row>
    <row r="1112" spans="1:31" hidden="1" x14ac:dyDescent="0.15">
      <c r="A1112" t="str">
        <f t="shared" si="1899"/>
        <v>1307103</v>
      </c>
      <c r="B1112">
        <f t="shared" si="1900"/>
        <v>1</v>
      </c>
      <c r="E1112">
        <f t="shared" ref="E1112" si="1996">E612</f>
        <v>1</v>
      </c>
      <c r="G1112">
        <f t="shared" ref="G1112" si="1997">G612</f>
        <v>3</v>
      </c>
      <c r="H1112">
        <f>VLOOKUP(G1112,装备规划说明!$F$7:$H$20,2,FALSE)</f>
        <v>50</v>
      </c>
      <c r="I1112">
        <f>IF(G1112&gt;2,IF(E1112=VLOOKUP(G1112,装备规划说明!$F$10:$P$20,11,FALSE),1,0)+IF(E1112-1=VLOOKUP(G1112,装备规划说明!$F$10:$P$20,11,FALSE),1,0),IF(E1112=VLOOKUP(G1112,装备规划说明!$F$10:$P$20,11,FALSE),1,0))</f>
        <v>0</v>
      </c>
      <c r="J1112">
        <f t="shared" si="1903"/>
        <v>3</v>
      </c>
      <c r="K1112">
        <v>0</v>
      </c>
      <c r="R1112">
        <f t="shared" ref="R1112:S1112" si="1998">R612</f>
        <v>7</v>
      </c>
      <c r="S1112">
        <f t="shared" si="1998"/>
        <v>7</v>
      </c>
      <c r="U1112">
        <f>VLOOKUP($R1112,装备规划说明!$X$27:$AI$34,U$1,FALSE)</f>
        <v>16</v>
      </c>
      <c r="V1112">
        <f>INT(VLOOKUP($R1112,装备规划说明!$X$27:$AI$34,V$1,FALSE)*VLOOKUP($G1112,装备规划说明!$F$10:$O$21,4,FALSE)/装备规划说明!$AE$14)</f>
        <v>704</v>
      </c>
      <c r="W1112">
        <f>VLOOKUP($R1112,装备规划说明!$X$27:$AI$34,W$1,FALSE)</f>
        <v>18</v>
      </c>
      <c r="X1112">
        <f>INT(VLOOKUP($R1112,装备规划说明!$X$27:$AI$34,X$1,FALSE)*VLOOKUP($G1112,装备规划说明!$F$10:$O$21,4,FALSE)/装备规划说明!$AE$14)</f>
        <v>140</v>
      </c>
      <c r="Y1112" t="str">
        <f t="shared" si="1941"/>
        <v>[[16,492,880][[18,98,175]</v>
      </c>
      <c r="Z1112">
        <f t="shared" si="1942"/>
        <v>0</v>
      </c>
      <c r="AA1112" t="str">
        <f t="shared" si="1943"/>
        <v>[[16,117,469,100][18,23,93,100]]</v>
      </c>
      <c r="AB1112" t="str">
        <f t="shared" si="1943"/>
        <v>[[16,117,469,100][18,23,93,100]]</v>
      </c>
      <c r="AC1112" t="str">
        <f t="shared" si="1943"/>
        <v>[[16,117,469,100][18,23,93,100]]</v>
      </c>
      <c r="AD1112" t="str">
        <f t="shared" si="1943"/>
        <v>[[16,117,469,100][18,23,93,100]]</v>
      </c>
      <c r="AE1112">
        <f t="shared" si="1944"/>
        <v>0</v>
      </c>
    </row>
    <row r="1113" spans="1:31" hidden="1" x14ac:dyDescent="0.15">
      <c r="A1113" t="str">
        <f t="shared" si="1899"/>
        <v>1307103</v>
      </c>
      <c r="B1113">
        <f t="shared" si="1900"/>
        <v>1</v>
      </c>
      <c r="E1113">
        <f t="shared" ref="E1113" si="1999">E613</f>
        <v>1</v>
      </c>
      <c r="G1113">
        <f t="shared" ref="G1113" si="2000">G613</f>
        <v>3</v>
      </c>
      <c r="H1113">
        <f>VLOOKUP(G1113,装备规划说明!$F$7:$H$20,2,FALSE)</f>
        <v>50</v>
      </c>
      <c r="I1113">
        <f>IF(G1113&gt;2,IF(E1113=VLOOKUP(G1113,装备规划说明!$F$10:$P$20,11,FALSE),1,0)+IF(E1113-1=VLOOKUP(G1113,装备规划说明!$F$10:$P$20,11,FALSE),1,0),IF(E1113=VLOOKUP(G1113,装备规划说明!$F$10:$P$20,11,FALSE),1,0))</f>
        <v>0</v>
      </c>
      <c r="J1113">
        <f t="shared" si="1903"/>
        <v>3</v>
      </c>
      <c r="K1113">
        <v>0</v>
      </c>
      <c r="R1113">
        <f t="shared" ref="R1113:S1113" si="2001">R613</f>
        <v>7</v>
      </c>
      <c r="S1113">
        <f t="shared" si="2001"/>
        <v>7</v>
      </c>
      <c r="U1113">
        <f>VLOOKUP($R1113,装备规划说明!$X$27:$AI$34,U$1,FALSE)</f>
        <v>16</v>
      </c>
      <c r="V1113">
        <f>INT(VLOOKUP($R1113,装备规划说明!$X$27:$AI$34,V$1,FALSE)*VLOOKUP($G1113,装备规划说明!$F$10:$O$21,4,FALSE)/装备规划说明!$AE$14)</f>
        <v>704</v>
      </c>
      <c r="W1113">
        <f>VLOOKUP($R1113,装备规划说明!$X$27:$AI$34,W$1,FALSE)</f>
        <v>18</v>
      </c>
      <c r="X1113">
        <f>INT(VLOOKUP($R1113,装备规划说明!$X$27:$AI$34,X$1,FALSE)*VLOOKUP($G1113,装备规划说明!$F$10:$O$21,4,FALSE)/装备规划说明!$AE$14)</f>
        <v>140</v>
      </c>
      <c r="Y1113" t="str">
        <f t="shared" si="1941"/>
        <v>[[16,492,880][[18,98,175]</v>
      </c>
      <c r="Z1113">
        <f t="shared" si="1942"/>
        <v>0</v>
      </c>
      <c r="AA1113" t="str">
        <f t="shared" si="1943"/>
        <v>[[16,117,469,100][18,23,93,100]]</v>
      </c>
      <c r="AB1113" t="str">
        <f t="shared" si="1943"/>
        <v>[[16,117,469,100][18,23,93,100]]</v>
      </c>
      <c r="AC1113" t="str">
        <f t="shared" si="1943"/>
        <v>[[16,117,469,100][18,23,93,100]]</v>
      </c>
      <c r="AD1113" t="str">
        <f t="shared" si="1943"/>
        <v>[[16,117,469,100][18,23,93,100]]</v>
      </c>
      <c r="AE1113">
        <f t="shared" si="1944"/>
        <v>0</v>
      </c>
    </row>
    <row r="1114" spans="1:31" hidden="1" x14ac:dyDescent="0.15">
      <c r="A1114" t="str">
        <f t="shared" si="1899"/>
        <v>1307103</v>
      </c>
      <c r="B1114">
        <f t="shared" si="1900"/>
        <v>1</v>
      </c>
      <c r="E1114">
        <f t="shared" ref="E1114" si="2002">E614</f>
        <v>1</v>
      </c>
      <c r="G1114">
        <f t="shared" ref="G1114" si="2003">G614</f>
        <v>3</v>
      </c>
      <c r="H1114">
        <f>VLOOKUP(G1114,装备规划说明!$F$7:$H$20,2,FALSE)</f>
        <v>50</v>
      </c>
      <c r="I1114">
        <f>IF(G1114&gt;2,IF(E1114=VLOOKUP(G1114,装备规划说明!$F$10:$P$20,11,FALSE),1,0)+IF(E1114-1=VLOOKUP(G1114,装备规划说明!$F$10:$P$20,11,FALSE),1,0),IF(E1114=VLOOKUP(G1114,装备规划说明!$F$10:$P$20,11,FALSE),1,0))</f>
        <v>0</v>
      </c>
      <c r="J1114">
        <f t="shared" si="1903"/>
        <v>3</v>
      </c>
      <c r="K1114">
        <v>0</v>
      </c>
      <c r="R1114">
        <f t="shared" ref="R1114:S1114" si="2004">R614</f>
        <v>7</v>
      </c>
      <c r="S1114">
        <f t="shared" si="2004"/>
        <v>7</v>
      </c>
      <c r="U1114">
        <f>VLOOKUP($R1114,装备规划说明!$X$27:$AI$34,U$1,FALSE)</f>
        <v>16</v>
      </c>
      <c r="V1114">
        <f>INT(VLOOKUP($R1114,装备规划说明!$X$27:$AI$34,V$1,FALSE)*VLOOKUP($G1114,装备规划说明!$F$10:$O$21,4,FALSE)/装备规划说明!$AE$14)</f>
        <v>704</v>
      </c>
      <c r="W1114">
        <f>VLOOKUP($R1114,装备规划说明!$X$27:$AI$34,W$1,FALSE)</f>
        <v>18</v>
      </c>
      <c r="X1114">
        <f>INT(VLOOKUP($R1114,装备规划说明!$X$27:$AI$34,X$1,FALSE)*VLOOKUP($G1114,装备规划说明!$F$10:$O$21,4,FALSE)/装备规划说明!$AE$14)</f>
        <v>140</v>
      </c>
      <c r="Y1114" t="str">
        <f t="shared" si="1941"/>
        <v>[[16,492,880][[18,98,175]</v>
      </c>
      <c r="Z1114">
        <f t="shared" si="1942"/>
        <v>0</v>
      </c>
      <c r="AA1114" t="str">
        <f t="shared" si="1943"/>
        <v>[[16,117,469,100][18,23,93,100]]</v>
      </c>
      <c r="AB1114" t="str">
        <f t="shared" si="1943"/>
        <v>[[16,117,469,100][18,23,93,100]]</v>
      </c>
      <c r="AC1114" t="str">
        <f t="shared" si="1943"/>
        <v>[[16,117,469,100][18,23,93,100]]</v>
      </c>
      <c r="AD1114" t="str">
        <f t="shared" si="1943"/>
        <v>[[16,117,469,100][18,23,93,100]]</v>
      </c>
      <c r="AE1114">
        <f t="shared" si="1944"/>
        <v>0</v>
      </c>
    </row>
    <row r="1115" spans="1:31" x14ac:dyDescent="0.15">
      <c r="A1115" t="str">
        <f t="shared" si="1899"/>
        <v>1301203</v>
      </c>
      <c r="B1115">
        <f t="shared" si="1900"/>
        <v>1</v>
      </c>
      <c r="E1115">
        <f t="shared" ref="E1115" si="2005">E615</f>
        <v>2</v>
      </c>
      <c r="G1115">
        <f t="shared" ref="G1115" si="2006">G615</f>
        <v>3</v>
      </c>
      <c r="H1115">
        <f>VLOOKUP(G1115,装备规划说明!$F$7:$H$20,2,FALSE)</f>
        <v>50</v>
      </c>
      <c r="I1115">
        <f>IF(G1115&gt;2,IF(E1115=VLOOKUP(G1115,装备规划说明!$F$10:$P$20,11,FALSE),1,0)+IF(E1115-1=VLOOKUP(G1115,装备规划说明!$F$10:$P$20,11,FALSE),1,0),IF(E1115=VLOOKUP(G1115,装备规划说明!$F$10:$P$20,11,FALSE),1,0))</f>
        <v>1</v>
      </c>
      <c r="J1115">
        <f t="shared" si="1903"/>
        <v>3</v>
      </c>
      <c r="K1115">
        <v>0</v>
      </c>
      <c r="R1115">
        <f t="shared" ref="R1115:S1115" si="2007">R615</f>
        <v>1</v>
      </c>
      <c r="S1115">
        <f t="shared" si="2007"/>
        <v>1</v>
      </c>
      <c r="U1115">
        <f>VLOOKUP($R1115,装备规划说明!$X$27:$AI$34,U$1,FALSE)</f>
        <v>16</v>
      </c>
      <c r="V1115">
        <f>INT(VLOOKUP($R1115,装备规划说明!$X$27:$AI$34,V$1,FALSE)*VLOOKUP($G1115,装备规划说明!$F$10:$O$21,4,FALSE)/装备规划说明!$AE$14)</f>
        <v>492</v>
      </c>
      <c r="W1115">
        <f>VLOOKUP($R1115,装备规划说明!$X$27:$AI$34,W$1,FALSE)</f>
        <v>20</v>
      </c>
      <c r="X1115">
        <f>INT(VLOOKUP($R1115,装备规划说明!$X$27:$AI$34,X$1,FALSE)*VLOOKUP($G1115,装备规划说明!$F$10:$O$21,4,FALSE)/装备规划说明!$AE$14)</f>
        <v>35</v>
      </c>
      <c r="Y1115" t="str">
        <f t="shared" ref="Y1115:Y1134" si="2008">"[["&amp;$U1115&amp;","&amp;INT($V1115)&amp;"]"&amp;"[["&amp;$W1115&amp;","&amp;INT($X1115)&amp;"]]"</f>
        <v>[[16,492][[20,35]]</v>
      </c>
      <c r="Z1115">
        <f t="shared" si="1942"/>
        <v>1</v>
      </c>
      <c r="AA1115" t="str">
        <f t="shared" si="1943"/>
        <v>[[16,82,328,100][20,5,23,100]]</v>
      </c>
      <c r="AB1115" t="str">
        <f t="shared" si="1943"/>
        <v>[[16,82,328,100][20,5,23,100]]</v>
      </c>
      <c r="AC1115" t="str">
        <f t="shared" si="1943"/>
        <v>[[16,82,328,100][20,5,23,100]]</v>
      </c>
      <c r="AD1115" t="str">
        <f t="shared" si="1943"/>
        <v>[[16,82,328,100][20,5,23,100]]</v>
      </c>
      <c r="AE1115">
        <f t="shared" si="1944"/>
        <v>1</v>
      </c>
    </row>
    <row r="1116" spans="1:31" x14ac:dyDescent="0.15">
      <c r="A1116" t="str">
        <f t="shared" si="1899"/>
        <v>1302203</v>
      </c>
      <c r="B1116">
        <f t="shared" si="1900"/>
        <v>1</v>
      </c>
      <c r="E1116">
        <f t="shared" ref="E1116" si="2009">E616</f>
        <v>2</v>
      </c>
      <c r="G1116">
        <f t="shared" ref="G1116" si="2010">G616</f>
        <v>3</v>
      </c>
      <c r="H1116">
        <f>VLOOKUP(G1116,装备规划说明!$F$7:$H$20,2,FALSE)</f>
        <v>50</v>
      </c>
      <c r="I1116">
        <f>IF(G1116&gt;2,IF(E1116=VLOOKUP(G1116,装备规划说明!$F$10:$P$20,11,FALSE),1,0)+IF(E1116-1=VLOOKUP(G1116,装备规划说明!$F$10:$P$20,11,FALSE),1,0),IF(E1116=VLOOKUP(G1116,装备规划说明!$F$10:$P$20,11,FALSE),1,0))</f>
        <v>1</v>
      </c>
      <c r="J1116">
        <f t="shared" si="1903"/>
        <v>3</v>
      </c>
      <c r="K1116">
        <v>0</v>
      </c>
      <c r="R1116">
        <f t="shared" ref="R1116:S1116" si="2011">R616</f>
        <v>2</v>
      </c>
      <c r="S1116">
        <f t="shared" si="2011"/>
        <v>2</v>
      </c>
      <c r="U1116">
        <f>VLOOKUP($R1116,装备规划说明!$X$27:$AI$34,U$1,FALSE)</f>
        <v>16</v>
      </c>
      <c r="V1116">
        <f>INT(VLOOKUP($R1116,装备规划说明!$X$27:$AI$34,V$1,FALSE)*VLOOKUP($G1116,装备规划说明!$F$10:$O$21,4,FALSE)/装备规划说明!$AE$14)</f>
        <v>704</v>
      </c>
      <c r="W1116">
        <f>VLOOKUP($R1116,装备规划说明!$X$27:$AI$34,W$1,FALSE)</f>
        <v>20</v>
      </c>
      <c r="X1116">
        <f>INT(VLOOKUP($R1116,装备规划说明!$X$27:$AI$34,X$1,FALSE)*VLOOKUP($G1116,装备规划说明!$F$10:$O$21,4,FALSE)/装备规划说明!$AE$14)</f>
        <v>35</v>
      </c>
      <c r="Y1116" t="str">
        <f t="shared" si="2008"/>
        <v>[[16,704][[20,35]]</v>
      </c>
      <c r="Z1116">
        <f t="shared" si="1942"/>
        <v>1</v>
      </c>
      <c r="AA1116" t="str">
        <f t="shared" si="1943"/>
        <v>[[16,117,469,100][20,5,23,100]]</v>
      </c>
      <c r="AB1116" t="str">
        <f t="shared" si="1943"/>
        <v>[[16,117,469,100][20,5,23,100]]</v>
      </c>
      <c r="AC1116" t="str">
        <f t="shared" si="1943"/>
        <v>[[16,117,469,100][20,5,23,100]]</v>
      </c>
      <c r="AD1116" t="str">
        <f t="shared" si="1943"/>
        <v>[[16,117,469,100][20,5,23,100]]</v>
      </c>
      <c r="AE1116">
        <f t="shared" si="1944"/>
        <v>1</v>
      </c>
    </row>
    <row r="1117" spans="1:31" x14ac:dyDescent="0.15">
      <c r="A1117" t="str">
        <f t="shared" si="1899"/>
        <v>1303203</v>
      </c>
      <c r="B1117">
        <f t="shared" si="1900"/>
        <v>1</v>
      </c>
      <c r="E1117">
        <f t="shared" ref="E1117" si="2012">E617</f>
        <v>2</v>
      </c>
      <c r="G1117">
        <f t="shared" ref="G1117" si="2013">G617</f>
        <v>3</v>
      </c>
      <c r="H1117">
        <f>VLOOKUP(G1117,装备规划说明!$F$7:$H$20,2,FALSE)</f>
        <v>50</v>
      </c>
      <c r="I1117">
        <f>IF(G1117&gt;2,IF(E1117=VLOOKUP(G1117,装备规划说明!$F$10:$P$20,11,FALSE),1,0)+IF(E1117-1=VLOOKUP(G1117,装备规划说明!$F$10:$P$20,11,FALSE),1,0),IF(E1117=VLOOKUP(G1117,装备规划说明!$F$10:$P$20,11,FALSE),1,0))</f>
        <v>1</v>
      </c>
      <c r="J1117">
        <f t="shared" si="1903"/>
        <v>3</v>
      </c>
      <c r="K1117">
        <v>0</v>
      </c>
      <c r="R1117">
        <f t="shared" ref="R1117:S1117" si="2014">R617</f>
        <v>3</v>
      </c>
      <c r="S1117">
        <f t="shared" si="2014"/>
        <v>3</v>
      </c>
      <c r="U1117">
        <f>VLOOKUP($R1117,装备规划说明!$X$27:$AI$34,U$1,FALSE)</f>
        <v>16</v>
      </c>
      <c r="V1117">
        <f>INT(VLOOKUP($R1117,装备规划说明!$X$27:$AI$34,V$1,FALSE)*VLOOKUP($G1117,装备规划说明!$F$10:$O$21,4,FALSE)/装备规划说明!$AE$14)</f>
        <v>352</v>
      </c>
      <c r="W1117">
        <f>VLOOKUP($R1117,装备规划说明!$X$27:$AI$34,W$1,FALSE)</f>
        <v>21</v>
      </c>
      <c r="X1117">
        <f>INT(VLOOKUP($R1117,装备规划说明!$X$27:$AI$34,X$1,FALSE)*VLOOKUP($G1117,装备规划说明!$F$10:$O$21,4,FALSE)/装备规划说明!$AE$14)</f>
        <v>35</v>
      </c>
      <c r="Y1117" t="str">
        <f t="shared" si="2008"/>
        <v>[[16,352][[21,35]]</v>
      </c>
      <c r="Z1117">
        <f t="shared" si="1942"/>
        <v>1</v>
      </c>
      <c r="AA1117" t="str">
        <f t="shared" si="1943"/>
        <v>[[16,58,234,100][21,5,23,100]]</v>
      </c>
      <c r="AB1117" t="str">
        <f t="shared" si="1943"/>
        <v>[[16,58,234,100][21,5,23,100]]</v>
      </c>
      <c r="AC1117" t="str">
        <f t="shared" si="1943"/>
        <v>[[16,58,234,100][21,5,23,100]]</v>
      </c>
      <c r="AD1117" t="str">
        <f t="shared" si="1943"/>
        <v>[[16,58,234,100][21,5,23,100]]</v>
      </c>
      <c r="AE1117">
        <f t="shared" si="1944"/>
        <v>1</v>
      </c>
    </row>
    <row r="1118" spans="1:31" x14ac:dyDescent="0.15">
      <c r="A1118" t="str">
        <f t="shared" si="1899"/>
        <v>1304203</v>
      </c>
      <c r="B1118">
        <f t="shared" si="1900"/>
        <v>1</v>
      </c>
      <c r="E1118">
        <f t="shared" ref="E1118" si="2015">E618</f>
        <v>2</v>
      </c>
      <c r="G1118">
        <f t="shared" ref="G1118" si="2016">G618</f>
        <v>3</v>
      </c>
      <c r="H1118">
        <f>VLOOKUP(G1118,装备规划说明!$F$7:$H$20,2,FALSE)</f>
        <v>50</v>
      </c>
      <c r="I1118">
        <f>IF(G1118&gt;2,IF(E1118=VLOOKUP(G1118,装备规划说明!$F$10:$P$20,11,FALSE),1,0)+IF(E1118-1=VLOOKUP(G1118,装备规划说明!$F$10:$P$20,11,FALSE),1,0),IF(E1118=VLOOKUP(G1118,装备规划说明!$F$10:$P$20,11,FALSE),1,0))</f>
        <v>1</v>
      </c>
      <c r="J1118">
        <f t="shared" si="1903"/>
        <v>3</v>
      </c>
      <c r="K1118">
        <v>0</v>
      </c>
      <c r="R1118">
        <f t="shared" ref="R1118:S1118" si="2017">R618</f>
        <v>4</v>
      </c>
      <c r="S1118">
        <f t="shared" si="2017"/>
        <v>4</v>
      </c>
      <c r="U1118">
        <f>VLOOKUP($R1118,装备规划说明!$X$27:$AI$34,U$1,FALSE)</f>
        <v>18</v>
      </c>
      <c r="V1118">
        <f>INT(VLOOKUP($R1118,装备规划说明!$X$27:$AI$34,V$1,FALSE)*VLOOKUP($G1118,装备规划说明!$F$10:$O$21,4,FALSE)/装备规划说明!$AE$14)</f>
        <v>35</v>
      </c>
      <c r="W1118">
        <f>VLOOKUP($R1118,装备规划说明!$X$27:$AI$34,W$1,FALSE)</f>
        <v>22</v>
      </c>
      <c r="X1118">
        <f>INT(VLOOKUP($R1118,装备规划说明!$X$27:$AI$34,X$1,FALSE)*VLOOKUP($G1118,装备规划说明!$F$10:$O$21,4,FALSE)/装备规划说明!$AE$14)</f>
        <v>17</v>
      </c>
      <c r="Y1118" t="str">
        <f t="shared" si="2008"/>
        <v>[[18,35][[22,17]]</v>
      </c>
      <c r="Z1118">
        <f t="shared" si="1942"/>
        <v>1</v>
      </c>
      <c r="AA1118" t="str">
        <f t="shared" si="1943"/>
        <v>[[18,5,23,100][22,2,11,100]]</v>
      </c>
      <c r="AB1118" t="str">
        <f t="shared" si="1943"/>
        <v>[[18,5,23,100][22,2,11,100]]</v>
      </c>
      <c r="AC1118" t="str">
        <f t="shared" si="1943"/>
        <v>[[18,5,23,100][22,2,11,100]]</v>
      </c>
      <c r="AD1118" t="str">
        <f t="shared" si="1943"/>
        <v>[[18,5,23,100][22,2,11,100]]</v>
      </c>
      <c r="AE1118">
        <f t="shared" si="1944"/>
        <v>1</v>
      </c>
    </row>
    <row r="1119" spans="1:31" x14ac:dyDescent="0.15">
      <c r="A1119" t="str">
        <f t="shared" si="1899"/>
        <v>1305203</v>
      </c>
      <c r="B1119">
        <f t="shared" si="1900"/>
        <v>1</v>
      </c>
      <c r="E1119">
        <f t="shared" ref="E1119" si="2018">E619</f>
        <v>2</v>
      </c>
      <c r="G1119">
        <f t="shared" ref="G1119" si="2019">G619</f>
        <v>3</v>
      </c>
      <c r="H1119">
        <f>VLOOKUP(G1119,装备规划说明!$F$7:$H$20,2,FALSE)</f>
        <v>50</v>
      </c>
      <c r="I1119">
        <f>IF(G1119&gt;2,IF(E1119=VLOOKUP(G1119,装备规划说明!$F$10:$P$20,11,FALSE),1,0)+IF(E1119-1=VLOOKUP(G1119,装备规划说明!$F$10:$P$20,11,FALSE),1,0),IF(E1119=VLOOKUP(G1119,装备规划说明!$F$10:$P$20,11,FALSE),1,0))</f>
        <v>1</v>
      </c>
      <c r="J1119">
        <f t="shared" si="1903"/>
        <v>3</v>
      </c>
      <c r="K1119">
        <v>0</v>
      </c>
      <c r="R1119">
        <f t="shared" ref="R1119:S1119" si="2020">R619</f>
        <v>5</v>
      </c>
      <c r="S1119">
        <f t="shared" si="2020"/>
        <v>5</v>
      </c>
      <c r="U1119">
        <f>VLOOKUP($R1119,装备规划说明!$X$27:$AI$34,U$1,FALSE)</f>
        <v>16</v>
      </c>
      <c r="V1119">
        <f>INT(VLOOKUP($R1119,装备规划说明!$X$27:$AI$34,V$1,FALSE)*VLOOKUP($G1119,装备规划说明!$F$10:$O$21,4,FALSE)/装备规划说明!$AE$14)</f>
        <v>492</v>
      </c>
      <c r="W1119">
        <f>VLOOKUP($R1119,装备规划说明!$X$27:$AI$34,W$1,FALSE)</f>
        <v>17</v>
      </c>
      <c r="X1119">
        <f>INT(VLOOKUP($R1119,装备规划说明!$X$27:$AI$34,X$1,FALSE)*VLOOKUP($G1119,装备规划说明!$F$10:$O$21,4,FALSE)/装备规划说明!$AE$14)</f>
        <v>352</v>
      </c>
      <c r="Y1119" t="str">
        <f t="shared" si="2008"/>
        <v>[[16,492][[17,352]]</v>
      </c>
      <c r="Z1119">
        <f t="shared" si="1942"/>
        <v>1</v>
      </c>
      <c r="AA1119" t="str">
        <f t="shared" si="1943"/>
        <v>[[16,82,328,100][17,58,234,100]]</v>
      </c>
      <c r="AB1119" t="str">
        <f t="shared" si="1943"/>
        <v>[[16,82,328,100][17,58,234,100]]</v>
      </c>
      <c r="AC1119" t="str">
        <f t="shared" si="1943"/>
        <v>[[16,82,328,100][17,58,234,100]]</v>
      </c>
      <c r="AD1119" t="str">
        <f t="shared" si="1943"/>
        <v>[[16,82,328,100][17,58,234,100]]</v>
      </c>
      <c r="AE1119">
        <f t="shared" si="1944"/>
        <v>1</v>
      </c>
    </row>
    <row r="1120" spans="1:31" x14ac:dyDescent="0.15">
      <c r="A1120" t="str">
        <f t="shared" si="1899"/>
        <v>1306203</v>
      </c>
      <c r="B1120">
        <f t="shared" si="1900"/>
        <v>1</v>
      </c>
      <c r="E1120">
        <f t="shared" ref="E1120" si="2021">E620</f>
        <v>2</v>
      </c>
      <c r="G1120">
        <f t="shared" ref="G1120" si="2022">G620</f>
        <v>3</v>
      </c>
      <c r="H1120">
        <f>VLOOKUP(G1120,装备规划说明!$F$7:$H$20,2,FALSE)</f>
        <v>50</v>
      </c>
      <c r="I1120">
        <f>IF(G1120&gt;2,IF(E1120=VLOOKUP(G1120,装备规划说明!$F$10:$P$20,11,FALSE),1,0)+IF(E1120-1=VLOOKUP(G1120,装备规划说明!$F$10:$P$20,11,FALSE),1,0),IF(E1120=VLOOKUP(G1120,装备规划说明!$F$10:$P$20,11,FALSE),1,0))</f>
        <v>1</v>
      </c>
      <c r="J1120">
        <f t="shared" si="1903"/>
        <v>3</v>
      </c>
      <c r="K1120">
        <v>0</v>
      </c>
      <c r="R1120">
        <f t="shared" ref="R1120:S1120" si="2023">R620</f>
        <v>6</v>
      </c>
      <c r="S1120">
        <f t="shared" si="2023"/>
        <v>6</v>
      </c>
      <c r="U1120">
        <f>VLOOKUP($R1120,装备规划说明!$X$27:$AI$34,U$1,FALSE)</f>
        <v>18</v>
      </c>
      <c r="V1120">
        <f>INT(VLOOKUP($R1120,装备规划说明!$X$27:$AI$34,V$1,FALSE)*VLOOKUP($G1120,装备规划说明!$F$10:$O$21,4,FALSE)/装备规划说明!$AE$14)</f>
        <v>35</v>
      </c>
      <c r="W1120">
        <f>VLOOKUP($R1120,装备规划说明!$X$27:$AI$34,W$1,FALSE)</f>
        <v>17</v>
      </c>
      <c r="X1120">
        <f>INT(VLOOKUP($R1120,装备规划说明!$X$27:$AI$34,X$1,FALSE)*VLOOKUP($G1120,装备规划说明!$F$10:$O$21,4,FALSE)/装备规划说明!$AE$14)</f>
        <v>14</v>
      </c>
      <c r="Y1120" t="str">
        <f t="shared" si="2008"/>
        <v>[[18,35][[17,14]]</v>
      </c>
      <c r="Z1120">
        <f t="shared" si="1942"/>
        <v>1</v>
      </c>
      <c r="AA1120" t="str">
        <f t="shared" si="1943"/>
        <v>[[18,5,23,100][17,2,9,100]]</v>
      </c>
      <c r="AB1120" t="str">
        <f t="shared" si="1943"/>
        <v>[[18,5,23,100][17,2,9,100]]</v>
      </c>
      <c r="AC1120" t="str">
        <f t="shared" si="1943"/>
        <v>[[18,5,23,100][17,2,9,100]]</v>
      </c>
      <c r="AD1120" t="str">
        <f t="shared" si="1943"/>
        <v>[[18,5,23,100][17,2,9,100]]</v>
      </c>
      <c r="AE1120">
        <f t="shared" si="1944"/>
        <v>1</v>
      </c>
    </row>
    <row r="1121" spans="1:31" x14ac:dyDescent="0.15">
      <c r="A1121" t="str">
        <f t="shared" si="1899"/>
        <v>1307203</v>
      </c>
      <c r="B1121">
        <f t="shared" si="1900"/>
        <v>1</v>
      </c>
      <c r="E1121">
        <f t="shared" ref="E1121" si="2024">E621</f>
        <v>2</v>
      </c>
      <c r="G1121">
        <f t="shared" ref="G1121" si="2025">G621</f>
        <v>3</v>
      </c>
      <c r="H1121">
        <f>VLOOKUP(G1121,装备规划说明!$F$7:$H$20,2,FALSE)</f>
        <v>50</v>
      </c>
      <c r="I1121">
        <f>IF(G1121&gt;2,IF(E1121=VLOOKUP(G1121,装备规划说明!$F$10:$P$20,11,FALSE),1,0)+IF(E1121-1=VLOOKUP(G1121,装备规划说明!$F$10:$P$20,11,FALSE),1,0),IF(E1121=VLOOKUP(G1121,装备规划说明!$F$10:$P$20,11,FALSE),1,0))</f>
        <v>1</v>
      </c>
      <c r="J1121">
        <f t="shared" si="1903"/>
        <v>3</v>
      </c>
      <c r="K1121">
        <v>0</v>
      </c>
      <c r="R1121">
        <f t="shared" ref="R1121:S1121" si="2026">R621</f>
        <v>7</v>
      </c>
      <c r="S1121">
        <f t="shared" si="2026"/>
        <v>7</v>
      </c>
      <c r="U1121">
        <f>VLOOKUP($R1121,装备规划说明!$X$27:$AI$34,U$1,FALSE)</f>
        <v>16</v>
      </c>
      <c r="V1121">
        <f>INT(VLOOKUP($R1121,装备规划说明!$X$27:$AI$34,V$1,FALSE)*VLOOKUP($G1121,装备规划说明!$F$10:$O$21,4,FALSE)/装备规划说明!$AE$14)</f>
        <v>704</v>
      </c>
      <c r="W1121">
        <f>VLOOKUP($R1121,装备规划说明!$X$27:$AI$34,W$1,FALSE)</f>
        <v>18</v>
      </c>
      <c r="X1121">
        <f>INT(VLOOKUP($R1121,装备规划说明!$X$27:$AI$34,X$1,FALSE)*VLOOKUP($G1121,装备规划说明!$F$10:$O$21,4,FALSE)/装备规划说明!$AE$14)</f>
        <v>140</v>
      </c>
      <c r="Y1121" t="str">
        <f t="shared" si="2008"/>
        <v>[[16,704][[18,140]]</v>
      </c>
      <c r="Z1121">
        <f t="shared" si="1942"/>
        <v>1</v>
      </c>
      <c r="AA1121" t="str">
        <f t="shared" si="1943"/>
        <v>[[16,117,469,100][18,23,93,100]]</v>
      </c>
      <c r="AB1121" t="str">
        <f t="shared" si="1943"/>
        <v>[[16,117,469,100][18,23,93,100]]</v>
      </c>
      <c r="AC1121" t="str">
        <f t="shared" si="1943"/>
        <v>[[16,117,469,100][18,23,93,100]]</v>
      </c>
      <c r="AD1121" t="str">
        <f t="shared" si="1943"/>
        <v>[[16,117,469,100][18,23,93,100]]</v>
      </c>
      <c r="AE1121">
        <f t="shared" si="1944"/>
        <v>1</v>
      </c>
    </row>
    <row r="1122" spans="1:31" x14ac:dyDescent="0.15">
      <c r="A1122" t="str">
        <f t="shared" si="1899"/>
        <v>1307203</v>
      </c>
      <c r="B1122">
        <f t="shared" si="1900"/>
        <v>1</v>
      </c>
      <c r="E1122">
        <f t="shared" ref="E1122" si="2027">E622</f>
        <v>2</v>
      </c>
      <c r="G1122">
        <f t="shared" ref="G1122" si="2028">G622</f>
        <v>3</v>
      </c>
      <c r="H1122">
        <f>VLOOKUP(G1122,装备规划说明!$F$7:$H$20,2,FALSE)</f>
        <v>50</v>
      </c>
      <c r="I1122">
        <f>IF(G1122&gt;2,IF(E1122=VLOOKUP(G1122,装备规划说明!$F$10:$P$20,11,FALSE),1,0)+IF(E1122-1=VLOOKUP(G1122,装备规划说明!$F$10:$P$20,11,FALSE),1,0),IF(E1122=VLOOKUP(G1122,装备规划说明!$F$10:$P$20,11,FALSE),1,0))</f>
        <v>1</v>
      </c>
      <c r="J1122">
        <f t="shared" si="1903"/>
        <v>3</v>
      </c>
      <c r="K1122">
        <v>0</v>
      </c>
      <c r="R1122">
        <f t="shared" ref="R1122:S1122" si="2029">R622</f>
        <v>7</v>
      </c>
      <c r="S1122">
        <f t="shared" si="2029"/>
        <v>7</v>
      </c>
      <c r="U1122">
        <f>VLOOKUP($R1122,装备规划说明!$X$27:$AI$34,U$1,FALSE)</f>
        <v>16</v>
      </c>
      <c r="V1122">
        <f>INT(VLOOKUP($R1122,装备规划说明!$X$27:$AI$34,V$1,FALSE)*VLOOKUP($G1122,装备规划说明!$F$10:$O$21,4,FALSE)/装备规划说明!$AE$14)</f>
        <v>704</v>
      </c>
      <c r="W1122">
        <f>VLOOKUP($R1122,装备规划说明!$X$27:$AI$34,W$1,FALSE)</f>
        <v>18</v>
      </c>
      <c r="X1122">
        <f>INT(VLOOKUP($R1122,装备规划说明!$X$27:$AI$34,X$1,FALSE)*VLOOKUP($G1122,装备规划说明!$F$10:$O$21,4,FALSE)/装备规划说明!$AE$14)</f>
        <v>140</v>
      </c>
      <c r="Y1122" t="str">
        <f t="shared" si="2008"/>
        <v>[[16,704][[18,140]]</v>
      </c>
      <c r="Z1122">
        <f t="shared" si="1942"/>
        <v>1</v>
      </c>
      <c r="AA1122" t="str">
        <f t="shared" si="1943"/>
        <v>[[16,117,469,100][18,23,93,100]]</v>
      </c>
      <c r="AB1122" t="str">
        <f t="shared" si="1943"/>
        <v>[[16,117,469,100][18,23,93,100]]</v>
      </c>
      <c r="AC1122" t="str">
        <f t="shared" si="1943"/>
        <v>[[16,117,469,100][18,23,93,100]]</v>
      </c>
      <c r="AD1122" t="str">
        <f t="shared" si="1943"/>
        <v>[[16,117,469,100][18,23,93,100]]</v>
      </c>
      <c r="AE1122">
        <f t="shared" si="1944"/>
        <v>1</v>
      </c>
    </row>
    <row r="1123" spans="1:31" x14ac:dyDescent="0.15">
      <c r="A1123" t="str">
        <f t="shared" si="1899"/>
        <v>1307203</v>
      </c>
      <c r="B1123">
        <f t="shared" si="1900"/>
        <v>1</v>
      </c>
      <c r="E1123">
        <f t="shared" ref="E1123" si="2030">E623</f>
        <v>2</v>
      </c>
      <c r="G1123">
        <f t="shared" ref="G1123" si="2031">G623</f>
        <v>3</v>
      </c>
      <c r="H1123">
        <f>VLOOKUP(G1123,装备规划说明!$F$7:$H$20,2,FALSE)</f>
        <v>50</v>
      </c>
      <c r="I1123">
        <f>IF(G1123&gt;2,IF(E1123=VLOOKUP(G1123,装备规划说明!$F$10:$P$20,11,FALSE),1,0)+IF(E1123-1=VLOOKUP(G1123,装备规划说明!$F$10:$P$20,11,FALSE),1,0),IF(E1123=VLOOKUP(G1123,装备规划说明!$F$10:$P$20,11,FALSE),1,0))</f>
        <v>1</v>
      </c>
      <c r="J1123">
        <f t="shared" si="1903"/>
        <v>3</v>
      </c>
      <c r="K1123">
        <v>0</v>
      </c>
      <c r="R1123">
        <f t="shared" ref="R1123:S1123" si="2032">R623</f>
        <v>7</v>
      </c>
      <c r="S1123">
        <f t="shared" si="2032"/>
        <v>7</v>
      </c>
      <c r="U1123">
        <f>VLOOKUP($R1123,装备规划说明!$X$27:$AI$34,U$1,FALSE)</f>
        <v>16</v>
      </c>
      <c r="V1123">
        <f>INT(VLOOKUP($R1123,装备规划说明!$X$27:$AI$34,V$1,FALSE)*VLOOKUP($G1123,装备规划说明!$F$10:$O$21,4,FALSE)/装备规划说明!$AE$14)</f>
        <v>704</v>
      </c>
      <c r="W1123">
        <f>VLOOKUP($R1123,装备规划说明!$X$27:$AI$34,W$1,FALSE)</f>
        <v>18</v>
      </c>
      <c r="X1123">
        <f>INT(VLOOKUP($R1123,装备规划说明!$X$27:$AI$34,X$1,FALSE)*VLOOKUP($G1123,装备规划说明!$F$10:$O$21,4,FALSE)/装备规划说明!$AE$14)</f>
        <v>140</v>
      </c>
      <c r="Y1123" t="str">
        <f t="shared" si="2008"/>
        <v>[[16,704][[18,140]]</v>
      </c>
      <c r="Z1123">
        <f t="shared" si="1942"/>
        <v>1</v>
      </c>
      <c r="AA1123" t="str">
        <f t="shared" si="1943"/>
        <v>[[16,117,469,100][18,23,93,100]]</v>
      </c>
      <c r="AB1123" t="str">
        <f t="shared" si="1943"/>
        <v>[[16,117,469,100][18,23,93,100]]</v>
      </c>
      <c r="AC1123" t="str">
        <f t="shared" si="1943"/>
        <v>[[16,117,469,100][18,23,93,100]]</v>
      </c>
      <c r="AD1123" t="str">
        <f t="shared" si="1943"/>
        <v>[[16,117,469,100][18,23,93,100]]</v>
      </c>
      <c r="AE1123">
        <f t="shared" si="1944"/>
        <v>1</v>
      </c>
    </row>
    <row r="1124" spans="1:31" x14ac:dyDescent="0.15">
      <c r="A1124" t="str">
        <f t="shared" si="1899"/>
        <v>1307203</v>
      </c>
      <c r="B1124">
        <f t="shared" si="1900"/>
        <v>1</v>
      </c>
      <c r="E1124">
        <f t="shared" ref="E1124" si="2033">E624</f>
        <v>2</v>
      </c>
      <c r="G1124">
        <f t="shared" ref="G1124" si="2034">G624</f>
        <v>3</v>
      </c>
      <c r="H1124">
        <f>VLOOKUP(G1124,装备规划说明!$F$7:$H$20,2,FALSE)</f>
        <v>50</v>
      </c>
      <c r="I1124">
        <f>IF(G1124&gt;2,IF(E1124=VLOOKUP(G1124,装备规划说明!$F$10:$P$20,11,FALSE),1,0)+IF(E1124-1=VLOOKUP(G1124,装备规划说明!$F$10:$P$20,11,FALSE),1,0),IF(E1124=VLOOKUP(G1124,装备规划说明!$F$10:$P$20,11,FALSE),1,0))</f>
        <v>1</v>
      </c>
      <c r="J1124">
        <f t="shared" si="1903"/>
        <v>3</v>
      </c>
      <c r="K1124">
        <v>0</v>
      </c>
      <c r="R1124">
        <f t="shared" ref="R1124:S1124" si="2035">R624</f>
        <v>7</v>
      </c>
      <c r="S1124">
        <f t="shared" si="2035"/>
        <v>7</v>
      </c>
      <c r="U1124">
        <f>VLOOKUP($R1124,装备规划说明!$X$27:$AI$34,U$1,FALSE)</f>
        <v>16</v>
      </c>
      <c r="V1124">
        <f>INT(VLOOKUP($R1124,装备规划说明!$X$27:$AI$34,V$1,FALSE)*VLOOKUP($G1124,装备规划说明!$F$10:$O$21,4,FALSE)/装备规划说明!$AE$14)</f>
        <v>704</v>
      </c>
      <c r="W1124">
        <f>VLOOKUP($R1124,装备规划说明!$X$27:$AI$34,W$1,FALSE)</f>
        <v>18</v>
      </c>
      <c r="X1124">
        <f>INT(VLOOKUP($R1124,装备规划说明!$X$27:$AI$34,X$1,FALSE)*VLOOKUP($G1124,装备规划说明!$F$10:$O$21,4,FALSE)/装备规划说明!$AE$14)</f>
        <v>140</v>
      </c>
      <c r="Y1124" t="str">
        <f t="shared" si="2008"/>
        <v>[[16,704][[18,140]]</v>
      </c>
      <c r="Z1124">
        <f t="shared" si="1942"/>
        <v>1</v>
      </c>
      <c r="AA1124" t="str">
        <f t="shared" si="1943"/>
        <v>[[16,117,469,100][18,23,93,100]]</v>
      </c>
      <c r="AB1124" t="str">
        <f t="shared" si="1943"/>
        <v>[[16,117,469,100][18,23,93,100]]</v>
      </c>
      <c r="AC1124" t="str">
        <f t="shared" si="1943"/>
        <v>[[16,117,469,100][18,23,93,100]]</v>
      </c>
      <c r="AD1124" t="str">
        <f t="shared" si="1943"/>
        <v>[[16,117,469,100][18,23,93,100]]</v>
      </c>
      <c r="AE1124">
        <f t="shared" si="1944"/>
        <v>1</v>
      </c>
    </row>
    <row r="1125" spans="1:31" x14ac:dyDescent="0.15">
      <c r="A1125" t="str">
        <f t="shared" si="1899"/>
        <v>1301303</v>
      </c>
      <c r="B1125">
        <f t="shared" si="1900"/>
        <v>1</v>
      </c>
      <c r="E1125">
        <f t="shared" ref="E1125" si="2036">E625</f>
        <v>3</v>
      </c>
      <c r="G1125">
        <f t="shared" ref="G1125" si="2037">G625</f>
        <v>3</v>
      </c>
      <c r="H1125">
        <f>VLOOKUP(G1125,装备规划说明!$F$7:$H$20,2,FALSE)</f>
        <v>50</v>
      </c>
      <c r="I1125">
        <f>IF(G1125&gt;2,IF(E1125=VLOOKUP(G1125,装备规划说明!$F$10:$P$20,11,FALSE),1,0)+IF(E1125-1=VLOOKUP(G1125,装备规划说明!$F$10:$P$20,11,FALSE),1,0),IF(E1125=VLOOKUP(G1125,装备规划说明!$F$10:$P$20,11,FALSE),1,0))</f>
        <v>1</v>
      </c>
      <c r="J1125">
        <f t="shared" si="1903"/>
        <v>3</v>
      </c>
      <c r="K1125">
        <v>0</v>
      </c>
      <c r="R1125">
        <f t="shared" ref="R1125:S1125" si="2038">R625</f>
        <v>1</v>
      </c>
      <c r="S1125">
        <f t="shared" si="2038"/>
        <v>1</v>
      </c>
      <c r="U1125">
        <f>VLOOKUP($R1125,装备规划说明!$X$27:$AI$34,U$1,FALSE)</f>
        <v>16</v>
      </c>
      <c r="V1125">
        <f>INT(VLOOKUP($R1125,装备规划说明!$X$27:$AI$34,V$1,FALSE)*VLOOKUP($G1125,装备规划说明!$F$10:$O$21,4,FALSE)/装备规划说明!$AE$14)</f>
        <v>492</v>
      </c>
      <c r="W1125">
        <f>VLOOKUP($R1125,装备规划说明!$X$27:$AI$34,W$1,FALSE)</f>
        <v>20</v>
      </c>
      <c r="X1125">
        <f>INT(VLOOKUP($R1125,装备规划说明!$X$27:$AI$34,X$1,FALSE)*VLOOKUP($G1125,装备规划说明!$F$10:$O$21,4,FALSE)/装备规划说明!$AE$14)</f>
        <v>35</v>
      </c>
      <c r="Y1125" t="str">
        <f t="shared" si="2008"/>
        <v>[[16,492][[20,35]]</v>
      </c>
      <c r="Z1125">
        <f t="shared" si="1942"/>
        <v>2</v>
      </c>
      <c r="AA1125" t="str">
        <f t="shared" si="1943"/>
        <v>[[16,82,328,100][20,5,23,100]]</v>
      </c>
      <c r="AB1125" t="str">
        <f t="shared" si="1943"/>
        <v>[[16,82,328,100][20,5,23,100]]</v>
      </c>
      <c r="AC1125" t="str">
        <f t="shared" si="1943"/>
        <v>[[16,82,328,100][20,5,23,100]]</v>
      </c>
      <c r="AD1125" t="str">
        <f t="shared" si="1943"/>
        <v>[[16,82,328,100][20,5,23,100]]</v>
      </c>
      <c r="AE1125">
        <f t="shared" si="1944"/>
        <v>1</v>
      </c>
    </row>
    <row r="1126" spans="1:31" x14ac:dyDescent="0.15">
      <c r="A1126" t="str">
        <f t="shared" si="1899"/>
        <v>1302303</v>
      </c>
      <c r="B1126">
        <f t="shared" si="1900"/>
        <v>1</v>
      </c>
      <c r="E1126">
        <f t="shared" ref="E1126" si="2039">E626</f>
        <v>3</v>
      </c>
      <c r="G1126">
        <f t="shared" ref="G1126" si="2040">G626</f>
        <v>3</v>
      </c>
      <c r="H1126">
        <f>VLOOKUP(G1126,装备规划说明!$F$7:$H$20,2,FALSE)</f>
        <v>50</v>
      </c>
      <c r="I1126">
        <f>IF(G1126&gt;2,IF(E1126=VLOOKUP(G1126,装备规划说明!$F$10:$P$20,11,FALSE),1,0)+IF(E1126-1=VLOOKUP(G1126,装备规划说明!$F$10:$P$20,11,FALSE),1,0),IF(E1126=VLOOKUP(G1126,装备规划说明!$F$10:$P$20,11,FALSE),1,0))</f>
        <v>1</v>
      </c>
      <c r="J1126">
        <f t="shared" si="1903"/>
        <v>3</v>
      </c>
      <c r="K1126">
        <v>0</v>
      </c>
      <c r="R1126">
        <f t="shared" ref="R1126:S1126" si="2041">R626</f>
        <v>2</v>
      </c>
      <c r="S1126">
        <f t="shared" si="2041"/>
        <v>2</v>
      </c>
      <c r="U1126">
        <f>VLOOKUP($R1126,装备规划说明!$X$27:$AI$34,U$1,FALSE)</f>
        <v>16</v>
      </c>
      <c r="V1126">
        <f>INT(VLOOKUP($R1126,装备规划说明!$X$27:$AI$34,V$1,FALSE)*VLOOKUP($G1126,装备规划说明!$F$10:$O$21,4,FALSE)/装备规划说明!$AE$14)</f>
        <v>704</v>
      </c>
      <c r="W1126">
        <f>VLOOKUP($R1126,装备规划说明!$X$27:$AI$34,W$1,FALSE)</f>
        <v>20</v>
      </c>
      <c r="X1126">
        <f>INT(VLOOKUP($R1126,装备规划说明!$X$27:$AI$34,X$1,FALSE)*VLOOKUP($G1126,装备规划说明!$F$10:$O$21,4,FALSE)/装备规划说明!$AE$14)</f>
        <v>35</v>
      </c>
      <c r="Y1126" t="str">
        <f t="shared" si="2008"/>
        <v>[[16,704][[20,35]]</v>
      </c>
      <c r="Z1126">
        <f t="shared" si="1942"/>
        <v>2</v>
      </c>
      <c r="AA1126" t="str">
        <f t="shared" si="1943"/>
        <v>[[16,117,469,100][20,5,23,100]]</v>
      </c>
      <c r="AB1126" t="str">
        <f t="shared" si="1943"/>
        <v>[[16,117,469,100][20,5,23,100]]</v>
      </c>
      <c r="AC1126" t="str">
        <f t="shared" si="1943"/>
        <v>[[16,117,469,100][20,5,23,100]]</v>
      </c>
      <c r="AD1126" t="str">
        <f t="shared" si="1943"/>
        <v>[[16,117,469,100][20,5,23,100]]</v>
      </c>
      <c r="AE1126">
        <f t="shared" si="1944"/>
        <v>1</v>
      </c>
    </row>
    <row r="1127" spans="1:31" x14ac:dyDescent="0.15">
      <c r="A1127" t="str">
        <f t="shared" si="1899"/>
        <v>1303303</v>
      </c>
      <c r="B1127">
        <f t="shared" si="1900"/>
        <v>1</v>
      </c>
      <c r="E1127">
        <f t="shared" ref="E1127" si="2042">E627</f>
        <v>3</v>
      </c>
      <c r="G1127">
        <f t="shared" ref="G1127" si="2043">G627</f>
        <v>3</v>
      </c>
      <c r="H1127">
        <f>VLOOKUP(G1127,装备规划说明!$F$7:$H$20,2,FALSE)</f>
        <v>50</v>
      </c>
      <c r="I1127">
        <f>IF(G1127&gt;2,IF(E1127=VLOOKUP(G1127,装备规划说明!$F$10:$P$20,11,FALSE),1,0)+IF(E1127-1=VLOOKUP(G1127,装备规划说明!$F$10:$P$20,11,FALSE),1,0),IF(E1127=VLOOKUP(G1127,装备规划说明!$F$10:$P$20,11,FALSE),1,0))</f>
        <v>1</v>
      </c>
      <c r="J1127">
        <f t="shared" si="1903"/>
        <v>3</v>
      </c>
      <c r="K1127">
        <v>0</v>
      </c>
      <c r="R1127">
        <f t="shared" ref="R1127:S1127" si="2044">R627</f>
        <v>3</v>
      </c>
      <c r="S1127">
        <f t="shared" si="2044"/>
        <v>3</v>
      </c>
      <c r="U1127">
        <f>VLOOKUP($R1127,装备规划说明!$X$27:$AI$34,U$1,FALSE)</f>
        <v>16</v>
      </c>
      <c r="V1127">
        <f>INT(VLOOKUP($R1127,装备规划说明!$X$27:$AI$34,V$1,FALSE)*VLOOKUP($G1127,装备规划说明!$F$10:$O$21,4,FALSE)/装备规划说明!$AE$14)</f>
        <v>352</v>
      </c>
      <c r="W1127">
        <f>VLOOKUP($R1127,装备规划说明!$X$27:$AI$34,W$1,FALSE)</f>
        <v>21</v>
      </c>
      <c r="X1127">
        <f>INT(VLOOKUP($R1127,装备规划说明!$X$27:$AI$34,X$1,FALSE)*VLOOKUP($G1127,装备规划说明!$F$10:$O$21,4,FALSE)/装备规划说明!$AE$14)</f>
        <v>35</v>
      </c>
      <c r="Y1127" t="str">
        <f t="shared" si="2008"/>
        <v>[[16,352][[21,35]]</v>
      </c>
      <c r="Z1127">
        <f t="shared" si="1942"/>
        <v>2</v>
      </c>
      <c r="AA1127" t="str">
        <f t="shared" si="1943"/>
        <v>[[16,58,234,100][21,5,23,100]]</v>
      </c>
      <c r="AB1127" t="str">
        <f t="shared" si="1943"/>
        <v>[[16,58,234,100][21,5,23,100]]</v>
      </c>
      <c r="AC1127" t="str">
        <f t="shared" si="1943"/>
        <v>[[16,58,234,100][21,5,23,100]]</v>
      </c>
      <c r="AD1127" t="str">
        <f t="shared" si="1943"/>
        <v>[[16,58,234,100][21,5,23,100]]</v>
      </c>
      <c r="AE1127">
        <f t="shared" si="1944"/>
        <v>1</v>
      </c>
    </row>
    <row r="1128" spans="1:31" x14ac:dyDescent="0.15">
      <c r="A1128" t="str">
        <f t="shared" si="1899"/>
        <v>1304303</v>
      </c>
      <c r="B1128">
        <f t="shared" si="1900"/>
        <v>1</v>
      </c>
      <c r="E1128">
        <f t="shared" ref="E1128" si="2045">E628</f>
        <v>3</v>
      </c>
      <c r="G1128">
        <f t="shared" ref="G1128" si="2046">G628</f>
        <v>3</v>
      </c>
      <c r="H1128">
        <f>VLOOKUP(G1128,装备规划说明!$F$7:$H$20,2,FALSE)</f>
        <v>50</v>
      </c>
      <c r="I1128">
        <f>IF(G1128&gt;2,IF(E1128=VLOOKUP(G1128,装备规划说明!$F$10:$P$20,11,FALSE),1,0)+IF(E1128-1=VLOOKUP(G1128,装备规划说明!$F$10:$P$20,11,FALSE),1,0),IF(E1128=VLOOKUP(G1128,装备规划说明!$F$10:$P$20,11,FALSE),1,0))</f>
        <v>1</v>
      </c>
      <c r="J1128">
        <f t="shared" si="1903"/>
        <v>3</v>
      </c>
      <c r="K1128">
        <v>0</v>
      </c>
      <c r="R1128">
        <f t="shared" ref="R1128:S1128" si="2047">R628</f>
        <v>4</v>
      </c>
      <c r="S1128">
        <f t="shared" si="2047"/>
        <v>4</v>
      </c>
      <c r="U1128">
        <f>VLOOKUP($R1128,装备规划说明!$X$27:$AI$34,U$1,FALSE)</f>
        <v>18</v>
      </c>
      <c r="V1128">
        <f>INT(VLOOKUP($R1128,装备规划说明!$X$27:$AI$34,V$1,FALSE)*VLOOKUP($G1128,装备规划说明!$F$10:$O$21,4,FALSE)/装备规划说明!$AE$14)</f>
        <v>35</v>
      </c>
      <c r="W1128">
        <f>VLOOKUP($R1128,装备规划说明!$X$27:$AI$34,W$1,FALSE)</f>
        <v>22</v>
      </c>
      <c r="X1128">
        <f>INT(VLOOKUP($R1128,装备规划说明!$X$27:$AI$34,X$1,FALSE)*VLOOKUP($G1128,装备规划说明!$F$10:$O$21,4,FALSE)/装备规划说明!$AE$14)</f>
        <v>17</v>
      </c>
      <c r="Y1128" t="str">
        <f t="shared" si="2008"/>
        <v>[[18,35][[22,17]]</v>
      </c>
      <c r="Z1128">
        <f t="shared" si="1942"/>
        <v>2</v>
      </c>
      <c r="AA1128" t="str">
        <f t="shared" si="1943"/>
        <v>[[18,5,23,100][22,2,11,100]]</v>
      </c>
      <c r="AB1128" t="str">
        <f t="shared" si="1943"/>
        <v>[[18,5,23,100][22,2,11,100]]</v>
      </c>
      <c r="AC1128" t="str">
        <f t="shared" si="1943"/>
        <v>[[18,5,23,100][22,2,11,100]]</v>
      </c>
      <c r="AD1128" t="str">
        <f t="shared" si="1943"/>
        <v>[[18,5,23,100][22,2,11,100]]</v>
      </c>
      <c r="AE1128">
        <f t="shared" si="1944"/>
        <v>1</v>
      </c>
    </row>
    <row r="1129" spans="1:31" x14ac:dyDescent="0.15">
      <c r="A1129" t="str">
        <f t="shared" si="1899"/>
        <v>1305303</v>
      </c>
      <c r="B1129">
        <f t="shared" si="1900"/>
        <v>1</v>
      </c>
      <c r="E1129">
        <f t="shared" ref="E1129" si="2048">E629</f>
        <v>3</v>
      </c>
      <c r="G1129">
        <f t="shared" ref="G1129" si="2049">G629</f>
        <v>3</v>
      </c>
      <c r="H1129">
        <f>VLOOKUP(G1129,装备规划说明!$F$7:$H$20,2,FALSE)</f>
        <v>50</v>
      </c>
      <c r="I1129">
        <f>IF(G1129&gt;2,IF(E1129=VLOOKUP(G1129,装备规划说明!$F$10:$P$20,11,FALSE),1,0)+IF(E1129-1=VLOOKUP(G1129,装备规划说明!$F$10:$P$20,11,FALSE),1,0),IF(E1129=VLOOKUP(G1129,装备规划说明!$F$10:$P$20,11,FALSE),1,0))</f>
        <v>1</v>
      </c>
      <c r="J1129">
        <f t="shared" si="1903"/>
        <v>3</v>
      </c>
      <c r="K1129">
        <v>0</v>
      </c>
      <c r="R1129">
        <f t="shared" ref="R1129:S1129" si="2050">R629</f>
        <v>5</v>
      </c>
      <c r="S1129">
        <f t="shared" si="2050"/>
        <v>5</v>
      </c>
      <c r="U1129">
        <f>VLOOKUP($R1129,装备规划说明!$X$27:$AI$34,U$1,FALSE)</f>
        <v>16</v>
      </c>
      <c r="V1129">
        <f>INT(VLOOKUP($R1129,装备规划说明!$X$27:$AI$34,V$1,FALSE)*VLOOKUP($G1129,装备规划说明!$F$10:$O$21,4,FALSE)/装备规划说明!$AE$14)</f>
        <v>492</v>
      </c>
      <c r="W1129">
        <f>VLOOKUP($R1129,装备规划说明!$X$27:$AI$34,W$1,FALSE)</f>
        <v>17</v>
      </c>
      <c r="X1129">
        <f>INT(VLOOKUP($R1129,装备规划说明!$X$27:$AI$34,X$1,FALSE)*VLOOKUP($G1129,装备规划说明!$F$10:$O$21,4,FALSE)/装备规划说明!$AE$14)</f>
        <v>352</v>
      </c>
      <c r="Y1129" t="str">
        <f t="shared" si="2008"/>
        <v>[[16,492][[17,352]]</v>
      </c>
      <c r="Z1129">
        <f t="shared" si="1942"/>
        <v>2</v>
      </c>
      <c r="AA1129" t="str">
        <f t="shared" si="1943"/>
        <v>[[16,82,328,100][17,58,234,100]]</v>
      </c>
      <c r="AB1129" t="str">
        <f t="shared" si="1943"/>
        <v>[[16,82,328,100][17,58,234,100]]</v>
      </c>
      <c r="AC1129" t="str">
        <f t="shared" si="1943"/>
        <v>[[16,82,328,100][17,58,234,100]]</v>
      </c>
      <c r="AD1129" t="str">
        <f t="shared" si="1943"/>
        <v>[[16,82,328,100][17,58,234,100]]</v>
      </c>
      <c r="AE1129">
        <f t="shared" si="1944"/>
        <v>1</v>
      </c>
    </row>
    <row r="1130" spans="1:31" x14ac:dyDescent="0.15">
      <c r="A1130" t="str">
        <f t="shared" si="1899"/>
        <v>1306303</v>
      </c>
      <c r="B1130">
        <f t="shared" si="1900"/>
        <v>1</v>
      </c>
      <c r="E1130">
        <f t="shared" ref="E1130" si="2051">E630</f>
        <v>3</v>
      </c>
      <c r="G1130">
        <f t="shared" ref="G1130" si="2052">G630</f>
        <v>3</v>
      </c>
      <c r="H1130">
        <f>VLOOKUP(G1130,装备规划说明!$F$7:$H$20,2,FALSE)</f>
        <v>50</v>
      </c>
      <c r="I1130">
        <f>IF(G1130&gt;2,IF(E1130=VLOOKUP(G1130,装备规划说明!$F$10:$P$20,11,FALSE),1,0)+IF(E1130-1=VLOOKUP(G1130,装备规划说明!$F$10:$P$20,11,FALSE),1,0),IF(E1130=VLOOKUP(G1130,装备规划说明!$F$10:$P$20,11,FALSE),1,0))</f>
        <v>1</v>
      </c>
      <c r="J1130">
        <f t="shared" si="1903"/>
        <v>3</v>
      </c>
      <c r="K1130">
        <v>0</v>
      </c>
      <c r="R1130">
        <f t="shared" ref="R1130:S1130" si="2053">R630</f>
        <v>6</v>
      </c>
      <c r="S1130">
        <f t="shared" si="2053"/>
        <v>6</v>
      </c>
      <c r="U1130">
        <f>VLOOKUP($R1130,装备规划说明!$X$27:$AI$34,U$1,FALSE)</f>
        <v>18</v>
      </c>
      <c r="V1130">
        <f>INT(VLOOKUP($R1130,装备规划说明!$X$27:$AI$34,V$1,FALSE)*VLOOKUP($G1130,装备规划说明!$F$10:$O$21,4,FALSE)/装备规划说明!$AE$14)</f>
        <v>35</v>
      </c>
      <c r="W1130">
        <f>VLOOKUP($R1130,装备规划说明!$X$27:$AI$34,W$1,FALSE)</f>
        <v>17</v>
      </c>
      <c r="X1130">
        <f>INT(VLOOKUP($R1130,装备规划说明!$X$27:$AI$34,X$1,FALSE)*VLOOKUP($G1130,装备规划说明!$F$10:$O$21,4,FALSE)/装备规划说明!$AE$14)</f>
        <v>14</v>
      </c>
      <c r="Y1130" t="str">
        <f t="shared" si="2008"/>
        <v>[[18,35][[17,14]]</v>
      </c>
      <c r="Z1130">
        <f t="shared" si="1942"/>
        <v>2</v>
      </c>
      <c r="AA1130" t="str">
        <f t="shared" si="1943"/>
        <v>[[18,5,23,100][17,2,9,100]]</v>
      </c>
      <c r="AB1130" t="str">
        <f t="shared" si="1943"/>
        <v>[[18,5,23,100][17,2,9,100]]</v>
      </c>
      <c r="AC1130" t="str">
        <f t="shared" si="1943"/>
        <v>[[18,5,23,100][17,2,9,100]]</v>
      </c>
      <c r="AD1130" t="str">
        <f t="shared" si="1943"/>
        <v>[[18,5,23,100][17,2,9,100]]</v>
      </c>
      <c r="AE1130">
        <f t="shared" si="1944"/>
        <v>1</v>
      </c>
    </row>
    <row r="1131" spans="1:31" x14ac:dyDescent="0.15">
      <c r="A1131" t="str">
        <f t="shared" si="1899"/>
        <v>1307303</v>
      </c>
      <c r="B1131">
        <f t="shared" si="1900"/>
        <v>1</v>
      </c>
      <c r="E1131">
        <f t="shared" ref="E1131" si="2054">E631</f>
        <v>3</v>
      </c>
      <c r="G1131">
        <f t="shared" ref="G1131" si="2055">G631</f>
        <v>3</v>
      </c>
      <c r="H1131">
        <f>VLOOKUP(G1131,装备规划说明!$F$7:$H$20,2,FALSE)</f>
        <v>50</v>
      </c>
      <c r="I1131">
        <f>IF(G1131&gt;2,IF(E1131=VLOOKUP(G1131,装备规划说明!$F$10:$P$20,11,FALSE),1,0)+IF(E1131-1=VLOOKUP(G1131,装备规划说明!$F$10:$P$20,11,FALSE),1,0),IF(E1131=VLOOKUP(G1131,装备规划说明!$F$10:$P$20,11,FALSE),1,0))</f>
        <v>1</v>
      </c>
      <c r="J1131">
        <f t="shared" si="1903"/>
        <v>3</v>
      </c>
      <c r="K1131">
        <v>0</v>
      </c>
      <c r="R1131">
        <f t="shared" ref="R1131:S1131" si="2056">R631</f>
        <v>7</v>
      </c>
      <c r="S1131">
        <f t="shared" si="2056"/>
        <v>7</v>
      </c>
      <c r="U1131">
        <f>VLOOKUP($R1131,装备规划说明!$X$27:$AI$34,U$1,FALSE)</f>
        <v>16</v>
      </c>
      <c r="V1131">
        <f>INT(VLOOKUP($R1131,装备规划说明!$X$27:$AI$34,V$1,FALSE)*VLOOKUP($G1131,装备规划说明!$F$10:$O$21,4,FALSE)/装备规划说明!$AE$14)</f>
        <v>704</v>
      </c>
      <c r="W1131">
        <f>VLOOKUP($R1131,装备规划说明!$X$27:$AI$34,W$1,FALSE)</f>
        <v>18</v>
      </c>
      <c r="X1131">
        <f>INT(VLOOKUP($R1131,装备规划说明!$X$27:$AI$34,X$1,FALSE)*VLOOKUP($G1131,装备规划说明!$F$10:$O$21,4,FALSE)/装备规划说明!$AE$14)</f>
        <v>140</v>
      </c>
      <c r="Y1131" t="str">
        <f t="shared" si="2008"/>
        <v>[[16,704][[18,140]]</v>
      </c>
      <c r="Z1131">
        <f t="shared" si="1942"/>
        <v>2</v>
      </c>
      <c r="AA1131" t="str">
        <f t="shared" si="1943"/>
        <v>[[16,117,469,100][18,23,93,100]]</v>
      </c>
      <c r="AB1131" t="str">
        <f t="shared" si="1943"/>
        <v>[[16,117,469,100][18,23,93,100]]</v>
      </c>
      <c r="AC1131" t="str">
        <f t="shared" si="1943"/>
        <v>[[16,117,469,100][18,23,93,100]]</v>
      </c>
      <c r="AD1131" t="str">
        <f t="shared" si="1943"/>
        <v>[[16,117,469,100][18,23,93,100]]</v>
      </c>
      <c r="AE1131">
        <f t="shared" si="1944"/>
        <v>1</v>
      </c>
    </row>
    <row r="1132" spans="1:31" x14ac:dyDescent="0.15">
      <c r="A1132" t="str">
        <f t="shared" si="1899"/>
        <v>1307303</v>
      </c>
      <c r="B1132">
        <f t="shared" si="1900"/>
        <v>1</v>
      </c>
      <c r="E1132">
        <f t="shared" ref="E1132" si="2057">E632</f>
        <v>3</v>
      </c>
      <c r="G1132">
        <f t="shared" ref="G1132" si="2058">G632</f>
        <v>3</v>
      </c>
      <c r="H1132">
        <f>VLOOKUP(G1132,装备规划说明!$F$7:$H$20,2,FALSE)</f>
        <v>50</v>
      </c>
      <c r="I1132">
        <f>IF(G1132&gt;2,IF(E1132=VLOOKUP(G1132,装备规划说明!$F$10:$P$20,11,FALSE),1,0)+IF(E1132-1=VLOOKUP(G1132,装备规划说明!$F$10:$P$20,11,FALSE),1,0),IF(E1132=VLOOKUP(G1132,装备规划说明!$F$10:$P$20,11,FALSE),1,0))</f>
        <v>1</v>
      </c>
      <c r="J1132">
        <f t="shared" si="1903"/>
        <v>3</v>
      </c>
      <c r="K1132">
        <v>0</v>
      </c>
      <c r="R1132">
        <f t="shared" ref="R1132:S1132" si="2059">R632</f>
        <v>7</v>
      </c>
      <c r="S1132">
        <f t="shared" si="2059"/>
        <v>7</v>
      </c>
      <c r="U1132">
        <f>VLOOKUP($R1132,装备规划说明!$X$27:$AI$34,U$1,FALSE)</f>
        <v>16</v>
      </c>
      <c r="V1132">
        <f>INT(VLOOKUP($R1132,装备规划说明!$X$27:$AI$34,V$1,FALSE)*VLOOKUP($G1132,装备规划说明!$F$10:$O$21,4,FALSE)/装备规划说明!$AE$14)</f>
        <v>704</v>
      </c>
      <c r="W1132">
        <f>VLOOKUP($R1132,装备规划说明!$X$27:$AI$34,W$1,FALSE)</f>
        <v>18</v>
      </c>
      <c r="X1132">
        <f>INT(VLOOKUP($R1132,装备规划说明!$X$27:$AI$34,X$1,FALSE)*VLOOKUP($G1132,装备规划说明!$F$10:$O$21,4,FALSE)/装备规划说明!$AE$14)</f>
        <v>140</v>
      </c>
      <c r="Y1132" t="str">
        <f t="shared" si="2008"/>
        <v>[[16,704][[18,140]]</v>
      </c>
      <c r="Z1132">
        <f t="shared" si="1942"/>
        <v>2</v>
      </c>
      <c r="AA1132" t="str">
        <f t="shared" si="1943"/>
        <v>[[16,117,469,100][18,23,93,100]]</v>
      </c>
      <c r="AB1132" t="str">
        <f t="shared" si="1943"/>
        <v>[[16,117,469,100][18,23,93,100]]</v>
      </c>
      <c r="AC1132" t="str">
        <f t="shared" si="1943"/>
        <v>[[16,117,469,100][18,23,93,100]]</v>
      </c>
      <c r="AD1132" t="str">
        <f t="shared" si="1943"/>
        <v>[[16,117,469,100][18,23,93,100]]</v>
      </c>
      <c r="AE1132">
        <f t="shared" si="1944"/>
        <v>1</v>
      </c>
    </row>
    <row r="1133" spans="1:31" x14ac:dyDescent="0.15">
      <c r="A1133" t="str">
        <f t="shared" si="1899"/>
        <v>1307303</v>
      </c>
      <c r="B1133">
        <f t="shared" si="1900"/>
        <v>1</v>
      </c>
      <c r="E1133">
        <f t="shared" ref="E1133" si="2060">E633</f>
        <v>3</v>
      </c>
      <c r="G1133">
        <f t="shared" ref="G1133" si="2061">G633</f>
        <v>3</v>
      </c>
      <c r="H1133">
        <f>VLOOKUP(G1133,装备规划说明!$F$7:$H$20,2,FALSE)</f>
        <v>50</v>
      </c>
      <c r="I1133">
        <f>IF(G1133&gt;2,IF(E1133=VLOOKUP(G1133,装备规划说明!$F$10:$P$20,11,FALSE),1,0)+IF(E1133-1=VLOOKUP(G1133,装备规划说明!$F$10:$P$20,11,FALSE),1,0),IF(E1133=VLOOKUP(G1133,装备规划说明!$F$10:$P$20,11,FALSE),1,0))</f>
        <v>1</v>
      </c>
      <c r="J1133">
        <f t="shared" si="1903"/>
        <v>3</v>
      </c>
      <c r="K1133">
        <v>0</v>
      </c>
      <c r="R1133">
        <f t="shared" ref="R1133:S1133" si="2062">R633</f>
        <v>7</v>
      </c>
      <c r="S1133">
        <f t="shared" si="2062"/>
        <v>7</v>
      </c>
      <c r="U1133">
        <f>VLOOKUP($R1133,装备规划说明!$X$27:$AI$34,U$1,FALSE)</f>
        <v>16</v>
      </c>
      <c r="V1133">
        <f>INT(VLOOKUP($R1133,装备规划说明!$X$27:$AI$34,V$1,FALSE)*VLOOKUP($G1133,装备规划说明!$F$10:$O$21,4,FALSE)/装备规划说明!$AE$14)</f>
        <v>704</v>
      </c>
      <c r="W1133">
        <f>VLOOKUP($R1133,装备规划说明!$X$27:$AI$34,W$1,FALSE)</f>
        <v>18</v>
      </c>
      <c r="X1133">
        <f>INT(VLOOKUP($R1133,装备规划说明!$X$27:$AI$34,X$1,FALSE)*VLOOKUP($G1133,装备规划说明!$F$10:$O$21,4,FALSE)/装备规划说明!$AE$14)</f>
        <v>140</v>
      </c>
      <c r="Y1133" t="str">
        <f t="shared" si="2008"/>
        <v>[[16,704][[18,140]]</v>
      </c>
      <c r="Z1133">
        <f t="shared" si="1942"/>
        <v>2</v>
      </c>
      <c r="AA1133" t="str">
        <f t="shared" si="1943"/>
        <v>[[16,117,469,100][18,23,93,100]]</v>
      </c>
      <c r="AB1133" t="str">
        <f t="shared" si="1943"/>
        <v>[[16,117,469,100][18,23,93,100]]</v>
      </c>
      <c r="AC1133" t="str">
        <f t="shared" si="1943"/>
        <v>[[16,117,469,100][18,23,93,100]]</v>
      </c>
      <c r="AD1133" t="str">
        <f t="shared" si="1943"/>
        <v>[[16,117,469,100][18,23,93,100]]</v>
      </c>
      <c r="AE1133">
        <f t="shared" si="1944"/>
        <v>1</v>
      </c>
    </row>
    <row r="1134" spans="1:31" x14ac:dyDescent="0.15">
      <c r="A1134" t="str">
        <f t="shared" si="1899"/>
        <v>1307303</v>
      </c>
      <c r="B1134">
        <f t="shared" si="1900"/>
        <v>1</v>
      </c>
      <c r="E1134">
        <f t="shared" ref="E1134" si="2063">E634</f>
        <v>3</v>
      </c>
      <c r="G1134">
        <f t="shared" ref="G1134" si="2064">G634</f>
        <v>3</v>
      </c>
      <c r="H1134">
        <f>VLOOKUP(G1134,装备规划说明!$F$7:$H$20,2,FALSE)</f>
        <v>50</v>
      </c>
      <c r="I1134">
        <f>IF(G1134&gt;2,IF(E1134=VLOOKUP(G1134,装备规划说明!$F$10:$P$20,11,FALSE),1,0)+IF(E1134-1=VLOOKUP(G1134,装备规划说明!$F$10:$P$20,11,FALSE),1,0),IF(E1134=VLOOKUP(G1134,装备规划说明!$F$10:$P$20,11,FALSE),1,0))</f>
        <v>1</v>
      </c>
      <c r="J1134">
        <f t="shared" si="1903"/>
        <v>3</v>
      </c>
      <c r="K1134">
        <v>0</v>
      </c>
      <c r="R1134">
        <f t="shared" ref="R1134:S1134" si="2065">R634</f>
        <v>7</v>
      </c>
      <c r="S1134">
        <f t="shared" si="2065"/>
        <v>7</v>
      </c>
      <c r="U1134">
        <f>VLOOKUP($R1134,装备规划说明!$X$27:$AI$34,U$1,FALSE)</f>
        <v>16</v>
      </c>
      <c r="V1134">
        <f>INT(VLOOKUP($R1134,装备规划说明!$X$27:$AI$34,V$1,FALSE)*VLOOKUP($G1134,装备规划说明!$F$10:$O$21,4,FALSE)/装备规划说明!$AE$14)</f>
        <v>704</v>
      </c>
      <c r="W1134">
        <f>VLOOKUP($R1134,装备规划说明!$X$27:$AI$34,W$1,FALSE)</f>
        <v>18</v>
      </c>
      <c r="X1134">
        <f>INT(VLOOKUP($R1134,装备规划说明!$X$27:$AI$34,X$1,FALSE)*VLOOKUP($G1134,装备规划说明!$F$10:$O$21,4,FALSE)/装备规划说明!$AE$14)</f>
        <v>140</v>
      </c>
      <c r="Y1134" t="str">
        <f t="shared" si="2008"/>
        <v>[[16,704][[18,140]]</v>
      </c>
      <c r="Z1134">
        <f t="shared" si="1942"/>
        <v>2</v>
      </c>
      <c r="AA1134" t="str">
        <f t="shared" si="1943"/>
        <v>[[16,117,469,100][18,23,93,100]]</v>
      </c>
      <c r="AB1134" t="str">
        <f t="shared" si="1943"/>
        <v>[[16,117,469,100][18,23,93,100]]</v>
      </c>
      <c r="AC1134" t="str">
        <f t="shared" si="1943"/>
        <v>[[16,117,469,100][18,23,93,100]]</v>
      </c>
      <c r="AD1134" t="str">
        <f t="shared" si="1943"/>
        <v>[[16,117,469,100][18,23,93,100]]</v>
      </c>
      <c r="AE1134">
        <f t="shared" si="1944"/>
        <v>1</v>
      </c>
    </row>
    <row r="1135" spans="1:31" hidden="1" x14ac:dyDescent="0.15">
      <c r="A1135" t="str">
        <f t="shared" si="1899"/>
        <v>1301403</v>
      </c>
      <c r="B1135">
        <f t="shared" si="1900"/>
        <v>1</v>
      </c>
      <c r="E1135">
        <f t="shared" ref="E1135" si="2066">E635</f>
        <v>4</v>
      </c>
      <c r="G1135">
        <f t="shared" ref="G1135" si="2067">G635</f>
        <v>3</v>
      </c>
      <c r="H1135">
        <f>VLOOKUP(G1135,装备规划说明!$F$7:$H$20,2,FALSE)</f>
        <v>50</v>
      </c>
      <c r="I1135">
        <f>IF(G1135&gt;2,IF(E1135=VLOOKUP(G1135,装备规划说明!$F$10:$P$20,11,FALSE),1,0)+IF(E1135-1=VLOOKUP(G1135,装备规划说明!$F$10:$P$20,11,FALSE),1,0),IF(E1135=VLOOKUP(G1135,装备规划说明!$F$10:$P$20,11,FALSE),1,0))</f>
        <v>0</v>
      </c>
      <c r="J1135">
        <f t="shared" si="1903"/>
        <v>3</v>
      </c>
      <c r="K1135">
        <v>0</v>
      </c>
      <c r="R1135">
        <f t="shared" ref="R1135:S1135" si="2068">R635</f>
        <v>1</v>
      </c>
      <c r="S1135">
        <f t="shared" si="2068"/>
        <v>1</v>
      </c>
      <c r="U1135">
        <f>VLOOKUP($R1135,装备规划说明!$X$27:$AI$34,U$1,FALSE)</f>
        <v>16</v>
      </c>
      <c r="V1135">
        <f>INT(VLOOKUP($R1135,装备规划说明!$X$27:$AI$34,V$1,FALSE)*VLOOKUP($G1135,装备规划说明!$F$10:$O$21,4,FALSE)/装备规划说明!$AE$14)</f>
        <v>492</v>
      </c>
      <c r="W1135">
        <f>VLOOKUP($R1135,装备规划说明!$X$27:$AI$34,W$1,FALSE)</f>
        <v>20</v>
      </c>
      <c r="X1135">
        <f>INT(VLOOKUP($R1135,装备规划说明!$X$27:$AI$34,X$1,FALSE)*VLOOKUP($G1135,装备规划说明!$F$10:$O$21,4,FALSE)/装备规划说明!$AE$14)</f>
        <v>35</v>
      </c>
      <c r="Y1135" t="str">
        <f t="shared" si="1941"/>
        <v>[[16,344,615][[20,24,43]</v>
      </c>
      <c r="Z1135">
        <f t="shared" si="1942"/>
        <v>3</v>
      </c>
      <c r="AA1135" t="str">
        <f t="shared" si="1943"/>
        <v>[[16,82,328,100][20,5,23,100]]</v>
      </c>
      <c r="AB1135" t="str">
        <f t="shared" si="1943"/>
        <v>[[16,82,328,100][20,5,23,100]]</v>
      </c>
      <c r="AC1135" t="str">
        <f t="shared" si="1943"/>
        <v>[[16,82,328,100][20,5,23,100]]</v>
      </c>
      <c r="AD1135" t="str">
        <f t="shared" si="1943"/>
        <v>[[16,82,328,100][20,5,23,100]]</v>
      </c>
      <c r="AE1135">
        <f t="shared" si="1944"/>
        <v>1</v>
      </c>
    </row>
    <row r="1136" spans="1:31" hidden="1" x14ac:dyDescent="0.15">
      <c r="A1136" t="str">
        <f t="shared" si="1899"/>
        <v>1302403</v>
      </c>
      <c r="B1136">
        <f t="shared" si="1900"/>
        <v>1</v>
      </c>
      <c r="E1136">
        <f t="shared" ref="E1136" si="2069">E636</f>
        <v>4</v>
      </c>
      <c r="G1136">
        <f t="shared" ref="G1136" si="2070">G636</f>
        <v>3</v>
      </c>
      <c r="H1136">
        <f>VLOOKUP(G1136,装备规划说明!$F$7:$H$20,2,FALSE)</f>
        <v>50</v>
      </c>
      <c r="I1136">
        <f>IF(G1136&gt;2,IF(E1136=VLOOKUP(G1136,装备规划说明!$F$10:$P$20,11,FALSE),1,0)+IF(E1136-1=VLOOKUP(G1136,装备规划说明!$F$10:$P$20,11,FALSE),1,0),IF(E1136=VLOOKUP(G1136,装备规划说明!$F$10:$P$20,11,FALSE),1,0))</f>
        <v>0</v>
      </c>
      <c r="J1136">
        <f t="shared" si="1903"/>
        <v>3</v>
      </c>
      <c r="K1136">
        <v>0</v>
      </c>
      <c r="R1136">
        <f t="shared" ref="R1136:S1136" si="2071">R636</f>
        <v>2</v>
      </c>
      <c r="S1136">
        <f t="shared" si="2071"/>
        <v>2</v>
      </c>
      <c r="U1136">
        <f>VLOOKUP($R1136,装备规划说明!$X$27:$AI$34,U$1,FALSE)</f>
        <v>16</v>
      </c>
      <c r="V1136">
        <f>INT(VLOOKUP($R1136,装备规划说明!$X$27:$AI$34,V$1,FALSE)*VLOOKUP($G1136,装备规划说明!$F$10:$O$21,4,FALSE)/装备规划说明!$AE$14)</f>
        <v>704</v>
      </c>
      <c r="W1136">
        <f>VLOOKUP($R1136,装备规划说明!$X$27:$AI$34,W$1,FALSE)</f>
        <v>20</v>
      </c>
      <c r="X1136">
        <f>INT(VLOOKUP($R1136,装备规划说明!$X$27:$AI$34,X$1,FALSE)*VLOOKUP($G1136,装备规划说明!$F$10:$O$21,4,FALSE)/装备规划说明!$AE$14)</f>
        <v>35</v>
      </c>
      <c r="Y1136" t="str">
        <f t="shared" si="1941"/>
        <v>[[16,492,880][[20,24,43]</v>
      </c>
      <c r="Z1136">
        <f t="shared" si="1942"/>
        <v>3</v>
      </c>
      <c r="AA1136" t="str">
        <f t="shared" si="1943"/>
        <v>[[16,117,469,100][20,5,23,100]]</v>
      </c>
      <c r="AB1136" t="str">
        <f t="shared" si="1943"/>
        <v>[[16,117,469,100][20,5,23,100]]</v>
      </c>
      <c r="AC1136" t="str">
        <f t="shared" si="1943"/>
        <v>[[16,117,469,100][20,5,23,100]]</v>
      </c>
      <c r="AD1136" t="str">
        <f t="shared" si="1943"/>
        <v>[[16,117,469,100][20,5,23,100]]</v>
      </c>
      <c r="AE1136">
        <f t="shared" si="1944"/>
        <v>1</v>
      </c>
    </row>
    <row r="1137" spans="1:31" hidden="1" x14ac:dyDescent="0.15">
      <c r="A1137" t="str">
        <f t="shared" si="1899"/>
        <v>1303403</v>
      </c>
      <c r="B1137">
        <f t="shared" si="1900"/>
        <v>1</v>
      </c>
      <c r="E1137">
        <f t="shared" ref="E1137" si="2072">E637</f>
        <v>4</v>
      </c>
      <c r="G1137">
        <f t="shared" ref="G1137" si="2073">G637</f>
        <v>3</v>
      </c>
      <c r="H1137">
        <f>VLOOKUP(G1137,装备规划说明!$F$7:$H$20,2,FALSE)</f>
        <v>50</v>
      </c>
      <c r="I1137">
        <f>IF(G1137&gt;2,IF(E1137=VLOOKUP(G1137,装备规划说明!$F$10:$P$20,11,FALSE),1,0)+IF(E1137-1=VLOOKUP(G1137,装备规划说明!$F$10:$P$20,11,FALSE),1,0),IF(E1137=VLOOKUP(G1137,装备规划说明!$F$10:$P$20,11,FALSE),1,0))</f>
        <v>0</v>
      </c>
      <c r="J1137">
        <f t="shared" si="1903"/>
        <v>3</v>
      </c>
      <c r="K1137">
        <v>0</v>
      </c>
      <c r="R1137">
        <f t="shared" ref="R1137:S1137" si="2074">R637</f>
        <v>3</v>
      </c>
      <c r="S1137">
        <f t="shared" si="2074"/>
        <v>3</v>
      </c>
      <c r="U1137">
        <f>VLOOKUP($R1137,装备规划说明!$X$27:$AI$34,U$1,FALSE)</f>
        <v>16</v>
      </c>
      <c r="V1137">
        <f>INT(VLOOKUP($R1137,装备规划说明!$X$27:$AI$34,V$1,FALSE)*VLOOKUP($G1137,装备规划说明!$F$10:$O$21,4,FALSE)/装备规划说明!$AE$14)</f>
        <v>352</v>
      </c>
      <c r="W1137">
        <f>VLOOKUP($R1137,装备规划说明!$X$27:$AI$34,W$1,FALSE)</f>
        <v>21</v>
      </c>
      <c r="X1137">
        <f>INT(VLOOKUP($R1137,装备规划说明!$X$27:$AI$34,X$1,FALSE)*VLOOKUP($G1137,装备规划说明!$F$10:$O$21,4,FALSE)/装备规划说明!$AE$14)</f>
        <v>35</v>
      </c>
      <c r="Y1137" t="str">
        <f t="shared" si="1941"/>
        <v>[[16,246,440][[21,24,43]</v>
      </c>
      <c r="Z1137">
        <f t="shared" si="1942"/>
        <v>3</v>
      </c>
      <c r="AA1137" t="str">
        <f t="shared" si="1943"/>
        <v>[[16,58,234,100][21,5,23,100]]</v>
      </c>
      <c r="AB1137" t="str">
        <f t="shared" si="1943"/>
        <v>[[16,58,234,100][21,5,23,100]]</v>
      </c>
      <c r="AC1137" t="str">
        <f t="shared" si="1943"/>
        <v>[[16,58,234,100][21,5,23,100]]</v>
      </c>
      <c r="AD1137" t="str">
        <f t="shared" si="1943"/>
        <v>[[16,58,234,100][21,5,23,100]]</v>
      </c>
      <c r="AE1137">
        <f t="shared" si="1944"/>
        <v>1</v>
      </c>
    </row>
    <row r="1138" spans="1:31" hidden="1" x14ac:dyDescent="0.15">
      <c r="A1138" t="str">
        <f t="shared" si="1899"/>
        <v>1304403</v>
      </c>
      <c r="B1138">
        <f t="shared" si="1900"/>
        <v>1</v>
      </c>
      <c r="E1138">
        <f t="shared" ref="E1138" si="2075">E638</f>
        <v>4</v>
      </c>
      <c r="G1138">
        <f t="shared" ref="G1138" si="2076">G638</f>
        <v>3</v>
      </c>
      <c r="H1138">
        <f>VLOOKUP(G1138,装备规划说明!$F$7:$H$20,2,FALSE)</f>
        <v>50</v>
      </c>
      <c r="I1138">
        <f>IF(G1138&gt;2,IF(E1138=VLOOKUP(G1138,装备规划说明!$F$10:$P$20,11,FALSE),1,0)+IF(E1138-1=VLOOKUP(G1138,装备规划说明!$F$10:$P$20,11,FALSE),1,0),IF(E1138=VLOOKUP(G1138,装备规划说明!$F$10:$P$20,11,FALSE),1,0))</f>
        <v>0</v>
      </c>
      <c r="J1138">
        <f t="shared" si="1903"/>
        <v>3</v>
      </c>
      <c r="K1138">
        <v>0</v>
      </c>
      <c r="R1138">
        <f t="shared" ref="R1138:S1138" si="2077">R638</f>
        <v>4</v>
      </c>
      <c r="S1138">
        <f t="shared" si="2077"/>
        <v>4</v>
      </c>
      <c r="U1138">
        <f>VLOOKUP($R1138,装备规划说明!$X$27:$AI$34,U$1,FALSE)</f>
        <v>18</v>
      </c>
      <c r="V1138">
        <f>INT(VLOOKUP($R1138,装备规划说明!$X$27:$AI$34,V$1,FALSE)*VLOOKUP($G1138,装备规划说明!$F$10:$O$21,4,FALSE)/装备规划说明!$AE$14)</f>
        <v>35</v>
      </c>
      <c r="W1138">
        <f>VLOOKUP($R1138,装备规划说明!$X$27:$AI$34,W$1,FALSE)</f>
        <v>22</v>
      </c>
      <c r="X1138">
        <f>INT(VLOOKUP($R1138,装备规划说明!$X$27:$AI$34,X$1,FALSE)*VLOOKUP($G1138,装备规划说明!$F$10:$O$21,4,FALSE)/装备规划说明!$AE$14)</f>
        <v>17</v>
      </c>
      <c r="Y1138" t="str">
        <f t="shared" si="1941"/>
        <v>[[18,24,43][[22,11,21]</v>
      </c>
      <c r="Z1138">
        <f t="shared" si="1942"/>
        <v>3</v>
      </c>
      <c r="AA1138" t="str">
        <f t="shared" si="1943"/>
        <v>[[18,5,23,100][22,2,11,100]]</v>
      </c>
      <c r="AB1138" t="str">
        <f t="shared" si="1943"/>
        <v>[[18,5,23,100][22,2,11,100]]</v>
      </c>
      <c r="AC1138" t="str">
        <f t="shared" si="1943"/>
        <v>[[18,5,23,100][22,2,11,100]]</v>
      </c>
      <c r="AD1138" t="str">
        <f t="shared" si="1943"/>
        <v>[[18,5,23,100][22,2,11,100]]</v>
      </c>
      <c r="AE1138">
        <f t="shared" si="1944"/>
        <v>1</v>
      </c>
    </row>
    <row r="1139" spans="1:31" hidden="1" x14ac:dyDescent="0.15">
      <c r="A1139" t="str">
        <f t="shared" si="1899"/>
        <v>1305403</v>
      </c>
      <c r="B1139">
        <f t="shared" si="1900"/>
        <v>1</v>
      </c>
      <c r="E1139">
        <f t="shared" ref="E1139" si="2078">E639</f>
        <v>4</v>
      </c>
      <c r="G1139">
        <f t="shared" ref="G1139" si="2079">G639</f>
        <v>3</v>
      </c>
      <c r="H1139">
        <f>VLOOKUP(G1139,装备规划说明!$F$7:$H$20,2,FALSE)</f>
        <v>50</v>
      </c>
      <c r="I1139">
        <f>IF(G1139&gt;2,IF(E1139=VLOOKUP(G1139,装备规划说明!$F$10:$P$20,11,FALSE),1,0)+IF(E1139-1=VLOOKUP(G1139,装备规划说明!$F$10:$P$20,11,FALSE),1,0),IF(E1139=VLOOKUP(G1139,装备规划说明!$F$10:$P$20,11,FALSE),1,0))</f>
        <v>0</v>
      </c>
      <c r="J1139">
        <f t="shared" si="1903"/>
        <v>3</v>
      </c>
      <c r="K1139">
        <v>0</v>
      </c>
      <c r="R1139">
        <f t="shared" ref="R1139:S1139" si="2080">R639</f>
        <v>5</v>
      </c>
      <c r="S1139">
        <f t="shared" si="2080"/>
        <v>5</v>
      </c>
      <c r="U1139">
        <f>VLOOKUP($R1139,装备规划说明!$X$27:$AI$34,U$1,FALSE)</f>
        <v>16</v>
      </c>
      <c r="V1139">
        <f>INT(VLOOKUP($R1139,装备规划说明!$X$27:$AI$34,V$1,FALSE)*VLOOKUP($G1139,装备规划说明!$F$10:$O$21,4,FALSE)/装备规划说明!$AE$14)</f>
        <v>492</v>
      </c>
      <c r="W1139">
        <f>VLOOKUP($R1139,装备规划说明!$X$27:$AI$34,W$1,FALSE)</f>
        <v>17</v>
      </c>
      <c r="X1139">
        <f>INT(VLOOKUP($R1139,装备规划说明!$X$27:$AI$34,X$1,FALSE)*VLOOKUP($G1139,装备规划说明!$F$10:$O$21,4,FALSE)/装备规划说明!$AE$14)</f>
        <v>352</v>
      </c>
      <c r="Y1139" t="str">
        <f t="shared" si="1941"/>
        <v>[[16,344,615][[17,246,440]</v>
      </c>
      <c r="Z1139">
        <f t="shared" si="1942"/>
        <v>3</v>
      </c>
      <c r="AA1139" t="str">
        <f t="shared" si="1943"/>
        <v>[[16,82,328,100][17,58,234,100]]</v>
      </c>
      <c r="AB1139" t="str">
        <f t="shared" si="1943"/>
        <v>[[16,82,328,100][17,58,234,100]]</v>
      </c>
      <c r="AC1139" t="str">
        <f t="shared" si="1943"/>
        <v>[[16,82,328,100][17,58,234,100]]</v>
      </c>
      <c r="AD1139" t="str">
        <f t="shared" si="1943"/>
        <v>[[16,82,328,100][17,58,234,100]]</v>
      </c>
      <c r="AE1139">
        <f t="shared" si="1944"/>
        <v>1</v>
      </c>
    </row>
    <row r="1140" spans="1:31" hidden="1" x14ac:dyDescent="0.15">
      <c r="A1140" t="str">
        <f t="shared" si="1899"/>
        <v>1306403</v>
      </c>
      <c r="B1140">
        <f t="shared" si="1900"/>
        <v>1</v>
      </c>
      <c r="E1140">
        <f t="shared" ref="E1140" si="2081">E640</f>
        <v>4</v>
      </c>
      <c r="G1140">
        <f t="shared" ref="G1140" si="2082">G640</f>
        <v>3</v>
      </c>
      <c r="H1140">
        <f>VLOOKUP(G1140,装备规划说明!$F$7:$H$20,2,FALSE)</f>
        <v>50</v>
      </c>
      <c r="I1140">
        <f>IF(G1140&gt;2,IF(E1140=VLOOKUP(G1140,装备规划说明!$F$10:$P$20,11,FALSE),1,0)+IF(E1140-1=VLOOKUP(G1140,装备规划说明!$F$10:$P$20,11,FALSE),1,0),IF(E1140=VLOOKUP(G1140,装备规划说明!$F$10:$P$20,11,FALSE),1,0))</f>
        <v>0</v>
      </c>
      <c r="J1140">
        <f t="shared" si="1903"/>
        <v>3</v>
      </c>
      <c r="K1140">
        <v>0</v>
      </c>
      <c r="R1140">
        <f t="shared" ref="R1140:S1140" si="2083">R640</f>
        <v>6</v>
      </c>
      <c r="S1140">
        <f t="shared" si="2083"/>
        <v>6</v>
      </c>
      <c r="U1140">
        <f>VLOOKUP($R1140,装备规划说明!$X$27:$AI$34,U$1,FALSE)</f>
        <v>18</v>
      </c>
      <c r="V1140">
        <f>INT(VLOOKUP($R1140,装备规划说明!$X$27:$AI$34,V$1,FALSE)*VLOOKUP($G1140,装备规划说明!$F$10:$O$21,4,FALSE)/装备规划说明!$AE$14)</f>
        <v>35</v>
      </c>
      <c r="W1140">
        <f>VLOOKUP($R1140,装备规划说明!$X$27:$AI$34,W$1,FALSE)</f>
        <v>17</v>
      </c>
      <c r="X1140">
        <f>INT(VLOOKUP($R1140,装备规划说明!$X$27:$AI$34,X$1,FALSE)*VLOOKUP($G1140,装备规划说明!$F$10:$O$21,4,FALSE)/装备规划说明!$AE$14)</f>
        <v>14</v>
      </c>
      <c r="Y1140" t="str">
        <f t="shared" si="1941"/>
        <v>[[18,24,43][[17,9,17]</v>
      </c>
      <c r="Z1140">
        <f t="shared" si="1942"/>
        <v>3</v>
      </c>
      <c r="AA1140" t="str">
        <f t="shared" si="1943"/>
        <v>[[18,5,23,100][17,2,9,100]]</v>
      </c>
      <c r="AB1140" t="str">
        <f t="shared" si="1943"/>
        <v>[[18,5,23,100][17,2,9,100]]</v>
      </c>
      <c r="AC1140" t="str">
        <f t="shared" si="1943"/>
        <v>[[18,5,23,100][17,2,9,100]]</v>
      </c>
      <c r="AD1140" t="str">
        <f t="shared" si="1943"/>
        <v>[[18,5,23,100][17,2,9,100]]</v>
      </c>
      <c r="AE1140">
        <f t="shared" si="1944"/>
        <v>1</v>
      </c>
    </row>
    <row r="1141" spans="1:31" hidden="1" x14ac:dyDescent="0.15">
      <c r="A1141" t="str">
        <f t="shared" si="1899"/>
        <v>1307403</v>
      </c>
      <c r="B1141">
        <f t="shared" si="1900"/>
        <v>1</v>
      </c>
      <c r="E1141">
        <f t="shared" ref="E1141" si="2084">E641</f>
        <v>4</v>
      </c>
      <c r="G1141">
        <f t="shared" ref="G1141" si="2085">G641</f>
        <v>3</v>
      </c>
      <c r="H1141">
        <f>VLOOKUP(G1141,装备规划说明!$F$7:$H$20,2,FALSE)</f>
        <v>50</v>
      </c>
      <c r="I1141">
        <f>IF(G1141&gt;2,IF(E1141=VLOOKUP(G1141,装备规划说明!$F$10:$P$20,11,FALSE),1,0)+IF(E1141-1=VLOOKUP(G1141,装备规划说明!$F$10:$P$20,11,FALSE),1,0),IF(E1141=VLOOKUP(G1141,装备规划说明!$F$10:$P$20,11,FALSE),1,0))</f>
        <v>0</v>
      </c>
      <c r="J1141">
        <f t="shared" si="1903"/>
        <v>3</v>
      </c>
      <c r="K1141">
        <v>0</v>
      </c>
      <c r="R1141">
        <f t="shared" ref="R1141:S1141" si="2086">R641</f>
        <v>7</v>
      </c>
      <c r="S1141">
        <f t="shared" si="2086"/>
        <v>7</v>
      </c>
      <c r="U1141">
        <f>VLOOKUP($R1141,装备规划说明!$X$27:$AI$34,U$1,FALSE)</f>
        <v>16</v>
      </c>
      <c r="V1141">
        <f>INT(VLOOKUP($R1141,装备规划说明!$X$27:$AI$34,V$1,FALSE)*VLOOKUP($G1141,装备规划说明!$F$10:$O$21,4,FALSE)/装备规划说明!$AE$14)</f>
        <v>704</v>
      </c>
      <c r="W1141">
        <f>VLOOKUP($R1141,装备规划说明!$X$27:$AI$34,W$1,FALSE)</f>
        <v>18</v>
      </c>
      <c r="X1141">
        <f>INT(VLOOKUP($R1141,装备规划说明!$X$27:$AI$34,X$1,FALSE)*VLOOKUP($G1141,装备规划说明!$F$10:$O$21,4,FALSE)/装备规划说明!$AE$14)</f>
        <v>140</v>
      </c>
      <c r="Y1141" t="str">
        <f t="shared" si="1941"/>
        <v>[[16,492,880][[18,98,175]</v>
      </c>
      <c r="Z1141">
        <f t="shared" si="1942"/>
        <v>3</v>
      </c>
      <c r="AA1141" t="str">
        <f t="shared" si="1943"/>
        <v>[[16,117,469,100][18,23,93,100]]</v>
      </c>
      <c r="AB1141" t="str">
        <f t="shared" si="1943"/>
        <v>[[16,117,469,100][18,23,93,100]]</v>
      </c>
      <c r="AC1141" t="str">
        <f t="shared" si="1943"/>
        <v>[[16,117,469,100][18,23,93,100]]</v>
      </c>
      <c r="AD1141" t="str">
        <f t="shared" si="1943"/>
        <v>[[16,117,469,100][18,23,93,100]]</v>
      </c>
      <c r="AE1141">
        <f t="shared" si="1944"/>
        <v>1</v>
      </c>
    </row>
    <row r="1142" spans="1:31" hidden="1" x14ac:dyDescent="0.15">
      <c r="A1142" t="str">
        <f t="shared" si="1899"/>
        <v>1307403</v>
      </c>
      <c r="B1142">
        <f t="shared" si="1900"/>
        <v>1</v>
      </c>
      <c r="E1142">
        <f t="shared" ref="E1142" si="2087">E642</f>
        <v>4</v>
      </c>
      <c r="G1142">
        <f t="shared" ref="G1142" si="2088">G642</f>
        <v>3</v>
      </c>
      <c r="H1142">
        <f>VLOOKUP(G1142,装备规划说明!$F$7:$H$20,2,FALSE)</f>
        <v>50</v>
      </c>
      <c r="I1142">
        <f>IF(G1142&gt;2,IF(E1142=VLOOKUP(G1142,装备规划说明!$F$10:$P$20,11,FALSE),1,0)+IF(E1142-1=VLOOKUP(G1142,装备规划说明!$F$10:$P$20,11,FALSE),1,0),IF(E1142=VLOOKUP(G1142,装备规划说明!$F$10:$P$20,11,FALSE),1,0))</f>
        <v>0</v>
      </c>
      <c r="J1142">
        <f t="shared" si="1903"/>
        <v>3</v>
      </c>
      <c r="K1142">
        <v>0</v>
      </c>
      <c r="R1142">
        <f t="shared" ref="R1142:S1142" si="2089">R642</f>
        <v>7</v>
      </c>
      <c r="S1142">
        <f t="shared" si="2089"/>
        <v>7</v>
      </c>
      <c r="U1142">
        <f>VLOOKUP($R1142,装备规划说明!$X$27:$AI$34,U$1,FALSE)</f>
        <v>16</v>
      </c>
      <c r="V1142">
        <f>INT(VLOOKUP($R1142,装备规划说明!$X$27:$AI$34,V$1,FALSE)*VLOOKUP($G1142,装备规划说明!$F$10:$O$21,4,FALSE)/装备规划说明!$AE$14)</f>
        <v>704</v>
      </c>
      <c r="W1142">
        <f>VLOOKUP($R1142,装备规划说明!$X$27:$AI$34,W$1,FALSE)</f>
        <v>18</v>
      </c>
      <c r="X1142">
        <f>INT(VLOOKUP($R1142,装备规划说明!$X$27:$AI$34,X$1,FALSE)*VLOOKUP($G1142,装备规划说明!$F$10:$O$21,4,FALSE)/装备规划说明!$AE$14)</f>
        <v>140</v>
      </c>
      <c r="Y1142" t="str">
        <f t="shared" si="1941"/>
        <v>[[16,492,880][[18,98,175]</v>
      </c>
      <c r="Z1142">
        <f t="shared" si="1942"/>
        <v>3</v>
      </c>
      <c r="AA1142" t="str">
        <f t="shared" si="1943"/>
        <v>[[16,117,469,100][18,23,93,100]]</v>
      </c>
      <c r="AB1142" t="str">
        <f t="shared" si="1943"/>
        <v>[[16,117,469,100][18,23,93,100]]</v>
      </c>
      <c r="AC1142" t="str">
        <f t="shared" si="1943"/>
        <v>[[16,117,469,100][18,23,93,100]]</v>
      </c>
      <c r="AD1142" t="str">
        <f t="shared" si="1943"/>
        <v>[[16,117,469,100][18,23,93,100]]</v>
      </c>
      <c r="AE1142">
        <f t="shared" si="1944"/>
        <v>1</v>
      </c>
    </row>
    <row r="1143" spans="1:31" hidden="1" x14ac:dyDescent="0.15">
      <c r="A1143" t="str">
        <f t="shared" si="1899"/>
        <v>1307403</v>
      </c>
      <c r="B1143">
        <f t="shared" si="1900"/>
        <v>1</v>
      </c>
      <c r="E1143">
        <f t="shared" ref="E1143" si="2090">E643</f>
        <v>4</v>
      </c>
      <c r="G1143">
        <f t="shared" ref="G1143" si="2091">G643</f>
        <v>3</v>
      </c>
      <c r="H1143">
        <f>VLOOKUP(G1143,装备规划说明!$F$7:$H$20,2,FALSE)</f>
        <v>50</v>
      </c>
      <c r="I1143">
        <f>IF(G1143&gt;2,IF(E1143=VLOOKUP(G1143,装备规划说明!$F$10:$P$20,11,FALSE),1,0)+IF(E1143-1=VLOOKUP(G1143,装备规划说明!$F$10:$P$20,11,FALSE),1,0),IF(E1143=VLOOKUP(G1143,装备规划说明!$F$10:$P$20,11,FALSE),1,0))</f>
        <v>0</v>
      </c>
      <c r="J1143">
        <f t="shared" si="1903"/>
        <v>3</v>
      </c>
      <c r="K1143">
        <v>0</v>
      </c>
      <c r="R1143">
        <f t="shared" ref="R1143:S1143" si="2092">R643</f>
        <v>7</v>
      </c>
      <c r="S1143">
        <f t="shared" si="2092"/>
        <v>7</v>
      </c>
      <c r="U1143">
        <f>VLOOKUP($R1143,装备规划说明!$X$27:$AI$34,U$1,FALSE)</f>
        <v>16</v>
      </c>
      <c r="V1143">
        <f>INT(VLOOKUP($R1143,装备规划说明!$X$27:$AI$34,V$1,FALSE)*VLOOKUP($G1143,装备规划说明!$F$10:$O$21,4,FALSE)/装备规划说明!$AE$14)</f>
        <v>704</v>
      </c>
      <c r="W1143">
        <f>VLOOKUP($R1143,装备规划说明!$X$27:$AI$34,W$1,FALSE)</f>
        <v>18</v>
      </c>
      <c r="X1143">
        <f>INT(VLOOKUP($R1143,装备规划说明!$X$27:$AI$34,X$1,FALSE)*VLOOKUP($G1143,装备规划说明!$F$10:$O$21,4,FALSE)/装备规划说明!$AE$14)</f>
        <v>140</v>
      </c>
      <c r="Y1143" t="str">
        <f t="shared" si="1941"/>
        <v>[[16,492,880][[18,98,175]</v>
      </c>
      <c r="Z1143">
        <f t="shared" si="1942"/>
        <v>3</v>
      </c>
      <c r="AA1143" t="str">
        <f t="shared" si="1943"/>
        <v>[[16,117,469,100][18,23,93,100]]</v>
      </c>
      <c r="AB1143" t="str">
        <f t="shared" si="1943"/>
        <v>[[16,117,469,100][18,23,93,100]]</v>
      </c>
      <c r="AC1143" t="str">
        <f t="shared" si="1943"/>
        <v>[[16,117,469,100][18,23,93,100]]</v>
      </c>
      <c r="AD1143" t="str">
        <f t="shared" si="1943"/>
        <v>[[16,117,469,100][18,23,93,100]]</v>
      </c>
      <c r="AE1143">
        <f t="shared" si="1944"/>
        <v>1</v>
      </c>
    </row>
    <row r="1144" spans="1:31" hidden="1" x14ac:dyDescent="0.15">
      <c r="A1144" t="str">
        <f t="shared" si="1899"/>
        <v>1307403</v>
      </c>
      <c r="B1144">
        <f t="shared" si="1900"/>
        <v>1</v>
      </c>
      <c r="E1144">
        <f t="shared" ref="E1144" si="2093">E644</f>
        <v>4</v>
      </c>
      <c r="G1144">
        <f t="shared" ref="G1144" si="2094">G644</f>
        <v>3</v>
      </c>
      <c r="H1144">
        <f>VLOOKUP(G1144,装备规划说明!$F$7:$H$20,2,FALSE)</f>
        <v>50</v>
      </c>
      <c r="I1144">
        <f>IF(G1144&gt;2,IF(E1144=VLOOKUP(G1144,装备规划说明!$F$10:$P$20,11,FALSE),1,0)+IF(E1144-1=VLOOKUP(G1144,装备规划说明!$F$10:$P$20,11,FALSE),1,0),IF(E1144=VLOOKUP(G1144,装备规划说明!$F$10:$P$20,11,FALSE),1,0))</f>
        <v>0</v>
      </c>
      <c r="J1144">
        <f t="shared" si="1903"/>
        <v>3</v>
      </c>
      <c r="K1144">
        <v>0</v>
      </c>
      <c r="R1144">
        <f t="shared" ref="R1144:S1144" si="2095">R644</f>
        <v>7</v>
      </c>
      <c r="S1144">
        <f t="shared" si="2095"/>
        <v>7</v>
      </c>
      <c r="U1144">
        <f>VLOOKUP($R1144,装备规划说明!$X$27:$AI$34,U$1,FALSE)</f>
        <v>16</v>
      </c>
      <c r="V1144">
        <f>INT(VLOOKUP($R1144,装备规划说明!$X$27:$AI$34,V$1,FALSE)*VLOOKUP($G1144,装备规划说明!$F$10:$O$21,4,FALSE)/装备规划说明!$AE$14)</f>
        <v>704</v>
      </c>
      <c r="W1144">
        <f>VLOOKUP($R1144,装备规划说明!$X$27:$AI$34,W$1,FALSE)</f>
        <v>18</v>
      </c>
      <c r="X1144">
        <f>INT(VLOOKUP($R1144,装备规划说明!$X$27:$AI$34,X$1,FALSE)*VLOOKUP($G1144,装备规划说明!$F$10:$O$21,4,FALSE)/装备规划说明!$AE$14)</f>
        <v>140</v>
      </c>
      <c r="Y1144" t="str">
        <f t="shared" si="1941"/>
        <v>[[16,492,880][[18,98,175]</v>
      </c>
      <c r="Z1144">
        <f t="shared" si="1942"/>
        <v>3</v>
      </c>
      <c r="AA1144" t="str">
        <f t="shared" si="1943"/>
        <v>[[16,117,469,100][18,23,93,100]]</v>
      </c>
      <c r="AB1144" t="str">
        <f t="shared" si="1943"/>
        <v>[[16,117,469,100][18,23,93,100]]</v>
      </c>
      <c r="AC1144" t="str">
        <f t="shared" si="1943"/>
        <v>[[16,117,469,100][18,23,93,100]]</v>
      </c>
      <c r="AD1144" t="str">
        <f t="shared" si="1943"/>
        <v>[[16,117,469,100][18,23,93,100]]</v>
      </c>
      <c r="AE1144">
        <f t="shared" si="1944"/>
        <v>1</v>
      </c>
    </row>
    <row r="1145" spans="1:31" hidden="1" x14ac:dyDescent="0.15">
      <c r="A1145" t="str">
        <f t="shared" si="1899"/>
        <v>1301503</v>
      </c>
      <c r="B1145">
        <f t="shared" si="1900"/>
        <v>1</v>
      </c>
      <c r="E1145">
        <f t="shared" ref="E1145" si="2096">E645</f>
        <v>5</v>
      </c>
      <c r="G1145">
        <f t="shared" ref="G1145" si="2097">G645</f>
        <v>3</v>
      </c>
      <c r="H1145">
        <f>VLOOKUP(G1145,装备规划说明!$F$7:$H$20,2,FALSE)</f>
        <v>50</v>
      </c>
      <c r="I1145">
        <f>IF(G1145&gt;2,IF(E1145=VLOOKUP(G1145,装备规划说明!$F$10:$P$20,11,FALSE),1,0)+IF(E1145-1=VLOOKUP(G1145,装备规划说明!$F$10:$P$20,11,FALSE),1,0),IF(E1145=VLOOKUP(G1145,装备规划说明!$F$10:$P$20,11,FALSE),1,0))</f>
        <v>0</v>
      </c>
      <c r="J1145">
        <f t="shared" si="1903"/>
        <v>3</v>
      </c>
      <c r="K1145">
        <v>0</v>
      </c>
      <c r="R1145">
        <f t="shared" ref="R1145:S1145" si="2098">R645</f>
        <v>1</v>
      </c>
      <c r="S1145">
        <f t="shared" si="2098"/>
        <v>1</v>
      </c>
      <c r="U1145">
        <f>VLOOKUP($R1145,装备规划说明!$X$27:$AI$34,U$1,FALSE)</f>
        <v>16</v>
      </c>
      <c r="V1145">
        <f>INT(VLOOKUP($R1145,装备规划说明!$X$27:$AI$34,V$1,FALSE)*VLOOKUP($G1145,装备规划说明!$F$10:$O$21,4,FALSE)/装备规划说明!$AE$14)</f>
        <v>492</v>
      </c>
      <c r="W1145">
        <f>VLOOKUP($R1145,装备规划说明!$X$27:$AI$34,W$1,FALSE)</f>
        <v>20</v>
      </c>
      <c r="X1145">
        <f>INT(VLOOKUP($R1145,装备规划说明!$X$27:$AI$34,X$1,FALSE)*VLOOKUP($G1145,装备规划说明!$F$10:$O$21,4,FALSE)/装备规划说明!$AE$14)</f>
        <v>35</v>
      </c>
      <c r="Y1145" t="str">
        <f t="shared" si="1941"/>
        <v>[[16,344,615][[20,24,43]</v>
      </c>
      <c r="Z1145">
        <f t="shared" si="1942"/>
        <v>4</v>
      </c>
      <c r="AA1145" t="str">
        <f t="shared" si="1943"/>
        <v>[[16,82,328,100][20,5,23,100]]</v>
      </c>
      <c r="AB1145" t="str">
        <f t="shared" si="1943"/>
        <v>[[16,82,328,100][20,5,23,100]]</v>
      </c>
      <c r="AC1145" t="str">
        <f t="shared" si="1943"/>
        <v>[[16,82,328,100][20,5,23,100]]</v>
      </c>
      <c r="AD1145" t="str">
        <f t="shared" si="1943"/>
        <v>[[16,82,328,100][20,5,23,100]]</v>
      </c>
      <c r="AE1145">
        <f t="shared" si="1944"/>
        <v>2</v>
      </c>
    </row>
    <row r="1146" spans="1:31" hidden="1" x14ac:dyDescent="0.15">
      <c r="A1146" t="str">
        <f t="shared" ref="A1146:A1209" si="2099">B1146&amp;J1146&amp;IF(R1146&lt;10,"0"&amp;R1146,R1146)&amp;E1146&amp;IF(G1146&lt;10,"0"&amp;G1146,G1146)</f>
        <v>1302503</v>
      </c>
      <c r="B1146">
        <f t="shared" ref="B1146:B1209" si="2100">B646</f>
        <v>1</v>
      </c>
      <c r="E1146">
        <f t="shared" ref="E1146" si="2101">E646</f>
        <v>5</v>
      </c>
      <c r="G1146">
        <f t="shared" ref="G1146" si="2102">G646</f>
        <v>3</v>
      </c>
      <c r="H1146">
        <f>VLOOKUP(G1146,装备规划说明!$F$7:$H$20,2,FALSE)</f>
        <v>50</v>
      </c>
      <c r="I1146">
        <f>IF(G1146&gt;2,IF(E1146=VLOOKUP(G1146,装备规划说明!$F$10:$P$20,11,FALSE),1,0)+IF(E1146-1=VLOOKUP(G1146,装备规划说明!$F$10:$P$20,11,FALSE),1,0),IF(E1146=VLOOKUP(G1146,装备规划说明!$F$10:$P$20,11,FALSE),1,0))</f>
        <v>0</v>
      </c>
      <c r="J1146">
        <f t="shared" ref="J1146:J1209" si="2103">J646+1</f>
        <v>3</v>
      </c>
      <c r="K1146">
        <v>0</v>
      </c>
      <c r="R1146">
        <f t="shared" ref="R1146:S1146" si="2104">R646</f>
        <v>2</v>
      </c>
      <c r="S1146">
        <f t="shared" si="2104"/>
        <v>2</v>
      </c>
      <c r="U1146">
        <f>VLOOKUP($R1146,装备规划说明!$X$27:$AI$34,U$1,FALSE)</f>
        <v>16</v>
      </c>
      <c r="V1146">
        <f>INT(VLOOKUP($R1146,装备规划说明!$X$27:$AI$34,V$1,FALSE)*VLOOKUP($G1146,装备规划说明!$F$10:$O$21,4,FALSE)/装备规划说明!$AE$14)</f>
        <v>704</v>
      </c>
      <c r="W1146">
        <f>VLOOKUP($R1146,装备规划说明!$X$27:$AI$34,W$1,FALSE)</f>
        <v>20</v>
      </c>
      <c r="X1146">
        <f>INT(VLOOKUP($R1146,装备规划说明!$X$27:$AI$34,X$1,FALSE)*VLOOKUP($G1146,装备规划说明!$F$10:$O$21,4,FALSE)/装备规划说明!$AE$14)</f>
        <v>35</v>
      </c>
      <c r="Y1146" t="str">
        <f t="shared" si="1941"/>
        <v>[[16,492,880][[20,24,43]</v>
      </c>
      <c r="Z1146">
        <f t="shared" si="1942"/>
        <v>4</v>
      </c>
      <c r="AA1146" t="str">
        <f t="shared" si="1943"/>
        <v>[[16,117,469,100][20,5,23,100]]</v>
      </c>
      <c r="AB1146" t="str">
        <f t="shared" si="1943"/>
        <v>[[16,117,469,100][20,5,23,100]]</v>
      </c>
      <c r="AC1146" t="str">
        <f t="shared" si="1943"/>
        <v>[[16,117,469,100][20,5,23,100]]</v>
      </c>
      <c r="AD1146" t="str">
        <f t="shared" si="1943"/>
        <v>[[16,117,469,100][20,5,23,100]]</v>
      </c>
      <c r="AE1146">
        <f t="shared" si="1944"/>
        <v>2</v>
      </c>
    </row>
    <row r="1147" spans="1:31" hidden="1" x14ac:dyDescent="0.15">
      <c r="A1147" t="str">
        <f t="shared" si="2099"/>
        <v>1303503</v>
      </c>
      <c r="B1147">
        <f t="shared" si="2100"/>
        <v>1</v>
      </c>
      <c r="E1147">
        <f t="shared" ref="E1147" si="2105">E647</f>
        <v>5</v>
      </c>
      <c r="G1147">
        <f t="shared" ref="G1147" si="2106">G647</f>
        <v>3</v>
      </c>
      <c r="H1147">
        <f>VLOOKUP(G1147,装备规划说明!$F$7:$H$20,2,FALSE)</f>
        <v>50</v>
      </c>
      <c r="I1147">
        <f>IF(G1147&gt;2,IF(E1147=VLOOKUP(G1147,装备规划说明!$F$10:$P$20,11,FALSE),1,0)+IF(E1147-1=VLOOKUP(G1147,装备规划说明!$F$10:$P$20,11,FALSE),1,0),IF(E1147=VLOOKUP(G1147,装备规划说明!$F$10:$P$20,11,FALSE),1,0))</f>
        <v>0</v>
      </c>
      <c r="J1147">
        <f t="shared" si="2103"/>
        <v>3</v>
      </c>
      <c r="K1147">
        <v>0</v>
      </c>
      <c r="R1147">
        <f t="shared" ref="R1147:S1147" si="2107">R647</f>
        <v>3</v>
      </c>
      <c r="S1147">
        <f t="shared" si="2107"/>
        <v>3</v>
      </c>
      <c r="U1147">
        <f>VLOOKUP($R1147,装备规划说明!$X$27:$AI$34,U$1,FALSE)</f>
        <v>16</v>
      </c>
      <c r="V1147">
        <f>INT(VLOOKUP($R1147,装备规划说明!$X$27:$AI$34,V$1,FALSE)*VLOOKUP($G1147,装备规划说明!$F$10:$O$21,4,FALSE)/装备规划说明!$AE$14)</f>
        <v>352</v>
      </c>
      <c r="W1147">
        <f>VLOOKUP($R1147,装备规划说明!$X$27:$AI$34,W$1,FALSE)</f>
        <v>21</v>
      </c>
      <c r="X1147">
        <f>INT(VLOOKUP($R1147,装备规划说明!$X$27:$AI$34,X$1,FALSE)*VLOOKUP($G1147,装备规划说明!$F$10:$O$21,4,FALSE)/装备规划说明!$AE$14)</f>
        <v>35</v>
      </c>
      <c r="Y1147" t="str">
        <f t="shared" si="1941"/>
        <v>[[16,246,440][[21,24,43]</v>
      </c>
      <c r="Z1147">
        <f t="shared" si="1942"/>
        <v>4</v>
      </c>
      <c r="AA1147" t="str">
        <f t="shared" si="1943"/>
        <v>[[16,58,234,100][21,5,23,100]]</v>
      </c>
      <c r="AB1147" t="str">
        <f t="shared" si="1943"/>
        <v>[[16,58,234,100][21,5,23,100]]</v>
      </c>
      <c r="AC1147" t="str">
        <f t="shared" si="1943"/>
        <v>[[16,58,234,100][21,5,23,100]]</v>
      </c>
      <c r="AD1147" t="str">
        <f t="shared" si="1943"/>
        <v>[[16,58,234,100][21,5,23,100]]</v>
      </c>
      <c r="AE1147">
        <f t="shared" si="1944"/>
        <v>2</v>
      </c>
    </row>
    <row r="1148" spans="1:31" hidden="1" x14ac:dyDescent="0.15">
      <c r="A1148" t="str">
        <f t="shared" si="2099"/>
        <v>1304503</v>
      </c>
      <c r="B1148">
        <f t="shared" si="2100"/>
        <v>1</v>
      </c>
      <c r="E1148">
        <f t="shared" ref="E1148" si="2108">E648</f>
        <v>5</v>
      </c>
      <c r="G1148">
        <f t="shared" ref="G1148" si="2109">G648</f>
        <v>3</v>
      </c>
      <c r="H1148">
        <f>VLOOKUP(G1148,装备规划说明!$F$7:$H$20,2,FALSE)</f>
        <v>50</v>
      </c>
      <c r="I1148">
        <f>IF(G1148&gt;2,IF(E1148=VLOOKUP(G1148,装备规划说明!$F$10:$P$20,11,FALSE),1,0)+IF(E1148-1=VLOOKUP(G1148,装备规划说明!$F$10:$P$20,11,FALSE),1,0),IF(E1148=VLOOKUP(G1148,装备规划说明!$F$10:$P$20,11,FALSE),1,0))</f>
        <v>0</v>
      </c>
      <c r="J1148">
        <f t="shared" si="2103"/>
        <v>3</v>
      </c>
      <c r="K1148">
        <v>0</v>
      </c>
      <c r="R1148">
        <f t="shared" ref="R1148:S1148" si="2110">R648</f>
        <v>4</v>
      </c>
      <c r="S1148">
        <f t="shared" si="2110"/>
        <v>4</v>
      </c>
      <c r="U1148">
        <f>VLOOKUP($R1148,装备规划说明!$X$27:$AI$34,U$1,FALSE)</f>
        <v>18</v>
      </c>
      <c r="V1148">
        <f>INT(VLOOKUP($R1148,装备规划说明!$X$27:$AI$34,V$1,FALSE)*VLOOKUP($G1148,装备规划说明!$F$10:$O$21,4,FALSE)/装备规划说明!$AE$14)</f>
        <v>35</v>
      </c>
      <c r="W1148">
        <f>VLOOKUP($R1148,装备规划说明!$X$27:$AI$34,W$1,FALSE)</f>
        <v>22</v>
      </c>
      <c r="X1148">
        <f>INT(VLOOKUP($R1148,装备规划说明!$X$27:$AI$34,X$1,FALSE)*VLOOKUP($G1148,装备规划说明!$F$10:$O$21,4,FALSE)/装备规划说明!$AE$14)</f>
        <v>17</v>
      </c>
      <c r="Y1148" t="str">
        <f t="shared" si="1941"/>
        <v>[[18,24,43][[22,11,21]</v>
      </c>
      <c r="Z1148">
        <f t="shared" si="1942"/>
        <v>4</v>
      </c>
      <c r="AA1148" t="str">
        <f t="shared" si="1943"/>
        <v>[[18,5,23,100][22,2,11,100]]</v>
      </c>
      <c r="AB1148" t="str">
        <f t="shared" si="1943"/>
        <v>[[18,5,23,100][22,2,11,100]]</v>
      </c>
      <c r="AC1148" t="str">
        <f t="shared" si="1943"/>
        <v>[[18,5,23,100][22,2,11,100]]</v>
      </c>
      <c r="AD1148" t="str">
        <f t="shared" si="1943"/>
        <v>[[18,5,23,100][22,2,11,100]]</v>
      </c>
      <c r="AE1148">
        <f t="shared" si="1944"/>
        <v>2</v>
      </c>
    </row>
    <row r="1149" spans="1:31" hidden="1" x14ac:dyDescent="0.15">
      <c r="A1149" t="str">
        <f t="shared" si="2099"/>
        <v>1305503</v>
      </c>
      <c r="B1149">
        <f t="shared" si="2100"/>
        <v>1</v>
      </c>
      <c r="E1149">
        <f t="shared" ref="E1149" si="2111">E649</f>
        <v>5</v>
      </c>
      <c r="G1149">
        <f t="shared" ref="G1149" si="2112">G649</f>
        <v>3</v>
      </c>
      <c r="H1149">
        <f>VLOOKUP(G1149,装备规划说明!$F$7:$H$20,2,FALSE)</f>
        <v>50</v>
      </c>
      <c r="I1149">
        <f>IF(G1149&gt;2,IF(E1149=VLOOKUP(G1149,装备规划说明!$F$10:$P$20,11,FALSE),1,0)+IF(E1149-1=VLOOKUP(G1149,装备规划说明!$F$10:$P$20,11,FALSE),1,0),IF(E1149=VLOOKUP(G1149,装备规划说明!$F$10:$P$20,11,FALSE),1,0))</f>
        <v>0</v>
      </c>
      <c r="J1149">
        <f t="shared" si="2103"/>
        <v>3</v>
      </c>
      <c r="K1149">
        <v>0</v>
      </c>
      <c r="R1149">
        <f t="shared" ref="R1149:S1149" si="2113">R649</f>
        <v>5</v>
      </c>
      <c r="S1149">
        <f t="shared" si="2113"/>
        <v>5</v>
      </c>
      <c r="U1149">
        <f>VLOOKUP($R1149,装备规划说明!$X$27:$AI$34,U$1,FALSE)</f>
        <v>16</v>
      </c>
      <c r="V1149">
        <f>INT(VLOOKUP($R1149,装备规划说明!$X$27:$AI$34,V$1,FALSE)*VLOOKUP($G1149,装备规划说明!$F$10:$O$21,4,FALSE)/装备规划说明!$AE$14)</f>
        <v>492</v>
      </c>
      <c r="W1149">
        <f>VLOOKUP($R1149,装备规划说明!$X$27:$AI$34,W$1,FALSE)</f>
        <v>17</v>
      </c>
      <c r="X1149">
        <f>INT(VLOOKUP($R1149,装备规划说明!$X$27:$AI$34,X$1,FALSE)*VLOOKUP($G1149,装备规划说明!$F$10:$O$21,4,FALSE)/装备规划说明!$AE$14)</f>
        <v>352</v>
      </c>
      <c r="Y1149" t="str">
        <f t="shared" si="1941"/>
        <v>[[16,344,615][[17,246,440]</v>
      </c>
      <c r="Z1149">
        <f t="shared" si="1942"/>
        <v>4</v>
      </c>
      <c r="AA1149" t="str">
        <f t="shared" si="1943"/>
        <v>[[16,82,328,100][17,58,234,100]]</v>
      </c>
      <c r="AB1149" t="str">
        <f t="shared" si="1943"/>
        <v>[[16,82,328,100][17,58,234,100]]</v>
      </c>
      <c r="AC1149" t="str">
        <f t="shared" si="1943"/>
        <v>[[16,82,328,100][17,58,234,100]]</v>
      </c>
      <c r="AD1149" t="str">
        <f t="shared" si="1943"/>
        <v>[[16,82,328,100][17,58,234,100]]</v>
      </c>
      <c r="AE1149">
        <f t="shared" si="1944"/>
        <v>2</v>
      </c>
    </row>
    <row r="1150" spans="1:31" hidden="1" x14ac:dyDescent="0.15">
      <c r="A1150" t="str">
        <f t="shared" si="2099"/>
        <v>1306503</v>
      </c>
      <c r="B1150">
        <f t="shared" si="2100"/>
        <v>1</v>
      </c>
      <c r="E1150">
        <f t="shared" ref="E1150" si="2114">E650</f>
        <v>5</v>
      </c>
      <c r="G1150">
        <f t="shared" ref="G1150" si="2115">G650</f>
        <v>3</v>
      </c>
      <c r="H1150">
        <f>VLOOKUP(G1150,装备规划说明!$F$7:$H$20,2,FALSE)</f>
        <v>50</v>
      </c>
      <c r="I1150">
        <f>IF(G1150&gt;2,IF(E1150=VLOOKUP(G1150,装备规划说明!$F$10:$P$20,11,FALSE),1,0)+IF(E1150-1=VLOOKUP(G1150,装备规划说明!$F$10:$P$20,11,FALSE),1,0),IF(E1150=VLOOKUP(G1150,装备规划说明!$F$10:$P$20,11,FALSE),1,0))</f>
        <v>0</v>
      </c>
      <c r="J1150">
        <f t="shared" si="2103"/>
        <v>3</v>
      </c>
      <c r="K1150">
        <v>0</v>
      </c>
      <c r="R1150">
        <f t="shared" ref="R1150:S1150" si="2116">R650</f>
        <v>6</v>
      </c>
      <c r="S1150">
        <f t="shared" si="2116"/>
        <v>6</v>
      </c>
      <c r="U1150">
        <f>VLOOKUP($R1150,装备规划说明!$X$27:$AI$34,U$1,FALSE)</f>
        <v>18</v>
      </c>
      <c r="V1150">
        <f>INT(VLOOKUP($R1150,装备规划说明!$X$27:$AI$34,V$1,FALSE)*VLOOKUP($G1150,装备规划说明!$F$10:$O$21,4,FALSE)/装备规划说明!$AE$14)</f>
        <v>35</v>
      </c>
      <c r="W1150">
        <f>VLOOKUP($R1150,装备规划说明!$X$27:$AI$34,W$1,FALSE)</f>
        <v>17</v>
      </c>
      <c r="X1150">
        <f>INT(VLOOKUP($R1150,装备规划说明!$X$27:$AI$34,X$1,FALSE)*VLOOKUP($G1150,装备规划说明!$F$10:$O$21,4,FALSE)/装备规划说明!$AE$14)</f>
        <v>14</v>
      </c>
      <c r="Y1150" t="str">
        <f t="shared" si="1941"/>
        <v>[[18,24,43][[17,9,17]</v>
      </c>
      <c r="Z1150">
        <f t="shared" si="1942"/>
        <v>4</v>
      </c>
      <c r="AA1150" t="str">
        <f t="shared" si="1943"/>
        <v>[[18,5,23,100][17,2,9,100]]</v>
      </c>
      <c r="AB1150" t="str">
        <f t="shared" si="1943"/>
        <v>[[18,5,23,100][17,2,9,100]]</v>
      </c>
      <c r="AC1150" t="str">
        <f t="shared" si="1943"/>
        <v>[[18,5,23,100][17,2,9,100]]</v>
      </c>
      <c r="AD1150" t="str">
        <f t="shared" si="1943"/>
        <v>[[18,5,23,100][17,2,9,100]]</v>
      </c>
      <c r="AE1150">
        <f t="shared" si="1944"/>
        <v>2</v>
      </c>
    </row>
    <row r="1151" spans="1:31" hidden="1" x14ac:dyDescent="0.15">
      <c r="A1151" t="str">
        <f t="shared" si="2099"/>
        <v>1307503</v>
      </c>
      <c r="B1151">
        <f t="shared" si="2100"/>
        <v>1</v>
      </c>
      <c r="E1151">
        <f t="shared" ref="E1151" si="2117">E651</f>
        <v>5</v>
      </c>
      <c r="G1151">
        <f t="shared" ref="G1151" si="2118">G651</f>
        <v>3</v>
      </c>
      <c r="H1151">
        <f>VLOOKUP(G1151,装备规划说明!$F$7:$H$20,2,FALSE)</f>
        <v>50</v>
      </c>
      <c r="I1151">
        <f>IF(G1151&gt;2,IF(E1151=VLOOKUP(G1151,装备规划说明!$F$10:$P$20,11,FALSE),1,0)+IF(E1151-1=VLOOKUP(G1151,装备规划说明!$F$10:$P$20,11,FALSE),1,0),IF(E1151=VLOOKUP(G1151,装备规划说明!$F$10:$P$20,11,FALSE),1,0))</f>
        <v>0</v>
      </c>
      <c r="J1151">
        <f t="shared" si="2103"/>
        <v>3</v>
      </c>
      <c r="K1151">
        <v>0</v>
      </c>
      <c r="R1151">
        <f t="shared" ref="R1151:S1151" si="2119">R651</f>
        <v>7</v>
      </c>
      <c r="S1151">
        <f t="shared" si="2119"/>
        <v>7</v>
      </c>
      <c r="U1151">
        <f>VLOOKUP($R1151,装备规划说明!$X$27:$AI$34,U$1,FALSE)</f>
        <v>16</v>
      </c>
      <c r="V1151">
        <f>INT(VLOOKUP($R1151,装备规划说明!$X$27:$AI$34,V$1,FALSE)*VLOOKUP($G1151,装备规划说明!$F$10:$O$21,4,FALSE)/装备规划说明!$AE$14)</f>
        <v>704</v>
      </c>
      <c r="W1151">
        <f>VLOOKUP($R1151,装备规划说明!$X$27:$AI$34,W$1,FALSE)</f>
        <v>18</v>
      </c>
      <c r="X1151">
        <f>INT(VLOOKUP($R1151,装备规划说明!$X$27:$AI$34,X$1,FALSE)*VLOOKUP($G1151,装备规划说明!$F$10:$O$21,4,FALSE)/装备规划说明!$AE$14)</f>
        <v>140</v>
      </c>
      <c r="Y1151" t="str">
        <f t="shared" si="1941"/>
        <v>[[16,492,880][[18,98,175]</v>
      </c>
      <c r="Z1151">
        <f t="shared" si="1942"/>
        <v>4</v>
      </c>
      <c r="AA1151" t="str">
        <f t="shared" si="1943"/>
        <v>[[16,117,469,100][18,23,93,100]]</v>
      </c>
      <c r="AB1151" t="str">
        <f t="shared" si="1943"/>
        <v>[[16,117,469,100][18,23,93,100]]</v>
      </c>
      <c r="AC1151" t="str">
        <f t="shared" si="1943"/>
        <v>[[16,117,469,100][18,23,93,100]]</v>
      </c>
      <c r="AD1151" t="str">
        <f t="shared" si="1943"/>
        <v>[[16,117,469,100][18,23,93,100]]</v>
      </c>
      <c r="AE1151">
        <f t="shared" si="1944"/>
        <v>2</v>
      </c>
    </row>
    <row r="1152" spans="1:31" hidden="1" x14ac:dyDescent="0.15">
      <c r="A1152" t="str">
        <f t="shared" si="2099"/>
        <v>1307503</v>
      </c>
      <c r="B1152">
        <f t="shared" si="2100"/>
        <v>1</v>
      </c>
      <c r="E1152">
        <f t="shared" ref="E1152" si="2120">E652</f>
        <v>5</v>
      </c>
      <c r="G1152">
        <f t="shared" ref="G1152" si="2121">G652</f>
        <v>3</v>
      </c>
      <c r="H1152">
        <f>VLOOKUP(G1152,装备规划说明!$F$7:$H$20,2,FALSE)</f>
        <v>50</v>
      </c>
      <c r="I1152">
        <f>IF(G1152&gt;2,IF(E1152=VLOOKUP(G1152,装备规划说明!$F$10:$P$20,11,FALSE),1,0)+IF(E1152-1=VLOOKUP(G1152,装备规划说明!$F$10:$P$20,11,FALSE),1,0),IF(E1152=VLOOKUP(G1152,装备规划说明!$F$10:$P$20,11,FALSE),1,0))</f>
        <v>0</v>
      </c>
      <c r="J1152">
        <f t="shared" si="2103"/>
        <v>3</v>
      </c>
      <c r="K1152">
        <v>0</v>
      </c>
      <c r="R1152">
        <f t="shared" ref="R1152:S1152" si="2122">R652</f>
        <v>7</v>
      </c>
      <c r="S1152">
        <f t="shared" si="2122"/>
        <v>7</v>
      </c>
      <c r="U1152">
        <f>VLOOKUP($R1152,装备规划说明!$X$27:$AI$34,U$1,FALSE)</f>
        <v>16</v>
      </c>
      <c r="V1152">
        <f>INT(VLOOKUP($R1152,装备规划说明!$X$27:$AI$34,V$1,FALSE)*VLOOKUP($G1152,装备规划说明!$F$10:$O$21,4,FALSE)/装备规划说明!$AE$14)</f>
        <v>704</v>
      </c>
      <c r="W1152">
        <f>VLOOKUP($R1152,装备规划说明!$X$27:$AI$34,W$1,FALSE)</f>
        <v>18</v>
      </c>
      <c r="X1152">
        <f>INT(VLOOKUP($R1152,装备规划说明!$X$27:$AI$34,X$1,FALSE)*VLOOKUP($G1152,装备规划说明!$F$10:$O$21,4,FALSE)/装备规划说明!$AE$14)</f>
        <v>140</v>
      </c>
      <c r="Y1152" t="str">
        <f t="shared" si="1941"/>
        <v>[[16,492,880][[18,98,175]</v>
      </c>
      <c r="Z1152">
        <f t="shared" si="1942"/>
        <v>4</v>
      </c>
      <c r="AA1152" t="str">
        <f t="shared" si="1943"/>
        <v>[[16,117,469,100][18,23,93,100]]</v>
      </c>
      <c r="AB1152" t="str">
        <f t="shared" si="1943"/>
        <v>[[16,117,469,100][18,23,93,100]]</v>
      </c>
      <c r="AC1152" t="str">
        <f t="shared" si="1943"/>
        <v>[[16,117,469,100][18,23,93,100]]</v>
      </c>
      <c r="AD1152" t="str">
        <f t="shared" si="1943"/>
        <v>[[16,117,469,100][18,23,93,100]]</v>
      </c>
      <c r="AE1152">
        <f t="shared" si="1944"/>
        <v>2</v>
      </c>
    </row>
    <row r="1153" spans="1:31" hidden="1" x14ac:dyDescent="0.15">
      <c r="A1153" t="str">
        <f t="shared" si="2099"/>
        <v>1307503</v>
      </c>
      <c r="B1153">
        <f t="shared" si="2100"/>
        <v>1</v>
      </c>
      <c r="E1153">
        <f t="shared" ref="E1153" si="2123">E653</f>
        <v>5</v>
      </c>
      <c r="G1153">
        <f t="shared" ref="G1153" si="2124">G653</f>
        <v>3</v>
      </c>
      <c r="H1153">
        <f>VLOOKUP(G1153,装备规划说明!$F$7:$H$20,2,FALSE)</f>
        <v>50</v>
      </c>
      <c r="I1153">
        <f>IF(G1153&gt;2,IF(E1153=VLOOKUP(G1153,装备规划说明!$F$10:$P$20,11,FALSE),1,0)+IF(E1153-1=VLOOKUP(G1153,装备规划说明!$F$10:$P$20,11,FALSE),1,0),IF(E1153=VLOOKUP(G1153,装备规划说明!$F$10:$P$20,11,FALSE),1,0))</f>
        <v>0</v>
      </c>
      <c r="J1153">
        <f t="shared" si="2103"/>
        <v>3</v>
      </c>
      <c r="K1153">
        <v>0</v>
      </c>
      <c r="R1153">
        <f t="shared" ref="R1153:S1153" si="2125">R653</f>
        <v>7</v>
      </c>
      <c r="S1153">
        <f t="shared" si="2125"/>
        <v>7</v>
      </c>
      <c r="U1153">
        <f>VLOOKUP($R1153,装备规划说明!$X$27:$AI$34,U$1,FALSE)</f>
        <v>16</v>
      </c>
      <c r="V1153">
        <f>INT(VLOOKUP($R1153,装备规划说明!$X$27:$AI$34,V$1,FALSE)*VLOOKUP($G1153,装备规划说明!$F$10:$O$21,4,FALSE)/装备规划说明!$AE$14)</f>
        <v>704</v>
      </c>
      <c r="W1153">
        <f>VLOOKUP($R1153,装备规划说明!$X$27:$AI$34,W$1,FALSE)</f>
        <v>18</v>
      </c>
      <c r="X1153">
        <f>INT(VLOOKUP($R1153,装备规划说明!$X$27:$AI$34,X$1,FALSE)*VLOOKUP($G1153,装备规划说明!$F$10:$O$21,4,FALSE)/装备规划说明!$AE$14)</f>
        <v>140</v>
      </c>
      <c r="Y1153" t="str">
        <f t="shared" si="1941"/>
        <v>[[16,492,880][[18,98,175]</v>
      </c>
      <c r="Z1153">
        <f t="shared" si="1942"/>
        <v>4</v>
      </c>
      <c r="AA1153" t="str">
        <f t="shared" si="1943"/>
        <v>[[16,117,469,100][18,23,93,100]]</v>
      </c>
      <c r="AB1153" t="str">
        <f t="shared" si="1943"/>
        <v>[[16,117,469,100][18,23,93,100]]</v>
      </c>
      <c r="AC1153" t="str">
        <f t="shared" si="1943"/>
        <v>[[16,117,469,100][18,23,93,100]]</v>
      </c>
      <c r="AD1153" t="str">
        <f t="shared" si="1943"/>
        <v>[[16,117,469,100][18,23,93,100]]</v>
      </c>
      <c r="AE1153">
        <f t="shared" si="1944"/>
        <v>2</v>
      </c>
    </row>
    <row r="1154" spans="1:31" hidden="1" x14ac:dyDescent="0.15">
      <c r="A1154" t="str">
        <f t="shared" si="2099"/>
        <v>1307503</v>
      </c>
      <c r="B1154">
        <f t="shared" si="2100"/>
        <v>1</v>
      </c>
      <c r="E1154">
        <f t="shared" ref="E1154" si="2126">E654</f>
        <v>5</v>
      </c>
      <c r="G1154">
        <f t="shared" ref="G1154" si="2127">G654</f>
        <v>3</v>
      </c>
      <c r="H1154">
        <f>VLOOKUP(G1154,装备规划说明!$F$7:$H$20,2,FALSE)</f>
        <v>50</v>
      </c>
      <c r="I1154">
        <f>IF(G1154&gt;2,IF(E1154=VLOOKUP(G1154,装备规划说明!$F$10:$P$20,11,FALSE),1,0)+IF(E1154-1=VLOOKUP(G1154,装备规划说明!$F$10:$P$20,11,FALSE),1,0),IF(E1154=VLOOKUP(G1154,装备规划说明!$F$10:$P$20,11,FALSE),1,0))</f>
        <v>0</v>
      </c>
      <c r="J1154">
        <f t="shared" si="2103"/>
        <v>3</v>
      </c>
      <c r="K1154">
        <v>0</v>
      </c>
      <c r="R1154">
        <f t="shared" ref="R1154:S1154" si="2128">R654</f>
        <v>7</v>
      </c>
      <c r="S1154">
        <f t="shared" si="2128"/>
        <v>7</v>
      </c>
      <c r="U1154">
        <f>VLOOKUP($R1154,装备规划说明!$X$27:$AI$34,U$1,FALSE)</f>
        <v>16</v>
      </c>
      <c r="V1154">
        <f>INT(VLOOKUP($R1154,装备规划说明!$X$27:$AI$34,V$1,FALSE)*VLOOKUP($G1154,装备规划说明!$F$10:$O$21,4,FALSE)/装备规划说明!$AE$14)</f>
        <v>704</v>
      </c>
      <c r="W1154">
        <f>VLOOKUP($R1154,装备规划说明!$X$27:$AI$34,W$1,FALSE)</f>
        <v>18</v>
      </c>
      <c r="X1154">
        <f>INT(VLOOKUP($R1154,装备规划说明!$X$27:$AI$34,X$1,FALSE)*VLOOKUP($G1154,装备规划说明!$F$10:$O$21,4,FALSE)/装备规划说明!$AE$14)</f>
        <v>140</v>
      </c>
      <c r="Y1154" t="str">
        <f t="shared" si="1941"/>
        <v>[[16,492,880][[18,98,175]</v>
      </c>
      <c r="Z1154">
        <f t="shared" si="1942"/>
        <v>4</v>
      </c>
      <c r="AA1154" t="str">
        <f t="shared" si="1943"/>
        <v>[[16,117,469,100][18,23,93,100]]</v>
      </c>
      <c r="AB1154" t="str">
        <f t="shared" si="1943"/>
        <v>[[16,117,469,100][18,23,93,100]]</v>
      </c>
      <c r="AC1154" t="str">
        <f t="shared" si="1943"/>
        <v>[[16,117,469,100][18,23,93,100]]</v>
      </c>
      <c r="AD1154" t="str">
        <f t="shared" si="1943"/>
        <v>[[16,117,469,100][18,23,93,100]]</v>
      </c>
      <c r="AE1154">
        <f t="shared" si="1944"/>
        <v>2</v>
      </c>
    </row>
    <row r="1155" spans="1:31" hidden="1" x14ac:dyDescent="0.15">
      <c r="A1155" t="str">
        <f t="shared" si="2099"/>
        <v>1301104</v>
      </c>
      <c r="B1155">
        <f t="shared" si="2100"/>
        <v>1</v>
      </c>
      <c r="E1155">
        <f t="shared" ref="E1155" si="2129">E655</f>
        <v>1</v>
      </c>
      <c r="G1155">
        <f t="shared" ref="G1155" si="2130">G655</f>
        <v>4</v>
      </c>
      <c r="H1155">
        <f>VLOOKUP(G1155,装备规划说明!$F$7:$H$20,2,FALSE)</f>
        <v>70</v>
      </c>
      <c r="I1155">
        <f>IF(G1155&gt;2,IF(E1155=VLOOKUP(G1155,装备规划说明!$F$10:$P$20,11,FALSE),1,0)+IF(E1155-1=VLOOKUP(G1155,装备规划说明!$F$10:$P$20,11,FALSE),1,0),IF(E1155=VLOOKUP(G1155,装备规划说明!$F$10:$P$20,11,FALSE),1,0))</f>
        <v>0</v>
      </c>
      <c r="J1155">
        <f t="shared" si="2103"/>
        <v>3</v>
      </c>
      <c r="K1155">
        <v>0</v>
      </c>
      <c r="R1155">
        <f t="shared" ref="R1155:S1155" si="2131">R655</f>
        <v>1</v>
      </c>
      <c r="S1155">
        <f t="shared" si="2131"/>
        <v>1</v>
      </c>
      <c r="U1155">
        <f>VLOOKUP($R1155,装备规划说明!$X$27:$AI$34,U$1,FALSE)</f>
        <v>16</v>
      </c>
      <c r="V1155">
        <f>INT(VLOOKUP($R1155,装备规划说明!$X$27:$AI$34,V$1,FALSE)*VLOOKUP($G1155,装备规划说明!$F$10:$O$21,4,FALSE)/装备规划说明!$AE$14)</f>
        <v>690</v>
      </c>
      <c r="W1155">
        <f>VLOOKUP($R1155,装备规划说明!$X$27:$AI$34,W$1,FALSE)</f>
        <v>20</v>
      </c>
      <c r="X1155">
        <f>INT(VLOOKUP($R1155,装备规划说明!$X$27:$AI$34,X$1,FALSE)*VLOOKUP($G1155,装备规划说明!$F$10:$O$21,4,FALSE)/装备规划说明!$AE$14)</f>
        <v>49</v>
      </c>
      <c r="Y1155" t="str">
        <f t="shared" si="1941"/>
        <v>[[16,483,862][[20,34,61]</v>
      </c>
      <c r="Z1155">
        <f t="shared" si="1942"/>
        <v>0</v>
      </c>
      <c r="AA1155" t="str">
        <f t="shared" si="1943"/>
        <v>[[16,115,460,100][20,8,32,100]]</v>
      </c>
      <c r="AB1155" t="str">
        <f t="shared" si="1943"/>
        <v>[[16,115,460,100][20,8,32,100]]</v>
      </c>
      <c r="AC1155" t="str">
        <f t="shared" si="1943"/>
        <v>[[16,115,460,100][20,8,32,100]]</v>
      </c>
      <c r="AD1155" t="str">
        <f t="shared" si="1943"/>
        <v>[[16,115,460,100][20,8,32,100]]</v>
      </c>
      <c r="AE1155">
        <f t="shared" si="1944"/>
        <v>0</v>
      </c>
    </row>
    <row r="1156" spans="1:31" hidden="1" x14ac:dyDescent="0.15">
      <c r="A1156" t="str">
        <f t="shared" si="2099"/>
        <v>1302104</v>
      </c>
      <c r="B1156">
        <f t="shared" si="2100"/>
        <v>1</v>
      </c>
      <c r="E1156">
        <f t="shared" ref="E1156" si="2132">E656</f>
        <v>1</v>
      </c>
      <c r="G1156">
        <f t="shared" ref="G1156" si="2133">G656</f>
        <v>4</v>
      </c>
      <c r="H1156">
        <f>VLOOKUP(G1156,装备规划说明!$F$7:$H$20,2,FALSE)</f>
        <v>70</v>
      </c>
      <c r="I1156">
        <f>IF(G1156&gt;2,IF(E1156=VLOOKUP(G1156,装备规划说明!$F$10:$P$20,11,FALSE),1,0)+IF(E1156-1=VLOOKUP(G1156,装备规划说明!$F$10:$P$20,11,FALSE),1,0),IF(E1156=VLOOKUP(G1156,装备规划说明!$F$10:$P$20,11,FALSE),1,0))</f>
        <v>0</v>
      </c>
      <c r="J1156">
        <f t="shared" si="2103"/>
        <v>3</v>
      </c>
      <c r="K1156">
        <v>0</v>
      </c>
      <c r="R1156">
        <f t="shared" ref="R1156:S1156" si="2134">R656</f>
        <v>2</v>
      </c>
      <c r="S1156">
        <f t="shared" si="2134"/>
        <v>2</v>
      </c>
      <c r="U1156">
        <f>VLOOKUP($R1156,装备规划说明!$X$27:$AI$34,U$1,FALSE)</f>
        <v>16</v>
      </c>
      <c r="V1156">
        <f>INT(VLOOKUP($R1156,装备规划说明!$X$27:$AI$34,V$1,FALSE)*VLOOKUP($G1156,装备规划说明!$F$10:$O$21,4,FALSE)/装备规划说明!$AE$14)</f>
        <v>985</v>
      </c>
      <c r="W1156">
        <f>VLOOKUP($R1156,装备规划说明!$X$27:$AI$34,W$1,FALSE)</f>
        <v>20</v>
      </c>
      <c r="X1156">
        <f>INT(VLOOKUP($R1156,装备规划说明!$X$27:$AI$34,X$1,FALSE)*VLOOKUP($G1156,装备规划说明!$F$10:$O$21,4,FALSE)/装备规划说明!$AE$14)</f>
        <v>49</v>
      </c>
      <c r="Y1156" t="str">
        <f t="shared" si="1941"/>
        <v>[[16,689,1231][[20,34,61]</v>
      </c>
      <c r="Z1156">
        <f t="shared" si="1942"/>
        <v>0</v>
      </c>
      <c r="AA1156" t="str">
        <f t="shared" si="1943"/>
        <v>[[16,164,656,100][20,8,32,100]]</v>
      </c>
      <c r="AB1156" t="str">
        <f t="shared" si="1943"/>
        <v>[[16,164,656,100][20,8,32,100]]</v>
      </c>
      <c r="AC1156" t="str">
        <f t="shared" si="1943"/>
        <v>[[16,164,656,100][20,8,32,100]]</v>
      </c>
      <c r="AD1156" t="str">
        <f t="shared" si="1943"/>
        <v>[[16,164,656,100][20,8,32,100]]</v>
      </c>
      <c r="AE1156">
        <f t="shared" si="1944"/>
        <v>0</v>
      </c>
    </row>
    <row r="1157" spans="1:31" hidden="1" x14ac:dyDescent="0.15">
      <c r="A1157" t="str">
        <f t="shared" si="2099"/>
        <v>1303104</v>
      </c>
      <c r="B1157">
        <f t="shared" si="2100"/>
        <v>1</v>
      </c>
      <c r="E1157">
        <f t="shared" ref="E1157" si="2135">E657</f>
        <v>1</v>
      </c>
      <c r="G1157">
        <f t="shared" ref="G1157" si="2136">G657</f>
        <v>4</v>
      </c>
      <c r="H1157">
        <f>VLOOKUP(G1157,装备规划说明!$F$7:$H$20,2,FALSE)</f>
        <v>70</v>
      </c>
      <c r="I1157">
        <f>IF(G1157&gt;2,IF(E1157=VLOOKUP(G1157,装备规划说明!$F$10:$P$20,11,FALSE),1,0)+IF(E1157-1=VLOOKUP(G1157,装备规划说明!$F$10:$P$20,11,FALSE),1,0),IF(E1157=VLOOKUP(G1157,装备规划说明!$F$10:$P$20,11,FALSE),1,0))</f>
        <v>0</v>
      </c>
      <c r="J1157">
        <f t="shared" si="2103"/>
        <v>3</v>
      </c>
      <c r="K1157">
        <v>0</v>
      </c>
      <c r="R1157">
        <f t="shared" ref="R1157:S1157" si="2137">R657</f>
        <v>3</v>
      </c>
      <c r="S1157">
        <f t="shared" si="2137"/>
        <v>3</v>
      </c>
      <c r="U1157">
        <f>VLOOKUP($R1157,装备规划说明!$X$27:$AI$34,U$1,FALSE)</f>
        <v>16</v>
      </c>
      <c r="V1157">
        <f>INT(VLOOKUP($R1157,装备规划说明!$X$27:$AI$34,V$1,FALSE)*VLOOKUP($G1157,装备规划说明!$F$10:$O$21,4,FALSE)/装备规划说明!$AE$14)</f>
        <v>492</v>
      </c>
      <c r="W1157">
        <f>VLOOKUP($R1157,装备规划说明!$X$27:$AI$34,W$1,FALSE)</f>
        <v>21</v>
      </c>
      <c r="X1157">
        <f>INT(VLOOKUP($R1157,装备规划说明!$X$27:$AI$34,X$1,FALSE)*VLOOKUP($G1157,装备规划说明!$F$10:$O$21,4,FALSE)/装备规划说明!$AE$14)</f>
        <v>49</v>
      </c>
      <c r="Y1157" t="str">
        <f t="shared" si="1941"/>
        <v>[[16,344,615][[21,34,61]</v>
      </c>
      <c r="Z1157">
        <f t="shared" si="1942"/>
        <v>0</v>
      </c>
      <c r="AA1157" t="str">
        <f t="shared" si="1943"/>
        <v>[[16,82,328,100][21,8,32,100]]</v>
      </c>
      <c r="AB1157" t="str">
        <f t="shared" si="1943"/>
        <v>[[16,82,328,100][21,8,32,100]]</v>
      </c>
      <c r="AC1157" t="str">
        <f t="shared" si="1943"/>
        <v>[[16,82,328,100][21,8,32,100]]</v>
      </c>
      <c r="AD1157" t="str">
        <f t="shared" ref="AB1157:AD1220" si="2138">"[["&amp;$U1157&amp;","&amp;INT($V1157/6)&amp;","&amp;INT($V1157/1.5)&amp;",100]"&amp;"["&amp;$W1157&amp;","&amp;INT($X1157/6)&amp;","&amp;INT($X1157/1.5)&amp;",100]]"</f>
        <v>[[16,82,328,100][21,8,32,100]]</v>
      </c>
      <c r="AE1157">
        <f t="shared" si="1944"/>
        <v>0</v>
      </c>
    </row>
    <row r="1158" spans="1:31" hidden="1" x14ac:dyDescent="0.15">
      <c r="A1158" t="str">
        <f t="shared" si="2099"/>
        <v>1304104</v>
      </c>
      <c r="B1158">
        <f t="shared" si="2100"/>
        <v>1</v>
      </c>
      <c r="E1158">
        <f t="shared" ref="E1158" si="2139">E658</f>
        <v>1</v>
      </c>
      <c r="G1158">
        <f t="shared" ref="G1158" si="2140">G658</f>
        <v>4</v>
      </c>
      <c r="H1158">
        <f>VLOOKUP(G1158,装备规划说明!$F$7:$H$20,2,FALSE)</f>
        <v>70</v>
      </c>
      <c r="I1158">
        <f>IF(G1158&gt;2,IF(E1158=VLOOKUP(G1158,装备规划说明!$F$10:$P$20,11,FALSE),1,0)+IF(E1158-1=VLOOKUP(G1158,装备规划说明!$F$10:$P$20,11,FALSE),1,0),IF(E1158=VLOOKUP(G1158,装备规划说明!$F$10:$P$20,11,FALSE),1,0))</f>
        <v>0</v>
      </c>
      <c r="J1158">
        <f t="shared" si="2103"/>
        <v>3</v>
      </c>
      <c r="K1158">
        <v>0</v>
      </c>
      <c r="R1158">
        <f t="shared" ref="R1158:S1158" si="2141">R658</f>
        <v>4</v>
      </c>
      <c r="S1158">
        <f t="shared" si="2141"/>
        <v>4</v>
      </c>
      <c r="U1158">
        <f>VLOOKUP($R1158,装备规划说明!$X$27:$AI$34,U$1,FALSE)</f>
        <v>18</v>
      </c>
      <c r="V1158">
        <f>INT(VLOOKUP($R1158,装备规划说明!$X$27:$AI$34,V$1,FALSE)*VLOOKUP($G1158,装备规划说明!$F$10:$O$21,4,FALSE)/装备规划说明!$AE$14)</f>
        <v>49</v>
      </c>
      <c r="W1158">
        <f>VLOOKUP($R1158,装备规划说明!$X$27:$AI$34,W$1,FALSE)</f>
        <v>22</v>
      </c>
      <c r="X1158">
        <f>INT(VLOOKUP($R1158,装备规划说明!$X$27:$AI$34,X$1,FALSE)*VLOOKUP($G1158,装备规划说明!$F$10:$O$21,4,FALSE)/装备规划说明!$AE$14)</f>
        <v>24</v>
      </c>
      <c r="Y1158" t="str">
        <f t="shared" ref="Y1158:Y1221" si="2142">"[["&amp;$U1158&amp;","&amp;INT($V1158*0.7)&amp;","&amp;INT($V1158*1.25)&amp;"]"&amp;"[["&amp;$W1158&amp;","&amp;INT($X1158*0.7)&amp;","&amp;INT($X1158*1.25)&amp;"]"</f>
        <v>[[18,34,61][[22,16,30]</v>
      </c>
      <c r="Z1158">
        <f t="shared" ref="Z1158:Z1221" si="2143">E1158-1</f>
        <v>0</v>
      </c>
      <c r="AA1158" t="str">
        <f t="shared" ref="AA1158:AD1221" si="2144">"[["&amp;$U1158&amp;","&amp;INT($V1158/6)&amp;","&amp;INT($V1158/1.5)&amp;",100]"&amp;"["&amp;$W1158&amp;","&amp;INT($X1158/6)&amp;","&amp;INT($X1158/1.5)&amp;",100]]"</f>
        <v>[[18,8,32,100][22,4,16,100]]</v>
      </c>
      <c r="AB1158" t="str">
        <f t="shared" si="2138"/>
        <v>[[18,8,32,100][22,4,16,100]]</v>
      </c>
      <c r="AC1158" t="str">
        <f t="shared" si="2138"/>
        <v>[[18,8,32,100][22,4,16,100]]</v>
      </c>
      <c r="AD1158" t="str">
        <f t="shared" si="2138"/>
        <v>[[18,8,32,100][22,4,16,100]]</v>
      </c>
      <c r="AE1158">
        <f t="shared" ref="AE1158:AE1221" si="2145">ROUNDDOWN((E1158*3+G1158)/8,0)</f>
        <v>0</v>
      </c>
    </row>
    <row r="1159" spans="1:31" hidden="1" x14ac:dyDescent="0.15">
      <c r="A1159" t="str">
        <f t="shared" si="2099"/>
        <v>1305104</v>
      </c>
      <c r="B1159">
        <f t="shared" si="2100"/>
        <v>1</v>
      </c>
      <c r="E1159">
        <f t="shared" ref="E1159" si="2146">E659</f>
        <v>1</v>
      </c>
      <c r="G1159">
        <f t="shared" ref="G1159" si="2147">G659</f>
        <v>4</v>
      </c>
      <c r="H1159">
        <f>VLOOKUP(G1159,装备规划说明!$F$7:$H$20,2,FALSE)</f>
        <v>70</v>
      </c>
      <c r="I1159">
        <f>IF(G1159&gt;2,IF(E1159=VLOOKUP(G1159,装备规划说明!$F$10:$P$20,11,FALSE),1,0)+IF(E1159-1=VLOOKUP(G1159,装备规划说明!$F$10:$P$20,11,FALSE),1,0),IF(E1159=VLOOKUP(G1159,装备规划说明!$F$10:$P$20,11,FALSE),1,0))</f>
        <v>0</v>
      </c>
      <c r="J1159">
        <f t="shared" si="2103"/>
        <v>3</v>
      </c>
      <c r="K1159">
        <v>0</v>
      </c>
      <c r="R1159">
        <f t="shared" ref="R1159:S1159" si="2148">R659</f>
        <v>5</v>
      </c>
      <c r="S1159">
        <f t="shared" si="2148"/>
        <v>5</v>
      </c>
      <c r="U1159">
        <f>VLOOKUP($R1159,装备规划说明!$X$27:$AI$34,U$1,FALSE)</f>
        <v>16</v>
      </c>
      <c r="V1159">
        <f>INT(VLOOKUP($R1159,装备规划说明!$X$27:$AI$34,V$1,FALSE)*VLOOKUP($G1159,装备规划说明!$F$10:$O$21,4,FALSE)/装备规划说明!$AE$14)</f>
        <v>690</v>
      </c>
      <c r="W1159">
        <f>VLOOKUP($R1159,装备规划说明!$X$27:$AI$34,W$1,FALSE)</f>
        <v>17</v>
      </c>
      <c r="X1159">
        <f>INT(VLOOKUP($R1159,装备规划说明!$X$27:$AI$34,X$1,FALSE)*VLOOKUP($G1159,装备规划说明!$F$10:$O$21,4,FALSE)/装备规划说明!$AE$14)</f>
        <v>492</v>
      </c>
      <c r="Y1159" t="str">
        <f t="shared" si="2142"/>
        <v>[[16,483,862][[17,344,615]</v>
      </c>
      <c r="Z1159">
        <f t="shared" si="2143"/>
        <v>0</v>
      </c>
      <c r="AA1159" t="str">
        <f t="shared" si="2144"/>
        <v>[[16,115,460,100][17,82,328,100]]</v>
      </c>
      <c r="AB1159" t="str">
        <f t="shared" si="2138"/>
        <v>[[16,115,460,100][17,82,328,100]]</v>
      </c>
      <c r="AC1159" t="str">
        <f t="shared" si="2138"/>
        <v>[[16,115,460,100][17,82,328,100]]</v>
      </c>
      <c r="AD1159" t="str">
        <f t="shared" si="2138"/>
        <v>[[16,115,460,100][17,82,328,100]]</v>
      </c>
      <c r="AE1159">
        <f t="shared" si="2145"/>
        <v>0</v>
      </c>
    </row>
    <row r="1160" spans="1:31" hidden="1" x14ac:dyDescent="0.15">
      <c r="A1160" t="str">
        <f t="shared" si="2099"/>
        <v>1306104</v>
      </c>
      <c r="B1160">
        <f t="shared" si="2100"/>
        <v>1</v>
      </c>
      <c r="E1160">
        <f t="shared" ref="E1160" si="2149">E660</f>
        <v>1</v>
      </c>
      <c r="G1160">
        <f t="shared" ref="G1160" si="2150">G660</f>
        <v>4</v>
      </c>
      <c r="H1160">
        <f>VLOOKUP(G1160,装备规划说明!$F$7:$H$20,2,FALSE)</f>
        <v>70</v>
      </c>
      <c r="I1160">
        <f>IF(G1160&gt;2,IF(E1160=VLOOKUP(G1160,装备规划说明!$F$10:$P$20,11,FALSE),1,0)+IF(E1160-1=VLOOKUP(G1160,装备规划说明!$F$10:$P$20,11,FALSE),1,0),IF(E1160=VLOOKUP(G1160,装备规划说明!$F$10:$P$20,11,FALSE),1,0))</f>
        <v>0</v>
      </c>
      <c r="J1160">
        <f t="shared" si="2103"/>
        <v>3</v>
      </c>
      <c r="K1160">
        <v>0</v>
      </c>
      <c r="R1160">
        <f t="shared" ref="R1160:S1160" si="2151">R660</f>
        <v>6</v>
      </c>
      <c r="S1160">
        <f t="shared" si="2151"/>
        <v>6</v>
      </c>
      <c r="U1160">
        <f>VLOOKUP($R1160,装备规划说明!$X$27:$AI$34,U$1,FALSE)</f>
        <v>18</v>
      </c>
      <c r="V1160">
        <f>INT(VLOOKUP($R1160,装备规划说明!$X$27:$AI$34,V$1,FALSE)*VLOOKUP($G1160,装备规划说明!$F$10:$O$21,4,FALSE)/装备规划说明!$AE$14)</f>
        <v>49</v>
      </c>
      <c r="W1160">
        <f>VLOOKUP($R1160,装备规划说明!$X$27:$AI$34,W$1,FALSE)</f>
        <v>17</v>
      </c>
      <c r="X1160">
        <f>INT(VLOOKUP($R1160,装备规划说明!$X$27:$AI$34,X$1,FALSE)*VLOOKUP($G1160,装备规划说明!$F$10:$O$21,4,FALSE)/装备规划说明!$AE$14)</f>
        <v>19</v>
      </c>
      <c r="Y1160" t="str">
        <f t="shared" si="2142"/>
        <v>[[18,34,61][[17,13,23]</v>
      </c>
      <c r="Z1160">
        <f t="shared" si="2143"/>
        <v>0</v>
      </c>
      <c r="AA1160" t="str">
        <f t="shared" si="2144"/>
        <v>[[18,8,32,100][17,3,12,100]]</v>
      </c>
      <c r="AB1160" t="str">
        <f t="shared" si="2138"/>
        <v>[[18,8,32,100][17,3,12,100]]</v>
      </c>
      <c r="AC1160" t="str">
        <f t="shared" si="2138"/>
        <v>[[18,8,32,100][17,3,12,100]]</v>
      </c>
      <c r="AD1160" t="str">
        <f t="shared" si="2138"/>
        <v>[[18,8,32,100][17,3,12,100]]</v>
      </c>
      <c r="AE1160">
        <f t="shared" si="2145"/>
        <v>0</v>
      </c>
    </row>
    <row r="1161" spans="1:31" hidden="1" x14ac:dyDescent="0.15">
      <c r="A1161" t="str">
        <f t="shared" si="2099"/>
        <v>1307104</v>
      </c>
      <c r="B1161">
        <f t="shared" si="2100"/>
        <v>1</v>
      </c>
      <c r="E1161">
        <f t="shared" ref="E1161" si="2152">E661</f>
        <v>1</v>
      </c>
      <c r="G1161">
        <f t="shared" ref="G1161" si="2153">G661</f>
        <v>4</v>
      </c>
      <c r="H1161">
        <f>VLOOKUP(G1161,装备规划说明!$F$7:$H$20,2,FALSE)</f>
        <v>70</v>
      </c>
      <c r="I1161">
        <f>IF(G1161&gt;2,IF(E1161=VLOOKUP(G1161,装备规划说明!$F$10:$P$20,11,FALSE),1,0)+IF(E1161-1=VLOOKUP(G1161,装备规划说明!$F$10:$P$20,11,FALSE),1,0),IF(E1161=VLOOKUP(G1161,装备规划说明!$F$10:$P$20,11,FALSE),1,0))</f>
        <v>0</v>
      </c>
      <c r="J1161">
        <f t="shared" si="2103"/>
        <v>3</v>
      </c>
      <c r="K1161">
        <v>0</v>
      </c>
      <c r="R1161">
        <f t="shared" ref="R1161:S1161" si="2154">R661</f>
        <v>7</v>
      </c>
      <c r="S1161">
        <f t="shared" si="2154"/>
        <v>7</v>
      </c>
      <c r="U1161">
        <f>VLOOKUP($R1161,装备规划说明!$X$27:$AI$34,U$1,FALSE)</f>
        <v>16</v>
      </c>
      <c r="V1161">
        <f>INT(VLOOKUP($R1161,装备规划说明!$X$27:$AI$34,V$1,FALSE)*VLOOKUP($G1161,装备规划说明!$F$10:$O$21,4,FALSE)/装备规划说明!$AE$14)</f>
        <v>985</v>
      </c>
      <c r="W1161">
        <f>VLOOKUP($R1161,装备规划说明!$X$27:$AI$34,W$1,FALSE)</f>
        <v>18</v>
      </c>
      <c r="X1161">
        <f>INT(VLOOKUP($R1161,装备规划说明!$X$27:$AI$34,X$1,FALSE)*VLOOKUP($G1161,装备规划说明!$F$10:$O$21,4,FALSE)/装备规划说明!$AE$14)</f>
        <v>197</v>
      </c>
      <c r="Y1161" t="str">
        <f t="shared" si="2142"/>
        <v>[[16,689,1231][[18,137,246]</v>
      </c>
      <c r="Z1161">
        <f t="shared" si="2143"/>
        <v>0</v>
      </c>
      <c r="AA1161" t="str">
        <f t="shared" si="2144"/>
        <v>[[16,164,656,100][18,32,131,100]]</v>
      </c>
      <c r="AB1161" t="str">
        <f t="shared" si="2138"/>
        <v>[[16,164,656,100][18,32,131,100]]</v>
      </c>
      <c r="AC1161" t="str">
        <f t="shared" si="2138"/>
        <v>[[16,164,656,100][18,32,131,100]]</v>
      </c>
      <c r="AD1161" t="str">
        <f t="shared" si="2138"/>
        <v>[[16,164,656,100][18,32,131,100]]</v>
      </c>
      <c r="AE1161">
        <f t="shared" si="2145"/>
        <v>0</v>
      </c>
    </row>
    <row r="1162" spans="1:31" hidden="1" x14ac:dyDescent="0.15">
      <c r="A1162" t="str">
        <f t="shared" si="2099"/>
        <v>1307104</v>
      </c>
      <c r="B1162">
        <f t="shared" si="2100"/>
        <v>1</v>
      </c>
      <c r="E1162">
        <f t="shared" ref="E1162" si="2155">E662</f>
        <v>1</v>
      </c>
      <c r="G1162">
        <f t="shared" ref="G1162" si="2156">G662</f>
        <v>4</v>
      </c>
      <c r="H1162">
        <f>VLOOKUP(G1162,装备规划说明!$F$7:$H$20,2,FALSE)</f>
        <v>70</v>
      </c>
      <c r="I1162">
        <f>IF(G1162&gt;2,IF(E1162=VLOOKUP(G1162,装备规划说明!$F$10:$P$20,11,FALSE),1,0)+IF(E1162-1=VLOOKUP(G1162,装备规划说明!$F$10:$P$20,11,FALSE),1,0),IF(E1162=VLOOKUP(G1162,装备规划说明!$F$10:$P$20,11,FALSE),1,0))</f>
        <v>0</v>
      </c>
      <c r="J1162">
        <f t="shared" si="2103"/>
        <v>3</v>
      </c>
      <c r="K1162">
        <v>0</v>
      </c>
      <c r="R1162">
        <f t="shared" ref="R1162:S1162" si="2157">R662</f>
        <v>7</v>
      </c>
      <c r="S1162">
        <f t="shared" si="2157"/>
        <v>7</v>
      </c>
      <c r="U1162">
        <f>VLOOKUP($R1162,装备规划说明!$X$27:$AI$34,U$1,FALSE)</f>
        <v>16</v>
      </c>
      <c r="V1162">
        <f>INT(VLOOKUP($R1162,装备规划说明!$X$27:$AI$34,V$1,FALSE)*VLOOKUP($G1162,装备规划说明!$F$10:$O$21,4,FALSE)/装备规划说明!$AE$14)</f>
        <v>985</v>
      </c>
      <c r="W1162">
        <f>VLOOKUP($R1162,装备规划说明!$X$27:$AI$34,W$1,FALSE)</f>
        <v>18</v>
      </c>
      <c r="X1162">
        <f>INT(VLOOKUP($R1162,装备规划说明!$X$27:$AI$34,X$1,FALSE)*VLOOKUP($G1162,装备规划说明!$F$10:$O$21,4,FALSE)/装备规划说明!$AE$14)</f>
        <v>197</v>
      </c>
      <c r="Y1162" t="str">
        <f t="shared" si="2142"/>
        <v>[[16,689,1231][[18,137,246]</v>
      </c>
      <c r="Z1162">
        <f t="shared" si="2143"/>
        <v>0</v>
      </c>
      <c r="AA1162" t="str">
        <f t="shared" si="2144"/>
        <v>[[16,164,656,100][18,32,131,100]]</v>
      </c>
      <c r="AB1162" t="str">
        <f t="shared" si="2138"/>
        <v>[[16,164,656,100][18,32,131,100]]</v>
      </c>
      <c r="AC1162" t="str">
        <f t="shared" si="2138"/>
        <v>[[16,164,656,100][18,32,131,100]]</v>
      </c>
      <c r="AD1162" t="str">
        <f t="shared" si="2138"/>
        <v>[[16,164,656,100][18,32,131,100]]</v>
      </c>
      <c r="AE1162">
        <f t="shared" si="2145"/>
        <v>0</v>
      </c>
    </row>
    <row r="1163" spans="1:31" hidden="1" x14ac:dyDescent="0.15">
      <c r="A1163" t="str">
        <f t="shared" si="2099"/>
        <v>1307104</v>
      </c>
      <c r="B1163">
        <f t="shared" si="2100"/>
        <v>1</v>
      </c>
      <c r="E1163">
        <f t="shared" ref="E1163" si="2158">E663</f>
        <v>1</v>
      </c>
      <c r="G1163">
        <f t="shared" ref="G1163" si="2159">G663</f>
        <v>4</v>
      </c>
      <c r="H1163">
        <f>VLOOKUP(G1163,装备规划说明!$F$7:$H$20,2,FALSE)</f>
        <v>70</v>
      </c>
      <c r="I1163">
        <f>IF(G1163&gt;2,IF(E1163=VLOOKUP(G1163,装备规划说明!$F$10:$P$20,11,FALSE),1,0)+IF(E1163-1=VLOOKUP(G1163,装备规划说明!$F$10:$P$20,11,FALSE),1,0),IF(E1163=VLOOKUP(G1163,装备规划说明!$F$10:$P$20,11,FALSE),1,0))</f>
        <v>0</v>
      </c>
      <c r="J1163">
        <f t="shared" si="2103"/>
        <v>3</v>
      </c>
      <c r="K1163">
        <v>0</v>
      </c>
      <c r="R1163">
        <f t="shared" ref="R1163:S1163" si="2160">R663</f>
        <v>7</v>
      </c>
      <c r="S1163">
        <f t="shared" si="2160"/>
        <v>7</v>
      </c>
      <c r="U1163">
        <f>VLOOKUP($R1163,装备规划说明!$X$27:$AI$34,U$1,FALSE)</f>
        <v>16</v>
      </c>
      <c r="V1163">
        <f>INT(VLOOKUP($R1163,装备规划说明!$X$27:$AI$34,V$1,FALSE)*VLOOKUP($G1163,装备规划说明!$F$10:$O$21,4,FALSE)/装备规划说明!$AE$14)</f>
        <v>985</v>
      </c>
      <c r="W1163">
        <f>VLOOKUP($R1163,装备规划说明!$X$27:$AI$34,W$1,FALSE)</f>
        <v>18</v>
      </c>
      <c r="X1163">
        <f>INT(VLOOKUP($R1163,装备规划说明!$X$27:$AI$34,X$1,FALSE)*VLOOKUP($G1163,装备规划说明!$F$10:$O$21,4,FALSE)/装备规划说明!$AE$14)</f>
        <v>197</v>
      </c>
      <c r="Y1163" t="str">
        <f t="shared" si="2142"/>
        <v>[[16,689,1231][[18,137,246]</v>
      </c>
      <c r="Z1163">
        <f t="shared" si="2143"/>
        <v>0</v>
      </c>
      <c r="AA1163" t="str">
        <f t="shared" si="2144"/>
        <v>[[16,164,656,100][18,32,131,100]]</v>
      </c>
      <c r="AB1163" t="str">
        <f t="shared" si="2138"/>
        <v>[[16,164,656,100][18,32,131,100]]</v>
      </c>
      <c r="AC1163" t="str">
        <f t="shared" si="2138"/>
        <v>[[16,164,656,100][18,32,131,100]]</v>
      </c>
      <c r="AD1163" t="str">
        <f t="shared" si="2138"/>
        <v>[[16,164,656,100][18,32,131,100]]</v>
      </c>
      <c r="AE1163">
        <f t="shared" si="2145"/>
        <v>0</v>
      </c>
    </row>
    <row r="1164" spans="1:31" hidden="1" x14ac:dyDescent="0.15">
      <c r="A1164" t="str">
        <f t="shared" si="2099"/>
        <v>1307104</v>
      </c>
      <c r="B1164">
        <f t="shared" si="2100"/>
        <v>1</v>
      </c>
      <c r="E1164">
        <f t="shared" ref="E1164" si="2161">E664</f>
        <v>1</v>
      </c>
      <c r="G1164">
        <f t="shared" ref="G1164" si="2162">G664</f>
        <v>4</v>
      </c>
      <c r="H1164">
        <f>VLOOKUP(G1164,装备规划说明!$F$7:$H$20,2,FALSE)</f>
        <v>70</v>
      </c>
      <c r="I1164">
        <f>IF(G1164&gt;2,IF(E1164=VLOOKUP(G1164,装备规划说明!$F$10:$P$20,11,FALSE),1,0)+IF(E1164-1=VLOOKUP(G1164,装备规划说明!$F$10:$P$20,11,FALSE),1,0),IF(E1164=VLOOKUP(G1164,装备规划说明!$F$10:$P$20,11,FALSE),1,0))</f>
        <v>0</v>
      </c>
      <c r="J1164">
        <f t="shared" si="2103"/>
        <v>3</v>
      </c>
      <c r="K1164">
        <v>0</v>
      </c>
      <c r="R1164">
        <f t="shared" ref="R1164:S1164" si="2163">R664</f>
        <v>7</v>
      </c>
      <c r="S1164">
        <f t="shared" si="2163"/>
        <v>7</v>
      </c>
      <c r="U1164">
        <f>VLOOKUP($R1164,装备规划说明!$X$27:$AI$34,U$1,FALSE)</f>
        <v>16</v>
      </c>
      <c r="V1164">
        <f>INT(VLOOKUP($R1164,装备规划说明!$X$27:$AI$34,V$1,FALSE)*VLOOKUP($G1164,装备规划说明!$F$10:$O$21,4,FALSE)/装备规划说明!$AE$14)</f>
        <v>985</v>
      </c>
      <c r="W1164">
        <f>VLOOKUP($R1164,装备规划说明!$X$27:$AI$34,W$1,FALSE)</f>
        <v>18</v>
      </c>
      <c r="X1164">
        <f>INT(VLOOKUP($R1164,装备规划说明!$X$27:$AI$34,X$1,FALSE)*VLOOKUP($G1164,装备规划说明!$F$10:$O$21,4,FALSE)/装备规划说明!$AE$14)</f>
        <v>197</v>
      </c>
      <c r="Y1164" t="str">
        <f t="shared" si="2142"/>
        <v>[[16,689,1231][[18,137,246]</v>
      </c>
      <c r="Z1164">
        <f t="shared" si="2143"/>
        <v>0</v>
      </c>
      <c r="AA1164" t="str">
        <f t="shared" si="2144"/>
        <v>[[16,164,656,100][18,32,131,100]]</v>
      </c>
      <c r="AB1164" t="str">
        <f t="shared" si="2138"/>
        <v>[[16,164,656,100][18,32,131,100]]</v>
      </c>
      <c r="AC1164" t="str">
        <f t="shared" si="2138"/>
        <v>[[16,164,656,100][18,32,131,100]]</v>
      </c>
      <c r="AD1164" t="str">
        <f t="shared" si="2138"/>
        <v>[[16,164,656,100][18,32,131,100]]</v>
      </c>
      <c r="AE1164">
        <f t="shared" si="2145"/>
        <v>0</v>
      </c>
    </row>
    <row r="1165" spans="1:31" hidden="1" x14ac:dyDescent="0.15">
      <c r="A1165" t="str">
        <f t="shared" si="2099"/>
        <v>1301204</v>
      </c>
      <c r="B1165">
        <f t="shared" si="2100"/>
        <v>1</v>
      </c>
      <c r="E1165">
        <f t="shared" ref="E1165" si="2164">E665</f>
        <v>2</v>
      </c>
      <c r="G1165">
        <f t="shared" ref="G1165" si="2165">G665</f>
        <v>4</v>
      </c>
      <c r="H1165">
        <f>VLOOKUP(G1165,装备规划说明!$F$7:$H$20,2,FALSE)</f>
        <v>70</v>
      </c>
      <c r="I1165">
        <f>IF(G1165&gt;2,IF(E1165=VLOOKUP(G1165,装备规划说明!$F$10:$P$20,11,FALSE),1,0)+IF(E1165-1=VLOOKUP(G1165,装备规划说明!$F$10:$P$20,11,FALSE),1,0),IF(E1165=VLOOKUP(G1165,装备规划说明!$F$10:$P$20,11,FALSE),1,0))</f>
        <v>0</v>
      </c>
      <c r="J1165">
        <f t="shared" si="2103"/>
        <v>3</v>
      </c>
      <c r="K1165">
        <v>0</v>
      </c>
      <c r="R1165">
        <f t="shared" ref="R1165:S1165" si="2166">R665</f>
        <v>1</v>
      </c>
      <c r="S1165">
        <f t="shared" si="2166"/>
        <v>1</v>
      </c>
      <c r="U1165">
        <f>VLOOKUP($R1165,装备规划说明!$X$27:$AI$34,U$1,FALSE)</f>
        <v>16</v>
      </c>
      <c r="V1165">
        <f>INT(VLOOKUP($R1165,装备规划说明!$X$27:$AI$34,V$1,FALSE)*VLOOKUP($G1165,装备规划说明!$F$10:$O$21,4,FALSE)/装备规划说明!$AE$14)</f>
        <v>690</v>
      </c>
      <c r="W1165">
        <f>VLOOKUP($R1165,装备规划说明!$X$27:$AI$34,W$1,FALSE)</f>
        <v>20</v>
      </c>
      <c r="X1165">
        <f>INT(VLOOKUP($R1165,装备规划说明!$X$27:$AI$34,X$1,FALSE)*VLOOKUP($G1165,装备规划说明!$F$10:$O$21,4,FALSE)/装备规划说明!$AE$14)</f>
        <v>49</v>
      </c>
      <c r="Y1165" t="str">
        <f t="shared" si="2142"/>
        <v>[[16,483,862][[20,34,61]</v>
      </c>
      <c r="Z1165">
        <f t="shared" si="2143"/>
        <v>1</v>
      </c>
      <c r="AA1165" t="str">
        <f t="shared" si="2144"/>
        <v>[[16,115,460,100][20,8,32,100]]</v>
      </c>
      <c r="AB1165" t="str">
        <f t="shared" si="2138"/>
        <v>[[16,115,460,100][20,8,32,100]]</v>
      </c>
      <c r="AC1165" t="str">
        <f t="shared" si="2138"/>
        <v>[[16,115,460,100][20,8,32,100]]</v>
      </c>
      <c r="AD1165" t="str">
        <f t="shared" si="2138"/>
        <v>[[16,115,460,100][20,8,32,100]]</v>
      </c>
      <c r="AE1165">
        <f t="shared" si="2145"/>
        <v>1</v>
      </c>
    </row>
    <row r="1166" spans="1:31" hidden="1" x14ac:dyDescent="0.15">
      <c r="A1166" t="str">
        <f t="shared" si="2099"/>
        <v>1302204</v>
      </c>
      <c r="B1166">
        <f t="shared" si="2100"/>
        <v>1</v>
      </c>
      <c r="E1166">
        <f t="shared" ref="E1166" si="2167">E666</f>
        <v>2</v>
      </c>
      <c r="G1166">
        <f t="shared" ref="G1166" si="2168">G666</f>
        <v>4</v>
      </c>
      <c r="H1166">
        <f>VLOOKUP(G1166,装备规划说明!$F$7:$H$20,2,FALSE)</f>
        <v>70</v>
      </c>
      <c r="I1166">
        <f>IF(G1166&gt;2,IF(E1166=VLOOKUP(G1166,装备规划说明!$F$10:$P$20,11,FALSE),1,0)+IF(E1166-1=VLOOKUP(G1166,装备规划说明!$F$10:$P$20,11,FALSE),1,0),IF(E1166=VLOOKUP(G1166,装备规划说明!$F$10:$P$20,11,FALSE),1,0))</f>
        <v>0</v>
      </c>
      <c r="J1166">
        <f t="shared" si="2103"/>
        <v>3</v>
      </c>
      <c r="K1166">
        <v>0</v>
      </c>
      <c r="R1166">
        <f t="shared" ref="R1166:S1166" si="2169">R666</f>
        <v>2</v>
      </c>
      <c r="S1166">
        <f t="shared" si="2169"/>
        <v>2</v>
      </c>
      <c r="U1166">
        <f>VLOOKUP($R1166,装备规划说明!$X$27:$AI$34,U$1,FALSE)</f>
        <v>16</v>
      </c>
      <c r="V1166">
        <f>INT(VLOOKUP($R1166,装备规划说明!$X$27:$AI$34,V$1,FALSE)*VLOOKUP($G1166,装备规划说明!$F$10:$O$21,4,FALSE)/装备规划说明!$AE$14)</f>
        <v>985</v>
      </c>
      <c r="W1166">
        <f>VLOOKUP($R1166,装备规划说明!$X$27:$AI$34,W$1,FALSE)</f>
        <v>20</v>
      </c>
      <c r="X1166">
        <f>INT(VLOOKUP($R1166,装备规划说明!$X$27:$AI$34,X$1,FALSE)*VLOOKUP($G1166,装备规划说明!$F$10:$O$21,4,FALSE)/装备规划说明!$AE$14)</f>
        <v>49</v>
      </c>
      <c r="Y1166" t="str">
        <f t="shared" si="2142"/>
        <v>[[16,689,1231][[20,34,61]</v>
      </c>
      <c r="Z1166">
        <f t="shared" si="2143"/>
        <v>1</v>
      </c>
      <c r="AA1166" t="str">
        <f t="shared" si="2144"/>
        <v>[[16,164,656,100][20,8,32,100]]</v>
      </c>
      <c r="AB1166" t="str">
        <f t="shared" si="2138"/>
        <v>[[16,164,656,100][20,8,32,100]]</v>
      </c>
      <c r="AC1166" t="str">
        <f t="shared" si="2138"/>
        <v>[[16,164,656,100][20,8,32,100]]</v>
      </c>
      <c r="AD1166" t="str">
        <f t="shared" si="2138"/>
        <v>[[16,164,656,100][20,8,32,100]]</v>
      </c>
      <c r="AE1166">
        <f t="shared" si="2145"/>
        <v>1</v>
      </c>
    </row>
    <row r="1167" spans="1:31" hidden="1" x14ac:dyDescent="0.15">
      <c r="A1167" t="str">
        <f t="shared" si="2099"/>
        <v>1303204</v>
      </c>
      <c r="B1167">
        <f t="shared" si="2100"/>
        <v>1</v>
      </c>
      <c r="E1167">
        <f t="shared" ref="E1167" si="2170">E667</f>
        <v>2</v>
      </c>
      <c r="G1167">
        <f t="shared" ref="G1167" si="2171">G667</f>
        <v>4</v>
      </c>
      <c r="H1167">
        <f>VLOOKUP(G1167,装备规划说明!$F$7:$H$20,2,FALSE)</f>
        <v>70</v>
      </c>
      <c r="I1167">
        <f>IF(G1167&gt;2,IF(E1167=VLOOKUP(G1167,装备规划说明!$F$10:$P$20,11,FALSE),1,0)+IF(E1167-1=VLOOKUP(G1167,装备规划说明!$F$10:$P$20,11,FALSE),1,0),IF(E1167=VLOOKUP(G1167,装备规划说明!$F$10:$P$20,11,FALSE),1,0))</f>
        <v>0</v>
      </c>
      <c r="J1167">
        <f t="shared" si="2103"/>
        <v>3</v>
      </c>
      <c r="K1167">
        <v>0</v>
      </c>
      <c r="R1167">
        <f t="shared" ref="R1167:S1167" si="2172">R667</f>
        <v>3</v>
      </c>
      <c r="S1167">
        <f t="shared" si="2172"/>
        <v>3</v>
      </c>
      <c r="U1167">
        <f>VLOOKUP($R1167,装备规划说明!$X$27:$AI$34,U$1,FALSE)</f>
        <v>16</v>
      </c>
      <c r="V1167">
        <f>INT(VLOOKUP($R1167,装备规划说明!$X$27:$AI$34,V$1,FALSE)*VLOOKUP($G1167,装备规划说明!$F$10:$O$21,4,FALSE)/装备规划说明!$AE$14)</f>
        <v>492</v>
      </c>
      <c r="W1167">
        <f>VLOOKUP($R1167,装备规划说明!$X$27:$AI$34,W$1,FALSE)</f>
        <v>21</v>
      </c>
      <c r="X1167">
        <f>INT(VLOOKUP($R1167,装备规划说明!$X$27:$AI$34,X$1,FALSE)*VLOOKUP($G1167,装备规划说明!$F$10:$O$21,4,FALSE)/装备规划说明!$AE$14)</f>
        <v>49</v>
      </c>
      <c r="Y1167" t="str">
        <f t="shared" si="2142"/>
        <v>[[16,344,615][[21,34,61]</v>
      </c>
      <c r="Z1167">
        <f t="shared" si="2143"/>
        <v>1</v>
      </c>
      <c r="AA1167" t="str">
        <f t="shared" si="2144"/>
        <v>[[16,82,328,100][21,8,32,100]]</v>
      </c>
      <c r="AB1167" t="str">
        <f t="shared" si="2138"/>
        <v>[[16,82,328,100][21,8,32,100]]</v>
      </c>
      <c r="AC1167" t="str">
        <f t="shared" si="2138"/>
        <v>[[16,82,328,100][21,8,32,100]]</v>
      </c>
      <c r="AD1167" t="str">
        <f t="shared" si="2138"/>
        <v>[[16,82,328,100][21,8,32,100]]</v>
      </c>
      <c r="AE1167">
        <f t="shared" si="2145"/>
        <v>1</v>
      </c>
    </row>
    <row r="1168" spans="1:31" hidden="1" x14ac:dyDescent="0.15">
      <c r="A1168" t="str">
        <f t="shared" si="2099"/>
        <v>1304204</v>
      </c>
      <c r="B1168">
        <f t="shared" si="2100"/>
        <v>1</v>
      </c>
      <c r="E1168">
        <f t="shared" ref="E1168" si="2173">E668</f>
        <v>2</v>
      </c>
      <c r="G1168">
        <f t="shared" ref="G1168" si="2174">G668</f>
        <v>4</v>
      </c>
      <c r="H1168">
        <f>VLOOKUP(G1168,装备规划说明!$F$7:$H$20,2,FALSE)</f>
        <v>70</v>
      </c>
      <c r="I1168">
        <f>IF(G1168&gt;2,IF(E1168=VLOOKUP(G1168,装备规划说明!$F$10:$P$20,11,FALSE),1,0)+IF(E1168-1=VLOOKUP(G1168,装备规划说明!$F$10:$P$20,11,FALSE),1,0),IF(E1168=VLOOKUP(G1168,装备规划说明!$F$10:$P$20,11,FALSE),1,0))</f>
        <v>0</v>
      </c>
      <c r="J1168">
        <f t="shared" si="2103"/>
        <v>3</v>
      </c>
      <c r="K1168">
        <v>0</v>
      </c>
      <c r="R1168">
        <f t="shared" ref="R1168:S1168" si="2175">R668</f>
        <v>4</v>
      </c>
      <c r="S1168">
        <f t="shared" si="2175"/>
        <v>4</v>
      </c>
      <c r="U1168">
        <f>VLOOKUP($R1168,装备规划说明!$X$27:$AI$34,U$1,FALSE)</f>
        <v>18</v>
      </c>
      <c r="V1168">
        <f>INT(VLOOKUP($R1168,装备规划说明!$X$27:$AI$34,V$1,FALSE)*VLOOKUP($G1168,装备规划说明!$F$10:$O$21,4,FALSE)/装备规划说明!$AE$14)</f>
        <v>49</v>
      </c>
      <c r="W1168">
        <f>VLOOKUP($R1168,装备规划说明!$X$27:$AI$34,W$1,FALSE)</f>
        <v>22</v>
      </c>
      <c r="X1168">
        <f>INT(VLOOKUP($R1168,装备规划说明!$X$27:$AI$34,X$1,FALSE)*VLOOKUP($G1168,装备规划说明!$F$10:$O$21,4,FALSE)/装备规划说明!$AE$14)</f>
        <v>24</v>
      </c>
      <c r="Y1168" t="str">
        <f t="shared" si="2142"/>
        <v>[[18,34,61][[22,16,30]</v>
      </c>
      <c r="Z1168">
        <f t="shared" si="2143"/>
        <v>1</v>
      </c>
      <c r="AA1168" t="str">
        <f t="shared" si="2144"/>
        <v>[[18,8,32,100][22,4,16,100]]</v>
      </c>
      <c r="AB1168" t="str">
        <f t="shared" si="2138"/>
        <v>[[18,8,32,100][22,4,16,100]]</v>
      </c>
      <c r="AC1168" t="str">
        <f t="shared" si="2138"/>
        <v>[[18,8,32,100][22,4,16,100]]</v>
      </c>
      <c r="AD1168" t="str">
        <f t="shared" si="2138"/>
        <v>[[18,8,32,100][22,4,16,100]]</v>
      </c>
      <c r="AE1168">
        <f t="shared" si="2145"/>
        <v>1</v>
      </c>
    </row>
    <row r="1169" spans="1:31" hidden="1" x14ac:dyDescent="0.15">
      <c r="A1169" t="str">
        <f t="shared" si="2099"/>
        <v>1305204</v>
      </c>
      <c r="B1169">
        <f t="shared" si="2100"/>
        <v>1</v>
      </c>
      <c r="E1169">
        <f t="shared" ref="E1169" si="2176">E669</f>
        <v>2</v>
      </c>
      <c r="G1169">
        <f t="shared" ref="G1169" si="2177">G669</f>
        <v>4</v>
      </c>
      <c r="H1169">
        <f>VLOOKUP(G1169,装备规划说明!$F$7:$H$20,2,FALSE)</f>
        <v>70</v>
      </c>
      <c r="I1169">
        <f>IF(G1169&gt;2,IF(E1169=VLOOKUP(G1169,装备规划说明!$F$10:$P$20,11,FALSE),1,0)+IF(E1169-1=VLOOKUP(G1169,装备规划说明!$F$10:$P$20,11,FALSE),1,0),IF(E1169=VLOOKUP(G1169,装备规划说明!$F$10:$P$20,11,FALSE),1,0))</f>
        <v>0</v>
      </c>
      <c r="J1169">
        <f t="shared" si="2103"/>
        <v>3</v>
      </c>
      <c r="K1169">
        <v>0</v>
      </c>
      <c r="R1169">
        <f t="shared" ref="R1169:S1169" si="2178">R669</f>
        <v>5</v>
      </c>
      <c r="S1169">
        <f t="shared" si="2178"/>
        <v>5</v>
      </c>
      <c r="U1169">
        <f>VLOOKUP($R1169,装备规划说明!$X$27:$AI$34,U$1,FALSE)</f>
        <v>16</v>
      </c>
      <c r="V1169">
        <f>INT(VLOOKUP($R1169,装备规划说明!$X$27:$AI$34,V$1,FALSE)*VLOOKUP($G1169,装备规划说明!$F$10:$O$21,4,FALSE)/装备规划说明!$AE$14)</f>
        <v>690</v>
      </c>
      <c r="W1169">
        <f>VLOOKUP($R1169,装备规划说明!$X$27:$AI$34,W$1,FALSE)</f>
        <v>17</v>
      </c>
      <c r="X1169">
        <f>INT(VLOOKUP($R1169,装备规划说明!$X$27:$AI$34,X$1,FALSE)*VLOOKUP($G1169,装备规划说明!$F$10:$O$21,4,FALSE)/装备规划说明!$AE$14)</f>
        <v>492</v>
      </c>
      <c r="Y1169" t="str">
        <f t="shared" si="2142"/>
        <v>[[16,483,862][[17,344,615]</v>
      </c>
      <c r="Z1169">
        <f t="shared" si="2143"/>
        <v>1</v>
      </c>
      <c r="AA1169" t="str">
        <f t="shared" si="2144"/>
        <v>[[16,115,460,100][17,82,328,100]]</v>
      </c>
      <c r="AB1169" t="str">
        <f t="shared" si="2138"/>
        <v>[[16,115,460,100][17,82,328,100]]</v>
      </c>
      <c r="AC1169" t="str">
        <f t="shared" si="2138"/>
        <v>[[16,115,460,100][17,82,328,100]]</v>
      </c>
      <c r="AD1169" t="str">
        <f t="shared" si="2138"/>
        <v>[[16,115,460,100][17,82,328,100]]</v>
      </c>
      <c r="AE1169">
        <f t="shared" si="2145"/>
        <v>1</v>
      </c>
    </row>
    <row r="1170" spans="1:31" hidden="1" x14ac:dyDescent="0.15">
      <c r="A1170" t="str">
        <f t="shared" si="2099"/>
        <v>1306204</v>
      </c>
      <c r="B1170">
        <f t="shared" si="2100"/>
        <v>1</v>
      </c>
      <c r="E1170">
        <f t="shared" ref="E1170" si="2179">E670</f>
        <v>2</v>
      </c>
      <c r="G1170">
        <f t="shared" ref="G1170" si="2180">G670</f>
        <v>4</v>
      </c>
      <c r="H1170">
        <f>VLOOKUP(G1170,装备规划说明!$F$7:$H$20,2,FALSE)</f>
        <v>70</v>
      </c>
      <c r="I1170">
        <f>IF(G1170&gt;2,IF(E1170=VLOOKUP(G1170,装备规划说明!$F$10:$P$20,11,FALSE),1,0)+IF(E1170-1=VLOOKUP(G1170,装备规划说明!$F$10:$P$20,11,FALSE),1,0),IF(E1170=VLOOKUP(G1170,装备规划说明!$F$10:$P$20,11,FALSE),1,0))</f>
        <v>0</v>
      </c>
      <c r="J1170">
        <f t="shared" si="2103"/>
        <v>3</v>
      </c>
      <c r="K1170">
        <v>0</v>
      </c>
      <c r="R1170">
        <f t="shared" ref="R1170:S1170" si="2181">R670</f>
        <v>6</v>
      </c>
      <c r="S1170">
        <f t="shared" si="2181"/>
        <v>6</v>
      </c>
      <c r="U1170">
        <f>VLOOKUP($R1170,装备规划说明!$X$27:$AI$34,U$1,FALSE)</f>
        <v>18</v>
      </c>
      <c r="V1170">
        <f>INT(VLOOKUP($R1170,装备规划说明!$X$27:$AI$34,V$1,FALSE)*VLOOKUP($G1170,装备规划说明!$F$10:$O$21,4,FALSE)/装备规划说明!$AE$14)</f>
        <v>49</v>
      </c>
      <c r="W1170">
        <f>VLOOKUP($R1170,装备规划说明!$X$27:$AI$34,W$1,FALSE)</f>
        <v>17</v>
      </c>
      <c r="X1170">
        <f>INT(VLOOKUP($R1170,装备规划说明!$X$27:$AI$34,X$1,FALSE)*VLOOKUP($G1170,装备规划说明!$F$10:$O$21,4,FALSE)/装备规划说明!$AE$14)</f>
        <v>19</v>
      </c>
      <c r="Y1170" t="str">
        <f t="shared" si="2142"/>
        <v>[[18,34,61][[17,13,23]</v>
      </c>
      <c r="Z1170">
        <f t="shared" si="2143"/>
        <v>1</v>
      </c>
      <c r="AA1170" t="str">
        <f t="shared" si="2144"/>
        <v>[[18,8,32,100][17,3,12,100]]</v>
      </c>
      <c r="AB1170" t="str">
        <f t="shared" si="2138"/>
        <v>[[18,8,32,100][17,3,12,100]]</v>
      </c>
      <c r="AC1170" t="str">
        <f t="shared" si="2138"/>
        <v>[[18,8,32,100][17,3,12,100]]</v>
      </c>
      <c r="AD1170" t="str">
        <f t="shared" si="2138"/>
        <v>[[18,8,32,100][17,3,12,100]]</v>
      </c>
      <c r="AE1170">
        <f t="shared" si="2145"/>
        <v>1</v>
      </c>
    </row>
    <row r="1171" spans="1:31" hidden="1" x14ac:dyDescent="0.15">
      <c r="A1171" t="str">
        <f t="shared" si="2099"/>
        <v>1307204</v>
      </c>
      <c r="B1171">
        <f t="shared" si="2100"/>
        <v>1</v>
      </c>
      <c r="E1171">
        <f t="shared" ref="E1171" si="2182">E671</f>
        <v>2</v>
      </c>
      <c r="G1171">
        <f t="shared" ref="G1171" si="2183">G671</f>
        <v>4</v>
      </c>
      <c r="H1171">
        <f>VLOOKUP(G1171,装备规划说明!$F$7:$H$20,2,FALSE)</f>
        <v>70</v>
      </c>
      <c r="I1171">
        <f>IF(G1171&gt;2,IF(E1171=VLOOKUP(G1171,装备规划说明!$F$10:$P$20,11,FALSE),1,0)+IF(E1171-1=VLOOKUP(G1171,装备规划说明!$F$10:$P$20,11,FALSE),1,0),IF(E1171=VLOOKUP(G1171,装备规划说明!$F$10:$P$20,11,FALSE),1,0))</f>
        <v>0</v>
      </c>
      <c r="J1171">
        <f t="shared" si="2103"/>
        <v>3</v>
      </c>
      <c r="K1171">
        <v>0</v>
      </c>
      <c r="R1171">
        <f t="shared" ref="R1171:S1171" si="2184">R671</f>
        <v>7</v>
      </c>
      <c r="S1171">
        <f t="shared" si="2184"/>
        <v>7</v>
      </c>
      <c r="U1171">
        <f>VLOOKUP($R1171,装备规划说明!$X$27:$AI$34,U$1,FALSE)</f>
        <v>16</v>
      </c>
      <c r="V1171">
        <f>INT(VLOOKUP($R1171,装备规划说明!$X$27:$AI$34,V$1,FALSE)*VLOOKUP($G1171,装备规划说明!$F$10:$O$21,4,FALSE)/装备规划说明!$AE$14)</f>
        <v>985</v>
      </c>
      <c r="W1171">
        <f>VLOOKUP($R1171,装备规划说明!$X$27:$AI$34,W$1,FALSE)</f>
        <v>18</v>
      </c>
      <c r="X1171">
        <f>INT(VLOOKUP($R1171,装备规划说明!$X$27:$AI$34,X$1,FALSE)*VLOOKUP($G1171,装备规划说明!$F$10:$O$21,4,FALSE)/装备规划说明!$AE$14)</f>
        <v>197</v>
      </c>
      <c r="Y1171" t="str">
        <f t="shared" si="2142"/>
        <v>[[16,689,1231][[18,137,246]</v>
      </c>
      <c r="Z1171">
        <f t="shared" si="2143"/>
        <v>1</v>
      </c>
      <c r="AA1171" t="str">
        <f t="shared" si="2144"/>
        <v>[[16,164,656,100][18,32,131,100]]</v>
      </c>
      <c r="AB1171" t="str">
        <f t="shared" si="2138"/>
        <v>[[16,164,656,100][18,32,131,100]]</v>
      </c>
      <c r="AC1171" t="str">
        <f t="shared" si="2138"/>
        <v>[[16,164,656,100][18,32,131,100]]</v>
      </c>
      <c r="AD1171" t="str">
        <f t="shared" si="2138"/>
        <v>[[16,164,656,100][18,32,131,100]]</v>
      </c>
      <c r="AE1171">
        <f t="shared" si="2145"/>
        <v>1</v>
      </c>
    </row>
    <row r="1172" spans="1:31" hidden="1" x14ac:dyDescent="0.15">
      <c r="A1172" t="str">
        <f t="shared" si="2099"/>
        <v>1307204</v>
      </c>
      <c r="B1172">
        <f t="shared" si="2100"/>
        <v>1</v>
      </c>
      <c r="E1172">
        <f t="shared" ref="E1172" si="2185">E672</f>
        <v>2</v>
      </c>
      <c r="G1172">
        <f t="shared" ref="G1172" si="2186">G672</f>
        <v>4</v>
      </c>
      <c r="H1172">
        <f>VLOOKUP(G1172,装备规划说明!$F$7:$H$20,2,FALSE)</f>
        <v>70</v>
      </c>
      <c r="I1172">
        <f>IF(G1172&gt;2,IF(E1172=VLOOKUP(G1172,装备规划说明!$F$10:$P$20,11,FALSE),1,0)+IF(E1172-1=VLOOKUP(G1172,装备规划说明!$F$10:$P$20,11,FALSE),1,0),IF(E1172=VLOOKUP(G1172,装备规划说明!$F$10:$P$20,11,FALSE),1,0))</f>
        <v>0</v>
      </c>
      <c r="J1172">
        <f t="shared" si="2103"/>
        <v>3</v>
      </c>
      <c r="K1172">
        <v>0</v>
      </c>
      <c r="R1172">
        <f t="shared" ref="R1172:S1172" si="2187">R672</f>
        <v>7</v>
      </c>
      <c r="S1172">
        <f t="shared" si="2187"/>
        <v>7</v>
      </c>
      <c r="U1172">
        <f>VLOOKUP($R1172,装备规划说明!$X$27:$AI$34,U$1,FALSE)</f>
        <v>16</v>
      </c>
      <c r="V1172">
        <f>INT(VLOOKUP($R1172,装备规划说明!$X$27:$AI$34,V$1,FALSE)*VLOOKUP($G1172,装备规划说明!$F$10:$O$21,4,FALSE)/装备规划说明!$AE$14)</f>
        <v>985</v>
      </c>
      <c r="W1172">
        <f>VLOOKUP($R1172,装备规划说明!$X$27:$AI$34,W$1,FALSE)</f>
        <v>18</v>
      </c>
      <c r="X1172">
        <f>INT(VLOOKUP($R1172,装备规划说明!$X$27:$AI$34,X$1,FALSE)*VLOOKUP($G1172,装备规划说明!$F$10:$O$21,4,FALSE)/装备规划说明!$AE$14)</f>
        <v>197</v>
      </c>
      <c r="Y1172" t="str">
        <f t="shared" si="2142"/>
        <v>[[16,689,1231][[18,137,246]</v>
      </c>
      <c r="Z1172">
        <f t="shared" si="2143"/>
        <v>1</v>
      </c>
      <c r="AA1172" t="str">
        <f t="shared" si="2144"/>
        <v>[[16,164,656,100][18,32,131,100]]</v>
      </c>
      <c r="AB1172" t="str">
        <f t="shared" si="2138"/>
        <v>[[16,164,656,100][18,32,131,100]]</v>
      </c>
      <c r="AC1172" t="str">
        <f t="shared" si="2138"/>
        <v>[[16,164,656,100][18,32,131,100]]</v>
      </c>
      <c r="AD1172" t="str">
        <f t="shared" si="2138"/>
        <v>[[16,164,656,100][18,32,131,100]]</v>
      </c>
      <c r="AE1172">
        <f t="shared" si="2145"/>
        <v>1</v>
      </c>
    </row>
    <row r="1173" spans="1:31" hidden="1" x14ac:dyDescent="0.15">
      <c r="A1173" t="str">
        <f t="shared" si="2099"/>
        <v>1307204</v>
      </c>
      <c r="B1173">
        <f t="shared" si="2100"/>
        <v>1</v>
      </c>
      <c r="E1173">
        <f t="shared" ref="E1173" si="2188">E673</f>
        <v>2</v>
      </c>
      <c r="G1173">
        <f t="shared" ref="G1173" si="2189">G673</f>
        <v>4</v>
      </c>
      <c r="H1173">
        <f>VLOOKUP(G1173,装备规划说明!$F$7:$H$20,2,FALSE)</f>
        <v>70</v>
      </c>
      <c r="I1173">
        <f>IF(G1173&gt;2,IF(E1173=VLOOKUP(G1173,装备规划说明!$F$10:$P$20,11,FALSE),1,0)+IF(E1173-1=VLOOKUP(G1173,装备规划说明!$F$10:$P$20,11,FALSE),1,0),IF(E1173=VLOOKUP(G1173,装备规划说明!$F$10:$P$20,11,FALSE),1,0))</f>
        <v>0</v>
      </c>
      <c r="J1173">
        <f t="shared" si="2103"/>
        <v>3</v>
      </c>
      <c r="K1173">
        <v>0</v>
      </c>
      <c r="R1173">
        <f t="shared" ref="R1173:S1173" si="2190">R673</f>
        <v>7</v>
      </c>
      <c r="S1173">
        <f t="shared" si="2190"/>
        <v>7</v>
      </c>
      <c r="U1173">
        <f>VLOOKUP($R1173,装备规划说明!$X$27:$AI$34,U$1,FALSE)</f>
        <v>16</v>
      </c>
      <c r="V1173">
        <f>INT(VLOOKUP($R1173,装备规划说明!$X$27:$AI$34,V$1,FALSE)*VLOOKUP($G1173,装备规划说明!$F$10:$O$21,4,FALSE)/装备规划说明!$AE$14)</f>
        <v>985</v>
      </c>
      <c r="W1173">
        <f>VLOOKUP($R1173,装备规划说明!$X$27:$AI$34,W$1,FALSE)</f>
        <v>18</v>
      </c>
      <c r="X1173">
        <f>INT(VLOOKUP($R1173,装备规划说明!$X$27:$AI$34,X$1,FALSE)*VLOOKUP($G1173,装备规划说明!$F$10:$O$21,4,FALSE)/装备规划说明!$AE$14)</f>
        <v>197</v>
      </c>
      <c r="Y1173" t="str">
        <f t="shared" si="2142"/>
        <v>[[16,689,1231][[18,137,246]</v>
      </c>
      <c r="Z1173">
        <f t="shared" si="2143"/>
        <v>1</v>
      </c>
      <c r="AA1173" t="str">
        <f t="shared" si="2144"/>
        <v>[[16,164,656,100][18,32,131,100]]</v>
      </c>
      <c r="AB1173" t="str">
        <f t="shared" si="2138"/>
        <v>[[16,164,656,100][18,32,131,100]]</v>
      </c>
      <c r="AC1173" t="str">
        <f t="shared" si="2138"/>
        <v>[[16,164,656,100][18,32,131,100]]</v>
      </c>
      <c r="AD1173" t="str">
        <f t="shared" si="2138"/>
        <v>[[16,164,656,100][18,32,131,100]]</v>
      </c>
      <c r="AE1173">
        <f t="shared" si="2145"/>
        <v>1</v>
      </c>
    </row>
    <row r="1174" spans="1:31" hidden="1" x14ac:dyDescent="0.15">
      <c r="A1174" t="str">
        <f t="shared" si="2099"/>
        <v>1307204</v>
      </c>
      <c r="B1174">
        <f t="shared" si="2100"/>
        <v>1</v>
      </c>
      <c r="E1174">
        <f t="shared" ref="E1174" si="2191">E674</f>
        <v>2</v>
      </c>
      <c r="G1174">
        <f t="shared" ref="G1174" si="2192">G674</f>
        <v>4</v>
      </c>
      <c r="H1174">
        <f>VLOOKUP(G1174,装备规划说明!$F$7:$H$20,2,FALSE)</f>
        <v>70</v>
      </c>
      <c r="I1174">
        <f>IF(G1174&gt;2,IF(E1174=VLOOKUP(G1174,装备规划说明!$F$10:$P$20,11,FALSE),1,0)+IF(E1174-1=VLOOKUP(G1174,装备规划说明!$F$10:$P$20,11,FALSE),1,0),IF(E1174=VLOOKUP(G1174,装备规划说明!$F$10:$P$20,11,FALSE),1,0))</f>
        <v>0</v>
      </c>
      <c r="J1174">
        <f t="shared" si="2103"/>
        <v>3</v>
      </c>
      <c r="K1174">
        <v>0</v>
      </c>
      <c r="R1174">
        <f t="shared" ref="R1174:S1174" si="2193">R674</f>
        <v>7</v>
      </c>
      <c r="S1174">
        <f t="shared" si="2193"/>
        <v>7</v>
      </c>
      <c r="U1174">
        <f>VLOOKUP($R1174,装备规划说明!$X$27:$AI$34,U$1,FALSE)</f>
        <v>16</v>
      </c>
      <c r="V1174">
        <f>INT(VLOOKUP($R1174,装备规划说明!$X$27:$AI$34,V$1,FALSE)*VLOOKUP($G1174,装备规划说明!$F$10:$O$21,4,FALSE)/装备规划说明!$AE$14)</f>
        <v>985</v>
      </c>
      <c r="W1174">
        <f>VLOOKUP($R1174,装备规划说明!$X$27:$AI$34,W$1,FALSE)</f>
        <v>18</v>
      </c>
      <c r="X1174">
        <f>INT(VLOOKUP($R1174,装备规划说明!$X$27:$AI$34,X$1,FALSE)*VLOOKUP($G1174,装备规划说明!$F$10:$O$21,4,FALSE)/装备规划说明!$AE$14)</f>
        <v>197</v>
      </c>
      <c r="Y1174" t="str">
        <f t="shared" si="2142"/>
        <v>[[16,689,1231][[18,137,246]</v>
      </c>
      <c r="Z1174">
        <f t="shared" si="2143"/>
        <v>1</v>
      </c>
      <c r="AA1174" t="str">
        <f t="shared" si="2144"/>
        <v>[[16,164,656,100][18,32,131,100]]</v>
      </c>
      <c r="AB1174" t="str">
        <f t="shared" si="2138"/>
        <v>[[16,164,656,100][18,32,131,100]]</v>
      </c>
      <c r="AC1174" t="str">
        <f t="shared" si="2138"/>
        <v>[[16,164,656,100][18,32,131,100]]</v>
      </c>
      <c r="AD1174" t="str">
        <f t="shared" si="2138"/>
        <v>[[16,164,656,100][18,32,131,100]]</v>
      </c>
      <c r="AE1174">
        <f t="shared" si="2145"/>
        <v>1</v>
      </c>
    </row>
    <row r="1175" spans="1:31" x14ac:dyDescent="0.15">
      <c r="A1175" t="str">
        <f t="shared" si="2099"/>
        <v>1301304</v>
      </c>
      <c r="B1175">
        <f t="shared" si="2100"/>
        <v>1</v>
      </c>
      <c r="E1175">
        <f t="shared" ref="E1175" si="2194">E675</f>
        <v>3</v>
      </c>
      <c r="G1175">
        <f t="shared" ref="G1175" si="2195">G675</f>
        <v>4</v>
      </c>
      <c r="H1175">
        <f>VLOOKUP(G1175,装备规划说明!$F$7:$H$20,2,FALSE)</f>
        <v>70</v>
      </c>
      <c r="I1175">
        <f>IF(G1175&gt;2,IF(E1175=VLOOKUP(G1175,装备规划说明!$F$10:$P$20,11,FALSE),1,0)+IF(E1175-1=VLOOKUP(G1175,装备规划说明!$F$10:$P$20,11,FALSE),1,0),IF(E1175=VLOOKUP(G1175,装备规划说明!$F$10:$P$20,11,FALSE),1,0))</f>
        <v>1</v>
      </c>
      <c r="J1175">
        <f t="shared" si="2103"/>
        <v>3</v>
      </c>
      <c r="K1175">
        <v>0</v>
      </c>
      <c r="R1175">
        <f t="shared" ref="R1175:S1175" si="2196">R675</f>
        <v>1</v>
      </c>
      <c r="S1175">
        <f t="shared" si="2196"/>
        <v>1</v>
      </c>
      <c r="U1175">
        <f>VLOOKUP($R1175,装备规划说明!$X$27:$AI$34,U$1,FALSE)</f>
        <v>16</v>
      </c>
      <c r="V1175">
        <f>INT(VLOOKUP($R1175,装备规划说明!$X$27:$AI$34,V$1,FALSE)*VLOOKUP($G1175,装备规划说明!$F$10:$O$21,4,FALSE)/装备规划说明!$AE$14)</f>
        <v>690</v>
      </c>
      <c r="W1175">
        <f>VLOOKUP($R1175,装备规划说明!$X$27:$AI$34,W$1,FALSE)</f>
        <v>20</v>
      </c>
      <c r="X1175">
        <f>INT(VLOOKUP($R1175,装备规划说明!$X$27:$AI$34,X$1,FALSE)*VLOOKUP($G1175,装备规划说明!$F$10:$O$21,4,FALSE)/装备规划说明!$AE$14)</f>
        <v>49</v>
      </c>
      <c r="Y1175" t="str">
        <f t="shared" ref="Y1175:Y1194" si="2197">"[["&amp;$U1175&amp;","&amp;INT($V1175)&amp;"]"&amp;"[["&amp;$W1175&amp;","&amp;INT($X1175)&amp;"]]"</f>
        <v>[[16,690][[20,49]]</v>
      </c>
      <c r="Z1175">
        <f t="shared" si="2143"/>
        <v>2</v>
      </c>
      <c r="AA1175" t="str">
        <f t="shared" si="2144"/>
        <v>[[16,115,460,100][20,8,32,100]]</v>
      </c>
      <c r="AB1175" t="str">
        <f t="shared" si="2138"/>
        <v>[[16,115,460,100][20,8,32,100]]</v>
      </c>
      <c r="AC1175" t="str">
        <f t="shared" si="2138"/>
        <v>[[16,115,460,100][20,8,32,100]]</v>
      </c>
      <c r="AD1175" t="str">
        <f t="shared" si="2138"/>
        <v>[[16,115,460,100][20,8,32,100]]</v>
      </c>
      <c r="AE1175">
        <f t="shared" si="2145"/>
        <v>1</v>
      </c>
    </row>
    <row r="1176" spans="1:31" x14ac:dyDescent="0.15">
      <c r="A1176" t="str">
        <f t="shared" si="2099"/>
        <v>1302304</v>
      </c>
      <c r="B1176">
        <f t="shared" si="2100"/>
        <v>1</v>
      </c>
      <c r="E1176">
        <f t="shared" ref="E1176" si="2198">E676</f>
        <v>3</v>
      </c>
      <c r="G1176">
        <f t="shared" ref="G1176" si="2199">G676</f>
        <v>4</v>
      </c>
      <c r="H1176">
        <f>VLOOKUP(G1176,装备规划说明!$F$7:$H$20,2,FALSE)</f>
        <v>70</v>
      </c>
      <c r="I1176">
        <f>IF(G1176&gt;2,IF(E1176=VLOOKUP(G1176,装备规划说明!$F$10:$P$20,11,FALSE),1,0)+IF(E1176-1=VLOOKUP(G1176,装备规划说明!$F$10:$P$20,11,FALSE),1,0),IF(E1176=VLOOKUP(G1176,装备规划说明!$F$10:$P$20,11,FALSE),1,0))</f>
        <v>1</v>
      </c>
      <c r="J1176">
        <f t="shared" si="2103"/>
        <v>3</v>
      </c>
      <c r="K1176">
        <v>0</v>
      </c>
      <c r="R1176">
        <f t="shared" ref="R1176:S1176" si="2200">R676</f>
        <v>2</v>
      </c>
      <c r="S1176">
        <f t="shared" si="2200"/>
        <v>2</v>
      </c>
      <c r="U1176">
        <f>VLOOKUP($R1176,装备规划说明!$X$27:$AI$34,U$1,FALSE)</f>
        <v>16</v>
      </c>
      <c r="V1176">
        <f>INT(VLOOKUP($R1176,装备规划说明!$X$27:$AI$34,V$1,FALSE)*VLOOKUP($G1176,装备规划说明!$F$10:$O$21,4,FALSE)/装备规划说明!$AE$14)</f>
        <v>985</v>
      </c>
      <c r="W1176">
        <f>VLOOKUP($R1176,装备规划说明!$X$27:$AI$34,W$1,FALSE)</f>
        <v>20</v>
      </c>
      <c r="X1176">
        <f>INT(VLOOKUP($R1176,装备规划说明!$X$27:$AI$34,X$1,FALSE)*VLOOKUP($G1176,装备规划说明!$F$10:$O$21,4,FALSE)/装备规划说明!$AE$14)</f>
        <v>49</v>
      </c>
      <c r="Y1176" t="str">
        <f t="shared" si="2197"/>
        <v>[[16,985][[20,49]]</v>
      </c>
      <c r="Z1176">
        <f t="shared" si="2143"/>
        <v>2</v>
      </c>
      <c r="AA1176" t="str">
        <f t="shared" si="2144"/>
        <v>[[16,164,656,100][20,8,32,100]]</v>
      </c>
      <c r="AB1176" t="str">
        <f t="shared" si="2138"/>
        <v>[[16,164,656,100][20,8,32,100]]</v>
      </c>
      <c r="AC1176" t="str">
        <f t="shared" si="2138"/>
        <v>[[16,164,656,100][20,8,32,100]]</v>
      </c>
      <c r="AD1176" t="str">
        <f t="shared" si="2138"/>
        <v>[[16,164,656,100][20,8,32,100]]</v>
      </c>
      <c r="AE1176">
        <f t="shared" si="2145"/>
        <v>1</v>
      </c>
    </row>
    <row r="1177" spans="1:31" x14ac:dyDescent="0.15">
      <c r="A1177" t="str">
        <f t="shared" si="2099"/>
        <v>1303304</v>
      </c>
      <c r="B1177">
        <f t="shared" si="2100"/>
        <v>1</v>
      </c>
      <c r="E1177">
        <f t="shared" ref="E1177" si="2201">E677</f>
        <v>3</v>
      </c>
      <c r="G1177">
        <f t="shared" ref="G1177" si="2202">G677</f>
        <v>4</v>
      </c>
      <c r="H1177">
        <f>VLOOKUP(G1177,装备规划说明!$F$7:$H$20,2,FALSE)</f>
        <v>70</v>
      </c>
      <c r="I1177">
        <f>IF(G1177&gt;2,IF(E1177=VLOOKUP(G1177,装备规划说明!$F$10:$P$20,11,FALSE),1,0)+IF(E1177-1=VLOOKUP(G1177,装备规划说明!$F$10:$P$20,11,FALSE),1,0),IF(E1177=VLOOKUP(G1177,装备规划说明!$F$10:$P$20,11,FALSE),1,0))</f>
        <v>1</v>
      </c>
      <c r="J1177">
        <f t="shared" si="2103"/>
        <v>3</v>
      </c>
      <c r="K1177">
        <v>0</v>
      </c>
      <c r="R1177">
        <f t="shared" ref="R1177:S1177" si="2203">R677</f>
        <v>3</v>
      </c>
      <c r="S1177">
        <f t="shared" si="2203"/>
        <v>3</v>
      </c>
      <c r="U1177">
        <f>VLOOKUP($R1177,装备规划说明!$X$27:$AI$34,U$1,FALSE)</f>
        <v>16</v>
      </c>
      <c r="V1177">
        <f>INT(VLOOKUP($R1177,装备规划说明!$X$27:$AI$34,V$1,FALSE)*VLOOKUP($G1177,装备规划说明!$F$10:$O$21,4,FALSE)/装备规划说明!$AE$14)</f>
        <v>492</v>
      </c>
      <c r="W1177">
        <f>VLOOKUP($R1177,装备规划说明!$X$27:$AI$34,W$1,FALSE)</f>
        <v>21</v>
      </c>
      <c r="X1177">
        <f>INT(VLOOKUP($R1177,装备规划说明!$X$27:$AI$34,X$1,FALSE)*VLOOKUP($G1177,装备规划说明!$F$10:$O$21,4,FALSE)/装备规划说明!$AE$14)</f>
        <v>49</v>
      </c>
      <c r="Y1177" t="str">
        <f t="shared" si="2197"/>
        <v>[[16,492][[21,49]]</v>
      </c>
      <c r="Z1177">
        <f t="shared" si="2143"/>
        <v>2</v>
      </c>
      <c r="AA1177" t="str">
        <f t="shared" si="2144"/>
        <v>[[16,82,328,100][21,8,32,100]]</v>
      </c>
      <c r="AB1177" t="str">
        <f t="shared" si="2138"/>
        <v>[[16,82,328,100][21,8,32,100]]</v>
      </c>
      <c r="AC1177" t="str">
        <f t="shared" si="2138"/>
        <v>[[16,82,328,100][21,8,32,100]]</v>
      </c>
      <c r="AD1177" t="str">
        <f t="shared" si="2138"/>
        <v>[[16,82,328,100][21,8,32,100]]</v>
      </c>
      <c r="AE1177">
        <f t="shared" si="2145"/>
        <v>1</v>
      </c>
    </row>
    <row r="1178" spans="1:31" x14ac:dyDescent="0.15">
      <c r="A1178" t="str">
        <f t="shared" si="2099"/>
        <v>1304304</v>
      </c>
      <c r="B1178">
        <f t="shared" si="2100"/>
        <v>1</v>
      </c>
      <c r="E1178">
        <f t="shared" ref="E1178" si="2204">E678</f>
        <v>3</v>
      </c>
      <c r="G1178">
        <f t="shared" ref="G1178" si="2205">G678</f>
        <v>4</v>
      </c>
      <c r="H1178">
        <f>VLOOKUP(G1178,装备规划说明!$F$7:$H$20,2,FALSE)</f>
        <v>70</v>
      </c>
      <c r="I1178">
        <f>IF(G1178&gt;2,IF(E1178=VLOOKUP(G1178,装备规划说明!$F$10:$P$20,11,FALSE),1,0)+IF(E1178-1=VLOOKUP(G1178,装备规划说明!$F$10:$P$20,11,FALSE),1,0),IF(E1178=VLOOKUP(G1178,装备规划说明!$F$10:$P$20,11,FALSE),1,0))</f>
        <v>1</v>
      </c>
      <c r="J1178">
        <f t="shared" si="2103"/>
        <v>3</v>
      </c>
      <c r="K1178">
        <v>0</v>
      </c>
      <c r="R1178">
        <f t="shared" ref="R1178:S1178" si="2206">R678</f>
        <v>4</v>
      </c>
      <c r="S1178">
        <f t="shared" si="2206"/>
        <v>4</v>
      </c>
      <c r="U1178">
        <f>VLOOKUP($R1178,装备规划说明!$X$27:$AI$34,U$1,FALSE)</f>
        <v>18</v>
      </c>
      <c r="V1178">
        <f>INT(VLOOKUP($R1178,装备规划说明!$X$27:$AI$34,V$1,FALSE)*VLOOKUP($G1178,装备规划说明!$F$10:$O$21,4,FALSE)/装备规划说明!$AE$14)</f>
        <v>49</v>
      </c>
      <c r="W1178">
        <f>VLOOKUP($R1178,装备规划说明!$X$27:$AI$34,W$1,FALSE)</f>
        <v>22</v>
      </c>
      <c r="X1178">
        <f>INT(VLOOKUP($R1178,装备规划说明!$X$27:$AI$34,X$1,FALSE)*VLOOKUP($G1178,装备规划说明!$F$10:$O$21,4,FALSE)/装备规划说明!$AE$14)</f>
        <v>24</v>
      </c>
      <c r="Y1178" t="str">
        <f t="shared" si="2197"/>
        <v>[[18,49][[22,24]]</v>
      </c>
      <c r="Z1178">
        <f t="shared" si="2143"/>
        <v>2</v>
      </c>
      <c r="AA1178" t="str">
        <f t="shared" si="2144"/>
        <v>[[18,8,32,100][22,4,16,100]]</v>
      </c>
      <c r="AB1178" t="str">
        <f t="shared" si="2138"/>
        <v>[[18,8,32,100][22,4,16,100]]</v>
      </c>
      <c r="AC1178" t="str">
        <f t="shared" si="2138"/>
        <v>[[18,8,32,100][22,4,16,100]]</v>
      </c>
      <c r="AD1178" t="str">
        <f t="shared" si="2138"/>
        <v>[[18,8,32,100][22,4,16,100]]</v>
      </c>
      <c r="AE1178">
        <f t="shared" si="2145"/>
        <v>1</v>
      </c>
    </row>
    <row r="1179" spans="1:31" x14ac:dyDescent="0.15">
      <c r="A1179" t="str">
        <f t="shared" si="2099"/>
        <v>1305304</v>
      </c>
      <c r="B1179">
        <f t="shared" si="2100"/>
        <v>1</v>
      </c>
      <c r="E1179">
        <f t="shared" ref="E1179" si="2207">E679</f>
        <v>3</v>
      </c>
      <c r="G1179">
        <f t="shared" ref="G1179" si="2208">G679</f>
        <v>4</v>
      </c>
      <c r="H1179">
        <f>VLOOKUP(G1179,装备规划说明!$F$7:$H$20,2,FALSE)</f>
        <v>70</v>
      </c>
      <c r="I1179">
        <f>IF(G1179&gt;2,IF(E1179=VLOOKUP(G1179,装备规划说明!$F$10:$P$20,11,FALSE),1,0)+IF(E1179-1=VLOOKUP(G1179,装备规划说明!$F$10:$P$20,11,FALSE),1,0),IF(E1179=VLOOKUP(G1179,装备规划说明!$F$10:$P$20,11,FALSE),1,0))</f>
        <v>1</v>
      </c>
      <c r="J1179">
        <f t="shared" si="2103"/>
        <v>3</v>
      </c>
      <c r="K1179">
        <v>0</v>
      </c>
      <c r="R1179">
        <f t="shared" ref="R1179:S1179" si="2209">R679</f>
        <v>5</v>
      </c>
      <c r="S1179">
        <f t="shared" si="2209"/>
        <v>5</v>
      </c>
      <c r="U1179">
        <f>VLOOKUP($R1179,装备规划说明!$X$27:$AI$34,U$1,FALSE)</f>
        <v>16</v>
      </c>
      <c r="V1179">
        <f>INT(VLOOKUP($R1179,装备规划说明!$X$27:$AI$34,V$1,FALSE)*VLOOKUP($G1179,装备规划说明!$F$10:$O$21,4,FALSE)/装备规划说明!$AE$14)</f>
        <v>690</v>
      </c>
      <c r="W1179">
        <f>VLOOKUP($R1179,装备规划说明!$X$27:$AI$34,W$1,FALSE)</f>
        <v>17</v>
      </c>
      <c r="X1179">
        <f>INT(VLOOKUP($R1179,装备规划说明!$X$27:$AI$34,X$1,FALSE)*VLOOKUP($G1179,装备规划说明!$F$10:$O$21,4,FALSE)/装备规划说明!$AE$14)</f>
        <v>492</v>
      </c>
      <c r="Y1179" t="str">
        <f t="shared" si="2197"/>
        <v>[[16,690][[17,492]]</v>
      </c>
      <c r="Z1179">
        <f t="shared" si="2143"/>
        <v>2</v>
      </c>
      <c r="AA1179" t="str">
        <f t="shared" si="2144"/>
        <v>[[16,115,460,100][17,82,328,100]]</v>
      </c>
      <c r="AB1179" t="str">
        <f t="shared" si="2138"/>
        <v>[[16,115,460,100][17,82,328,100]]</v>
      </c>
      <c r="AC1179" t="str">
        <f t="shared" si="2138"/>
        <v>[[16,115,460,100][17,82,328,100]]</v>
      </c>
      <c r="AD1179" t="str">
        <f t="shared" si="2138"/>
        <v>[[16,115,460,100][17,82,328,100]]</v>
      </c>
      <c r="AE1179">
        <f t="shared" si="2145"/>
        <v>1</v>
      </c>
    </row>
    <row r="1180" spans="1:31" x14ac:dyDescent="0.15">
      <c r="A1180" t="str">
        <f t="shared" si="2099"/>
        <v>1306304</v>
      </c>
      <c r="B1180">
        <f t="shared" si="2100"/>
        <v>1</v>
      </c>
      <c r="E1180">
        <f t="shared" ref="E1180" si="2210">E680</f>
        <v>3</v>
      </c>
      <c r="G1180">
        <f t="shared" ref="G1180" si="2211">G680</f>
        <v>4</v>
      </c>
      <c r="H1180">
        <f>VLOOKUP(G1180,装备规划说明!$F$7:$H$20,2,FALSE)</f>
        <v>70</v>
      </c>
      <c r="I1180">
        <f>IF(G1180&gt;2,IF(E1180=VLOOKUP(G1180,装备规划说明!$F$10:$P$20,11,FALSE),1,0)+IF(E1180-1=VLOOKUP(G1180,装备规划说明!$F$10:$P$20,11,FALSE),1,0),IF(E1180=VLOOKUP(G1180,装备规划说明!$F$10:$P$20,11,FALSE),1,0))</f>
        <v>1</v>
      </c>
      <c r="J1180">
        <f t="shared" si="2103"/>
        <v>3</v>
      </c>
      <c r="K1180">
        <v>0</v>
      </c>
      <c r="R1180">
        <f t="shared" ref="R1180:S1180" si="2212">R680</f>
        <v>6</v>
      </c>
      <c r="S1180">
        <f t="shared" si="2212"/>
        <v>6</v>
      </c>
      <c r="U1180">
        <f>VLOOKUP($R1180,装备规划说明!$X$27:$AI$34,U$1,FALSE)</f>
        <v>18</v>
      </c>
      <c r="V1180">
        <f>INT(VLOOKUP($R1180,装备规划说明!$X$27:$AI$34,V$1,FALSE)*VLOOKUP($G1180,装备规划说明!$F$10:$O$21,4,FALSE)/装备规划说明!$AE$14)</f>
        <v>49</v>
      </c>
      <c r="W1180">
        <f>VLOOKUP($R1180,装备规划说明!$X$27:$AI$34,W$1,FALSE)</f>
        <v>17</v>
      </c>
      <c r="X1180">
        <f>INT(VLOOKUP($R1180,装备规划说明!$X$27:$AI$34,X$1,FALSE)*VLOOKUP($G1180,装备规划说明!$F$10:$O$21,4,FALSE)/装备规划说明!$AE$14)</f>
        <v>19</v>
      </c>
      <c r="Y1180" t="str">
        <f t="shared" si="2197"/>
        <v>[[18,49][[17,19]]</v>
      </c>
      <c r="Z1180">
        <f t="shared" si="2143"/>
        <v>2</v>
      </c>
      <c r="AA1180" t="str">
        <f t="shared" si="2144"/>
        <v>[[18,8,32,100][17,3,12,100]]</v>
      </c>
      <c r="AB1180" t="str">
        <f t="shared" si="2138"/>
        <v>[[18,8,32,100][17,3,12,100]]</v>
      </c>
      <c r="AC1180" t="str">
        <f t="shared" si="2138"/>
        <v>[[18,8,32,100][17,3,12,100]]</v>
      </c>
      <c r="AD1180" t="str">
        <f t="shared" si="2138"/>
        <v>[[18,8,32,100][17,3,12,100]]</v>
      </c>
      <c r="AE1180">
        <f t="shared" si="2145"/>
        <v>1</v>
      </c>
    </row>
    <row r="1181" spans="1:31" x14ac:dyDescent="0.15">
      <c r="A1181" t="str">
        <f t="shared" si="2099"/>
        <v>1307304</v>
      </c>
      <c r="B1181">
        <f t="shared" si="2100"/>
        <v>1</v>
      </c>
      <c r="E1181">
        <f t="shared" ref="E1181" si="2213">E681</f>
        <v>3</v>
      </c>
      <c r="G1181">
        <f t="shared" ref="G1181" si="2214">G681</f>
        <v>4</v>
      </c>
      <c r="H1181">
        <f>VLOOKUP(G1181,装备规划说明!$F$7:$H$20,2,FALSE)</f>
        <v>70</v>
      </c>
      <c r="I1181">
        <f>IF(G1181&gt;2,IF(E1181=VLOOKUP(G1181,装备规划说明!$F$10:$P$20,11,FALSE),1,0)+IF(E1181-1=VLOOKUP(G1181,装备规划说明!$F$10:$P$20,11,FALSE),1,0),IF(E1181=VLOOKUP(G1181,装备规划说明!$F$10:$P$20,11,FALSE),1,0))</f>
        <v>1</v>
      </c>
      <c r="J1181">
        <f t="shared" si="2103"/>
        <v>3</v>
      </c>
      <c r="K1181">
        <v>0</v>
      </c>
      <c r="R1181">
        <f t="shared" ref="R1181:S1181" si="2215">R681</f>
        <v>7</v>
      </c>
      <c r="S1181">
        <f t="shared" si="2215"/>
        <v>7</v>
      </c>
      <c r="U1181">
        <f>VLOOKUP($R1181,装备规划说明!$X$27:$AI$34,U$1,FALSE)</f>
        <v>16</v>
      </c>
      <c r="V1181">
        <f>INT(VLOOKUP($R1181,装备规划说明!$X$27:$AI$34,V$1,FALSE)*VLOOKUP($G1181,装备规划说明!$F$10:$O$21,4,FALSE)/装备规划说明!$AE$14)</f>
        <v>985</v>
      </c>
      <c r="W1181">
        <f>VLOOKUP($R1181,装备规划说明!$X$27:$AI$34,W$1,FALSE)</f>
        <v>18</v>
      </c>
      <c r="X1181">
        <f>INT(VLOOKUP($R1181,装备规划说明!$X$27:$AI$34,X$1,FALSE)*VLOOKUP($G1181,装备规划说明!$F$10:$O$21,4,FALSE)/装备规划说明!$AE$14)</f>
        <v>197</v>
      </c>
      <c r="Y1181" t="str">
        <f t="shared" si="2197"/>
        <v>[[16,985][[18,197]]</v>
      </c>
      <c r="Z1181">
        <f t="shared" si="2143"/>
        <v>2</v>
      </c>
      <c r="AA1181" t="str">
        <f t="shared" si="2144"/>
        <v>[[16,164,656,100][18,32,131,100]]</v>
      </c>
      <c r="AB1181" t="str">
        <f t="shared" si="2138"/>
        <v>[[16,164,656,100][18,32,131,100]]</v>
      </c>
      <c r="AC1181" t="str">
        <f t="shared" si="2138"/>
        <v>[[16,164,656,100][18,32,131,100]]</v>
      </c>
      <c r="AD1181" t="str">
        <f t="shared" si="2138"/>
        <v>[[16,164,656,100][18,32,131,100]]</v>
      </c>
      <c r="AE1181">
        <f t="shared" si="2145"/>
        <v>1</v>
      </c>
    </row>
    <row r="1182" spans="1:31" x14ac:dyDescent="0.15">
      <c r="A1182" t="str">
        <f t="shared" si="2099"/>
        <v>1307304</v>
      </c>
      <c r="B1182">
        <f t="shared" si="2100"/>
        <v>1</v>
      </c>
      <c r="E1182">
        <f t="shared" ref="E1182" si="2216">E682</f>
        <v>3</v>
      </c>
      <c r="G1182">
        <f t="shared" ref="G1182" si="2217">G682</f>
        <v>4</v>
      </c>
      <c r="H1182">
        <f>VLOOKUP(G1182,装备规划说明!$F$7:$H$20,2,FALSE)</f>
        <v>70</v>
      </c>
      <c r="I1182">
        <f>IF(G1182&gt;2,IF(E1182=VLOOKUP(G1182,装备规划说明!$F$10:$P$20,11,FALSE),1,0)+IF(E1182-1=VLOOKUP(G1182,装备规划说明!$F$10:$P$20,11,FALSE),1,0),IF(E1182=VLOOKUP(G1182,装备规划说明!$F$10:$P$20,11,FALSE),1,0))</f>
        <v>1</v>
      </c>
      <c r="J1182">
        <f t="shared" si="2103"/>
        <v>3</v>
      </c>
      <c r="K1182">
        <v>0</v>
      </c>
      <c r="R1182">
        <f t="shared" ref="R1182:S1182" si="2218">R682</f>
        <v>7</v>
      </c>
      <c r="S1182">
        <f t="shared" si="2218"/>
        <v>7</v>
      </c>
      <c r="U1182">
        <f>VLOOKUP($R1182,装备规划说明!$X$27:$AI$34,U$1,FALSE)</f>
        <v>16</v>
      </c>
      <c r="V1182">
        <f>INT(VLOOKUP($R1182,装备规划说明!$X$27:$AI$34,V$1,FALSE)*VLOOKUP($G1182,装备规划说明!$F$10:$O$21,4,FALSE)/装备规划说明!$AE$14)</f>
        <v>985</v>
      </c>
      <c r="W1182">
        <f>VLOOKUP($R1182,装备规划说明!$X$27:$AI$34,W$1,FALSE)</f>
        <v>18</v>
      </c>
      <c r="X1182">
        <f>INT(VLOOKUP($R1182,装备规划说明!$X$27:$AI$34,X$1,FALSE)*VLOOKUP($G1182,装备规划说明!$F$10:$O$21,4,FALSE)/装备规划说明!$AE$14)</f>
        <v>197</v>
      </c>
      <c r="Y1182" t="str">
        <f t="shared" si="2197"/>
        <v>[[16,985][[18,197]]</v>
      </c>
      <c r="Z1182">
        <f t="shared" si="2143"/>
        <v>2</v>
      </c>
      <c r="AA1182" t="str">
        <f t="shared" si="2144"/>
        <v>[[16,164,656,100][18,32,131,100]]</v>
      </c>
      <c r="AB1182" t="str">
        <f t="shared" si="2138"/>
        <v>[[16,164,656,100][18,32,131,100]]</v>
      </c>
      <c r="AC1182" t="str">
        <f t="shared" si="2138"/>
        <v>[[16,164,656,100][18,32,131,100]]</v>
      </c>
      <c r="AD1182" t="str">
        <f t="shared" si="2138"/>
        <v>[[16,164,656,100][18,32,131,100]]</v>
      </c>
      <c r="AE1182">
        <f t="shared" si="2145"/>
        <v>1</v>
      </c>
    </row>
    <row r="1183" spans="1:31" x14ac:dyDescent="0.15">
      <c r="A1183" t="str">
        <f t="shared" si="2099"/>
        <v>1307304</v>
      </c>
      <c r="B1183">
        <f t="shared" si="2100"/>
        <v>1</v>
      </c>
      <c r="E1183">
        <f t="shared" ref="E1183" si="2219">E683</f>
        <v>3</v>
      </c>
      <c r="G1183">
        <f t="shared" ref="G1183" si="2220">G683</f>
        <v>4</v>
      </c>
      <c r="H1183">
        <f>VLOOKUP(G1183,装备规划说明!$F$7:$H$20,2,FALSE)</f>
        <v>70</v>
      </c>
      <c r="I1183">
        <f>IF(G1183&gt;2,IF(E1183=VLOOKUP(G1183,装备规划说明!$F$10:$P$20,11,FALSE),1,0)+IF(E1183-1=VLOOKUP(G1183,装备规划说明!$F$10:$P$20,11,FALSE),1,0),IF(E1183=VLOOKUP(G1183,装备规划说明!$F$10:$P$20,11,FALSE),1,0))</f>
        <v>1</v>
      </c>
      <c r="J1183">
        <f t="shared" si="2103"/>
        <v>3</v>
      </c>
      <c r="K1183">
        <v>0</v>
      </c>
      <c r="R1183">
        <f t="shared" ref="R1183:S1183" si="2221">R683</f>
        <v>7</v>
      </c>
      <c r="S1183">
        <f t="shared" si="2221"/>
        <v>7</v>
      </c>
      <c r="U1183">
        <f>VLOOKUP($R1183,装备规划说明!$X$27:$AI$34,U$1,FALSE)</f>
        <v>16</v>
      </c>
      <c r="V1183">
        <f>INT(VLOOKUP($R1183,装备规划说明!$X$27:$AI$34,V$1,FALSE)*VLOOKUP($G1183,装备规划说明!$F$10:$O$21,4,FALSE)/装备规划说明!$AE$14)</f>
        <v>985</v>
      </c>
      <c r="W1183">
        <f>VLOOKUP($R1183,装备规划说明!$X$27:$AI$34,W$1,FALSE)</f>
        <v>18</v>
      </c>
      <c r="X1183">
        <f>INT(VLOOKUP($R1183,装备规划说明!$X$27:$AI$34,X$1,FALSE)*VLOOKUP($G1183,装备规划说明!$F$10:$O$21,4,FALSE)/装备规划说明!$AE$14)</f>
        <v>197</v>
      </c>
      <c r="Y1183" t="str">
        <f t="shared" si="2197"/>
        <v>[[16,985][[18,197]]</v>
      </c>
      <c r="Z1183">
        <f t="shared" si="2143"/>
        <v>2</v>
      </c>
      <c r="AA1183" t="str">
        <f t="shared" si="2144"/>
        <v>[[16,164,656,100][18,32,131,100]]</v>
      </c>
      <c r="AB1183" t="str">
        <f t="shared" si="2138"/>
        <v>[[16,164,656,100][18,32,131,100]]</v>
      </c>
      <c r="AC1183" t="str">
        <f t="shared" si="2138"/>
        <v>[[16,164,656,100][18,32,131,100]]</v>
      </c>
      <c r="AD1183" t="str">
        <f t="shared" si="2138"/>
        <v>[[16,164,656,100][18,32,131,100]]</v>
      </c>
      <c r="AE1183">
        <f t="shared" si="2145"/>
        <v>1</v>
      </c>
    </row>
    <row r="1184" spans="1:31" x14ac:dyDescent="0.15">
      <c r="A1184" t="str">
        <f t="shared" si="2099"/>
        <v>1307304</v>
      </c>
      <c r="B1184">
        <f t="shared" si="2100"/>
        <v>1</v>
      </c>
      <c r="E1184">
        <f t="shared" ref="E1184" si="2222">E684</f>
        <v>3</v>
      </c>
      <c r="G1184">
        <f t="shared" ref="G1184" si="2223">G684</f>
        <v>4</v>
      </c>
      <c r="H1184">
        <f>VLOOKUP(G1184,装备规划说明!$F$7:$H$20,2,FALSE)</f>
        <v>70</v>
      </c>
      <c r="I1184">
        <f>IF(G1184&gt;2,IF(E1184=VLOOKUP(G1184,装备规划说明!$F$10:$P$20,11,FALSE),1,0)+IF(E1184-1=VLOOKUP(G1184,装备规划说明!$F$10:$P$20,11,FALSE),1,0),IF(E1184=VLOOKUP(G1184,装备规划说明!$F$10:$P$20,11,FALSE),1,0))</f>
        <v>1</v>
      </c>
      <c r="J1184">
        <f t="shared" si="2103"/>
        <v>3</v>
      </c>
      <c r="K1184">
        <v>0</v>
      </c>
      <c r="R1184">
        <f t="shared" ref="R1184:S1184" si="2224">R684</f>
        <v>7</v>
      </c>
      <c r="S1184">
        <f t="shared" si="2224"/>
        <v>7</v>
      </c>
      <c r="U1184">
        <f>VLOOKUP($R1184,装备规划说明!$X$27:$AI$34,U$1,FALSE)</f>
        <v>16</v>
      </c>
      <c r="V1184">
        <f>INT(VLOOKUP($R1184,装备规划说明!$X$27:$AI$34,V$1,FALSE)*VLOOKUP($G1184,装备规划说明!$F$10:$O$21,4,FALSE)/装备规划说明!$AE$14)</f>
        <v>985</v>
      </c>
      <c r="W1184">
        <f>VLOOKUP($R1184,装备规划说明!$X$27:$AI$34,W$1,FALSE)</f>
        <v>18</v>
      </c>
      <c r="X1184">
        <f>INT(VLOOKUP($R1184,装备规划说明!$X$27:$AI$34,X$1,FALSE)*VLOOKUP($G1184,装备规划说明!$F$10:$O$21,4,FALSE)/装备规划说明!$AE$14)</f>
        <v>197</v>
      </c>
      <c r="Y1184" t="str">
        <f t="shared" si="2197"/>
        <v>[[16,985][[18,197]]</v>
      </c>
      <c r="Z1184">
        <f t="shared" si="2143"/>
        <v>2</v>
      </c>
      <c r="AA1184" t="str">
        <f t="shared" si="2144"/>
        <v>[[16,164,656,100][18,32,131,100]]</v>
      </c>
      <c r="AB1184" t="str">
        <f t="shared" si="2138"/>
        <v>[[16,164,656,100][18,32,131,100]]</v>
      </c>
      <c r="AC1184" t="str">
        <f t="shared" si="2138"/>
        <v>[[16,164,656,100][18,32,131,100]]</v>
      </c>
      <c r="AD1184" t="str">
        <f t="shared" si="2138"/>
        <v>[[16,164,656,100][18,32,131,100]]</v>
      </c>
      <c r="AE1184">
        <f t="shared" si="2145"/>
        <v>1</v>
      </c>
    </row>
    <row r="1185" spans="1:31" x14ac:dyDescent="0.15">
      <c r="A1185" t="str">
        <f t="shared" si="2099"/>
        <v>1301404</v>
      </c>
      <c r="B1185">
        <f t="shared" si="2100"/>
        <v>1</v>
      </c>
      <c r="E1185">
        <f t="shared" ref="E1185" si="2225">E685</f>
        <v>4</v>
      </c>
      <c r="G1185">
        <f t="shared" ref="G1185" si="2226">G685</f>
        <v>4</v>
      </c>
      <c r="H1185">
        <f>VLOOKUP(G1185,装备规划说明!$F$7:$H$20,2,FALSE)</f>
        <v>70</v>
      </c>
      <c r="I1185">
        <f>IF(G1185&gt;2,IF(E1185=VLOOKUP(G1185,装备规划说明!$F$10:$P$20,11,FALSE),1,0)+IF(E1185-1=VLOOKUP(G1185,装备规划说明!$F$10:$P$20,11,FALSE),1,0),IF(E1185=VLOOKUP(G1185,装备规划说明!$F$10:$P$20,11,FALSE),1,0))</f>
        <v>1</v>
      </c>
      <c r="J1185">
        <f t="shared" si="2103"/>
        <v>3</v>
      </c>
      <c r="K1185">
        <v>0</v>
      </c>
      <c r="R1185">
        <f t="shared" ref="R1185:S1185" si="2227">R685</f>
        <v>1</v>
      </c>
      <c r="S1185">
        <f t="shared" si="2227"/>
        <v>1</v>
      </c>
      <c r="U1185">
        <f>VLOOKUP($R1185,装备规划说明!$X$27:$AI$34,U$1,FALSE)</f>
        <v>16</v>
      </c>
      <c r="V1185">
        <f>INT(VLOOKUP($R1185,装备规划说明!$X$27:$AI$34,V$1,FALSE)*VLOOKUP($G1185,装备规划说明!$F$10:$O$21,4,FALSE)/装备规划说明!$AE$14)</f>
        <v>690</v>
      </c>
      <c r="W1185">
        <f>VLOOKUP($R1185,装备规划说明!$X$27:$AI$34,W$1,FALSE)</f>
        <v>20</v>
      </c>
      <c r="X1185">
        <f>INT(VLOOKUP($R1185,装备规划说明!$X$27:$AI$34,X$1,FALSE)*VLOOKUP($G1185,装备规划说明!$F$10:$O$21,4,FALSE)/装备规划说明!$AE$14)</f>
        <v>49</v>
      </c>
      <c r="Y1185" t="str">
        <f t="shared" si="2197"/>
        <v>[[16,690][[20,49]]</v>
      </c>
      <c r="Z1185">
        <f t="shared" si="2143"/>
        <v>3</v>
      </c>
      <c r="AA1185" t="str">
        <f t="shared" si="2144"/>
        <v>[[16,115,460,100][20,8,32,100]]</v>
      </c>
      <c r="AB1185" t="str">
        <f t="shared" si="2138"/>
        <v>[[16,115,460,100][20,8,32,100]]</v>
      </c>
      <c r="AC1185" t="str">
        <f t="shared" si="2138"/>
        <v>[[16,115,460,100][20,8,32,100]]</v>
      </c>
      <c r="AD1185" t="str">
        <f t="shared" si="2138"/>
        <v>[[16,115,460,100][20,8,32,100]]</v>
      </c>
      <c r="AE1185">
        <f t="shared" si="2145"/>
        <v>2</v>
      </c>
    </row>
    <row r="1186" spans="1:31" x14ac:dyDescent="0.15">
      <c r="A1186" t="str">
        <f t="shared" si="2099"/>
        <v>1302404</v>
      </c>
      <c r="B1186">
        <f t="shared" si="2100"/>
        <v>1</v>
      </c>
      <c r="E1186">
        <f t="shared" ref="E1186" si="2228">E686</f>
        <v>4</v>
      </c>
      <c r="G1186">
        <f t="shared" ref="G1186" si="2229">G686</f>
        <v>4</v>
      </c>
      <c r="H1186">
        <f>VLOOKUP(G1186,装备规划说明!$F$7:$H$20,2,FALSE)</f>
        <v>70</v>
      </c>
      <c r="I1186">
        <f>IF(G1186&gt;2,IF(E1186=VLOOKUP(G1186,装备规划说明!$F$10:$P$20,11,FALSE),1,0)+IF(E1186-1=VLOOKUP(G1186,装备规划说明!$F$10:$P$20,11,FALSE),1,0),IF(E1186=VLOOKUP(G1186,装备规划说明!$F$10:$P$20,11,FALSE),1,0))</f>
        <v>1</v>
      </c>
      <c r="J1186">
        <f t="shared" si="2103"/>
        <v>3</v>
      </c>
      <c r="K1186">
        <v>0</v>
      </c>
      <c r="R1186">
        <f t="shared" ref="R1186:S1186" si="2230">R686</f>
        <v>2</v>
      </c>
      <c r="S1186">
        <f t="shared" si="2230"/>
        <v>2</v>
      </c>
      <c r="U1186">
        <f>VLOOKUP($R1186,装备规划说明!$X$27:$AI$34,U$1,FALSE)</f>
        <v>16</v>
      </c>
      <c r="V1186">
        <f>INT(VLOOKUP($R1186,装备规划说明!$X$27:$AI$34,V$1,FALSE)*VLOOKUP($G1186,装备规划说明!$F$10:$O$21,4,FALSE)/装备规划说明!$AE$14)</f>
        <v>985</v>
      </c>
      <c r="W1186">
        <f>VLOOKUP($R1186,装备规划说明!$X$27:$AI$34,W$1,FALSE)</f>
        <v>20</v>
      </c>
      <c r="X1186">
        <f>INT(VLOOKUP($R1186,装备规划说明!$X$27:$AI$34,X$1,FALSE)*VLOOKUP($G1186,装备规划说明!$F$10:$O$21,4,FALSE)/装备规划说明!$AE$14)</f>
        <v>49</v>
      </c>
      <c r="Y1186" t="str">
        <f t="shared" si="2197"/>
        <v>[[16,985][[20,49]]</v>
      </c>
      <c r="Z1186">
        <f t="shared" si="2143"/>
        <v>3</v>
      </c>
      <c r="AA1186" t="str">
        <f t="shared" si="2144"/>
        <v>[[16,164,656,100][20,8,32,100]]</v>
      </c>
      <c r="AB1186" t="str">
        <f t="shared" si="2138"/>
        <v>[[16,164,656,100][20,8,32,100]]</v>
      </c>
      <c r="AC1186" t="str">
        <f t="shared" si="2138"/>
        <v>[[16,164,656,100][20,8,32,100]]</v>
      </c>
      <c r="AD1186" t="str">
        <f t="shared" si="2138"/>
        <v>[[16,164,656,100][20,8,32,100]]</v>
      </c>
      <c r="AE1186">
        <f t="shared" si="2145"/>
        <v>2</v>
      </c>
    </row>
    <row r="1187" spans="1:31" x14ac:dyDescent="0.15">
      <c r="A1187" t="str">
        <f t="shared" si="2099"/>
        <v>1303404</v>
      </c>
      <c r="B1187">
        <f t="shared" si="2100"/>
        <v>1</v>
      </c>
      <c r="E1187">
        <f t="shared" ref="E1187" si="2231">E687</f>
        <v>4</v>
      </c>
      <c r="G1187">
        <f t="shared" ref="G1187" si="2232">G687</f>
        <v>4</v>
      </c>
      <c r="H1187">
        <f>VLOOKUP(G1187,装备规划说明!$F$7:$H$20,2,FALSE)</f>
        <v>70</v>
      </c>
      <c r="I1187">
        <f>IF(G1187&gt;2,IF(E1187=VLOOKUP(G1187,装备规划说明!$F$10:$P$20,11,FALSE),1,0)+IF(E1187-1=VLOOKUP(G1187,装备规划说明!$F$10:$P$20,11,FALSE),1,0),IF(E1187=VLOOKUP(G1187,装备规划说明!$F$10:$P$20,11,FALSE),1,0))</f>
        <v>1</v>
      </c>
      <c r="J1187">
        <f t="shared" si="2103"/>
        <v>3</v>
      </c>
      <c r="K1187">
        <v>0</v>
      </c>
      <c r="R1187">
        <f t="shared" ref="R1187:S1187" si="2233">R687</f>
        <v>3</v>
      </c>
      <c r="S1187">
        <f t="shared" si="2233"/>
        <v>3</v>
      </c>
      <c r="U1187">
        <f>VLOOKUP($R1187,装备规划说明!$X$27:$AI$34,U$1,FALSE)</f>
        <v>16</v>
      </c>
      <c r="V1187">
        <f>INT(VLOOKUP($R1187,装备规划说明!$X$27:$AI$34,V$1,FALSE)*VLOOKUP($G1187,装备规划说明!$F$10:$O$21,4,FALSE)/装备规划说明!$AE$14)</f>
        <v>492</v>
      </c>
      <c r="W1187">
        <f>VLOOKUP($R1187,装备规划说明!$X$27:$AI$34,W$1,FALSE)</f>
        <v>21</v>
      </c>
      <c r="X1187">
        <f>INT(VLOOKUP($R1187,装备规划说明!$X$27:$AI$34,X$1,FALSE)*VLOOKUP($G1187,装备规划说明!$F$10:$O$21,4,FALSE)/装备规划说明!$AE$14)</f>
        <v>49</v>
      </c>
      <c r="Y1187" t="str">
        <f t="shared" si="2197"/>
        <v>[[16,492][[21,49]]</v>
      </c>
      <c r="Z1187">
        <f t="shared" si="2143"/>
        <v>3</v>
      </c>
      <c r="AA1187" t="str">
        <f t="shared" si="2144"/>
        <v>[[16,82,328,100][21,8,32,100]]</v>
      </c>
      <c r="AB1187" t="str">
        <f t="shared" si="2138"/>
        <v>[[16,82,328,100][21,8,32,100]]</v>
      </c>
      <c r="AC1187" t="str">
        <f t="shared" si="2138"/>
        <v>[[16,82,328,100][21,8,32,100]]</v>
      </c>
      <c r="AD1187" t="str">
        <f t="shared" si="2138"/>
        <v>[[16,82,328,100][21,8,32,100]]</v>
      </c>
      <c r="AE1187">
        <f t="shared" si="2145"/>
        <v>2</v>
      </c>
    </row>
    <row r="1188" spans="1:31" x14ac:dyDescent="0.15">
      <c r="A1188" t="str">
        <f t="shared" si="2099"/>
        <v>1304404</v>
      </c>
      <c r="B1188">
        <f t="shared" si="2100"/>
        <v>1</v>
      </c>
      <c r="E1188">
        <f t="shared" ref="E1188" si="2234">E688</f>
        <v>4</v>
      </c>
      <c r="G1188">
        <f t="shared" ref="G1188" si="2235">G688</f>
        <v>4</v>
      </c>
      <c r="H1188">
        <f>VLOOKUP(G1188,装备规划说明!$F$7:$H$20,2,FALSE)</f>
        <v>70</v>
      </c>
      <c r="I1188">
        <f>IF(G1188&gt;2,IF(E1188=VLOOKUP(G1188,装备规划说明!$F$10:$P$20,11,FALSE),1,0)+IF(E1188-1=VLOOKUP(G1188,装备规划说明!$F$10:$P$20,11,FALSE),1,0),IF(E1188=VLOOKUP(G1188,装备规划说明!$F$10:$P$20,11,FALSE),1,0))</f>
        <v>1</v>
      </c>
      <c r="J1188">
        <f t="shared" si="2103"/>
        <v>3</v>
      </c>
      <c r="K1188">
        <v>0</v>
      </c>
      <c r="R1188">
        <f t="shared" ref="R1188:S1188" si="2236">R688</f>
        <v>4</v>
      </c>
      <c r="S1188">
        <f t="shared" si="2236"/>
        <v>4</v>
      </c>
      <c r="U1188">
        <f>VLOOKUP($R1188,装备规划说明!$X$27:$AI$34,U$1,FALSE)</f>
        <v>18</v>
      </c>
      <c r="V1188">
        <f>INT(VLOOKUP($R1188,装备规划说明!$X$27:$AI$34,V$1,FALSE)*VLOOKUP($G1188,装备规划说明!$F$10:$O$21,4,FALSE)/装备规划说明!$AE$14)</f>
        <v>49</v>
      </c>
      <c r="W1188">
        <f>VLOOKUP($R1188,装备规划说明!$X$27:$AI$34,W$1,FALSE)</f>
        <v>22</v>
      </c>
      <c r="X1188">
        <f>INT(VLOOKUP($R1188,装备规划说明!$X$27:$AI$34,X$1,FALSE)*VLOOKUP($G1188,装备规划说明!$F$10:$O$21,4,FALSE)/装备规划说明!$AE$14)</f>
        <v>24</v>
      </c>
      <c r="Y1188" t="str">
        <f t="shared" si="2197"/>
        <v>[[18,49][[22,24]]</v>
      </c>
      <c r="Z1188">
        <f t="shared" si="2143"/>
        <v>3</v>
      </c>
      <c r="AA1188" t="str">
        <f t="shared" si="2144"/>
        <v>[[18,8,32,100][22,4,16,100]]</v>
      </c>
      <c r="AB1188" t="str">
        <f t="shared" si="2138"/>
        <v>[[18,8,32,100][22,4,16,100]]</v>
      </c>
      <c r="AC1188" t="str">
        <f t="shared" si="2138"/>
        <v>[[18,8,32,100][22,4,16,100]]</v>
      </c>
      <c r="AD1188" t="str">
        <f t="shared" si="2138"/>
        <v>[[18,8,32,100][22,4,16,100]]</v>
      </c>
      <c r="AE1188">
        <f t="shared" si="2145"/>
        <v>2</v>
      </c>
    </row>
    <row r="1189" spans="1:31" x14ac:dyDescent="0.15">
      <c r="A1189" t="str">
        <f t="shared" si="2099"/>
        <v>1305404</v>
      </c>
      <c r="B1189">
        <f t="shared" si="2100"/>
        <v>1</v>
      </c>
      <c r="E1189">
        <f t="shared" ref="E1189" si="2237">E689</f>
        <v>4</v>
      </c>
      <c r="G1189">
        <f t="shared" ref="G1189" si="2238">G689</f>
        <v>4</v>
      </c>
      <c r="H1189">
        <f>VLOOKUP(G1189,装备规划说明!$F$7:$H$20,2,FALSE)</f>
        <v>70</v>
      </c>
      <c r="I1189">
        <f>IF(G1189&gt;2,IF(E1189=VLOOKUP(G1189,装备规划说明!$F$10:$P$20,11,FALSE),1,0)+IF(E1189-1=VLOOKUP(G1189,装备规划说明!$F$10:$P$20,11,FALSE),1,0),IF(E1189=VLOOKUP(G1189,装备规划说明!$F$10:$P$20,11,FALSE),1,0))</f>
        <v>1</v>
      </c>
      <c r="J1189">
        <f t="shared" si="2103"/>
        <v>3</v>
      </c>
      <c r="K1189">
        <v>0</v>
      </c>
      <c r="R1189">
        <f t="shared" ref="R1189:S1189" si="2239">R689</f>
        <v>5</v>
      </c>
      <c r="S1189">
        <f t="shared" si="2239"/>
        <v>5</v>
      </c>
      <c r="U1189">
        <f>VLOOKUP($R1189,装备规划说明!$X$27:$AI$34,U$1,FALSE)</f>
        <v>16</v>
      </c>
      <c r="V1189">
        <f>INT(VLOOKUP($R1189,装备规划说明!$X$27:$AI$34,V$1,FALSE)*VLOOKUP($G1189,装备规划说明!$F$10:$O$21,4,FALSE)/装备规划说明!$AE$14)</f>
        <v>690</v>
      </c>
      <c r="W1189">
        <f>VLOOKUP($R1189,装备规划说明!$X$27:$AI$34,W$1,FALSE)</f>
        <v>17</v>
      </c>
      <c r="X1189">
        <f>INT(VLOOKUP($R1189,装备规划说明!$X$27:$AI$34,X$1,FALSE)*VLOOKUP($G1189,装备规划说明!$F$10:$O$21,4,FALSE)/装备规划说明!$AE$14)</f>
        <v>492</v>
      </c>
      <c r="Y1189" t="str">
        <f t="shared" si="2197"/>
        <v>[[16,690][[17,492]]</v>
      </c>
      <c r="Z1189">
        <f t="shared" si="2143"/>
        <v>3</v>
      </c>
      <c r="AA1189" t="str">
        <f t="shared" si="2144"/>
        <v>[[16,115,460,100][17,82,328,100]]</v>
      </c>
      <c r="AB1189" t="str">
        <f t="shared" si="2138"/>
        <v>[[16,115,460,100][17,82,328,100]]</v>
      </c>
      <c r="AC1189" t="str">
        <f t="shared" si="2138"/>
        <v>[[16,115,460,100][17,82,328,100]]</v>
      </c>
      <c r="AD1189" t="str">
        <f t="shared" si="2138"/>
        <v>[[16,115,460,100][17,82,328,100]]</v>
      </c>
      <c r="AE1189">
        <f t="shared" si="2145"/>
        <v>2</v>
      </c>
    </row>
    <row r="1190" spans="1:31" x14ac:dyDescent="0.15">
      <c r="A1190" t="str">
        <f t="shared" si="2099"/>
        <v>1306404</v>
      </c>
      <c r="B1190">
        <f t="shared" si="2100"/>
        <v>1</v>
      </c>
      <c r="E1190">
        <f t="shared" ref="E1190" si="2240">E690</f>
        <v>4</v>
      </c>
      <c r="G1190">
        <f t="shared" ref="G1190" si="2241">G690</f>
        <v>4</v>
      </c>
      <c r="H1190">
        <f>VLOOKUP(G1190,装备规划说明!$F$7:$H$20,2,FALSE)</f>
        <v>70</v>
      </c>
      <c r="I1190">
        <f>IF(G1190&gt;2,IF(E1190=VLOOKUP(G1190,装备规划说明!$F$10:$P$20,11,FALSE),1,0)+IF(E1190-1=VLOOKUP(G1190,装备规划说明!$F$10:$P$20,11,FALSE),1,0),IF(E1190=VLOOKUP(G1190,装备规划说明!$F$10:$P$20,11,FALSE),1,0))</f>
        <v>1</v>
      </c>
      <c r="J1190">
        <f t="shared" si="2103"/>
        <v>3</v>
      </c>
      <c r="K1190">
        <v>0</v>
      </c>
      <c r="R1190">
        <f t="shared" ref="R1190:S1190" si="2242">R690</f>
        <v>6</v>
      </c>
      <c r="S1190">
        <f t="shared" si="2242"/>
        <v>6</v>
      </c>
      <c r="U1190">
        <f>VLOOKUP($R1190,装备规划说明!$X$27:$AI$34,U$1,FALSE)</f>
        <v>18</v>
      </c>
      <c r="V1190">
        <f>INT(VLOOKUP($R1190,装备规划说明!$X$27:$AI$34,V$1,FALSE)*VLOOKUP($G1190,装备规划说明!$F$10:$O$21,4,FALSE)/装备规划说明!$AE$14)</f>
        <v>49</v>
      </c>
      <c r="W1190">
        <f>VLOOKUP($R1190,装备规划说明!$X$27:$AI$34,W$1,FALSE)</f>
        <v>17</v>
      </c>
      <c r="X1190">
        <f>INT(VLOOKUP($R1190,装备规划说明!$X$27:$AI$34,X$1,FALSE)*VLOOKUP($G1190,装备规划说明!$F$10:$O$21,4,FALSE)/装备规划说明!$AE$14)</f>
        <v>19</v>
      </c>
      <c r="Y1190" t="str">
        <f t="shared" si="2197"/>
        <v>[[18,49][[17,19]]</v>
      </c>
      <c r="Z1190">
        <f t="shared" si="2143"/>
        <v>3</v>
      </c>
      <c r="AA1190" t="str">
        <f t="shared" si="2144"/>
        <v>[[18,8,32,100][17,3,12,100]]</v>
      </c>
      <c r="AB1190" t="str">
        <f t="shared" si="2138"/>
        <v>[[18,8,32,100][17,3,12,100]]</v>
      </c>
      <c r="AC1190" t="str">
        <f t="shared" si="2138"/>
        <v>[[18,8,32,100][17,3,12,100]]</v>
      </c>
      <c r="AD1190" t="str">
        <f t="shared" si="2138"/>
        <v>[[18,8,32,100][17,3,12,100]]</v>
      </c>
      <c r="AE1190">
        <f t="shared" si="2145"/>
        <v>2</v>
      </c>
    </row>
    <row r="1191" spans="1:31" x14ac:dyDescent="0.15">
      <c r="A1191" t="str">
        <f t="shared" si="2099"/>
        <v>1307404</v>
      </c>
      <c r="B1191">
        <f t="shared" si="2100"/>
        <v>1</v>
      </c>
      <c r="E1191">
        <f t="shared" ref="E1191" si="2243">E691</f>
        <v>4</v>
      </c>
      <c r="G1191">
        <f t="shared" ref="G1191" si="2244">G691</f>
        <v>4</v>
      </c>
      <c r="H1191">
        <f>VLOOKUP(G1191,装备规划说明!$F$7:$H$20,2,FALSE)</f>
        <v>70</v>
      </c>
      <c r="I1191">
        <f>IF(G1191&gt;2,IF(E1191=VLOOKUP(G1191,装备规划说明!$F$10:$P$20,11,FALSE),1,0)+IF(E1191-1=VLOOKUP(G1191,装备规划说明!$F$10:$P$20,11,FALSE),1,0),IF(E1191=VLOOKUP(G1191,装备规划说明!$F$10:$P$20,11,FALSE),1,0))</f>
        <v>1</v>
      </c>
      <c r="J1191">
        <f t="shared" si="2103"/>
        <v>3</v>
      </c>
      <c r="K1191">
        <v>0</v>
      </c>
      <c r="R1191">
        <f t="shared" ref="R1191:S1191" si="2245">R691</f>
        <v>7</v>
      </c>
      <c r="S1191">
        <f t="shared" si="2245"/>
        <v>7</v>
      </c>
      <c r="U1191">
        <f>VLOOKUP($R1191,装备规划说明!$X$27:$AI$34,U$1,FALSE)</f>
        <v>16</v>
      </c>
      <c r="V1191">
        <f>INT(VLOOKUP($R1191,装备规划说明!$X$27:$AI$34,V$1,FALSE)*VLOOKUP($G1191,装备规划说明!$F$10:$O$21,4,FALSE)/装备规划说明!$AE$14)</f>
        <v>985</v>
      </c>
      <c r="W1191">
        <f>VLOOKUP($R1191,装备规划说明!$X$27:$AI$34,W$1,FALSE)</f>
        <v>18</v>
      </c>
      <c r="X1191">
        <f>INT(VLOOKUP($R1191,装备规划说明!$X$27:$AI$34,X$1,FALSE)*VLOOKUP($G1191,装备规划说明!$F$10:$O$21,4,FALSE)/装备规划说明!$AE$14)</f>
        <v>197</v>
      </c>
      <c r="Y1191" t="str">
        <f t="shared" si="2197"/>
        <v>[[16,985][[18,197]]</v>
      </c>
      <c r="Z1191">
        <f t="shared" si="2143"/>
        <v>3</v>
      </c>
      <c r="AA1191" t="str">
        <f t="shared" si="2144"/>
        <v>[[16,164,656,100][18,32,131,100]]</v>
      </c>
      <c r="AB1191" t="str">
        <f t="shared" si="2138"/>
        <v>[[16,164,656,100][18,32,131,100]]</v>
      </c>
      <c r="AC1191" t="str">
        <f t="shared" si="2138"/>
        <v>[[16,164,656,100][18,32,131,100]]</v>
      </c>
      <c r="AD1191" t="str">
        <f t="shared" si="2138"/>
        <v>[[16,164,656,100][18,32,131,100]]</v>
      </c>
      <c r="AE1191">
        <f t="shared" si="2145"/>
        <v>2</v>
      </c>
    </row>
    <row r="1192" spans="1:31" x14ac:dyDescent="0.15">
      <c r="A1192" t="str">
        <f t="shared" si="2099"/>
        <v>1307404</v>
      </c>
      <c r="B1192">
        <f t="shared" si="2100"/>
        <v>1</v>
      </c>
      <c r="E1192">
        <f t="shared" ref="E1192" si="2246">E692</f>
        <v>4</v>
      </c>
      <c r="G1192">
        <f t="shared" ref="G1192" si="2247">G692</f>
        <v>4</v>
      </c>
      <c r="H1192">
        <f>VLOOKUP(G1192,装备规划说明!$F$7:$H$20,2,FALSE)</f>
        <v>70</v>
      </c>
      <c r="I1192">
        <f>IF(G1192&gt;2,IF(E1192=VLOOKUP(G1192,装备规划说明!$F$10:$P$20,11,FALSE),1,0)+IF(E1192-1=VLOOKUP(G1192,装备规划说明!$F$10:$P$20,11,FALSE),1,0),IF(E1192=VLOOKUP(G1192,装备规划说明!$F$10:$P$20,11,FALSE),1,0))</f>
        <v>1</v>
      </c>
      <c r="J1192">
        <f t="shared" si="2103"/>
        <v>3</v>
      </c>
      <c r="K1192">
        <v>0</v>
      </c>
      <c r="R1192">
        <f t="shared" ref="R1192:S1192" si="2248">R692</f>
        <v>7</v>
      </c>
      <c r="S1192">
        <f t="shared" si="2248"/>
        <v>7</v>
      </c>
      <c r="U1192">
        <f>VLOOKUP($R1192,装备规划说明!$X$27:$AI$34,U$1,FALSE)</f>
        <v>16</v>
      </c>
      <c r="V1192">
        <f>INT(VLOOKUP($R1192,装备规划说明!$X$27:$AI$34,V$1,FALSE)*VLOOKUP($G1192,装备规划说明!$F$10:$O$21,4,FALSE)/装备规划说明!$AE$14)</f>
        <v>985</v>
      </c>
      <c r="W1192">
        <f>VLOOKUP($R1192,装备规划说明!$X$27:$AI$34,W$1,FALSE)</f>
        <v>18</v>
      </c>
      <c r="X1192">
        <f>INT(VLOOKUP($R1192,装备规划说明!$X$27:$AI$34,X$1,FALSE)*VLOOKUP($G1192,装备规划说明!$F$10:$O$21,4,FALSE)/装备规划说明!$AE$14)</f>
        <v>197</v>
      </c>
      <c r="Y1192" t="str">
        <f t="shared" si="2197"/>
        <v>[[16,985][[18,197]]</v>
      </c>
      <c r="Z1192">
        <f t="shared" si="2143"/>
        <v>3</v>
      </c>
      <c r="AA1192" t="str">
        <f t="shared" si="2144"/>
        <v>[[16,164,656,100][18,32,131,100]]</v>
      </c>
      <c r="AB1192" t="str">
        <f t="shared" si="2138"/>
        <v>[[16,164,656,100][18,32,131,100]]</v>
      </c>
      <c r="AC1192" t="str">
        <f t="shared" si="2138"/>
        <v>[[16,164,656,100][18,32,131,100]]</v>
      </c>
      <c r="AD1192" t="str">
        <f t="shared" si="2138"/>
        <v>[[16,164,656,100][18,32,131,100]]</v>
      </c>
      <c r="AE1192">
        <f t="shared" si="2145"/>
        <v>2</v>
      </c>
    </row>
    <row r="1193" spans="1:31" x14ac:dyDescent="0.15">
      <c r="A1193" t="str">
        <f t="shared" si="2099"/>
        <v>1307404</v>
      </c>
      <c r="B1193">
        <f t="shared" si="2100"/>
        <v>1</v>
      </c>
      <c r="E1193">
        <f t="shared" ref="E1193" si="2249">E693</f>
        <v>4</v>
      </c>
      <c r="G1193">
        <f t="shared" ref="G1193" si="2250">G693</f>
        <v>4</v>
      </c>
      <c r="H1193">
        <f>VLOOKUP(G1193,装备规划说明!$F$7:$H$20,2,FALSE)</f>
        <v>70</v>
      </c>
      <c r="I1193">
        <f>IF(G1193&gt;2,IF(E1193=VLOOKUP(G1193,装备规划说明!$F$10:$P$20,11,FALSE),1,0)+IF(E1193-1=VLOOKUP(G1193,装备规划说明!$F$10:$P$20,11,FALSE),1,0),IF(E1193=VLOOKUP(G1193,装备规划说明!$F$10:$P$20,11,FALSE),1,0))</f>
        <v>1</v>
      </c>
      <c r="J1193">
        <f t="shared" si="2103"/>
        <v>3</v>
      </c>
      <c r="K1193">
        <v>0</v>
      </c>
      <c r="R1193">
        <f t="shared" ref="R1193:S1193" si="2251">R693</f>
        <v>7</v>
      </c>
      <c r="S1193">
        <f t="shared" si="2251"/>
        <v>7</v>
      </c>
      <c r="U1193">
        <f>VLOOKUP($R1193,装备规划说明!$X$27:$AI$34,U$1,FALSE)</f>
        <v>16</v>
      </c>
      <c r="V1193">
        <f>INT(VLOOKUP($R1193,装备规划说明!$X$27:$AI$34,V$1,FALSE)*VLOOKUP($G1193,装备规划说明!$F$10:$O$21,4,FALSE)/装备规划说明!$AE$14)</f>
        <v>985</v>
      </c>
      <c r="W1193">
        <f>VLOOKUP($R1193,装备规划说明!$X$27:$AI$34,W$1,FALSE)</f>
        <v>18</v>
      </c>
      <c r="X1193">
        <f>INT(VLOOKUP($R1193,装备规划说明!$X$27:$AI$34,X$1,FALSE)*VLOOKUP($G1193,装备规划说明!$F$10:$O$21,4,FALSE)/装备规划说明!$AE$14)</f>
        <v>197</v>
      </c>
      <c r="Y1193" t="str">
        <f t="shared" si="2197"/>
        <v>[[16,985][[18,197]]</v>
      </c>
      <c r="Z1193">
        <f t="shared" si="2143"/>
        <v>3</v>
      </c>
      <c r="AA1193" t="str">
        <f t="shared" si="2144"/>
        <v>[[16,164,656,100][18,32,131,100]]</v>
      </c>
      <c r="AB1193" t="str">
        <f t="shared" si="2138"/>
        <v>[[16,164,656,100][18,32,131,100]]</v>
      </c>
      <c r="AC1193" t="str">
        <f t="shared" si="2138"/>
        <v>[[16,164,656,100][18,32,131,100]]</v>
      </c>
      <c r="AD1193" t="str">
        <f t="shared" si="2138"/>
        <v>[[16,164,656,100][18,32,131,100]]</v>
      </c>
      <c r="AE1193">
        <f t="shared" si="2145"/>
        <v>2</v>
      </c>
    </row>
    <row r="1194" spans="1:31" x14ac:dyDescent="0.15">
      <c r="A1194" t="str">
        <f t="shared" si="2099"/>
        <v>1307404</v>
      </c>
      <c r="B1194">
        <f t="shared" si="2100"/>
        <v>1</v>
      </c>
      <c r="E1194">
        <f t="shared" ref="E1194" si="2252">E694</f>
        <v>4</v>
      </c>
      <c r="G1194">
        <f t="shared" ref="G1194" si="2253">G694</f>
        <v>4</v>
      </c>
      <c r="H1194">
        <f>VLOOKUP(G1194,装备规划说明!$F$7:$H$20,2,FALSE)</f>
        <v>70</v>
      </c>
      <c r="I1194">
        <f>IF(G1194&gt;2,IF(E1194=VLOOKUP(G1194,装备规划说明!$F$10:$P$20,11,FALSE),1,0)+IF(E1194-1=VLOOKUP(G1194,装备规划说明!$F$10:$P$20,11,FALSE),1,0),IF(E1194=VLOOKUP(G1194,装备规划说明!$F$10:$P$20,11,FALSE),1,0))</f>
        <v>1</v>
      </c>
      <c r="J1194">
        <f t="shared" si="2103"/>
        <v>3</v>
      </c>
      <c r="K1194">
        <v>0</v>
      </c>
      <c r="R1194">
        <f t="shared" ref="R1194:S1194" si="2254">R694</f>
        <v>7</v>
      </c>
      <c r="S1194">
        <f t="shared" si="2254"/>
        <v>7</v>
      </c>
      <c r="U1194">
        <f>VLOOKUP($R1194,装备规划说明!$X$27:$AI$34,U$1,FALSE)</f>
        <v>16</v>
      </c>
      <c r="V1194">
        <f>INT(VLOOKUP($R1194,装备规划说明!$X$27:$AI$34,V$1,FALSE)*VLOOKUP($G1194,装备规划说明!$F$10:$O$21,4,FALSE)/装备规划说明!$AE$14)</f>
        <v>985</v>
      </c>
      <c r="W1194">
        <f>VLOOKUP($R1194,装备规划说明!$X$27:$AI$34,W$1,FALSE)</f>
        <v>18</v>
      </c>
      <c r="X1194">
        <f>INT(VLOOKUP($R1194,装备规划说明!$X$27:$AI$34,X$1,FALSE)*VLOOKUP($G1194,装备规划说明!$F$10:$O$21,4,FALSE)/装备规划说明!$AE$14)</f>
        <v>197</v>
      </c>
      <c r="Y1194" t="str">
        <f t="shared" si="2197"/>
        <v>[[16,985][[18,197]]</v>
      </c>
      <c r="Z1194">
        <f t="shared" si="2143"/>
        <v>3</v>
      </c>
      <c r="AA1194" t="str">
        <f t="shared" si="2144"/>
        <v>[[16,164,656,100][18,32,131,100]]</v>
      </c>
      <c r="AB1194" t="str">
        <f t="shared" si="2138"/>
        <v>[[16,164,656,100][18,32,131,100]]</v>
      </c>
      <c r="AC1194" t="str">
        <f t="shared" si="2138"/>
        <v>[[16,164,656,100][18,32,131,100]]</v>
      </c>
      <c r="AD1194" t="str">
        <f t="shared" si="2138"/>
        <v>[[16,164,656,100][18,32,131,100]]</v>
      </c>
      <c r="AE1194">
        <f t="shared" si="2145"/>
        <v>2</v>
      </c>
    </row>
    <row r="1195" spans="1:31" hidden="1" x14ac:dyDescent="0.15">
      <c r="A1195" t="str">
        <f t="shared" si="2099"/>
        <v>1301504</v>
      </c>
      <c r="B1195">
        <f t="shared" si="2100"/>
        <v>1</v>
      </c>
      <c r="E1195">
        <f t="shared" ref="E1195" si="2255">E695</f>
        <v>5</v>
      </c>
      <c r="G1195">
        <f t="shared" ref="G1195" si="2256">G695</f>
        <v>4</v>
      </c>
      <c r="H1195">
        <f>VLOOKUP(G1195,装备规划说明!$F$7:$H$20,2,FALSE)</f>
        <v>70</v>
      </c>
      <c r="I1195">
        <f>IF(G1195&gt;2,IF(E1195=VLOOKUP(G1195,装备规划说明!$F$10:$P$20,11,FALSE),1,0)+IF(E1195-1=VLOOKUP(G1195,装备规划说明!$F$10:$P$20,11,FALSE),1,0),IF(E1195=VLOOKUP(G1195,装备规划说明!$F$10:$P$20,11,FALSE),1,0))</f>
        <v>0</v>
      </c>
      <c r="J1195">
        <f t="shared" si="2103"/>
        <v>3</v>
      </c>
      <c r="K1195">
        <v>0</v>
      </c>
      <c r="R1195">
        <f t="shared" ref="R1195:S1195" si="2257">R695</f>
        <v>1</v>
      </c>
      <c r="S1195">
        <f t="shared" si="2257"/>
        <v>1</v>
      </c>
      <c r="U1195">
        <f>VLOOKUP($R1195,装备规划说明!$X$27:$AI$34,U$1,FALSE)</f>
        <v>16</v>
      </c>
      <c r="V1195">
        <f>INT(VLOOKUP($R1195,装备规划说明!$X$27:$AI$34,V$1,FALSE)*VLOOKUP($G1195,装备规划说明!$F$10:$O$21,4,FALSE)/装备规划说明!$AE$14)</f>
        <v>690</v>
      </c>
      <c r="W1195">
        <f>VLOOKUP($R1195,装备规划说明!$X$27:$AI$34,W$1,FALSE)</f>
        <v>20</v>
      </c>
      <c r="X1195">
        <f>INT(VLOOKUP($R1195,装备规划说明!$X$27:$AI$34,X$1,FALSE)*VLOOKUP($G1195,装备规划说明!$F$10:$O$21,4,FALSE)/装备规划说明!$AE$14)</f>
        <v>49</v>
      </c>
      <c r="Y1195" t="str">
        <f t="shared" si="2142"/>
        <v>[[16,483,862][[20,34,61]</v>
      </c>
      <c r="Z1195">
        <f t="shared" si="2143"/>
        <v>4</v>
      </c>
      <c r="AA1195" t="str">
        <f t="shared" si="2144"/>
        <v>[[16,115,460,100][20,8,32,100]]</v>
      </c>
      <c r="AB1195" t="str">
        <f t="shared" si="2138"/>
        <v>[[16,115,460,100][20,8,32,100]]</v>
      </c>
      <c r="AC1195" t="str">
        <f t="shared" si="2138"/>
        <v>[[16,115,460,100][20,8,32,100]]</v>
      </c>
      <c r="AD1195" t="str">
        <f t="shared" si="2138"/>
        <v>[[16,115,460,100][20,8,32,100]]</v>
      </c>
      <c r="AE1195">
        <f t="shared" si="2145"/>
        <v>2</v>
      </c>
    </row>
    <row r="1196" spans="1:31" hidden="1" x14ac:dyDescent="0.15">
      <c r="A1196" t="str">
        <f t="shared" si="2099"/>
        <v>1302504</v>
      </c>
      <c r="B1196">
        <f t="shared" si="2100"/>
        <v>1</v>
      </c>
      <c r="E1196">
        <f t="shared" ref="E1196" si="2258">E696</f>
        <v>5</v>
      </c>
      <c r="G1196">
        <f t="shared" ref="G1196" si="2259">G696</f>
        <v>4</v>
      </c>
      <c r="H1196">
        <f>VLOOKUP(G1196,装备规划说明!$F$7:$H$20,2,FALSE)</f>
        <v>70</v>
      </c>
      <c r="I1196">
        <f>IF(G1196&gt;2,IF(E1196=VLOOKUP(G1196,装备规划说明!$F$10:$P$20,11,FALSE),1,0)+IF(E1196-1=VLOOKUP(G1196,装备规划说明!$F$10:$P$20,11,FALSE),1,0),IF(E1196=VLOOKUP(G1196,装备规划说明!$F$10:$P$20,11,FALSE),1,0))</f>
        <v>0</v>
      </c>
      <c r="J1196">
        <f t="shared" si="2103"/>
        <v>3</v>
      </c>
      <c r="K1196">
        <v>0</v>
      </c>
      <c r="R1196">
        <f t="shared" ref="R1196:S1196" si="2260">R696</f>
        <v>2</v>
      </c>
      <c r="S1196">
        <f t="shared" si="2260"/>
        <v>2</v>
      </c>
      <c r="U1196">
        <f>VLOOKUP($R1196,装备规划说明!$X$27:$AI$34,U$1,FALSE)</f>
        <v>16</v>
      </c>
      <c r="V1196">
        <f>INT(VLOOKUP($R1196,装备规划说明!$X$27:$AI$34,V$1,FALSE)*VLOOKUP($G1196,装备规划说明!$F$10:$O$21,4,FALSE)/装备规划说明!$AE$14)</f>
        <v>985</v>
      </c>
      <c r="W1196">
        <f>VLOOKUP($R1196,装备规划说明!$X$27:$AI$34,W$1,FALSE)</f>
        <v>20</v>
      </c>
      <c r="X1196">
        <f>INT(VLOOKUP($R1196,装备规划说明!$X$27:$AI$34,X$1,FALSE)*VLOOKUP($G1196,装备规划说明!$F$10:$O$21,4,FALSE)/装备规划说明!$AE$14)</f>
        <v>49</v>
      </c>
      <c r="Y1196" t="str">
        <f t="shared" si="2142"/>
        <v>[[16,689,1231][[20,34,61]</v>
      </c>
      <c r="Z1196">
        <f t="shared" si="2143"/>
        <v>4</v>
      </c>
      <c r="AA1196" t="str">
        <f t="shared" si="2144"/>
        <v>[[16,164,656,100][20,8,32,100]]</v>
      </c>
      <c r="AB1196" t="str">
        <f t="shared" si="2138"/>
        <v>[[16,164,656,100][20,8,32,100]]</v>
      </c>
      <c r="AC1196" t="str">
        <f t="shared" si="2138"/>
        <v>[[16,164,656,100][20,8,32,100]]</v>
      </c>
      <c r="AD1196" t="str">
        <f t="shared" si="2138"/>
        <v>[[16,164,656,100][20,8,32,100]]</v>
      </c>
      <c r="AE1196">
        <f t="shared" si="2145"/>
        <v>2</v>
      </c>
    </row>
    <row r="1197" spans="1:31" hidden="1" x14ac:dyDescent="0.15">
      <c r="A1197" t="str">
        <f t="shared" si="2099"/>
        <v>1303504</v>
      </c>
      <c r="B1197">
        <f t="shared" si="2100"/>
        <v>1</v>
      </c>
      <c r="E1197">
        <f t="shared" ref="E1197" si="2261">E697</f>
        <v>5</v>
      </c>
      <c r="G1197">
        <f t="shared" ref="G1197" si="2262">G697</f>
        <v>4</v>
      </c>
      <c r="H1197">
        <f>VLOOKUP(G1197,装备规划说明!$F$7:$H$20,2,FALSE)</f>
        <v>70</v>
      </c>
      <c r="I1197">
        <f>IF(G1197&gt;2,IF(E1197=VLOOKUP(G1197,装备规划说明!$F$10:$P$20,11,FALSE),1,0)+IF(E1197-1=VLOOKUP(G1197,装备规划说明!$F$10:$P$20,11,FALSE),1,0),IF(E1197=VLOOKUP(G1197,装备规划说明!$F$10:$P$20,11,FALSE),1,0))</f>
        <v>0</v>
      </c>
      <c r="J1197">
        <f t="shared" si="2103"/>
        <v>3</v>
      </c>
      <c r="K1197">
        <v>0</v>
      </c>
      <c r="R1197">
        <f t="shared" ref="R1197:S1197" si="2263">R697</f>
        <v>3</v>
      </c>
      <c r="S1197">
        <f t="shared" si="2263"/>
        <v>3</v>
      </c>
      <c r="U1197">
        <f>VLOOKUP($R1197,装备规划说明!$X$27:$AI$34,U$1,FALSE)</f>
        <v>16</v>
      </c>
      <c r="V1197">
        <f>INT(VLOOKUP($R1197,装备规划说明!$X$27:$AI$34,V$1,FALSE)*VLOOKUP($G1197,装备规划说明!$F$10:$O$21,4,FALSE)/装备规划说明!$AE$14)</f>
        <v>492</v>
      </c>
      <c r="W1197">
        <f>VLOOKUP($R1197,装备规划说明!$X$27:$AI$34,W$1,FALSE)</f>
        <v>21</v>
      </c>
      <c r="X1197">
        <f>INT(VLOOKUP($R1197,装备规划说明!$X$27:$AI$34,X$1,FALSE)*VLOOKUP($G1197,装备规划说明!$F$10:$O$21,4,FALSE)/装备规划说明!$AE$14)</f>
        <v>49</v>
      </c>
      <c r="Y1197" t="str">
        <f t="shared" si="2142"/>
        <v>[[16,344,615][[21,34,61]</v>
      </c>
      <c r="Z1197">
        <f t="shared" si="2143"/>
        <v>4</v>
      </c>
      <c r="AA1197" t="str">
        <f t="shared" si="2144"/>
        <v>[[16,82,328,100][21,8,32,100]]</v>
      </c>
      <c r="AB1197" t="str">
        <f t="shared" si="2138"/>
        <v>[[16,82,328,100][21,8,32,100]]</v>
      </c>
      <c r="AC1197" t="str">
        <f t="shared" si="2138"/>
        <v>[[16,82,328,100][21,8,32,100]]</v>
      </c>
      <c r="AD1197" t="str">
        <f t="shared" si="2138"/>
        <v>[[16,82,328,100][21,8,32,100]]</v>
      </c>
      <c r="AE1197">
        <f t="shared" si="2145"/>
        <v>2</v>
      </c>
    </row>
    <row r="1198" spans="1:31" hidden="1" x14ac:dyDescent="0.15">
      <c r="A1198" t="str">
        <f t="shared" si="2099"/>
        <v>1304504</v>
      </c>
      <c r="B1198">
        <f t="shared" si="2100"/>
        <v>1</v>
      </c>
      <c r="E1198">
        <f t="shared" ref="E1198" si="2264">E698</f>
        <v>5</v>
      </c>
      <c r="G1198">
        <f t="shared" ref="G1198" si="2265">G698</f>
        <v>4</v>
      </c>
      <c r="H1198">
        <f>VLOOKUP(G1198,装备规划说明!$F$7:$H$20,2,FALSE)</f>
        <v>70</v>
      </c>
      <c r="I1198">
        <f>IF(G1198&gt;2,IF(E1198=VLOOKUP(G1198,装备规划说明!$F$10:$P$20,11,FALSE),1,0)+IF(E1198-1=VLOOKUP(G1198,装备规划说明!$F$10:$P$20,11,FALSE),1,0),IF(E1198=VLOOKUP(G1198,装备规划说明!$F$10:$P$20,11,FALSE),1,0))</f>
        <v>0</v>
      </c>
      <c r="J1198">
        <f t="shared" si="2103"/>
        <v>3</v>
      </c>
      <c r="K1198">
        <v>0</v>
      </c>
      <c r="R1198">
        <f t="shared" ref="R1198:S1198" si="2266">R698</f>
        <v>4</v>
      </c>
      <c r="S1198">
        <f t="shared" si="2266"/>
        <v>4</v>
      </c>
      <c r="U1198">
        <f>VLOOKUP($R1198,装备规划说明!$X$27:$AI$34,U$1,FALSE)</f>
        <v>18</v>
      </c>
      <c r="V1198">
        <f>INT(VLOOKUP($R1198,装备规划说明!$X$27:$AI$34,V$1,FALSE)*VLOOKUP($G1198,装备规划说明!$F$10:$O$21,4,FALSE)/装备规划说明!$AE$14)</f>
        <v>49</v>
      </c>
      <c r="W1198">
        <f>VLOOKUP($R1198,装备规划说明!$X$27:$AI$34,W$1,FALSE)</f>
        <v>22</v>
      </c>
      <c r="X1198">
        <f>INT(VLOOKUP($R1198,装备规划说明!$X$27:$AI$34,X$1,FALSE)*VLOOKUP($G1198,装备规划说明!$F$10:$O$21,4,FALSE)/装备规划说明!$AE$14)</f>
        <v>24</v>
      </c>
      <c r="Y1198" t="str">
        <f t="shared" si="2142"/>
        <v>[[18,34,61][[22,16,30]</v>
      </c>
      <c r="Z1198">
        <f t="shared" si="2143"/>
        <v>4</v>
      </c>
      <c r="AA1198" t="str">
        <f t="shared" si="2144"/>
        <v>[[18,8,32,100][22,4,16,100]]</v>
      </c>
      <c r="AB1198" t="str">
        <f t="shared" si="2138"/>
        <v>[[18,8,32,100][22,4,16,100]]</v>
      </c>
      <c r="AC1198" t="str">
        <f t="shared" si="2138"/>
        <v>[[18,8,32,100][22,4,16,100]]</v>
      </c>
      <c r="AD1198" t="str">
        <f t="shared" si="2138"/>
        <v>[[18,8,32,100][22,4,16,100]]</v>
      </c>
      <c r="AE1198">
        <f t="shared" si="2145"/>
        <v>2</v>
      </c>
    </row>
    <row r="1199" spans="1:31" hidden="1" x14ac:dyDescent="0.15">
      <c r="A1199" t="str">
        <f t="shared" si="2099"/>
        <v>1305504</v>
      </c>
      <c r="B1199">
        <f t="shared" si="2100"/>
        <v>1</v>
      </c>
      <c r="E1199">
        <f t="shared" ref="E1199" si="2267">E699</f>
        <v>5</v>
      </c>
      <c r="G1199">
        <f t="shared" ref="G1199" si="2268">G699</f>
        <v>4</v>
      </c>
      <c r="H1199">
        <f>VLOOKUP(G1199,装备规划说明!$F$7:$H$20,2,FALSE)</f>
        <v>70</v>
      </c>
      <c r="I1199">
        <f>IF(G1199&gt;2,IF(E1199=VLOOKUP(G1199,装备规划说明!$F$10:$P$20,11,FALSE),1,0)+IF(E1199-1=VLOOKUP(G1199,装备规划说明!$F$10:$P$20,11,FALSE),1,0),IF(E1199=VLOOKUP(G1199,装备规划说明!$F$10:$P$20,11,FALSE),1,0))</f>
        <v>0</v>
      </c>
      <c r="J1199">
        <f t="shared" si="2103"/>
        <v>3</v>
      </c>
      <c r="K1199">
        <v>0</v>
      </c>
      <c r="R1199">
        <f t="shared" ref="R1199:S1199" si="2269">R699</f>
        <v>5</v>
      </c>
      <c r="S1199">
        <f t="shared" si="2269"/>
        <v>5</v>
      </c>
      <c r="U1199">
        <f>VLOOKUP($R1199,装备规划说明!$X$27:$AI$34,U$1,FALSE)</f>
        <v>16</v>
      </c>
      <c r="V1199">
        <f>INT(VLOOKUP($R1199,装备规划说明!$X$27:$AI$34,V$1,FALSE)*VLOOKUP($G1199,装备规划说明!$F$10:$O$21,4,FALSE)/装备规划说明!$AE$14)</f>
        <v>690</v>
      </c>
      <c r="W1199">
        <f>VLOOKUP($R1199,装备规划说明!$X$27:$AI$34,W$1,FALSE)</f>
        <v>17</v>
      </c>
      <c r="X1199">
        <f>INT(VLOOKUP($R1199,装备规划说明!$X$27:$AI$34,X$1,FALSE)*VLOOKUP($G1199,装备规划说明!$F$10:$O$21,4,FALSE)/装备规划说明!$AE$14)</f>
        <v>492</v>
      </c>
      <c r="Y1199" t="str">
        <f t="shared" si="2142"/>
        <v>[[16,483,862][[17,344,615]</v>
      </c>
      <c r="Z1199">
        <f t="shared" si="2143"/>
        <v>4</v>
      </c>
      <c r="AA1199" t="str">
        <f t="shared" si="2144"/>
        <v>[[16,115,460,100][17,82,328,100]]</v>
      </c>
      <c r="AB1199" t="str">
        <f t="shared" si="2138"/>
        <v>[[16,115,460,100][17,82,328,100]]</v>
      </c>
      <c r="AC1199" t="str">
        <f t="shared" si="2138"/>
        <v>[[16,115,460,100][17,82,328,100]]</v>
      </c>
      <c r="AD1199" t="str">
        <f t="shared" si="2138"/>
        <v>[[16,115,460,100][17,82,328,100]]</v>
      </c>
      <c r="AE1199">
        <f t="shared" si="2145"/>
        <v>2</v>
      </c>
    </row>
    <row r="1200" spans="1:31" hidden="1" x14ac:dyDescent="0.15">
      <c r="A1200" t="str">
        <f t="shared" si="2099"/>
        <v>1306504</v>
      </c>
      <c r="B1200">
        <f t="shared" si="2100"/>
        <v>1</v>
      </c>
      <c r="E1200">
        <f t="shared" ref="E1200" si="2270">E700</f>
        <v>5</v>
      </c>
      <c r="G1200">
        <f t="shared" ref="G1200" si="2271">G700</f>
        <v>4</v>
      </c>
      <c r="H1200">
        <f>VLOOKUP(G1200,装备规划说明!$F$7:$H$20,2,FALSE)</f>
        <v>70</v>
      </c>
      <c r="I1200">
        <f>IF(G1200&gt;2,IF(E1200=VLOOKUP(G1200,装备规划说明!$F$10:$P$20,11,FALSE),1,0)+IF(E1200-1=VLOOKUP(G1200,装备规划说明!$F$10:$P$20,11,FALSE),1,0),IF(E1200=VLOOKUP(G1200,装备规划说明!$F$10:$P$20,11,FALSE),1,0))</f>
        <v>0</v>
      </c>
      <c r="J1200">
        <f t="shared" si="2103"/>
        <v>3</v>
      </c>
      <c r="K1200">
        <v>0</v>
      </c>
      <c r="R1200">
        <f t="shared" ref="R1200:S1200" si="2272">R700</f>
        <v>6</v>
      </c>
      <c r="S1200">
        <f t="shared" si="2272"/>
        <v>6</v>
      </c>
      <c r="U1200">
        <f>VLOOKUP($R1200,装备规划说明!$X$27:$AI$34,U$1,FALSE)</f>
        <v>18</v>
      </c>
      <c r="V1200">
        <f>INT(VLOOKUP($R1200,装备规划说明!$X$27:$AI$34,V$1,FALSE)*VLOOKUP($G1200,装备规划说明!$F$10:$O$21,4,FALSE)/装备规划说明!$AE$14)</f>
        <v>49</v>
      </c>
      <c r="W1200">
        <f>VLOOKUP($R1200,装备规划说明!$X$27:$AI$34,W$1,FALSE)</f>
        <v>17</v>
      </c>
      <c r="X1200">
        <f>INT(VLOOKUP($R1200,装备规划说明!$X$27:$AI$34,X$1,FALSE)*VLOOKUP($G1200,装备规划说明!$F$10:$O$21,4,FALSE)/装备规划说明!$AE$14)</f>
        <v>19</v>
      </c>
      <c r="Y1200" t="str">
        <f t="shared" si="2142"/>
        <v>[[18,34,61][[17,13,23]</v>
      </c>
      <c r="Z1200">
        <f t="shared" si="2143"/>
        <v>4</v>
      </c>
      <c r="AA1200" t="str">
        <f t="shared" si="2144"/>
        <v>[[18,8,32,100][17,3,12,100]]</v>
      </c>
      <c r="AB1200" t="str">
        <f t="shared" si="2138"/>
        <v>[[18,8,32,100][17,3,12,100]]</v>
      </c>
      <c r="AC1200" t="str">
        <f t="shared" si="2138"/>
        <v>[[18,8,32,100][17,3,12,100]]</v>
      </c>
      <c r="AD1200" t="str">
        <f t="shared" si="2138"/>
        <v>[[18,8,32,100][17,3,12,100]]</v>
      </c>
      <c r="AE1200">
        <f t="shared" si="2145"/>
        <v>2</v>
      </c>
    </row>
    <row r="1201" spans="1:31" hidden="1" x14ac:dyDescent="0.15">
      <c r="A1201" t="str">
        <f t="shared" si="2099"/>
        <v>1307504</v>
      </c>
      <c r="B1201">
        <f t="shared" si="2100"/>
        <v>1</v>
      </c>
      <c r="E1201">
        <f t="shared" ref="E1201" si="2273">E701</f>
        <v>5</v>
      </c>
      <c r="G1201">
        <f t="shared" ref="G1201" si="2274">G701</f>
        <v>4</v>
      </c>
      <c r="H1201">
        <f>VLOOKUP(G1201,装备规划说明!$F$7:$H$20,2,FALSE)</f>
        <v>70</v>
      </c>
      <c r="I1201">
        <f>IF(G1201&gt;2,IF(E1201=VLOOKUP(G1201,装备规划说明!$F$10:$P$20,11,FALSE),1,0)+IF(E1201-1=VLOOKUP(G1201,装备规划说明!$F$10:$P$20,11,FALSE),1,0),IF(E1201=VLOOKUP(G1201,装备规划说明!$F$10:$P$20,11,FALSE),1,0))</f>
        <v>0</v>
      </c>
      <c r="J1201">
        <f t="shared" si="2103"/>
        <v>3</v>
      </c>
      <c r="K1201">
        <v>0</v>
      </c>
      <c r="R1201">
        <f t="shared" ref="R1201:S1201" si="2275">R701</f>
        <v>7</v>
      </c>
      <c r="S1201">
        <f t="shared" si="2275"/>
        <v>7</v>
      </c>
      <c r="U1201">
        <f>VLOOKUP($R1201,装备规划说明!$X$27:$AI$34,U$1,FALSE)</f>
        <v>16</v>
      </c>
      <c r="V1201">
        <f>INT(VLOOKUP($R1201,装备规划说明!$X$27:$AI$34,V$1,FALSE)*VLOOKUP($G1201,装备规划说明!$F$10:$O$21,4,FALSE)/装备规划说明!$AE$14)</f>
        <v>985</v>
      </c>
      <c r="W1201">
        <f>VLOOKUP($R1201,装备规划说明!$X$27:$AI$34,W$1,FALSE)</f>
        <v>18</v>
      </c>
      <c r="X1201">
        <f>INT(VLOOKUP($R1201,装备规划说明!$X$27:$AI$34,X$1,FALSE)*VLOOKUP($G1201,装备规划说明!$F$10:$O$21,4,FALSE)/装备规划说明!$AE$14)</f>
        <v>197</v>
      </c>
      <c r="Y1201" t="str">
        <f t="shared" si="2142"/>
        <v>[[16,689,1231][[18,137,246]</v>
      </c>
      <c r="Z1201">
        <f t="shared" si="2143"/>
        <v>4</v>
      </c>
      <c r="AA1201" t="str">
        <f t="shared" si="2144"/>
        <v>[[16,164,656,100][18,32,131,100]]</v>
      </c>
      <c r="AB1201" t="str">
        <f t="shared" si="2138"/>
        <v>[[16,164,656,100][18,32,131,100]]</v>
      </c>
      <c r="AC1201" t="str">
        <f t="shared" si="2138"/>
        <v>[[16,164,656,100][18,32,131,100]]</v>
      </c>
      <c r="AD1201" t="str">
        <f t="shared" si="2138"/>
        <v>[[16,164,656,100][18,32,131,100]]</v>
      </c>
      <c r="AE1201">
        <f t="shared" si="2145"/>
        <v>2</v>
      </c>
    </row>
    <row r="1202" spans="1:31" hidden="1" x14ac:dyDescent="0.15">
      <c r="A1202" t="str">
        <f t="shared" si="2099"/>
        <v>1307504</v>
      </c>
      <c r="B1202">
        <f t="shared" si="2100"/>
        <v>1</v>
      </c>
      <c r="E1202">
        <f t="shared" ref="E1202" si="2276">E702</f>
        <v>5</v>
      </c>
      <c r="G1202">
        <f t="shared" ref="G1202" si="2277">G702</f>
        <v>4</v>
      </c>
      <c r="H1202">
        <f>VLOOKUP(G1202,装备规划说明!$F$7:$H$20,2,FALSE)</f>
        <v>70</v>
      </c>
      <c r="I1202">
        <f>IF(G1202&gt;2,IF(E1202=VLOOKUP(G1202,装备规划说明!$F$10:$P$20,11,FALSE),1,0)+IF(E1202-1=VLOOKUP(G1202,装备规划说明!$F$10:$P$20,11,FALSE),1,0),IF(E1202=VLOOKUP(G1202,装备规划说明!$F$10:$P$20,11,FALSE),1,0))</f>
        <v>0</v>
      </c>
      <c r="J1202">
        <f t="shared" si="2103"/>
        <v>3</v>
      </c>
      <c r="K1202">
        <v>0</v>
      </c>
      <c r="R1202">
        <f t="shared" ref="R1202:S1202" si="2278">R702</f>
        <v>7</v>
      </c>
      <c r="S1202">
        <f t="shared" si="2278"/>
        <v>7</v>
      </c>
      <c r="U1202">
        <f>VLOOKUP($R1202,装备规划说明!$X$27:$AI$34,U$1,FALSE)</f>
        <v>16</v>
      </c>
      <c r="V1202">
        <f>INT(VLOOKUP($R1202,装备规划说明!$X$27:$AI$34,V$1,FALSE)*VLOOKUP($G1202,装备规划说明!$F$10:$O$21,4,FALSE)/装备规划说明!$AE$14)</f>
        <v>985</v>
      </c>
      <c r="W1202">
        <f>VLOOKUP($R1202,装备规划说明!$X$27:$AI$34,W$1,FALSE)</f>
        <v>18</v>
      </c>
      <c r="X1202">
        <f>INT(VLOOKUP($R1202,装备规划说明!$X$27:$AI$34,X$1,FALSE)*VLOOKUP($G1202,装备规划说明!$F$10:$O$21,4,FALSE)/装备规划说明!$AE$14)</f>
        <v>197</v>
      </c>
      <c r="Y1202" t="str">
        <f t="shared" si="2142"/>
        <v>[[16,689,1231][[18,137,246]</v>
      </c>
      <c r="Z1202">
        <f t="shared" si="2143"/>
        <v>4</v>
      </c>
      <c r="AA1202" t="str">
        <f t="shared" si="2144"/>
        <v>[[16,164,656,100][18,32,131,100]]</v>
      </c>
      <c r="AB1202" t="str">
        <f t="shared" si="2138"/>
        <v>[[16,164,656,100][18,32,131,100]]</v>
      </c>
      <c r="AC1202" t="str">
        <f t="shared" si="2138"/>
        <v>[[16,164,656,100][18,32,131,100]]</v>
      </c>
      <c r="AD1202" t="str">
        <f t="shared" si="2138"/>
        <v>[[16,164,656,100][18,32,131,100]]</v>
      </c>
      <c r="AE1202">
        <f t="shared" si="2145"/>
        <v>2</v>
      </c>
    </row>
    <row r="1203" spans="1:31" hidden="1" x14ac:dyDescent="0.15">
      <c r="A1203" t="str">
        <f t="shared" si="2099"/>
        <v>1307504</v>
      </c>
      <c r="B1203">
        <f t="shared" si="2100"/>
        <v>1</v>
      </c>
      <c r="E1203">
        <f t="shared" ref="E1203" si="2279">E703</f>
        <v>5</v>
      </c>
      <c r="G1203">
        <f t="shared" ref="G1203" si="2280">G703</f>
        <v>4</v>
      </c>
      <c r="H1203">
        <f>VLOOKUP(G1203,装备规划说明!$F$7:$H$20,2,FALSE)</f>
        <v>70</v>
      </c>
      <c r="I1203">
        <f>IF(G1203&gt;2,IF(E1203=VLOOKUP(G1203,装备规划说明!$F$10:$P$20,11,FALSE),1,0)+IF(E1203-1=VLOOKUP(G1203,装备规划说明!$F$10:$P$20,11,FALSE),1,0),IF(E1203=VLOOKUP(G1203,装备规划说明!$F$10:$P$20,11,FALSE),1,0))</f>
        <v>0</v>
      </c>
      <c r="J1203">
        <f t="shared" si="2103"/>
        <v>3</v>
      </c>
      <c r="K1203">
        <v>0</v>
      </c>
      <c r="R1203">
        <f t="shared" ref="R1203:S1203" si="2281">R703</f>
        <v>7</v>
      </c>
      <c r="S1203">
        <f t="shared" si="2281"/>
        <v>7</v>
      </c>
      <c r="U1203">
        <f>VLOOKUP($R1203,装备规划说明!$X$27:$AI$34,U$1,FALSE)</f>
        <v>16</v>
      </c>
      <c r="V1203">
        <f>INT(VLOOKUP($R1203,装备规划说明!$X$27:$AI$34,V$1,FALSE)*VLOOKUP($G1203,装备规划说明!$F$10:$O$21,4,FALSE)/装备规划说明!$AE$14)</f>
        <v>985</v>
      </c>
      <c r="W1203">
        <f>VLOOKUP($R1203,装备规划说明!$X$27:$AI$34,W$1,FALSE)</f>
        <v>18</v>
      </c>
      <c r="X1203">
        <f>INT(VLOOKUP($R1203,装备规划说明!$X$27:$AI$34,X$1,FALSE)*VLOOKUP($G1203,装备规划说明!$F$10:$O$21,4,FALSE)/装备规划说明!$AE$14)</f>
        <v>197</v>
      </c>
      <c r="Y1203" t="str">
        <f t="shared" si="2142"/>
        <v>[[16,689,1231][[18,137,246]</v>
      </c>
      <c r="Z1203">
        <f t="shared" si="2143"/>
        <v>4</v>
      </c>
      <c r="AA1203" t="str">
        <f t="shared" si="2144"/>
        <v>[[16,164,656,100][18,32,131,100]]</v>
      </c>
      <c r="AB1203" t="str">
        <f t="shared" si="2138"/>
        <v>[[16,164,656,100][18,32,131,100]]</v>
      </c>
      <c r="AC1203" t="str">
        <f t="shared" si="2138"/>
        <v>[[16,164,656,100][18,32,131,100]]</v>
      </c>
      <c r="AD1203" t="str">
        <f t="shared" si="2138"/>
        <v>[[16,164,656,100][18,32,131,100]]</v>
      </c>
      <c r="AE1203">
        <f t="shared" si="2145"/>
        <v>2</v>
      </c>
    </row>
    <row r="1204" spans="1:31" hidden="1" x14ac:dyDescent="0.15">
      <c r="A1204" t="str">
        <f t="shared" si="2099"/>
        <v>1307504</v>
      </c>
      <c r="B1204">
        <f t="shared" si="2100"/>
        <v>1</v>
      </c>
      <c r="E1204">
        <f t="shared" ref="E1204" si="2282">E704</f>
        <v>5</v>
      </c>
      <c r="G1204">
        <f t="shared" ref="G1204" si="2283">G704</f>
        <v>4</v>
      </c>
      <c r="H1204">
        <f>VLOOKUP(G1204,装备规划说明!$F$7:$H$20,2,FALSE)</f>
        <v>70</v>
      </c>
      <c r="I1204">
        <f>IF(G1204&gt;2,IF(E1204=VLOOKUP(G1204,装备规划说明!$F$10:$P$20,11,FALSE),1,0)+IF(E1204-1=VLOOKUP(G1204,装备规划说明!$F$10:$P$20,11,FALSE),1,0),IF(E1204=VLOOKUP(G1204,装备规划说明!$F$10:$P$20,11,FALSE),1,0))</f>
        <v>0</v>
      </c>
      <c r="J1204">
        <f t="shared" si="2103"/>
        <v>3</v>
      </c>
      <c r="K1204">
        <v>0</v>
      </c>
      <c r="R1204">
        <f t="shared" ref="R1204:S1204" si="2284">R704</f>
        <v>7</v>
      </c>
      <c r="S1204">
        <f t="shared" si="2284"/>
        <v>7</v>
      </c>
      <c r="U1204">
        <f>VLOOKUP($R1204,装备规划说明!$X$27:$AI$34,U$1,FALSE)</f>
        <v>16</v>
      </c>
      <c r="V1204">
        <f>INT(VLOOKUP($R1204,装备规划说明!$X$27:$AI$34,V$1,FALSE)*VLOOKUP($G1204,装备规划说明!$F$10:$O$21,4,FALSE)/装备规划说明!$AE$14)</f>
        <v>985</v>
      </c>
      <c r="W1204">
        <f>VLOOKUP($R1204,装备规划说明!$X$27:$AI$34,W$1,FALSE)</f>
        <v>18</v>
      </c>
      <c r="X1204">
        <f>INT(VLOOKUP($R1204,装备规划说明!$X$27:$AI$34,X$1,FALSE)*VLOOKUP($G1204,装备规划说明!$F$10:$O$21,4,FALSE)/装备规划说明!$AE$14)</f>
        <v>197</v>
      </c>
      <c r="Y1204" t="str">
        <f t="shared" si="2142"/>
        <v>[[16,689,1231][[18,137,246]</v>
      </c>
      <c r="Z1204">
        <f t="shared" si="2143"/>
        <v>4</v>
      </c>
      <c r="AA1204" t="str">
        <f t="shared" si="2144"/>
        <v>[[16,164,656,100][18,32,131,100]]</v>
      </c>
      <c r="AB1204" t="str">
        <f t="shared" si="2138"/>
        <v>[[16,164,656,100][18,32,131,100]]</v>
      </c>
      <c r="AC1204" t="str">
        <f t="shared" si="2138"/>
        <v>[[16,164,656,100][18,32,131,100]]</v>
      </c>
      <c r="AD1204" t="str">
        <f t="shared" si="2138"/>
        <v>[[16,164,656,100][18,32,131,100]]</v>
      </c>
      <c r="AE1204">
        <f t="shared" si="2145"/>
        <v>2</v>
      </c>
    </row>
    <row r="1205" spans="1:31" hidden="1" x14ac:dyDescent="0.15">
      <c r="A1205" t="str">
        <f t="shared" si="2099"/>
        <v>1301105</v>
      </c>
      <c r="B1205">
        <f t="shared" si="2100"/>
        <v>1</v>
      </c>
      <c r="E1205">
        <f t="shared" ref="E1205" si="2285">E705</f>
        <v>1</v>
      </c>
      <c r="G1205">
        <f t="shared" ref="G1205" si="2286">G705</f>
        <v>5</v>
      </c>
      <c r="H1205">
        <f>VLOOKUP(G1205,装备规划说明!$F$7:$H$20,2,FALSE)</f>
        <v>80</v>
      </c>
      <c r="I1205">
        <f>IF(G1205&gt;2,IF(E1205=VLOOKUP(G1205,装备规划说明!$F$10:$P$20,11,FALSE),1,0)+IF(E1205-1=VLOOKUP(G1205,装备规划说明!$F$10:$P$20,11,FALSE),1,0),IF(E1205=VLOOKUP(G1205,装备规划说明!$F$10:$P$20,11,FALSE),1,0))</f>
        <v>0</v>
      </c>
      <c r="J1205">
        <f t="shared" si="2103"/>
        <v>3</v>
      </c>
      <c r="K1205">
        <v>0</v>
      </c>
      <c r="R1205">
        <f t="shared" ref="R1205:S1205" si="2287">R705</f>
        <v>1</v>
      </c>
      <c r="S1205">
        <f t="shared" si="2287"/>
        <v>1</v>
      </c>
      <c r="U1205">
        <f>VLOOKUP($R1205,装备规划说明!$X$27:$AI$34,U$1,FALSE)</f>
        <v>16</v>
      </c>
      <c r="V1205">
        <f>INT(VLOOKUP($R1205,装备规划说明!$X$27:$AI$34,V$1,FALSE)*VLOOKUP($G1205,装备规划说明!$F$10:$O$21,4,FALSE)/装备规划说明!$AE$14)</f>
        <v>788</v>
      </c>
      <c r="W1205">
        <f>VLOOKUP($R1205,装备规划说明!$X$27:$AI$34,W$1,FALSE)</f>
        <v>20</v>
      </c>
      <c r="X1205">
        <f>INT(VLOOKUP($R1205,装备规划说明!$X$27:$AI$34,X$1,FALSE)*VLOOKUP($G1205,装备规划说明!$F$10:$O$21,4,FALSE)/装备规划说明!$AE$14)</f>
        <v>56</v>
      </c>
      <c r="Y1205" t="str">
        <f t="shared" si="2142"/>
        <v>[[16,551,985][[20,39,70]</v>
      </c>
      <c r="Z1205">
        <f t="shared" si="2143"/>
        <v>0</v>
      </c>
      <c r="AA1205" t="str">
        <f t="shared" si="2144"/>
        <v>[[16,131,525,100][20,9,37,100]]</v>
      </c>
      <c r="AB1205" t="str">
        <f t="shared" si="2138"/>
        <v>[[16,131,525,100][20,9,37,100]]</v>
      </c>
      <c r="AC1205" t="str">
        <f t="shared" si="2138"/>
        <v>[[16,131,525,100][20,9,37,100]]</v>
      </c>
      <c r="AD1205" t="str">
        <f t="shared" si="2138"/>
        <v>[[16,131,525,100][20,9,37,100]]</v>
      </c>
      <c r="AE1205">
        <f t="shared" si="2145"/>
        <v>1</v>
      </c>
    </row>
    <row r="1206" spans="1:31" hidden="1" x14ac:dyDescent="0.15">
      <c r="A1206" t="str">
        <f t="shared" si="2099"/>
        <v>1302105</v>
      </c>
      <c r="B1206">
        <f t="shared" si="2100"/>
        <v>1</v>
      </c>
      <c r="E1206">
        <f t="shared" ref="E1206" si="2288">E706</f>
        <v>1</v>
      </c>
      <c r="G1206">
        <f t="shared" ref="G1206" si="2289">G706</f>
        <v>5</v>
      </c>
      <c r="H1206">
        <f>VLOOKUP(G1206,装备规划说明!$F$7:$H$20,2,FALSE)</f>
        <v>80</v>
      </c>
      <c r="I1206">
        <f>IF(G1206&gt;2,IF(E1206=VLOOKUP(G1206,装备规划说明!$F$10:$P$20,11,FALSE),1,0)+IF(E1206-1=VLOOKUP(G1206,装备规划说明!$F$10:$P$20,11,FALSE),1,0),IF(E1206=VLOOKUP(G1206,装备规划说明!$F$10:$P$20,11,FALSE),1,0))</f>
        <v>0</v>
      </c>
      <c r="J1206">
        <f t="shared" si="2103"/>
        <v>3</v>
      </c>
      <c r="K1206">
        <v>0</v>
      </c>
      <c r="R1206">
        <f t="shared" ref="R1206:S1206" si="2290">R706</f>
        <v>2</v>
      </c>
      <c r="S1206">
        <f t="shared" si="2290"/>
        <v>2</v>
      </c>
      <c r="U1206">
        <f>VLOOKUP($R1206,装备规划说明!$X$27:$AI$34,U$1,FALSE)</f>
        <v>16</v>
      </c>
      <c r="V1206">
        <f>INT(VLOOKUP($R1206,装备规划说明!$X$27:$AI$34,V$1,FALSE)*VLOOKUP($G1206,装备规划说明!$F$10:$O$21,4,FALSE)/装备规划说明!$AE$14)</f>
        <v>1126</v>
      </c>
      <c r="W1206">
        <f>VLOOKUP($R1206,装备规划说明!$X$27:$AI$34,W$1,FALSE)</f>
        <v>20</v>
      </c>
      <c r="X1206">
        <f>INT(VLOOKUP($R1206,装备规划说明!$X$27:$AI$34,X$1,FALSE)*VLOOKUP($G1206,装备规划说明!$F$10:$O$21,4,FALSE)/装备规划说明!$AE$14)</f>
        <v>56</v>
      </c>
      <c r="Y1206" t="str">
        <f t="shared" si="2142"/>
        <v>[[16,788,1407][[20,39,70]</v>
      </c>
      <c r="Z1206">
        <f t="shared" si="2143"/>
        <v>0</v>
      </c>
      <c r="AA1206" t="str">
        <f t="shared" si="2144"/>
        <v>[[16,187,750,100][20,9,37,100]]</v>
      </c>
      <c r="AB1206" t="str">
        <f t="shared" si="2138"/>
        <v>[[16,187,750,100][20,9,37,100]]</v>
      </c>
      <c r="AC1206" t="str">
        <f t="shared" si="2138"/>
        <v>[[16,187,750,100][20,9,37,100]]</v>
      </c>
      <c r="AD1206" t="str">
        <f t="shared" si="2138"/>
        <v>[[16,187,750,100][20,9,37,100]]</v>
      </c>
      <c r="AE1206">
        <f t="shared" si="2145"/>
        <v>1</v>
      </c>
    </row>
    <row r="1207" spans="1:31" hidden="1" x14ac:dyDescent="0.15">
      <c r="A1207" t="str">
        <f t="shared" si="2099"/>
        <v>1303105</v>
      </c>
      <c r="B1207">
        <f t="shared" si="2100"/>
        <v>1</v>
      </c>
      <c r="E1207">
        <f t="shared" ref="E1207" si="2291">E707</f>
        <v>1</v>
      </c>
      <c r="G1207">
        <f t="shared" ref="G1207" si="2292">G707</f>
        <v>5</v>
      </c>
      <c r="H1207">
        <f>VLOOKUP(G1207,装备规划说明!$F$7:$H$20,2,FALSE)</f>
        <v>80</v>
      </c>
      <c r="I1207">
        <f>IF(G1207&gt;2,IF(E1207=VLOOKUP(G1207,装备规划说明!$F$10:$P$20,11,FALSE),1,0)+IF(E1207-1=VLOOKUP(G1207,装备规划说明!$F$10:$P$20,11,FALSE),1,0),IF(E1207=VLOOKUP(G1207,装备规划说明!$F$10:$P$20,11,FALSE),1,0))</f>
        <v>0</v>
      </c>
      <c r="J1207">
        <f t="shared" si="2103"/>
        <v>3</v>
      </c>
      <c r="K1207">
        <v>0</v>
      </c>
      <c r="R1207">
        <f t="shared" ref="R1207:S1207" si="2293">R707</f>
        <v>3</v>
      </c>
      <c r="S1207">
        <f t="shared" si="2293"/>
        <v>3</v>
      </c>
      <c r="U1207">
        <f>VLOOKUP($R1207,装备规划说明!$X$27:$AI$34,U$1,FALSE)</f>
        <v>16</v>
      </c>
      <c r="V1207">
        <f>INT(VLOOKUP($R1207,装备规划说明!$X$27:$AI$34,V$1,FALSE)*VLOOKUP($G1207,装备规划说明!$F$10:$O$21,4,FALSE)/装备规划说明!$AE$14)</f>
        <v>563</v>
      </c>
      <c r="W1207">
        <f>VLOOKUP($R1207,装备规划说明!$X$27:$AI$34,W$1,FALSE)</f>
        <v>21</v>
      </c>
      <c r="X1207">
        <f>INT(VLOOKUP($R1207,装备规划说明!$X$27:$AI$34,X$1,FALSE)*VLOOKUP($G1207,装备规划说明!$F$10:$O$21,4,FALSE)/装备规划说明!$AE$14)</f>
        <v>56</v>
      </c>
      <c r="Y1207" t="str">
        <f t="shared" si="2142"/>
        <v>[[16,394,703][[21,39,70]</v>
      </c>
      <c r="Z1207">
        <f t="shared" si="2143"/>
        <v>0</v>
      </c>
      <c r="AA1207" t="str">
        <f t="shared" si="2144"/>
        <v>[[16,93,375,100][21,9,37,100]]</v>
      </c>
      <c r="AB1207" t="str">
        <f t="shared" si="2138"/>
        <v>[[16,93,375,100][21,9,37,100]]</v>
      </c>
      <c r="AC1207" t="str">
        <f t="shared" si="2138"/>
        <v>[[16,93,375,100][21,9,37,100]]</v>
      </c>
      <c r="AD1207" t="str">
        <f t="shared" si="2138"/>
        <v>[[16,93,375,100][21,9,37,100]]</v>
      </c>
      <c r="AE1207">
        <f t="shared" si="2145"/>
        <v>1</v>
      </c>
    </row>
    <row r="1208" spans="1:31" hidden="1" x14ac:dyDescent="0.15">
      <c r="A1208" t="str">
        <f t="shared" si="2099"/>
        <v>1304105</v>
      </c>
      <c r="B1208">
        <f t="shared" si="2100"/>
        <v>1</v>
      </c>
      <c r="E1208">
        <f t="shared" ref="E1208" si="2294">E708</f>
        <v>1</v>
      </c>
      <c r="G1208">
        <f t="shared" ref="G1208" si="2295">G708</f>
        <v>5</v>
      </c>
      <c r="H1208">
        <f>VLOOKUP(G1208,装备规划说明!$F$7:$H$20,2,FALSE)</f>
        <v>80</v>
      </c>
      <c r="I1208">
        <f>IF(G1208&gt;2,IF(E1208=VLOOKUP(G1208,装备规划说明!$F$10:$P$20,11,FALSE),1,0)+IF(E1208-1=VLOOKUP(G1208,装备规划说明!$F$10:$P$20,11,FALSE),1,0),IF(E1208=VLOOKUP(G1208,装备规划说明!$F$10:$P$20,11,FALSE),1,0))</f>
        <v>0</v>
      </c>
      <c r="J1208">
        <f t="shared" si="2103"/>
        <v>3</v>
      </c>
      <c r="K1208">
        <v>0</v>
      </c>
      <c r="R1208">
        <f t="shared" ref="R1208:S1208" si="2296">R708</f>
        <v>4</v>
      </c>
      <c r="S1208">
        <f t="shared" si="2296"/>
        <v>4</v>
      </c>
      <c r="U1208">
        <f>VLOOKUP($R1208,装备规划说明!$X$27:$AI$34,U$1,FALSE)</f>
        <v>18</v>
      </c>
      <c r="V1208">
        <f>INT(VLOOKUP($R1208,装备规划说明!$X$27:$AI$34,V$1,FALSE)*VLOOKUP($G1208,装备规划说明!$F$10:$O$21,4,FALSE)/装备规划说明!$AE$14)</f>
        <v>56</v>
      </c>
      <c r="W1208">
        <f>VLOOKUP($R1208,装备规划说明!$X$27:$AI$34,W$1,FALSE)</f>
        <v>22</v>
      </c>
      <c r="X1208">
        <f>INT(VLOOKUP($R1208,装备规划说明!$X$27:$AI$34,X$1,FALSE)*VLOOKUP($G1208,装备规划说明!$F$10:$O$21,4,FALSE)/装备规划说明!$AE$14)</f>
        <v>28</v>
      </c>
      <c r="Y1208" t="str">
        <f t="shared" si="2142"/>
        <v>[[18,39,70][[22,19,35]</v>
      </c>
      <c r="Z1208">
        <f t="shared" si="2143"/>
        <v>0</v>
      </c>
      <c r="AA1208" t="str">
        <f t="shared" si="2144"/>
        <v>[[18,9,37,100][22,4,18,100]]</v>
      </c>
      <c r="AB1208" t="str">
        <f t="shared" si="2138"/>
        <v>[[18,9,37,100][22,4,18,100]]</v>
      </c>
      <c r="AC1208" t="str">
        <f t="shared" si="2138"/>
        <v>[[18,9,37,100][22,4,18,100]]</v>
      </c>
      <c r="AD1208" t="str">
        <f t="shared" si="2138"/>
        <v>[[18,9,37,100][22,4,18,100]]</v>
      </c>
      <c r="AE1208">
        <f t="shared" si="2145"/>
        <v>1</v>
      </c>
    </row>
    <row r="1209" spans="1:31" hidden="1" x14ac:dyDescent="0.15">
      <c r="A1209" t="str">
        <f t="shared" si="2099"/>
        <v>1305105</v>
      </c>
      <c r="B1209">
        <f t="shared" si="2100"/>
        <v>1</v>
      </c>
      <c r="E1209">
        <f t="shared" ref="E1209" si="2297">E709</f>
        <v>1</v>
      </c>
      <c r="G1209">
        <f t="shared" ref="G1209" si="2298">G709</f>
        <v>5</v>
      </c>
      <c r="H1209">
        <f>VLOOKUP(G1209,装备规划说明!$F$7:$H$20,2,FALSE)</f>
        <v>80</v>
      </c>
      <c r="I1209">
        <f>IF(G1209&gt;2,IF(E1209=VLOOKUP(G1209,装备规划说明!$F$10:$P$20,11,FALSE),1,0)+IF(E1209-1=VLOOKUP(G1209,装备规划说明!$F$10:$P$20,11,FALSE),1,0),IF(E1209=VLOOKUP(G1209,装备规划说明!$F$10:$P$20,11,FALSE),1,0))</f>
        <v>0</v>
      </c>
      <c r="J1209">
        <f t="shared" si="2103"/>
        <v>3</v>
      </c>
      <c r="K1209">
        <v>0</v>
      </c>
      <c r="R1209">
        <f t="shared" ref="R1209:S1209" si="2299">R709</f>
        <v>5</v>
      </c>
      <c r="S1209">
        <f t="shared" si="2299"/>
        <v>5</v>
      </c>
      <c r="U1209">
        <f>VLOOKUP($R1209,装备规划说明!$X$27:$AI$34,U$1,FALSE)</f>
        <v>16</v>
      </c>
      <c r="V1209">
        <f>INT(VLOOKUP($R1209,装备规划说明!$X$27:$AI$34,V$1,FALSE)*VLOOKUP($G1209,装备规划说明!$F$10:$O$21,4,FALSE)/装备规划说明!$AE$14)</f>
        <v>788</v>
      </c>
      <c r="W1209">
        <f>VLOOKUP($R1209,装备规划说明!$X$27:$AI$34,W$1,FALSE)</f>
        <v>17</v>
      </c>
      <c r="X1209">
        <f>INT(VLOOKUP($R1209,装备规划说明!$X$27:$AI$34,X$1,FALSE)*VLOOKUP($G1209,装备规划说明!$F$10:$O$21,4,FALSE)/装备规划说明!$AE$14)</f>
        <v>563</v>
      </c>
      <c r="Y1209" t="str">
        <f t="shared" si="2142"/>
        <v>[[16,551,985][[17,394,703]</v>
      </c>
      <c r="Z1209">
        <f t="shared" si="2143"/>
        <v>0</v>
      </c>
      <c r="AA1209" t="str">
        <f t="shared" si="2144"/>
        <v>[[16,131,525,100][17,93,375,100]]</v>
      </c>
      <c r="AB1209" t="str">
        <f t="shared" si="2138"/>
        <v>[[16,131,525,100][17,93,375,100]]</v>
      </c>
      <c r="AC1209" t="str">
        <f t="shared" si="2138"/>
        <v>[[16,131,525,100][17,93,375,100]]</v>
      </c>
      <c r="AD1209" t="str">
        <f t="shared" si="2138"/>
        <v>[[16,131,525,100][17,93,375,100]]</v>
      </c>
      <c r="AE1209">
        <f t="shared" si="2145"/>
        <v>1</v>
      </c>
    </row>
    <row r="1210" spans="1:31" hidden="1" x14ac:dyDescent="0.15">
      <c r="A1210" t="str">
        <f t="shared" ref="A1210:A1273" si="2300">B1210&amp;J1210&amp;IF(R1210&lt;10,"0"&amp;R1210,R1210)&amp;E1210&amp;IF(G1210&lt;10,"0"&amp;G1210,G1210)</f>
        <v>1306105</v>
      </c>
      <c r="B1210">
        <f t="shared" ref="B1210:B1273" si="2301">B710</f>
        <v>1</v>
      </c>
      <c r="E1210">
        <f t="shared" ref="E1210" si="2302">E710</f>
        <v>1</v>
      </c>
      <c r="G1210">
        <f t="shared" ref="G1210" si="2303">G710</f>
        <v>5</v>
      </c>
      <c r="H1210">
        <f>VLOOKUP(G1210,装备规划说明!$F$7:$H$20,2,FALSE)</f>
        <v>80</v>
      </c>
      <c r="I1210">
        <f>IF(G1210&gt;2,IF(E1210=VLOOKUP(G1210,装备规划说明!$F$10:$P$20,11,FALSE),1,0)+IF(E1210-1=VLOOKUP(G1210,装备规划说明!$F$10:$P$20,11,FALSE),1,0),IF(E1210=VLOOKUP(G1210,装备规划说明!$F$10:$P$20,11,FALSE),1,0))</f>
        <v>0</v>
      </c>
      <c r="J1210">
        <f t="shared" ref="J1210:J1273" si="2304">J710+1</f>
        <v>3</v>
      </c>
      <c r="K1210">
        <v>0</v>
      </c>
      <c r="R1210">
        <f t="shared" ref="R1210:S1210" si="2305">R710</f>
        <v>6</v>
      </c>
      <c r="S1210">
        <f t="shared" si="2305"/>
        <v>6</v>
      </c>
      <c r="U1210">
        <f>VLOOKUP($R1210,装备规划说明!$X$27:$AI$34,U$1,FALSE)</f>
        <v>18</v>
      </c>
      <c r="V1210">
        <f>INT(VLOOKUP($R1210,装备规划说明!$X$27:$AI$34,V$1,FALSE)*VLOOKUP($G1210,装备规划说明!$F$10:$O$21,4,FALSE)/装备规划说明!$AE$14)</f>
        <v>56</v>
      </c>
      <c r="W1210">
        <f>VLOOKUP($R1210,装备规划说明!$X$27:$AI$34,W$1,FALSE)</f>
        <v>17</v>
      </c>
      <c r="X1210">
        <f>INT(VLOOKUP($R1210,装备规划说明!$X$27:$AI$34,X$1,FALSE)*VLOOKUP($G1210,装备规划说明!$F$10:$O$21,4,FALSE)/装备规划说明!$AE$14)</f>
        <v>22</v>
      </c>
      <c r="Y1210" t="str">
        <f t="shared" si="2142"/>
        <v>[[18,39,70][[17,15,27]</v>
      </c>
      <c r="Z1210">
        <f t="shared" si="2143"/>
        <v>0</v>
      </c>
      <c r="AA1210" t="str">
        <f t="shared" si="2144"/>
        <v>[[18,9,37,100][17,3,14,100]]</v>
      </c>
      <c r="AB1210" t="str">
        <f t="shared" si="2138"/>
        <v>[[18,9,37,100][17,3,14,100]]</v>
      </c>
      <c r="AC1210" t="str">
        <f t="shared" si="2138"/>
        <v>[[18,9,37,100][17,3,14,100]]</v>
      </c>
      <c r="AD1210" t="str">
        <f t="shared" si="2138"/>
        <v>[[18,9,37,100][17,3,14,100]]</v>
      </c>
      <c r="AE1210">
        <f t="shared" si="2145"/>
        <v>1</v>
      </c>
    </row>
    <row r="1211" spans="1:31" hidden="1" x14ac:dyDescent="0.15">
      <c r="A1211" t="str">
        <f t="shared" si="2300"/>
        <v>1307105</v>
      </c>
      <c r="B1211">
        <f t="shared" si="2301"/>
        <v>1</v>
      </c>
      <c r="E1211">
        <f t="shared" ref="E1211" si="2306">E711</f>
        <v>1</v>
      </c>
      <c r="G1211">
        <f t="shared" ref="G1211" si="2307">G711</f>
        <v>5</v>
      </c>
      <c r="H1211">
        <f>VLOOKUP(G1211,装备规划说明!$F$7:$H$20,2,FALSE)</f>
        <v>80</v>
      </c>
      <c r="I1211">
        <f>IF(G1211&gt;2,IF(E1211=VLOOKUP(G1211,装备规划说明!$F$10:$P$20,11,FALSE),1,0)+IF(E1211-1=VLOOKUP(G1211,装备规划说明!$F$10:$P$20,11,FALSE),1,0),IF(E1211=VLOOKUP(G1211,装备规划说明!$F$10:$P$20,11,FALSE),1,0))</f>
        <v>0</v>
      </c>
      <c r="J1211">
        <f t="shared" si="2304"/>
        <v>3</v>
      </c>
      <c r="K1211">
        <v>0</v>
      </c>
      <c r="R1211">
        <f t="shared" ref="R1211:S1211" si="2308">R711</f>
        <v>7</v>
      </c>
      <c r="S1211">
        <f t="shared" si="2308"/>
        <v>7</v>
      </c>
      <c r="U1211">
        <f>VLOOKUP($R1211,装备规划说明!$X$27:$AI$34,U$1,FALSE)</f>
        <v>16</v>
      </c>
      <c r="V1211">
        <f>INT(VLOOKUP($R1211,装备规划说明!$X$27:$AI$34,V$1,FALSE)*VLOOKUP($G1211,装备规划说明!$F$10:$O$21,4,FALSE)/装备规划说明!$AE$14)</f>
        <v>1126</v>
      </c>
      <c r="W1211">
        <f>VLOOKUP($R1211,装备规划说明!$X$27:$AI$34,W$1,FALSE)</f>
        <v>18</v>
      </c>
      <c r="X1211">
        <f>INT(VLOOKUP($R1211,装备规划说明!$X$27:$AI$34,X$1,FALSE)*VLOOKUP($G1211,装备规划说明!$F$10:$O$21,4,FALSE)/装备规划说明!$AE$14)</f>
        <v>225</v>
      </c>
      <c r="Y1211" t="str">
        <f t="shared" si="2142"/>
        <v>[[16,788,1407][[18,157,281]</v>
      </c>
      <c r="Z1211">
        <f t="shared" si="2143"/>
        <v>0</v>
      </c>
      <c r="AA1211" t="str">
        <f t="shared" si="2144"/>
        <v>[[16,187,750,100][18,37,150,100]]</v>
      </c>
      <c r="AB1211" t="str">
        <f t="shared" si="2138"/>
        <v>[[16,187,750,100][18,37,150,100]]</v>
      </c>
      <c r="AC1211" t="str">
        <f t="shared" si="2138"/>
        <v>[[16,187,750,100][18,37,150,100]]</v>
      </c>
      <c r="AD1211" t="str">
        <f t="shared" si="2138"/>
        <v>[[16,187,750,100][18,37,150,100]]</v>
      </c>
      <c r="AE1211">
        <f t="shared" si="2145"/>
        <v>1</v>
      </c>
    </row>
    <row r="1212" spans="1:31" hidden="1" x14ac:dyDescent="0.15">
      <c r="A1212" t="str">
        <f t="shared" si="2300"/>
        <v>1307105</v>
      </c>
      <c r="B1212">
        <f t="shared" si="2301"/>
        <v>1</v>
      </c>
      <c r="E1212">
        <f t="shared" ref="E1212" si="2309">E712</f>
        <v>1</v>
      </c>
      <c r="G1212">
        <f t="shared" ref="G1212" si="2310">G712</f>
        <v>5</v>
      </c>
      <c r="H1212">
        <f>VLOOKUP(G1212,装备规划说明!$F$7:$H$20,2,FALSE)</f>
        <v>80</v>
      </c>
      <c r="I1212">
        <f>IF(G1212&gt;2,IF(E1212=VLOOKUP(G1212,装备规划说明!$F$10:$P$20,11,FALSE),1,0)+IF(E1212-1=VLOOKUP(G1212,装备规划说明!$F$10:$P$20,11,FALSE),1,0),IF(E1212=VLOOKUP(G1212,装备规划说明!$F$10:$P$20,11,FALSE),1,0))</f>
        <v>0</v>
      </c>
      <c r="J1212">
        <f t="shared" si="2304"/>
        <v>3</v>
      </c>
      <c r="K1212">
        <v>0</v>
      </c>
      <c r="R1212">
        <f t="shared" ref="R1212:S1212" si="2311">R712</f>
        <v>7</v>
      </c>
      <c r="S1212">
        <f t="shared" si="2311"/>
        <v>7</v>
      </c>
      <c r="U1212">
        <f>VLOOKUP($R1212,装备规划说明!$X$27:$AI$34,U$1,FALSE)</f>
        <v>16</v>
      </c>
      <c r="V1212">
        <f>INT(VLOOKUP($R1212,装备规划说明!$X$27:$AI$34,V$1,FALSE)*VLOOKUP($G1212,装备规划说明!$F$10:$O$21,4,FALSE)/装备规划说明!$AE$14)</f>
        <v>1126</v>
      </c>
      <c r="W1212">
        <f>VLOOKUP($R1212,装备规划说明!$X$27:$AI$34,W$1,FALSE)</f>
        <v>18</v>
      </c>
      <c r="X1212">
        <f>INT(VLOOKUP($R1212,装备规划说明!$X$27:$AI$34,X$1,FALSE)*VLOOKUP($G1212,装备规划说明!$F$10:$O$21,4,FALSE)/装备规划说明!$AE$14)</f>
        <v>225</v>
      </c>
      <c r="Y1212" t="str">
        <f t="shared" si="2142"/>
        <v>[[16,788,1407][[18,157,281]</v>
      </c>
      <c r="Z1212">
        <f t="shared" si="2143"/>
        <v>0</v>
      </c>
      <c r="AA1212" t="str">
        <f t="shared" si="2144"/>
        <v>[[16,187,750,100][18,37,150,100]]</v>
      </c>
      <c r="AB1212" t="str">
        <f t="shared" si="2138"/>
        <v>[[16,187,750,100][18,37,150,100]]</v>
      </c>
      <c r="AC1212" t="str">
        <f t="shared" si="2138"/>
        <v>[[16,187,750,100][18,37,150,100]]</v>
      </c>
      <c r="AD1212" t="str">
        <f t="shared" si="2138"/>
        <v>[[16,187,750,100][18,37,150,100]]</v>
      </c>
      <c r="AE1212">
        <f t="shared" si="2145"/>
        <v>1</v>
      </c>
    </row>
    <row r="1213" spans="1:31" hidden="1" x14ac:dyDescent="0.15">
      <c r="A1213" t="str">
        <f t="shared" si="2300"/>
        <v>1307105</v>
      </c>
      <c r="B1213">
        <f t="shared" si="2301"/>
        <v>1</v>
      </c>
      <c r="E1213">
        <f t="shared" ref="E1213" si="2312">E713</f>
        <v>1</v>
      </c>
      <c r="G1213">
        <f t="shared" ref="G1213" si="2313">G713</f>
        <v>5</v>
      </c>
      <c r="H1213">
        <f>VLOOKUP(G1213,装备规划说明!$F$7:$H$20,2,FALSE)</f>
        <v>80</v>
      </c>
      <c r="I1213">
        <f>IF(G1213&gt;2,IF(E1213=VLOOKUP(G1213,装备规划说明!$F$10:$P$20,11,FALSE),1,0)+IF(E1213-1=VLOOKUP(G1213,装备规划说明!$F$10:$P$20,11,FALSE),1,0),IF(E1213=VLOOKUP(G1213,装备规划说明!$F$10:$P$20,11,FALSE),1,0))</f>
        <v>0</v>
      </c>
      <c r="J1213">
        <f t="shared" si="2304"/>
        <v>3</v>
      </c>
      <c r="K1213">
        <v>0</v>
      </c>
      <c r="R1213">
        <f t="shared" ref="R1213:S1213" si="2314">R713</f>
        <v>7</v>
      </c>
      <c r="S1213">
        <f t="shared" si="2314"/>
        <v>7</v>
      </c>
      <c r="U1213">
        <f>VLOOKUP($R1213,装备规划说明!$X$27:$AI$34,U$1,FALSE)</f>
        <v>16</v>
      </c>
      <c r="V1213">
        <f>INT(VLOOKUP($R1213,装备规划说明!$X$27:$AI$34,V$1,FALSE)*VLOOKUP($G1213,装备规划说明!$F$10:$O$21,4,FALSE)/装备规划说明!$AE$14)</f>
        <v>1126</v>
      </c>
      <c r="W1213">
        <f>VLOOKUP($R1213,装备规划说明!$X$27:$AI$34,W$1,FALSE)</f>
        <v>18</v>
      </c>
      <c r="X1213">
        <f>INT(VLOOKUP($R1213,装备规划说明!$X$27:$AI$34,X$1,FALSE)*VLOOKUP($G1213,装备规划说明!$F$10:$O$21,4,FALSE)/装备规划说明!$AE$14)</f>
        <v>225</v>
      </c>
      <c r="Y1213" t="str">
        <f t="shared" si="2142"/>
        <v>[[16,788,1407][[18,157,281]</v>
      </c>
      <c r="Z1213">
        <f t="shared" si="2143"/>
        <v>0</v>
      </c>
      <c r="AA1213" t="str">
        <f t="shared" si="2144"/>
        <v>[[16,187,750,100][18,37,150,100]]</v>
      </c>
      <c r="AB1213" t="str">
        <f t="shared" si="2138"/>
        <v>[[16,187,750,100][18,37,150,100]]</v>
      </c>
      <c r="AC1213" t="str">
        <f t="shared" si="2138"/>
        <v>[[16,187,750,100][18,37,150,100]]</v>
      </c>
      <c r="AD1213" t="str">
        <f t="shared" si="2138"/>
        <v>[[16,187,750,100][18,37,150,100]]</v>
      </c>
      <c r="AE1213">
        <f t="shared" si="2145"/>
        <v>1</v>
      </c>
    </row>
    <row r="1214" spans="1:31" hidden="1" x14ac:dyDescent="0.15">
      <c r="A1214" t="str">
        <f t="shared" si="2300"/>
        <v>1307105</v>
      </c>
      <c r="B1214">
        <f t="shared" si="2301"/>
        <v>1</v>
      </c>
      <c r="E1214">
        <f t="shared" ref="E1214" si="2315">E714</f>
        <v>1</v>
      </c>
      <c r="G1214">
        <f t="shared" ref="G1214" si="2316">G714</f>
        <v>5</v>
      </c>
      <c r="H1214">
        <f>VLOOKUP(G1214,装备规划说明!$F$7:$H$20,2,FALSE)</f>
        <v>80</v>
      </c>
      <c r="I1214">
        <f>IF(G1214&gt;2,IF(E1214=VLOOKUP(G1214,装备规划说明!$F$10:$P$20,11,FALSE),1,0)+IF(E1214-1=VLOOKUP(G1214,装备规划说明!$F$10:$P$20,11,FALSE),1,0),IF(E1214=VLOOKUP(G1214,装备规划说明!$F$10:$P$20,11,FALSE),1,0))</f>
        <v>0</v>
      </c>
      <c r="J1214">
        <f t="shared" si="2304"/>
        <v>3</v>
      </c>
      <c r="K1214">
        <v>0</v>
      </c>
      <c r="R1214">
        <f t="shared" ref="R1214:S1214" si="2317">R714</f>
        <v>7</v>
      </c>
      <c r="S1214">
        <f t="shared" si="2317"/>
        <v>7</v>
      </c>
      <c r="U1214">
        <f>VLOOKUP($R1214,装备规划说明!$X$27:$AI$34,U$1,FALSE)</f>
        <v>16</v>
      </c>
      <c r="V1214">
        <f>INT(VLOOKUP($R1214,装备规划说明!$X$27:$AI$34,V$1,FALSE)*VLOOKUP($G1214,装备规划说明!$F$10:$O$21,4,FALSE)/装备规划说明!$AE$14)</f>
        <v>1126</v>
      </c>
      <c r="W1214">
        <f>VLOOKUP($R1214,装备规划说明!$X$27:$AI$34,W$1,FALSE)</f>
        <v>18</v>
      </c>
      <c r="X1214">
        <f>INT(VLOOKUP($R1214,装备规划说明!$X$27:$AI$34,X$1,FALSE)*VLOOKUP($G1214,装备规划说明!$F$10:$O$21,4,FALSE)/装备规划说明!$AE$14)</f>
        <v>225</v>
      </c>
      <c r="Y1214" t="str">
        <f t="shared" si="2142"/>
        <v>[[16,788,1407][[18,157,281]</v>
      </c>
      <c r="Z1214">
        <f t="shared" si="2143"/>
        <v>0</v>
      </c>
      <c r="AA1214" t="str">
        <f t="shared" si="2144"/>
        <v>[[16,187,750,100][18,37,150,100]]</v>
      </c>
      <c r="AB1214" t="str">
        <f t="shared" si="2138"/>
        <v>[[16,187,750,100][18,37,150,100]]</v>
      </c>
      <c r="AC1214" t="str">
        <f t="shared" si="2138"/>
        <v>[[16,187,750,100][18,37,150,100]]</v>
      </c>
      <c r="AD1214" t="str">
        <f t="shared" si="2138"/>
        <v>[[16,187,750,100][18,37,150,100]]</v>
      </c>
      <c r="AE1214">
        <f t="shared" si="2145"/>
        <v>1</v>
      </c>
    </row>
    <row r="1215" spans="1:31" hidden="1" x14ac:dyDescent="0.15">
      <c r="A1215" t="str">
        <f t="shared" si="2300"/>
        <v>1301205</v>
      </c>
      <c r="B1215">
        <f t="shared" si="2301"/>
        <v>1</v>
      </c>
      <c r="E1215">
        <f t="shared" ref="E1215" si="2318">E715</f>
        <v>2</v>
      </c>
      <c r="G1215">
        <f t="shared" ref="G1215" si="2319">G715</f>
        <v>5</v>
      </c>
      <c r="H1215">
        <f>VLOOKUP(G1215,装备规划说明!$F$7:$H$20,2,FALSE)</f>
        <v>80</v>
      </c>
      <c r="I1215">
        <f>IF(G1215&gt;2,IF(E1215=VLOOKUP(G1215,装备规划说明!$F$10:$P$20,11,FALSE),1,0)+IF(E1215-1=VLOOKUP(G1215,装备规划说明!$F$10:$P$20,11,FALSE),1,0),IF(E1215=VLOOKUP(G1215,装备规划说明!$F$10:$P$20,11,FALSE),1,0))</f>
        <v>0</v>
      </c>
      <c r="J1215">
        <f t="shared" si="2304"/>
        <v>3</v>
      </c>
      <c r="K1215">
        <v>0</v>
      </c>
      <c r="R1215">
        <f t="shared" ref="R1215:S1215" si="2320">R715</f>
        <v>1</v>
      </c>
      <c r="S1215">
        <f t="shared" si="2320"/>
        <v>1</v>
      </c>
      <c r="U1215">
        <f>VLOOKUP($R1215,装备规划说明!$X$27:$AI$34,U$1,FALSE)</f>
        <v>16</v>
      </c>
      <c r="V1215">
        <f>INT(VLOOKUP($R1215,装备规划说明!$X$27:$AI$34,V$1,FALSE)*VLOOKUP($G1215,装备规划说明!$F$10:$O$21,4,FALSE)/装备规划说明!$AE$14)</f>
        <v>788</v>
      </c>
      <c r="W1215">
        <f>VLOOKUP($R1215,装备规划说明!$X$27:$AI$34,W$1,FALSE)</f>
        <v>20</v>
      </c>
      <c r="X1215">
        <f>INT(VLOOKUP($R1215,装备规划说明!$X$27:$AI$34,X$1,FALSE)*VLOOKUP($G1215,装备规划说明!$F$10:$O$21,4,FALSE)/装备规划说明!$AE$14)</f>
        <v>56</v>
      </c>
      <c r="Y1215" t="str">
        <f t="shared" si="2142"/>
        <v>[[16,551,985][[20,39,70]</v>
      </c>
      <c r="Z1215">
        <f t="shared" si="2143"/>
        <v>1</v>
      </c>
      <c r="AA1215" t="str">
        <f t="shared" si="2144"/>
        <v>[[16,131,525,100][20,9,37,100]]</v>
      </c>
      <c r="AB1215" t="str">
        <f t="shared" si="2138"/>
        <v>[[16,131,525,100][20,9,37,100]]</v>
      </c>
      <c r="AC1215" t="str">
        <f t="shared" si="2138"/>
        <v>[[16,131,525,100][20,9,37,100]]</v>
      </c>
      <c r="AD1215" t="str">
        <f t="shared" si="2138"/>
        <v>[[16,131,525,100][20,9,37,100]]</v>
      </c>
      <c r="AE1215">
        <f t="shared" si="2145"/>
        <v>1</v>
      </c>
    </row>
    <row r="1216" spans="1:31" hidden="1" x14ac:dyDescent="0.15">
      <c r="A1216" t="str">
        <f t="shared" si="2300"/>
        <v>1302205</v>
      </c>
      <c r="B1216">
        <f t="shared" si="2301"/>
        <v>1</v>
      </c>
      <c r="E1216">
        <f t="shared" ref="E1216" si="2321">E716</f>
        <v>2</v>
      </c>
      <c r="G1216">
        <f t="shared" ref="G1216" si="2322">G716</f>
        <v>5</v>
      </c>
      <c r="H1216">
        <f>VLOOKUP(G1216,装备规划说明!$F$7:$H$20,2,FALSE)</f>
        <v>80</v>
      </c>
      <c r="I1216">
        <f>IF(G1216&gt;2,IF(E1216=VLOOKUP(G1216,装备规划说明!$F$10:$P$20,11,FALSE),1,0)+IF(E1216-1=VLOOKUP(G1216,装备规划说明!$F$10:$P$20,11,FALSE),1,0),IF(E1216=VLOOKUP(G1216,装备规划说明!$F$10:$P$20,11,FALSE),1,0))</f>
        <v>0</v>
      </c>
      <c r="J1216">
        <f t="shared" si="2304"/>
        <v>3</v>
      </c>
      <c r="K1216">
        <v>0</v>
      </c>
      <c r="R1216">
        <f t="shared" ref="R1216:S1216" si="2323">R716</f>
        <v>2</v>
      </c>
      <c r="S1216">
        <f t="shared" si="2323"/>
        <v>2</v>
      </c>
      <c r="U1216">
        <f>VLOOKUP($R1216,装备规划说明!$X$27:$AI$34,U$1,FALSE)</f>
        <v>16</v>
      </c>
      <c r="V1216">
        <f>INT(VLOOKUP($R1216,装备规划说明!$X$27:$AI$34,V$1,FALSE)*VLOOKUP($G1216,装备规划说明!$F$10:$O$21,4,FALSE)/装备规划说明!$AE$14)</f>
        <v>1126</v>
      </c>
      <c r="W1216">
        <f>VLOOKUP($R1216,装备规划说明!$X$27:$AI$34,W$1,FALSE)</f>
        <v>20</v>
      </c>
      <c r="X1216">
        <f>INT(VLOOKUP($R1216,装备规划说明!$X$27:$AI$34,X$1,FALSE)*VLOOKUP($G1216,装备规划说明!$F$10:$O$21,4,FALSE)/装备规划说明!$AE$14)</f>
        <v>56</v>
      </c>
      <c r="Y1216" t="str">
        <f t="shared" si="2142"/>
        <v>[[16,788,1407][[20,39,70]</v>
      </c>
      <c r="Z1216">
        <f t="shared" si="2143"/>
        <v>1</v>
      </c>
      <c r="AA1216" t="str">
        <f t="shared" si="2144"/>
        <v>[[16,187,750,100][20,9,37,100]]</v>
      </c>
      <c r="AB1216" t="str">
        <f t="shared" si="2138"/>
        <v>[[16,187,750,100][20,9,37,100]]</v>
      </c>
      <c r="AC1216" t="str">
        <f t="shared" si="2138"/>
        <v>[[16,187,750,100][20,9,37,100]]</v>
      </c>
      <c r="AD1216" t="str">
        <f t="shared" si="2138"/>
        <v>[[16,187,750,100][20,9,37,100]]</v>
      </c>
      <c r="AE1216">
        <f t="shared" si="2145"/>
        <v>1</v>
      </c>
    </row>
    <row r="1217" spans="1:31" hidden="1" x14ac:dyDescent="0.15">
      <c r="A1217" t="str">
        <f t="shared" si="2300"/>
        <v>1303205</v>
      </c>
      <c r="B1217">
        <f t="shared" si="2301"/>
        <v>1</v>
      </c>
      <c r="E1217">
        <f t="shared" ref="E1217" si="2324">E717</f>
        <v>2</v>
      </c>
      <c r="G1217">
        <f t="shared" ref="G1217" si="2325">G717</f>
        <v>5</v>
      </c>
      <c r="H1217">
        <f>VLOOKUP(G1217,装备规划说明!$F$7:$H$20,2,FALSE)</f>
        <v>80</v>
      </c>
      <c r="I1217">
        <f>IF(G1217&gt;2,IF(E1217=VLOOKUP(G1217,装备规划说明!$F$10:$P$20,11,FALSE),1,0)+IF(E1217-1=VLOOKUP(G1217,装备规划说明!$F$10:$P$20,11,FALSE),1,0),IF(E1217=VLOOKUP(G1217,装备规划说明!$F$10:$P$20,11,FALSE),1,0))</f>
        <v>0</v>
      </c>
      <c r="J1217">
        <f t="shared" si="2304"/>
        <v>3</v>
      </c>
      <c r="K1217">
        <v>0</v>
      </c>
      <c r="R1217">
        <f t="shared" ref="R1217:S1217" si="2326">R717</f>
        <v>3</v>
      </c>
      <c r="S1217">
        <f t="shared" si="2326"/>
        <v>3</v>
      </c>
      <c r="U1217">
        <f>VLOOKUP($R1217,装备规划说明!$X$27:$AI$34,U$1,FALSE)</f>
        <v>16</v>
      </c>
      <c r="V1217">
        <f>INT(VLOOKUP($R1217,装备规划说明!$X$27:$AI$34,V$1,FALSE)*VLOOKUP($G1217,装备规划说明!$F$10:$O$21,4,FALSE)/装备规划说明!$AE$14)</f>
        <v>563</v>
      </c>
      <c r="W1217">
        <f>VLOOKUP($R1217,装备规划说明!$X$27:$AI$34,W$1,FALSE)</f>
        <v>21</v>
      </c>
      <c r="X1217">
        <f>INT(VLOOKUP($R1217,装备规划说明!$X$27:$AI$34,X$1,FALSE)*VLOOKUP($G1217,装备规划说明!$F$10:$O$21,4,FALSE)/装备规划说明!$AE$14)</f>
        <v>56</v>
      </c>
      <c r="Y1217" t="str">
        <f t="shared" si="2142"/>
        <v>[[16,394,703][[21,39,70]</v>
      </c>
      <c r="Z1217">
        <f t="shared" si="2143"/>
        <v>1</v>
      </c>
      <c r="AA1217" t="str">
        <f t="shared" si="2144"/>
        <v>[[16,93,375,100][21,9,37,100]]</v>
      </c>
      <c r="AB1217" t="str">
        <f t="shared" si="2138"/>
        <v>[[16,93,375,100][21,9,37,100]]</v>
      </c>
      <c r="AC1217" t="str">
        <f t="shared" si="2138"/>
        <v>[[16,93,375,100][21,9,37,100]]</v>
      </c>
      <c r="AD1217" t="str">
        <f t="shared" si="2138"/>
        <v>[[16,93,375,100][21,9,37,100]]</v>
      </c>
      <c r="AE1217">
        <f t="shared" si="2145"/>
        <v>1</v>
      </c>
    </row>
    <row r="1218" spans="1:31" hidden="1" x14ac:dyDescent="0.15">
      <c r="A1218" t="str">
        <f t="shared" si="2300"/>
        <v>1304205</v>
      </c>
      <c r="B1218">
        <f t="shared" si="2301"/>
        <v>1</v>
      </c>
      <c r="E1218">
        <f t="shared" ref="E1218" si="2327">E718</f>
        <v>2</v>
      </c>
      <c r="G1218">
        <f t="shared" ref="G1218" si="2328">G718</f>
        <v>5</v>
      </c>
      <c r="H1218">
        <f>VLOOKUP(G1218,装备规划说明!$F$7:$H$20,2,FALSE)</f>
        <v>80</v>
      </c>
      <c r="I1218">
        <f>IF(G1218&gt;2,IF(E1218=VLOOKUP(G1218,装备规划说明!$F$10:$P$20,11,FALSE),1,0)+IF(E1218-1=VLOOKUP(G1218,装备规划说明!$F$10:$P$20,11,FALSE),1,0),IF(E1218=VLOOKUP(G1218,装备规划说明!$F$10:$P$20,11,FALSE),1,0))</f>
        <v>0</v>
      </c>
      <c r="J1218">
        <f t="shared" si="2304"/>
        <v>3</v>
      </c>
      <c r="K1218">
        <v>0</v>
      </c>
      <c r="R1218">
        <f t="shared" ref="R1218:S1218" si="2329">R718</f>
        <v>4</v>
      </c>
      <c r="S1218">
        <f t="shared" si="2329"/>
        <v>4</v>
      </c>
      <c r="U1218">
        <f>VLOOKUP($R1218,装备规划说明!$X$27:$AI$34,U$1,FALSE)</f>
        <v>18</v>
      </c>
      <c r="V1218">
        <f>INT(VLOOKUP($R1218,装备规划说明!$X$27:$AI$34,V$1,FALSE)*VLOOKUP($G1218,装备规划说明!$F$10:$O$21,4,FALSE)/装备规划说明!$AE$14)</f>
        <v>56</v>
      </c>
      <c r="W1218">
        <f>VLOOKUP($R1218,装备规划说明!$X$27:$AI$34,W$1,FALSE)</f>
        <v>22</v>
      </c>
      <c r="X1218">
        <f>INT(VLOOKUP($R1218,装备规划说明!$X$27:$AI$34,X$1,FALSE)*VLOOKUP($G1218,装备规划说明!$F$10:$O$21,4,FALSE)/装备规划说明!$AE$14)</f>
        <v>28</v>
      </c>
      <c r="Y1218" t="str">
        <f t="shared" si="2142"/>
        <v>[[18,39,70][[22,19,35]</v>
      </c>
      <c r="Z1218">
        <f t="shared" si="2143"/>
        <v>1</v>
      </c>
      <c r="AA1218" t="str">
        <f t="shared" si="2144"/>
        <v>[[18,9,37,100][22,4,18,100]]</v>
      </c>
      <c r="AB1218" t="str">
        <f t="shared" si="2138"/>
        <v>[[18,9,37,100][22,4,18,100]]</v>
      </c>
      <c r="AC1218" t="str">
        <f t="shared" si="2138"/>
        <v>[[18,9,37,100][22,4,18,100]]</v>
      </c>
      <c r="AD1218" t="str">
        <f t="shared" si="2138"/>
        <v>[[18,9,37,100][22,4,18,100]]</v>
      </c>
      <c r="AE1218">
        <f t="shared" si="2145"/>
        <v>1</v>
      </c>
    </row>
    <row r="1219" spans="1:31" hidden="1" x14ac:dyDescent="0.15">
      <c r="A1219" t="str">
        <f t="shared" si="2300"/>
        <v>1305205</v>
      </c>
      <c r="B1219">
        <f t="shared" si="2301"/>
        <v>1</v>
      </c>
      <c r="E1219">
        <f t="shared" ref="E1219" si="2330">E719</f>
        <v>2</v>
      </c>
      <c r="G1219">
        <f t="shared" ref="G1219" si="2331">G719</f>
        <v>5</v>
      </c>
      <c r="H1219">
        <f>VLOOKUP(G1219,装备规划说明!$F$7:$H$20,2,FALSE)</f>
        <v>80</v>
      </c>
      <c r="I1219">
        <f>IF(G1219&gt;2,IF(E1219=VLOOKUP(G1219,装备规划说明!$F$10:$P$20,11,FALSE),1,0)+IF(E1219-1=VLOOKUP(G1219,装备规划说明!$F$10:$P$20,11,FALSE),1,0),IF(E1219=VLOOKUP(G1219,装备规划说明!$F$10:$P$20,11,FALSE),1,0))</f>
        <v>0</v>
      </c>
      <c r="J1219">
        <f t="shared" si="2304"/>
        <v>3</v>
      </c>
      <c r="K1219">
        <v>0</v>
      </c>
      <c r="R1219">
        <f t="shared" ref="R1219:S1219" si="2332">R719</f>
        <v>5</v>
      </c>
      <c r="S1219">
        <f t="shared" si="2332"/>
        <v>5</v>
      </c>
      <c r="U1219">
        <f>VLOOKUP($R1219,装备规划说明!$X$27:$AI$34,U$1,FALSE)</f>
        <v>16</v>
      </c>
      <c r="V1219">
        <f>INT(VLOOKUP($R1219,装备规划说明!$X$27:$AI$34,V$1,FALSE)*VLOOKUP($G1219,装备规划说明!$F$10:$O$21,4,FALSE)/装备规划说明!$AE$14)</f>
        <v>788</v>
      </c>
      <c r="W1219">
        <f>VLOOKUP($R1219,装备规划说明!$X$27:$AI$34,W$1,FALSE)</f>
        <v>17</v>
      </c>
      <c r="X1219">
        <f>INT(VLOOKUP($R1219,装备规划说明!$X$27:$AI$34,X$1,FALSE)*VLOOKUP($G1219,装备规划说明!$F$10:$O$21,4,FALSE)/装备规划说明!$AE$14)</f>
        <v>563</v>
      </c>
      <c r="Y1219" t="str">
        <f t="shared" si="2142"/>
        <v>[[16,551,985][[17,394,703]</v>
      </c>
      <c r="Z1219">
        <f t="shared" si="2143"/>
        <v>1</v>
      </c>
      <c r="AA1219" t="str">
        <f t="shared" si="2144"/>
        <v>[[16,131,525,100][17,93,375,100]]</v>
      </c>
      <c r="AB1219" t="str">
        <f t="shared" si="2138"/>
        <v>[[16,131,525,100][17,93,375,100]]</v>
      </c>
      <c r="AC1219" t="str">
        <f t="shared" si="2138"/>
        <v>[[16,131,525,100][17,93,375,100]]</v>
      </c>
      <c r="AD1219" t="str">
        <f t="shared" si="2138"/>
        <v>[[16,131,525,100][17,93,375,100]]</v>
      </c>
      <c r="AE1219">
        <f t="shared" si="2145"/>
        <v>1</v>
      </c>
    </row>
    <row r="1220" spans="1:31" hidden="1" x14ac:dyDescent="0.15">
      <c r="A1220" t="str">
        <f t="shared" si="2300"/>
        <v>1306205</v>
      </c>
      <c r="B1220">
        <f t="shared" si="2301"/>
        <v>1</v>
      </c>
      <c r="E1220">
        <f t="shared" ref="E1220" si="2333">E720</f>
        <v>2</v>
      </c>
      <c r="G1220">
        <f t="shared" ref="G1220" si="2334">G720</f>
        <v>5</v>
      </c>
      <c r="H1220">
        <f>VLOOKUP(G1220,装备规划说明!$F$7:$H$20,2,FALSE)</f>
        <v>80</v>
      </c>
      <c r="I1220">
        <f>IF(G1220&gt;2,IF(E1220=VLOOKUP(G1220,装备规划说明!$F$10:$P$20,11,FALSE),1,0)+IF(E1220-1=VLOOKUP(G1220,装备规划说明!$F$10:$P$20,11,FALSE),1,0),IF(E1220=VLOOKUP(G1220,装备规划说明!$F$10:$P$20,11,FALSE),1,0))</f>
        <v>0</v>
      </c>
      <c r="J1220">
        <f t="shared" si="2304"/>
        <v>3</v>
      </c>
      <c r="K1220">
        <v>0</v>
      </c>
      <c r="R1220">
        <f t="shared" ref="R1220:S1220" si="2335">R720</f>
        <v>6</v>
      </c>
      <c r="S1220">
        <f t="shared" si="2335"/>
        <v>6</v>
      </c>
      <c r="U1220">
        <f>VLOOKUP($R1220,装备规划说明!$X$27:$AI$34,U$1,FALSE)</f>
        <v>18</v>
      </c>
      <c r="V1220">
        <f>INT(VLOOKUP($R1220,装备规划说明!$X$27:$AI$34,V$1,FALSE)*VLOOKUP($G1220,装备规划说明!$F$10:$O$21,4,FALSE)/装备规划说明!$AE$14)</f>
        <v>56</v>
      </c>
      <c r="W1220">
        <f>VLOOKUP($R1220,装备规划说明!$X$27:$AI$34,W$1,FALSE)</f>
        <v>17</v>
      </c>
      <c r="X1220">
        <f>INT(VLOOKUP($R1220,装备规划说明!$X$27:$AI$34,X$1,FALSE)*VLOOKUP($G1220,装备规划说明!$F$10:$O$21,4,FALSE)/装备规划说明!$AE$14)</f>
        <v>22</v>
      </c>
      <c r="Y1220" t="str">
        <f t="shared" si="2142"/>
        <v>[[18,39,70][[17,15,27]</v>
      </c>
      <c r="Z1220">
        <f t="shared" si="2143"/>
        <v>1</v>
      </c>
      <c r="AA1220" t="str">
        <f t="shared" si="2144"/>
        <v>[[18,9,37,100][17,3,14,100]]</v>
      </c>
      <c r="AB1220" t="str">
        <f t="shared" si="2138"/>
        <v>[[18,9,37,100][17,3,14,100]]</v>
      </c>
      <c r="AC1220" t="str">
        <f t="shared" si="2138"/>
        <v>[[18,9,37,100][17,3,14,100]]</v>
      </c>
      <c r="AD1220" t="str">
        <f t="shared" si="2138"/>
        <v>[[18,9,37,100][17,3,14,100]]</v>
      </c>
      <c r="AE1220">
        <f t="shared" si="2145"/>
        <v>1</v>
      </c>
    </row>
    <row r="1221" spans="1:31" hidden="1" x14ac:dyDescent="0.15">
      <c r="A1221" t="str">
        <f t="shared" si="2300"/>
        <v>1307205</v>
      </c>
      <c r="B1221">
        <f t="shared" si="2301"/>
        <v>1</v>
      </c>
      <c r="E1221">
        <f t="shared" ref="E1221" si="2336">E721</f>
        <v>2</v>
      </c>
      <c r="G1221">
        <f t="shared" ref="G1221" si="2337">G721</f>
        <v>5</v>
      </c>
      <c r="H1221">
        <f>VLOOKUP(G1221,装备规划说明!$F$7:$H$20,2,FALSE)</f>
        <v>80</v>
      </c>
      <c r="I1221">
        <f>IF(G1221&gt;2,IF(E1221=VLOOKUP(G1221,装备规划说明!$F$10:$P$20,11,FALSE),1,0)+IF(E1221-1=VLOOKUP(G1221,装备规划说明!$F$10:$P$20,11,FALSE),1,0),IF(E1221=VLOOKUP(G1221,装备规划说明!$F$10:$P$20,11,FALSE),1,0))</f>
        <v>0</v>
      </c>
      <c r="J1221">
        <f t="shared" si="2304"/>
        <v>3</v>
      </c>
      <c r="K1221">
        <v>0</v>
      </c>
      <c r="R1221">
        <f t="shared" ref="R1221:S1221" si="2338">R721</f>
        <v>7</v>
      </c>
      <c r="S1221">
        <f t="shared" si="2338"/>
        <v>7</v>
      </c>
      <c r="U1221">
        <f>VLOOKUP($R1221,装备规划说明!$X$27:$AI$34,U$1,FALSE)</f>
        <v>16</v>
      </c>
      <c r="V1221">
        <f>INT(VLOOKUP($R1221,装备规划说明!$X$27:$AI$34,V$1,FALSE)*VLOOKUP($G1221,装备规划说明!$F$10:$O$21,4,FALSE)/装备规划说明!$AE$14)</f>
        <v>1126</v>
      </c>
      <c r="W1221">
        <f>VLOOKUP($R1221,装备规划说明!$X$27:$AI$34,W$1,FALSE)</f>
        <v>18</v>
      </c>
      <c r="X1221">
        <f>INT(VLOOKUP($R1221,装备规划说明!$X$27:$AI$34,X$1,FALSE)*VLOOKUP($G1221,装备规划说明!$F$10:$O$21,4,FALSE)/装备规划说明!$AE$14)</f>
        <v>225</v>
      </c>
      <c r="Y1221" t="str">
        <f t="shared" si="2142"/>
        <v>[[16,788,1407][[18,157,281]</v>
      </c>
      <c r="Z1221">
        <f t="shared" si="2143"/>
        <v>1</v>
      </c>
      <c r="AA1221" t="str">
        <f t="shared" si="2144"/>
        <v>[[16,187,750,100][18,37,150,100]]</v>
      </c>
      <c r="AB1221" t="str">
        <f t="shared" si="2144"/>
        <v>[[16,187,750,100][18,37,150,100]]</v>
      </c>
      <c r="AC1221" t="str">
        <f t="shared" si="2144"/>
        <v>[[16,187,750,100][18,37,150,100]]</v>
      </c>
      <c r="AD1221" t="str">
        <f t="shared" si="2144"/>
        <v>[[16,187,750,100][18,37,150,100]]</v>
      </c>
      <c r="AE1221">
        <f t="shared" si="2145"/>
        <v>1</v>
      </c>
    </row>
    <row r="1222" spans="1:31" hidden="1" x14ac:dyDescent="0.15">
      <c r="A1222" t="str">
        <f t="shared" si="2300"/>
        <v>1307205</v>
      </c>
      <c r="B1222">
        <f t="shared" si="2301"/>
        <v>1</v>
      </c>
      <c r="E1222">
        <f t="shared" ref="E1222" si="2339">E722</f>
        <v>2</v>
      </c>
      <c r="G1222">
        <f t="shared" ref="G1222" si="2340">G722</f>
        <v>5</v>
      </c>
      <c r="H1222">
        <f>VLOOKUP(G1222,装备规划说明!$F$7:$H$20,2,FALSE)</f>
        <v>80</v>
      </c>
      <c r="I1222">
        <f>IF(G1222&gt;2,IF(E1222=VLOOKUP(G1222,装备规划说明!$F$10:$P$20,11,FALSE),1,0)+IF(E1222-1=VLOOKUP(G1222,装备规划说明!$F$10:$P$20,11,FALSE),1,0),IF(E1222=VLOOKUP(G1222,装备规划说明!$F$10:$P$20,11,FALSE),1,0))</f>
        <v>0</v>
      </c>
      <c r="J1222">
        <f t="shared" si="2304"/>
        <v>3</v>
      </c>
      <c r="K1222">
        <v>0</v>
      </c>
      <c r="R1222">
        <f t="shared" ref="R1222:S1222" si="2341">R722</f>
        <v>7</v>
      </c>
      <c r="S1222">
        <f t="shared" si="2341"/>
        <v>7</v>
      </c>
      <c r="U1222">
        <f>VLOOKUP($R1222,装备规划说明!$X$27:$AI$34,U$1,FALSE)</f>
        <v>16</v>
      </c>
      <c r="V1222">
        <f>INT(VLOOKUP($R1222,装备规划说明!$X$27:$AI$34,V$1,FALSE)*VLOOKUP($G1222,装备规划说明!$F$10:$O$21,4,FALSE)/装备规划说明!$AE$14)</f>
        <v>1126</v>
      </c>
      <c r="W1222">
        <f>VLOOKUP($R1222,装备规划说明!$X$27:$AI$34,W$1,FALSE)</f>
        <v>18</v>
      </c>
      <c r="X1222">
        <f>INT(VLOOKUP($R1222,装备规划说明!$X$27:$AI$34,X$1,FALSE)*VLOOKUP($G1222,装备规划说明!$F$10:$O$21,4,FALSE)/装备规划说明!$AE$14)</f>
        <v>225</v>
      </c>
      <c r="Y1222" t="str">
        <f t="shared" ref="Y1222:Y1274" si="2342">"[["&amp;$U1222&amp;","&amp;INT($V1222*0.7)&amp;","&amp;INT($V1222*1.25)&amp;"]"&amp;"[["&amp;$W1222&amp;","&amp;INT($X1222*0.7)&amp;","&amp;INT($X1222*1.25)&amp;"]"</f>
        <v>[[16,788,1407][[18,157,281]</v>
      </c>
      <c r="Z1222">
        <f t="shared" ref="Z1222:Z1285" si="2343">E1222-1</f>
        <v>1</v>
      </c>
      <c r="AA1222" t="str">
        <f t="shared" ref="AA1222:AD1285" si="2344">"[["&amp;$U1222&amp;","&amp;INT($V1222/6)&amp;","&amp;INT($V1222/1.5)&amp;",100]"&amp;"["&amp;$W1222&amp;","&amp;INT($X1222/6)&amp;","&amp;INT($X1222/1.5)&amp;",100]]"</f>
        <v>[[16,187,750,100][18,37,150,100]]</v>
      </c>
      <c r="AB1222" t="str">
        <f t="shared" si="2344"/>
        <v>[[16,187,750,100][18,37,150,100]]</v>
      </c>
      <c r="AC1222" t="str">
        <f t="shared" si="2344"/>
        <v>[[16,187,750,100][18,37,150,100]]</v>
      </c>
      <c r="AD1222" t="str">
        <f t="shared" si="2344"/>
        <v>[[16,187,750,100][18,37,150,100]]</v>
      </c>
      <c r="AE1222">
        <f t="shared" ref="AE1222:AE1285" si="2345">ROUNDDOWN((E1222*3+G1222)/8,0)</f>
        <v>1</v>
      </c>
    </row>
    <row r="1223" spans="1:31" hidden="1" x14ac:dyDescent="0.15">
      <c r="A1223" t="str">
        <f t="shared" si="2300"/>
        <v>1307205</v>
      </c>
      <c r="B1223">
        <f t="shared" si="2301"/>
        <v>1</v>
      </c>
      <c r="E1223">
        <f t="shared" ref="E1223" si="2346">E723</f>
        <v>2</v>
      </c>
      <c r="G1223">
        <f t="shared" ref="G1223" si="2347">G723</f>
        <v>5</v>
      </c>
      <c r="H1223">
        <f>VLOOKUP(G1223,装备规划说明!$F$7:$H$20,2,FALSE)</f>
        <v>80</v>
      </c>
      <c r="I1223">
        <f>IF(G1223&gt;2,IF(E1223=VLOOKUP(G1223,装备规划说明!$F$10:$P$20,11,FALSE),1,0)+IF(E1223-1=VLOOKUP(G1223,装备规划说明!$F$10:$P$20,11,FALSE),1,0),IF(E1223=VLOOKUP(G1223,装备规划说明!$F$10:$P$20,11,FALSE),1,0))</f>
        <v>0</v>
      </c>
      <c r="J1223">
        <f t="shared" si="2304"/>
        <v>3</v>
      </c>
      <c r="K1223">
        <v>0</v>
      </c>
      <c r="R1223">
        <f t="shared" ref="R1223:S1223" si="2348">R723</f>
        <v>7</v>
      </c>
      <c r="S1223">
        <f t="shared" si="2348"/>
        <v>7</v>
      </c>
      <c r="U1223">
        <f>VLOOKUP($R1223,装备规划说明!$X$27:$AI$34,U$1,FALSE)</f>
        <v>16</v>
      </c>
      <c r="V1223">
        <f>INT(VLOOKUP($R1223,装备规划说明!$X$27:$AI$34,V$1,FALSE)*VLOOKUP($G1223,装备规划说明!$F$10:$O$21,4,FALSE)/装备规划说明!$AE$14)</f>
        <v>1126</v>
      </c>
      <c r="W1223">
        <f>VLOOKUP($R1223,装备规划说明!$X$27:$AI$34,W$1,FALSE)</f>
        <v>18</v>
      </c>
      <c r="X1223">
        <f>INT(VLOOKUP($R1223,装备规划说明!$X$27:$AI$34,X$1,FALSE)*VLOOKUP($G1223,装备规划说明!$F$10:$O$21,4,FALSE)/装备规划说明!$AE$14)</f>
        <v>225</v>
      </c>
      <c r="Y1223" t="str">
        <f t="shared" si="2342"/>
        <v>[[16,788,1407][[18,157,281]</v>
      </c>
      <c r="Z1223">
        <f t="shared" si="2343"/>
        <v>1</v>
      </c>
      <c r="AA1223" t="str">
        <f t="shared" si="2344"/>
        <v>[[16,187,750,100][18,37,150,100]]</v>
      </c>
      <c r="AB1223" t="str">
        <f t="shared" si="2344"/>
        <v>[[16,187,750,100][18,37,150,100]]</v>
      </c>
      <c r="AC1223" t="str">
        <f t="shared" si="2344"/>
        <v>[[16,187,750,100][18,37,150,100]]</v>
      </c>
      <c r="AD1223" t="str">
        <f t="shared" si="2344"/>
        <v>[[16,187,750,100][18,37,150,100]]</v>
      </c>
      <c r="AE1223">
        <f t="shared" si="2345"/>
        <v>1</v>
      </c>
    </row>
    <row r="1224" spans="1:31" hidden="1" x14ac:dyDescent="0.15">
      <c r="A1224" t="str">
        <f t="shared" si="2300"/>
        <v>1307205</v>
      </c>
      <c r="B1224">
        <f t="shared" si="2301"/>
        <v>1</v>
      </c>
      <c r="E1224">
        <f t="shared" ref="E1224" si="2349">E724</f>
        <v>2</v>
      </c>
      <c r="G1224">
        <f t="shared" ref="G1224" si="2350">G724</f>
        <v>5</v>
      </c>
      <c r="H1224">
        <f>VLOOKUP(G1224,装备规划说明!$F$7:$H$20,2,FALSE)</f>
        <v>80</v>
      </c>
      <c r="I1224">
        <f>IF(G1224&gt;2,IF(E1224=VLOOKUP(G1224,装备规划说明!$F$10:$P$20,11,FALSE),1,0)+IF(E1224-1=VLOOKUP(G1224,装备规划说明!$F$10:$P$20,11,FALSE),1,0),IF(E1224=VLOOKUP(G1224,装备规划说明!$F$10:$P$20,11,FALSE),1,0))</f>
        <v>0</v>
      </c>
      <c r="J1224">
        <f t="shared" si="2304"/>
        <v>3</v>
      </c>
      <c r="K1224">
        <v>0</v>
      </c>
      <c r="R1224">
        <f t="shared" ref="R1224:S1224" si="2351">R724</f>
        <v>7</v>
      </c>
      <c r="S1224">
        <f t="shared" si="2351"/>
        <v>7</v>
      </c>
      <c r="U1224">
        <f>VLOOKUP($R1224,装备规划说明!$X$27:$AI$34,U$1,FALSE)</f>
        <v>16</v>
      </c>
      <c r="V1224">
        <f>INT(VLOOKUP($R1224,装备规划说明!$X$27:$AI$34,V$1,FALSE)*VLOOKUP($G1224,装备规划说明!$F$10:$O$21,4,FALSE)/装备规划说明!$AE$14)</f>
        <v>1126</v>
      </c>
      <c r="W1224">
        <f>VLOOKUP($R1224,装备规划说明!$X$27:$AI$34,W$1,FALSE)</f>
        <v>18</v>
      </c>
      <c r="X1224">
        <f>INT(VLOOKUP($R1224,装备规划说明!$X$27:$AI$34,X$1,FALSE)*VLOOKUP($G1224,装备规划说明!$F$10:$O$21,4,FALSE)/装备规划说明!$AE$14)</f>
        <v>225</v>
      </c>
      <c r="Y1224" t="str">
        <f t="shared" si="2342"/>
        <v>[[16,788,1407][[18,157,281]</v>
      </c>
      <c r="Z1224">
        <f t="shared" si="2343"/>
        <v>1</v>
      </c>
      <c r="AA1224" t="str">
        <f t="shared" si="2344"/>
        <v>[[16,187,750,100][18,37,150,100]]</v>
      </c>
      <c r="AB1224" t="str">
        <f t="shared" si="2344"/>
        <v>[[16,187,750,100][18,37,150,100]]</v>
      </c>
      <c r="AC1224" t="str">
        <f t="shared" si="2344"/>
        <v>[[16,187,750,100][18,37,150,100]]</v>
      </c>
      <c r="AD1224" t="str">
        <f t="shared" si="2344"/>
        <v>[[16,187,750,100][18,37,150,100]]</v>
      </c>
      <c r="AE1224">
        <f t="shared" si="2345"/>
        <v>1</v>
      </c>
    </row>
    <row r="1225" spans="1:31" x14ac:dyDescent="0.15">
      <c r="A1225" t="str">
        <f t="shared" si="2300"/>
        <v>1301305</v>
      </c>
      <c r="B1225">
        <f t="shared" si="2301"/>
        <v>1</v>
      </c>
      <c r="E1225">
        <f t="shared" ref="E1225" si="2352">E725</f>
        <v>3</v>
      </c>
      <c r="G1225">
        <f t="shared" ref="G1225" si="2353">G725</f>
        <v>5</v>
      </c>
      <c r="H1225">
        <f>VLOOKUP(G1225,装备规划说明!$F$7:$H$20,2,FALSE)</f>
        <v>80</v>
      </c>
      <c r="I1225">
        <f>IF(G1225&gt;2,IF(E1225=VLOOKUP(G1225,装备规划说明!$F$10:$P$20,11,FALSE),1,0)+IF(E1225-1=VLOOKUP(G1225,装备规划说明!$F$10:$P$20,11,FALSE),1,0),IF(E1225=VLOOKUP(G1225,装备规划说明!$F$10:$P$20,11,FALSE),1,0))</f>
        <v>1</v>
      </c>
      <c r="J1225">
        <f t="shared" si="2304"/>
        <v>3</v>
      </c>
      <c r="K1225">
        <v>0</v>
      </c>
      <c r="R1225">
        <f t="shared" ref="R1225:S1225" si="2354">R725</f>
        <v>1</v>
      </c>
      <c r="S1225">
        <f t="shared" si="2354"/>
        <v>1</v>
      </c>
      <c r="U1225">
        <f>VLOOKUP($R1225,装备规划说明!$X$27:$AI$34,U$1,FALSE)</f>
        <v>16</v>
      </c>
      <c r="V1225">
        <f>INT(VLOOKUP($R1225,装备规划说明!$X$27:$AI$34,V$1,FALSE)*VLOOKUP($G1225,装备规划说明!$F$10:$O$21,4,FALSE)/装备规划说明!$AE$14)</f>
        <v>788</v>
      </c>
      <c r="W1225">
        <f>VLOOKUP($R1225,装备规划说明!$X$27:$AI$34,W$1,FALSE)</f>
        <v>20</v>
      </c>
      <c r="X1225">
        <f>INT(VLOOKUP($R1225,装备规划说明!$X$27:$AI$34,X$1,FALSE)*VLOOKUP($G1225,装备规划说明!$F$10:$O$21,4,FALSE)/装备规划说明!$AE$14)</f>
        <v>56</v>
      </c>
      <c r="Y1225" t="str">
        <f t="shared" ref="Y1225:Y1244" si="2355">"[["&amp;$U1225&amp;","&amp;INT($V1225)&amp;"]"&amp;"[["&amp;$W1225&amp;","&amp;INT($X1225)&amp;"]]"</f>
        <v>[[16,788][[20,56]]</v>
      </c>
      <c r="Z1225">
        <f t="shared" si="2343"/>
        <v>2</v>
      </c>
      <c r="AA1225" t="str">
        <f t="shared" si="2344"/>
        <v>[[16,131,525,100][20,9,37,100]]</v>
      </c>
      <c r="AB1225" t="str">
        <f t="shared" si="2344"/>
        <v>[[16,131,525,100][20,9,37,100]]</v>
      </c>
      <c r="AC1225" t="str">
        <f t="shared" si="2344"/>
        <v>[[16,131,525,100][20,9,37,100]]</v>
      </c>
      <c r="AD1225" t="str">
        <f t="shared" si="2344"/>
        <v>[[16,131,525,100][20,9,37,100]]</v>
      </c>
      <c r="AE1225">
        <f t="shared" si="2345"/>
        <v>1</v>
      </c>
    </row>
    <row r="1226" spans="1:31" x14ac:dyDescent="0.15">
      <c r="A1226" t="str">
        <f t="shared" si="2300"/>
        <v>1302305</v>
      </c>
      <c r="B1226">
        <f t="shared" si="2301"/>
        <v>1</v>
      </c>
      <c r="E1226">
        <f t="shared" ref="E1226" si="2356">E726</f>
        <v>3</v>
      </c>
      <c r="G1226">
        <f t="shared" ref="G1226" si="2357">G726</f>
        <v>5</v>
      </c>
      <c r="H1226">
        <f>VLOOKUP(G1226,装备规划说明!$F$7:$H$20,2,FALSE)</f>
        <v>80</v>
      </c>
      <c r="I1226">
        <f>IF(G1226&gt;2,IF(E1226=VLOOKUP(G1226,装备规划说明!$F$10:$P$20,11,FALSE),1,0)+IF(E1226-1=VLOOKUP(G1226,装备规划说明!$F$10:$P$20,11,FALSE),1,0),IF(E1226=VLOOKUP(G1226,装备规划说明!$F$10:$P$20,11,FALSE),1,0))</f>
        <v>1</v>
      </c>
      <c r="J1226">
        <f t="shared" si="2304"/>
        <v>3</v>
      </c>
      <c r="K1226">
        <v>0</v>
      </c>
      <c r="R1226">
        <f t="shared" ref="R1226:S1226" si="2358">R726</f>
        <v>2</v>
      </c>
      <c r="S1226">
        <f t="shared" si="2358"/>
        <v>2</v>
      </c>
      <c r="U1226">
        <f>VLOOKUP($R1226,装备规划说明!$X$27:$AI$34,U$1,FALSE)</f>
        <v>16</v>
      </c>
      <c r="V1226">
        <f>INT(VLOOKUP($R1226,装备规划说明!$X$27:$AI$34,V$1,FALSE)*VLOOKUP($G1226,装备规划说明!$F$10:$O$21,4,FALSE)/装备规划说明!$AE$14)</f>
        <v>1126</v>
      </c>
      <c r="W1226">
        <f>VLOOKUP($R1226,装备规划说明!$X$27:$AI$34,W$1,FALSE)</f>
        <v>20</v>
      </c>
      <c r="X1226">
        <f>INT(VLOOKUP($R1226,装备规划说明!$X$27:$AI$34,X$1,FALSE)*VLOOKUP($G1226,装备规划说明!$F$10:$O$21,4,FALSE)/装备规划说明!$AE$14)</f>
        <v>56</v>
      </c>
      <c r="Y1226" t="str">
        <f t="shared" si="2355"/>
        <v>[[16,1126][[20,56]]</v>
      </c>
      <c r="Z1226">
        <f t="shared" si="2343"/>
        <v>2</v>
      </c>
      <c r="AA1226" t="str">
        <f t="shared" si="2344"/>
        <v>[[16,187,750,100][20,9,37,100]]</v>
      </c>
      <c r="AB1226" t="str">
        <f t="shared" si="2344"/>
        <v>[[16,187,750,100][20,9,37,100]]</v>
      </c>
      <c r="AC1226" t="str">
        <f t="shared" si="2344"/>
        <v>[[16,187,750,100][20,9,37,100]]</v>
      </c>
      <c r="AD1226" t="str">
        <f t="shared" si="2344"/>
        <v>[[16,187,750,100][20,9,37,100]]</v>
      </c>
      <c r="AE1226">
        <f t="shared" si="2345"/>
        <v>1</v>
      </c>
    </row>
    <row r="1227" spans="1:31" x14ac:dyDescent="0.15">
      <c r="A1227" t="str">
        <f t="shared" si="2300"/>
        <v>1303305</v>
      </c>
      <c r="B1227">
        <f t="shared" si="2301"/>
        <v>1</v>
      </c>
      <c r="E1227">
        <f t="shared" ref="E1227" si="2359">E727</f>
        <v>3</v>
      </c>
      <c r="G1227">
        <f t="shared" ref="G1227" si="2360">G727</f>
        <v>5</v>
      </c>
      <c r="H1227">
        <f>VLOOKUP(G1227,装备规划说明!$F$7:$H$20,2,FALSE)</f>
        <v>80</v>
      </c>
      <c r="I1227">
        <f>IF(G1227&gt;2,IF(E1227=VLOOKUP(G1227,装备规划说明!$F$10:$P$20,11,FALSE),1,0)+IF(E1227-1=VLOOKUP(G1227,装备规划说明!$F$10:$P$20,11,FALSE),1,0),IF(E1227=VLOOKUP(G1227,装备规划说明!$F$10:$P$20,11,FALSE),1,0))</f>
        <v>1</v>
      </c>
      <c r="J1227">
        <f t="shared" si="2304"/>
        <v>3</v>
      </c>
      <c r="K1227">
        <v>0</v>
      </c>
      <c r="R1227">
        <f t="shared" ref="R1227:S1227" si="2361">R727</f>
        <v>3</v>
      </c>
      <c r="S1227">
        <f t="shared" si="2361"/>
        <v>3</v>
      </c>
      <c r="U1227">
        <f>VLOOKUP($R1227,装备规划说明!$X$27:$AI$34,U$1,FALSE)</f>
        <v>16</v>
      </c>
      <c r="V1227">
        <f>INT(VLOOKUP($R1227,装备规划说明!$X$27:$AI$34,V$1,FALSE)*VLOOKUP($G1227,装备规划说明!$F$10:$O$21,4,FALSE)/装备规划说明!$AE$14)</f>
        <v>563</v>
      </c>
      <c r="W1227">
        <f>VLOOKUP($R1227,装备规划说明!$X$27:$AI$34,W$1,FALSE)</f>
        <v>21</v>
      </c>
      <c r="X1227">
        <f>INT(VLOOKUP($R1227,装备规划说明!$X$27:$AI$34,X$1,FALSE)*VLOOKUP($G1227,装备规划说明!$F$10:$O$21,4,FALSE)/装备规划说明!$AE$14)</f>
        <v>56</v>
      </c>
      <c r="Y1227" t="str">
        <f t="shared" si="2355"/>
        <v>[[16,563][[21,56]]</v>
      </c>
      <c r="Z1227">
        <f t="shared" si="2343"/>
        <v>2</v>
      </c>
      <c r="AA1227" t="str">
        <f t="shared" si="2344"/>
        <v>[[16,93,375,100][21,9,37,100]]</v>
      </c>
      <c r="AB1227" t="str">
        <f t="shared" si="2344"/>
        <v>[[16,93,375,100][21,9,37,100]]</v>
      </c>
      <c r="AC1227" t="str">
        <f t="shared" si="2344"/>
        <v>[[16,93,375,100][21,9,37,100]]</v>
      </c>
      <c r="AD1227" t="str">
        <f t="shared" si="2344"/>
        <v>[[16,93,375,100][21,9,37,100]]</v>
      </c>
      <c r="AE1227">
        <f t="shared" si="2345"/>
        <v>1</v>
      </c>
    </row>
    <row r="1228" spans="1:31" x14ac:dyDescent="0.15">
      <c r="A1228" t="str">
        <f t="shared" si="2300"/>
        <v>1304305</v>
      </c>
      <c r="B1228">
        <f t="shared" si="2301"/>
        <v>1</v>
      </c>
      <c r="E1228">
        <f t="shared" ref="E1228" si="2362">E728</f>
        <v>3</v>
      </c>
      <c r="G1228">
        <f t="shared" ref="G1228" si="2363">G728</f>
        <v>5</v>
      </c>
      <c r="H1228">
        <f>VLOOKUP(G1228,装备规划说明!$F$7:$H$20,2,FALSE)</f>
        <v>80</v>
      </c>
      <c r="I1228">
        <f>IF(G1228&gt;2,IF(E1228=VLOOKUP(G1228,装备规划说明!$F$10:$P$20,11,FALSE),1,0)+IF(E1228-1=VLOOKUP(G1228,装备规划说明!$F$10:$P$20,11,FALSE),1,0),IF(E1228=VLOOKUP(G1228,装备规划说明!$F$10:$P$20,11,FALSE),1,0))</f>
        <v>1</v>
      </c>
      <c r="J1228">
        <f t="shared" si="2304"/>
        <v>3</v>
      </c>
      <c r="K1228">
        <v>0</v>
      </c>
      <c r="R1228">
        <f t="shared" ref="R1228:S1228" si="2364">R728</f>
        <v>4</v>
      </c>
      <c r="S1228">
        <f t="shared" si="2364"/>
        <v>4</v>
      </c>
      <c r="U1228">
        <f>VLOOKUP($R1228,装备规划说明!$X$27:$AI$34,U$1,FALSE)</f>
        <v>18</v>
      </c>
      <c r="V1228">
        <f>INT(VLOOKUP($R1228,装备规划说明!$X$27:$AI$34,V$1,FALSE)*VLOOKUP($G1228,装备规划说明!$F$10:$O$21,4,FALSE)/装备规划说明!$AE$14)</f>
        <v>56</v>
      </c>
      <c r="W1228">
        <f>VLOOKUP($R1228,装备规划说明!$X$27:$AI$34,W$1,FALSE)</f>
        <v>22</v>
      </c>
      <c r="X1228">
        <f>INT(VLOOKUP($R1228,装备规划说明!$X$27:$AI$34,X$1,FALSE)*VLOOKUP($G1228,装备规划说明!$F$10:$O$21,4,FALSE)/装备规划说明!$AE$14)</f>
        <v>28</v>
      </c>
      <c r="Y1228" t="str">
        <f t="shared" si="2355"/>
        <v>[[18,56][[22,28]]</v>
      </c>
      <c r="Z1228">
        <f t="shared" si="2343"/>
        <v>2</v>
      </c>
      <c r="AA1228" t="str">
        <f t="shared" si="2344"/>
        <v>[[18,9,37,100][22,4,18,100]]</v>
      </c>
      <c r="AB1228" t="str">
        <f t="shared" si="2344"/>
        <v>[[18,9,37,100][22,4,18,100]]</v>
      </c>
      <c r="AC1228" t="str">
        <f t="shared" si="2344"/>
        <v>[[18,9,37,100][22,4,18,100]]</v>
      </c>
      <c r="AD1228" t="str">
        <f t="shared" si="2344"/>
        <v>[[18,9,37,100][22,4,18,100]]</v>
      </c>
      <c r="AE1228">
        <f t="shared" si="2345"/>
        <v>1</v>
      </c>
    </row>
    <row r="1229" spans="1:31" x14ac:dyDescent="0.15">
      <c r="A1229" t="str">
        <f t="shared" si="2300"/>
        <v>1305305</v>
      </c>
      <c r="B1229">
        <f t="shared" si="2301"/>
        <v>1</v>
      </c>
      <c r="E1229">
        <f t="shared" ref="E1229" si="2365">E729</f>
        <v>3</v>
      </c>
      <c r="G1229">
        <f t="shared" ref="G1229" si="2366">G729</f>
        <v>5</v>
      </c>
      <c r="H1229">
        <f>VLOOKUP(G1229,装备规划说明!$F$7:$H$20,2,FALSE)</f>
        <v>80</v>
      </c>
      <c r="I1229">
        <f>IF(G1229&gt;2,IF(E1229=VLOOKUP(G1229,装备规划说明!$F$10:$P$20,11,FALSE),1,0)+IF(E1229-1=VLOOKUP(G1229,装备规划说明!$F$10:$P$20,11,FALSE),1,0),IF(E1229=VLOOKUP(G1229,装备规划说明!$F$10:$P$20,11,FALSE),1,0))</f>
        <v>1</v>
      </c>
      <c r="J1229">
        <f t="shared" si="2304"/>
        <v>3</v>
      </c>
      <c r="K1229">
        <v>0</v>
      </c>
      <c r="R1229">
        <f t="shared" ref="R1229:S1229" si="2367">R729</f>
        <v>5</v>
      </c>
      <c r="S1229">
        <f t="shared" si="2367"/>
        <v>5</v>
      </c>
      <c r="U1229">
        <f>VLOOKUP($R1229,装备规划说明!$X$27:$AI$34,U$1,FALSE)</f>
        <v>16</v>
      </c>
      <c r="V1229">
        <f>INT(VLOOKUP($R1229,装备规划说明!$X$27:$AI$34,V$1,FALSE)*VLOOKUP($G1229,装备规划说明!$F$10:$O$21,4,FALSE)/装备规划说明!$AE$14)</f>
        <v>788</v>
      </c>
      <c r="W1229">
        <f>VLOOKUP($R1229,装备规划说明!$X$27:$AI$34,W$1,FALSE)</f>
        <v>17</v>
      </c>
      <c r="X1229">
        <f>INT(VLOOKUP($R1229,装备规划说明!$X$27:$AI$34,X$1,FALSE)*VLOOKUP($G1229,装备规划说明!$F$10:$O$21,4,FALSE)/装备规划说明!$AE$14)</f>
        <v>563</v>
      </c>
      <c r="Y1229" t="str">
        <f t="shared" si="2355"/>
        <v>[[16,788][[17,563]]</v>
      </c>
      <c r="Z1229">
        <f t="shared" si="2343"/>
        <v>2</v>
      </c>
      <c r="AA1229" t="str">
        <f t="shared" si="2344"/>
        <v>[[16,131,525,100][17,93,375,100]]</v>
      </c>
      <c r="AB1229" t="str">
        <f t="shared" si="2344"/>
        <v>[[16,131,525,100][17,93,375,100]]</v>
      </c>
      <c r="AC1229" t="str">
        <f t="shared" si="2344"/>
        <v>[[16,131,525,100][17,93,375,100]]</v>
      </c>
      <c r="AD1229" t="str">
        <f t="shared" si="2344"/>
        <v>[[16,131,525,100][17,93,375,100]]</v>
      </c>
      <c r="AE1229">
        <f t="shared" si="2345"/>
        <v>1</v>
      </c>
    </row>
    <row r="1230" spans="1:31" x14ac:dyDescent="0.15">
      <c r="A1230" t="str">
        <f t="shared" si="2300"/>
        <v>1306305</v>
      </c>
      <c r="B1230">
        <f t="shared" si="2301"/>
        <v>1</v>
      </c>
      <c r="E1230">
        <f t="shared" ref="E1230" si="2368">E730</f>
        <v>3</v>
      </c>
      <c r="G1230">
        <f t="shared" ref="G1230" si="2369">G730</f>
        <v>5</v>
      </c>
      <c r="H1230">
        <f>VLOOKUP(G1230,装备规划说明!$F$7:$H$20,2,FALSE)</f>
        <v>80</v>
      </c>
      <c r="I1230">
        <f>IF(G1230&gt;2,IF(E1230=VLOOKUP(G1230,装备规划说明!$F$10:$P$20,11,FALSE),1,0)+IF(E1230-1=VLOOKUP(G1230,装备规划说明!$F$10:$P$20,11,FALSE),1,0),IF(E1230=VLOOKUP(G1230,装备规划说明!$F$10:$P$20,11,FALSE),1,0))</f>
        <v>1</v>
      </c>
      <c r="J1230">
        <f t="shared" si="2304"/>
        <v>3</v>
      </c>
      <c r="K1230">
        <v>0</v>
      </c>
      <c r="R1230">
        <f t="shared" ref="R1230:S1230" si="2370">R730</f>
        <v>6</v>
      </c>
      <c r="S1230">
        <f t="shared" si="2370"/>
        <v>6</v>
      </c>
      <c r="U1230">
        <f>VLOOKUP($R1230,装备规划说明!$X$27:$AI$34,U$1,FALSE)</f>
        <v>18</v>
      </c>
      <c r="V1230">
        <f>INT(VLOOKUP($R1230,装备规划说明!$X$27:$AI$34,V$1,FALSE)*VLOOKUP($G1230,装备规划说明!$F$10:$O$21,4,FALSE)/装备规划说明!$AE$14)</f>
        <v>56</v>
      </c>
      <c r="W1230">
        <f>VLOOKUP($R1230,装备规划说明!$X$27:$AI$34,W$1,FALSE)</f>
        <v>17</v>
      </c>
      <c r="X1230">
        <f>INT(VLOOKUP($R1230,装备规划说明!$X$27:$AI$34,X$1,FALSE)*VLOOKUP($G1230,装备规划说明!$F$10:$O$21,4,FALSE)/装备规划说明!$AE$14)</f>
        <v>22</v>
      </c>
      <c r="Y1230" t="str">
        <f t="shared" si="2355"/>
        <v>[[18,56][[17,22]]</v>
      </c>
      <c r="Z1230">
        <f t="shared" si="2343"/>
        <v>2</v>
      </c>
      <c r="AA1230" t="str">
        <f t="shared" si="2344"/>
        <v>[[18,9,37,100][17,3,14,100]]</v>
      </c>
      <c r="AB1230" t="str">
        <f t="shared" si="2344"/>
        <v>[[18,9,37,100][17,3,14,100]]</v>
      </c>
      <c r="AC1230" t="str">
        <f t="shared" si="2344"/>
        <v>[[18,9,37,100][17,3,14,100]]</v>
      </c>
      <c r="AD1230" t="str">
        <f t="shared" si="2344"/>
        <v>[[18,9,37,100][17,3,14,100]]</v>
      </c>
      <c r="AE1230">
        <f t="shared" si="2345"/>
        <v>1</v>
      </c>
    </row>
    <row r="1231" spans="1:31" x14ac:dyDescent="0.15">
      <c r="A1231" t="str">
        <f t="shared" si="2300"/>
        <v>1307305</v>
      </c>
      <c r="B1231">
        <f t="shared" si="2301"/>
        <v>1</v>
      </c>
      <c r="E1231">
        <f t="shared" ref="E1231" si="2371">E731</f>
        <v>3</v>
      </c>
      <c r="G1231">
        <f t="shared" ref="G1231" si="2372">G731</f>
        <v>5</v>
      </c>
      <c r="H1231">
        <f>VLOOKUP(G1231,装备规划说明!$F$7:$H$20,2,FALSE)</f>
        <v>80</v>
      </c>
      <c r="I1231">
        <f>IF(G1231&gt;2,IF(E1231=VLOOKUP(G1231,装备规划说明!$F$10:$P$20,11,FALSE),1,0)+IF(E1231-1=VLOOKUP(G1231,装备规划说明!$F$10:$P$20,11,FALSE),1,0),IF(E1231=VLOOKUP(G1231,装备规划说明!$F$10:$P$20,11,FALSE),1,0))</f>
        <v>1</v>
      </c>
      <c r="J1231">
        <f t="shared" si="2304"/>
        <v>3</v>
      </c>
      <c r="K1231">
        <v>0</v>
      </c>
      <c r="R1231">
        <f t="shared" ref="R1231:S1231" si="2373">R731</f>
        <v>7</v>
      </c>
      <c r="S1231">
        <f t="shared" si="2373"/>
        <v>7</v>
      </c>
      <c r="U1231">
        <f>VLOOKUP($R1231,装备规划说明!$X$27:$AI$34,U$1,FALSE)</f>
        <v>16</v>
      </c>
      <c r="V1231">
        <f>INT(VLOOKUP($R1231,装备规划说明!$X$27:$AI$34,V$1,FALSE)*VLOOKUP($G1231,装备规划说明!$F$10:$O$21,4,FALSE)/装备规划说明!$AE$14)</f>
        <v>1126</v>
      </c>
      <c r="W1231">
        <f>VLOOKUP($R1231,装备规划说明!$X$27:$AI$34,W$1,FALSE)</f>
        <v>18</v>
      </c>
      <c r="X1231">
        <f>INT(VLOOKUP($R1231,装备规划说明!$X$27:$AI$34,X$1,FALSE)*VLOOKUP($G1231,装备规划说明!$F$10:$O$21,4,FALSE)/装备规划说明!$AE$14)</f>
        <v>225</v>
      </c>
      <c r="Y1231" t="str">
        <f t="shared" si="2355"/>
        <v>[[16,1126][[18,225]]</v>
      </c>
      <c r="Z1231">
        <f t="shared" si="2343"/>
        <v>2</v>
      </c>
      <c r="AA1231" t="str">
        <f t="shared" si="2344"/>
        <v>[[16,187,750,100][18,37,150,100]]</v>
      </c>
      <c r="AB1231" t="str">
        <f t="shared" si="2344"/>
        <v>[[16,187,750,100][18,37,150,100]]</v>
      </c>
      <c r="AC1231" t="str">
        <f t="shared" si="2344"/>
        <v>[[16,187,750,100][18,37,150,100]]</v>
      </c>
      <c r="AD1231" t="str">
        <f t="shared" si="2344"/>
        <v>[[16,187,750,100][18,37,150,100]]</v>
      </c>
      <c r="AE1231">
        <f t="shared" si="2345"/>
        <v>1</v>
      </c>
    </row>
    <row r="1232" spans="1:31" x14ac:dyDescent="0.15">
      <c r="A1232" t="str">
        <f t="shared" si="2300"/>
        <v>1307305</v>
      </c>
      <c r="B1232">
        <f t="shared" si="2301"/>
        <v>1</v>
      </c>
      <c r="E1232">
        <f t="shared" ref="E1232" si="2374">E732</f>
        <v>3</v>
      </c>
      <c r="G1232">
        <f t="shared" ref="G1232" si="2375">G732</f>
        <v>5</v>
      </c>
      <c r="H1232">
        <f>VLOOKUP(G1232,装备规划说明!$F$7:$H$20,2,FALSE)</f>
        <v>80</v>
      </c>
      <c r="I1232">
        <f>IF(G1232&gt;2,IF(E1232=VLOOKUP(G1232,装备规划说明!$F$10:$P$20,11,FALSE),1,0)+IF(E1232-1=VLOOKUP(G1232,装备规划说明!$F$10:$P$20,11,FALSE),1,0),IF(E1232=VLOOKUP(G1232,装备规划说明!$F$10:$P$20,11,FALSE),1,0))</f>
        <v>1</v>
      </c>
      <c r="J1232">
        <f t="shared" si="2304"/>
        <v>3</v>
      </c>
      <c r="K1232">
        <v>0</v>
      </c>
      <c r="R1232">
        <f t="shared" ref="R1232:S1232" si="2376">R732</f>
        <v>7</v>
      </c>
      <c r="S1232">
        <f t="shared" si="2376"/>
        <v>7</v>
      </c>
      <c r="U1232">
        <f>VLOOKUP($R1232,装备规划说明!$X$27:$AI$34,U$1,FALSE)</f>
        <v>16</v>
      </c>
      <c r="V1232">
        <f>INT(VLOOKUP($R1232,装备规划说明!$X$27:$AI$34,V$1,FALSE)*VLOOKUP($G1232,装备规划说明!$F$10:$O$21,4,FALSE)/装备规划说明!$AE$14)</f>
        <v>1126</v>
      </c>
      <c r="W1232">
        <f>VLOOKUP($R1232,装备规划说明!$X$27:$AI$34,W$1,FALSE)</f>
        <v>18</v>
      </c>
      <c r="X1232">
        <f>INT(VLOOKUP($R1232,装备规划说明!$X$27:$AI$34,X$1,FALSE)*VLOOKUP($G1232,装备规划说明!$F$10:$O$21,4,FALSE)/装备规划说明!$AE$14)</f>
        <v>225</v>
      </c>
      <c r="Y1232" t="str">
        <f t="shared" si="2355"/>
        <v>[[16,1126][[18,225]]</v>
      </c>
      <c r="Z1232">
        <f t="shared" si="2343"/>
        <v>2</v>
      </c>
      <c r="AA1232" t="str">
        <f t="shared" si="2344"/>
        <v>[[16,187,750,100][18,37,150,100]]</v>
      </c>
      <c r="AB1232" t="str">
        <f t="shared" si="2344"/>
        <v>[[16,187,750,100][18,37,150,100]]</v>
      </c>
      <c r="AC1232" t="str">
        <f t="shared" si="2344"/>
        <v>[[16,187,750,100][18,37,150,100]]</v>
      </c>
      <c r="AD1232" t="str">
        <f t="shared" si="2344"/>
        <v>[[16,187,750,100][18,37,150,100]]</v>
      </c>
      <c r="AE1232">
        <f t="shared" si="2345"/>
        <v>1</v>
      </c>
    </row>
    <row r="1233" spans="1:31" x14ac:dyDescent="0.15">
      <c r="A1233" t="str">
        <f t="shared" si="2300"/>
        <v>1307305</v>
      </c>
      <c r="B1233">
        <f t="shared" si="2301"/>
        <v>1</v>
      </c>
      <c r="E1233">
        <f t="shared" ref="E1233" si="2377">E733</f>
        <v>3</v>
      </c>
      <c r="G1233">
        <f t="shared" ref="G1233" si="2378">G733</f>
        <v>5</v>
      </c>
      <c r="H1233">
        <f>VLOOKUP(G1233,装备规划说明!$F$7:$H$20,2,FALSE)</f>
        <v>80</v>
      </c>
      <c r="I1233">
        <f>IF(G1233&gt;2,IF(E1233=VLOOKUP(G1233,装备规划说明!$F$10:$P$20,11,FALSE),1,0)+IF(E1233-1=VLOOKUP(G1233,装备规划说明!$F$10:$P$20,11,FALSE),1,0),IF(E1233=VLOOKUP(G1233,装备规划说明!$F$10:$P$20,11,FALSE),1,0))</f>
        <v>1</v>
      </c>
      <c r="J1233">
        <f t="shared" si="2304"/>
        <v>3</v>
      </c>
      <c r="K1233">
        <v>0</v>
      </c>
      <c r="R1233">
        <f t="shared" ref="R1233:S1233" si="2379">R733</f>
        <v>7</v>
      </c>
      <c r="S1233">
        <f t="shared" si="2379"/>
        <v>7</v>
      </c>
      <c r="U1233">
        <f>VLOOKUP($R1233,装备规划说明!$X$27:$AI$34,U$1,FALSE)</f>
        <v>16</v>
      </c>
      <c r="V1233">
        <f>INT(VLOOKUP($R1233,装备规划说明!$X$27:$AI$34,V$1,FALSE)*VLOOKUP($G1233,装备规划说明!$F$10:$O$21,4,FALSE)/装备规划说明!$AE$14)</f>
        <v>1126</v>
      </c>
      <c r="W1233">
        <f>VLOOKUP($R1233,装备规划说明!$X$27:$AI$34,W$1,FALSE)</f>
        <v>18</v>
      </c>
      <c r="X1233">
        <f>INT(VLOOKUP($R1233,装备规划说明!$X$27:$AI$34,X$1,FALSE)*VLOOKUP($G1233,装备规划说明!$F$10:$O$21,4,FALSE)/装备规划说明!$AE$14)</f>
        <v>225</v>
      </c>
      <c r="Y1233" t="str">
        <f t="shared" si="2355"/>
        <v>[[16,1126][[18,225]]</v>
      </c>
      <c r="Z1233">
        <f t="shared" si="2343"/>
        <v>2</v>
      </c>
      <c r="AA1233" t="str">
        <f t="shared" si="2344"/>
        <v>[[16,187,750,100][18,37,150,100]]</v>
      </c>
      <c r="AB1233" t="str">
        <f t="shared" si="2344"/>
        <v>[[16,187,750,100][18,37,150,100]]</v>
      </c>
      <c r="AC1233" t="str">
        <f t="shared" si="2344"/>
        <v>[[16,187,750,100][18,37,150,100]]</v>
      </c>
      <c r="AD1233" t="str">
        <f t="shared" si="2344"/>
        <v>[[16,187,750,100][18,37,150,100]]</v>
      </c>
      <c r="AE1233">
        <f t="shared" si="2345"/>
        <v>1</v>
      </c>
    </row>
    <row r="1234" spans="1:31" x14ac:dyDescent="0.15">
      <c r="A1234" t="str">
        <f t="shared" si="2300"/>
        <v>1307305</v>
      </c>
      <c r="B1234">
        <f t="shared" si="2301"/>
        <v>1</v>
      </c>
      <c r="E1234">
        <f t="shared" ref="E1234" si="2380">E734</f>
        <v>3</v>
      </c>
      <c r="G1234">
        <f t="shared" ref="G1234" si="2381">G734</f>
        <v>5</v>
      </c>
      <c r="H1234">
        <f>VLOOKUP(G1234,装备规划说明!$F$7:$H$20,2,FALSE)</f>
        <v>80</v>
      </c>
      <c r="I1234">
        <f>IF(G1234&gt;2,IF(E1234=VLOOKUP(G1234,装备规划说明!$F$10:$P$20,11,FALSE),1,0)+IF(E1234-1=VLOOKUP(G1234,装备规划说明!$F$10:$P$20,11,FALSE),1,0),IF(E1234=VLOOKUP(G1234,装备规划说明!$F$10:$P$20,11,FALSE),1,0))</f>
        <v>1</v>
      </c>
      <c r="J1234">
        <f t="shared" si="2304"/>
        <v>3</v>
      </c>
      <c r="K1234">
        <v>0</v>
      </c>
      <c r="R1234">
        <f t="shared" ref="R1234:S1234" si="2382">R734</f>
        <v>7</v>
      </c>
      <c r="S1234">
        <f t="shared" si="2382"/>
        <v>7</v>
      </c>
      <c r="U1234">
        <f>VLOOKUP($R1234,装备规划说明!$X$27:$AI$34,U$1,FALSE)</f>
        <v>16</v>
      </c>
      <c r="V1234">
        <f>INT(VLOOKUP($R1234,装备规划说明!$X$27:$AI$34,V$1,FALSE)*VLOOKUP($G1234,装备规划说明!$F$10:$O$21,4,FALSE)/装备规划说明!$AE$14)</f>
        <v>1126</v>
      </c>
      <c r="W1234">
        <f>VLOOKUP($R1234,装备规划说明!$X$27:$AI$34,W$1,FALSE)</f>
        <v>18</v>
      </c>
      <c r="X1234">
        <f>INT(VLOOKUP($R1234,装备规划说明!$X$27:$AI$34,X$1,FALSE)*VLOOKUP($G1234,装备规划说明!$F$10:$O$21,4,FALSE)/装备规划说明!$AE$14)</f>
        <v>225</v>
      </c>
      <c r="Y1234" t="str">
        <f t="shared" si="2355"/>
        <v>[[16,1126][[18,225]]</v>
      </c>
      <c r="Z1234">
        <f t="shared" si="2343"/>
        <v>2</v>
      </c>
      <c r="AA1234" t="str">
        <f t="shared" si="2344"/>
        <v>[[16,187,750,100][18,37,150,100]]</v>
      </c>
      <c r="AB1234" t="str">
        <f t="shared" si="2344"/>
        <v>[[16,187,750,100][18,37,150,100]]</v>
      </c>
      <c r="AC1234" t="str">
        <f t="shared" si="2344"/>
        <v>[[16,187,750,100][18,37,150,100]]</v>
      </c>
      <c r="AD1234" t="str">
        <f t="shared" si="2344"/>
        <v>[[16,187,750,100][18,37,150,100]]</v>
      </c>
      <c r="AE1234">
        <f t="shared" si="2345"/>
        <v>1</v>
      </c>
    </row>
    <row r="1235" spans="1:31" x14ac:dyDescent="0.15">
      <c r="A1235" t="str">
        <f t="shared" si="2300"/>
        <v>1301405</v>
      </c>
      <c r="B1235">
        <f t="shared" si="2301"/>
        <v>1</v>
      </c>
      <c r="E1235">
        <f t="shared" ref="E1235" si="2383">E735</f>
        <v>4</v>
      </c>
      <c r="G1235">
        <f t="shared" ref="G1235" si="2384">G735</f>
        <v>5</v>
      </c>
      <c r="H1235">
        <f>VLOOKUP(G1235,装备规划说明!$F$7:$H$20,2,FALSE)</f>
        <v>80</v>
      </c>
      <c r="I1235">
        <f>IF(G1235&gt;2,IF(E1235=VLOOKUP(G1235,装备规划说明!$F$10:$P$20,11,FALSE),1,0)+IF(E1235-1=VLOOKUP(G1235,装备规划说明!$F$10:$P$20,11,FALSE),1,0),IF(E1235=VLOOKUP(G1235,装备规划说明!$F$10:$P$20,11,FALSE),1,0))</f>
        <v>1</v>
      </c>
      <c r="J1235">
        <f t="shared" si="2304"/>
        <v>3</v>
      </c>
      <c r="K1235">
        <v>0</v>
      </c>
      <c r="R1235">
        <f t="shared" ref="R1235:S1235" si="2385">R735</f>
        <v>1</v>
      </c>
      <c r="S1235">
        <f t="shared" si="2385"/>
        <v>1</v>
      </c>
      <c r="U1235">
        <f>VLOOKUP($R1235,装备规划说明!$X$27:$AI$34,U$1,FALSE)</f>
        <v>16</v>
      </c>
      <c r="V1235">
        <f>INT(VLOOKUP($R1235,装备规划说明!$X$27:$AI$34,V$1,FALSE)*VLOOKUP($G1235,装备规划说明!$F$10:$O$21,4,FALSE)/装备规划说明!$AE$14)</f>
        <v>788</v>
      </c>
      <c r="W1235">
        <f>VLOOKUP($R1235,装备规划说明!$X$27:$AI$34,W$1,FALSE)</f>
        <v>20</v>
      </c>
      <c r="X1235">
        <f>INT(VLOOKUP($R1235,装备规划说明!$X$27:$AI$34,X$1,FALSE)*VLOOKUP($G1235,装备规划说明!$F$10:$O$21,4,FALSE)/装备规划说明!$AE$14)</f>
        <v>56</v>
      </c>
      <c r="Y1235" t="str">
        <f t="shared" si="2355"/>
        <v>[[16,788][[20,56]]</v>
      </c>
      <c r="Z1235">
        <f t="shared" si="2343"/>
        <v>3</v>
      </c>
      <c r="AA1235" t="str">
        <f t="shared" si="2344"/>
        <v>[[16,131,525,100][20,9,37,100]]</v>
      </c>
      <c r="AB1235" t="str">
        <f t="shared" si="2344"/>
        <v>[[16,131,525,100][20,9,37,100]]</v>
      </c>
      <c r="AC1235" t="str">
        <f t="shared" si="2344"/>
        <v>[[16,131,525,100][20,9,37,100]]</v>
      </c>
      <c r="AD1235" t="str">
        <f t="shared" si="2344"/>
        <v>[[16,131,525,100][20,9,37,100]]</v>
      </c>
      <c r="AE1235">
        <f t="shared" si="2345"/>
        <v>2</v>
      </c>
    </row>
    <row r="1236" spans="1:31" x14ac:dyDescent="0.15">
      <c r="A1236" t="str">
        <f t="shared" si="2300"/>
        <v>1302405</v>
      </c>
      <c r="B1236">
        <f t="shared" si="2301"/>
        <v>1</v>
      </c>
      <c r="E1236">
        <f t="shared" ref="E1236" si="2386">E736</f>
        <v>4</v>
      </c>
      <c r="G1236">
        <f t="shared" ref="G1236" si="2387">G736</f>
        <v>5</v>
      </c>
      <c r="H1236">
        <f>VLOOKUP(G1236,装备规划说明!$F$7:$H$20,2,FALSE)</f>
        <v>80</v>
      </c>
      <c r="I1236">
        <f>IF(G1236&gt;2,IF(E1236=VLOOKUP(G1236,装备规划说明!$F$10:$P$20,11,FALSE),1,0)+IF(E1236-1=VLOOKUP(G1236,装备规划说明!$F$10:$P$20,11,FALSE),1,0),IF(E1236=VLOOKUP(G1236,装备规划说明!$F$10:$P$20,11,FALSE),1,0))</f>
        <v>1</v>
      </c>
      <c r="J1236">
        <f t="shared" si="2304"/>
        <v>3</v>
      </c>
      <c r="K1236">
        <v>0</v>
      </c>
      <c r="R1236">
        <f t="shared" ref="R1236:S1236" si="2388">R736</f>
        <v>2</v>
      </c>
      <c r="S1236">
        <f t="shared" si="2388"/>
        <v>2</v>
      </c>
      <c r="U1236">
        <f>VLOOKUP($R1236,装备规划说明!$X$27:$AI$34,U$1,FALSE)</f>
        <v>16</v>
      </c>
      <c r="V1236">
        <f>INT(VLOOKUP($R1236,装备规划说明!$X$27:$AI$34,V$1,FALSE)*VLOOKUP($G1236,装备规划说明!$F$10:$O$21,4,FALSE)/装备规划说明!$AE$14)</f>
        <v>1126</v>
      </c>
      <c r="W1236">
        <f>VLOOKUP($R1236,装备规划说明!$X$27:$AI$34,W$1,FALSE)</f>
        <v>20</v>
      </c>
      <c r="X1236">
        <f>INT(VLOOKUP($R1236,装备规划说明!$X$27:$AI$34,X$1,FALSE)*VLOOKUP($G1236,装备规划说明!$F$10:$O$21,4,FALSE)/装备规划说明!$AE$14)</f>
        <v>56</v>
      </c>
      <c r="Y1236" t="str">
        <f t="shared" si="2355"/>
        <v>[[16,1126][[20,56]]</v>
      </c>
      <c r="Z1236">
        <f t="shared" si="2343"/>
        <v>3</v>
      </c>
      <c r="AA1236" t="str">
        <f t="shared" si="2344"/>
        <v>[[16,187,750,100][20,9,37,100]]</v>
      </c>
      <c r="AB1236" t="str">
        <f t="shared" si="2344"/>
        <v>[[16,187,750,100][20,9,37,100]]</v>
      </c>
      <c r="AC1236" t="str">
        <f t="shared" si="2344"/>
        <v>[[16,187,750,100][20,9,37,100]]</v>
      </c>
      <c r="AD1236" t="str">
        <f t="shared" si="2344"/>
        <v>[[16,187,750,100][20,9,37,100]]</v>
      </c>
      <c r="AE1236">
        <f t="shared" si="2345"/>
        <v>2</v>
      </c>
    </row>
    <row r="1237" spans="1:31" x14ac:dyDescent="0.15">
      <c r="A1237" t="str">
        <f t="shared" si="2300"/>
        <v>1303405</v>
      </c>
      <c r="B1237">
        <f t="shared" si="2301"/>
        <v>1</v>
      </c>
      <c r="E1237">
        <f t="shared" ref="E1237" si="2389">E737</f>
        <v>4</v>
      </c>
      <c r="G1237">
        <f t="shared" ref="G1237" si="2390">G737</f>
        <v>5</v>
      </c>
      <c r="H1237">
        <f>VLOOKUP(G1237,装备规划说明!$F$7:$H$20,2,FALSE)</f>
        <v>80</v>
      </c>
      <c r="I1237">
        <f>IF(G1237&gt;2,IF(E1237=VLOOKUP(G1237,装备规划说明!$F$10:$P$20,11,FALSE),1,0)+IF(E1237-1=VLOOKUP(G1237,装备规划说明!$F$10:$P$20,11,FALSE),1,0),IF(E1237=VLOOKUP(G1237,装备规划说明!$F$10:$P$20,11,FALSE),1,0))</f>
        <v>1</v>
      </c>
      <c r="J1237">
        <f t="shared" si="2304"/>
        <v>3</v>
      </c>
      <c r="K1237">
        <v>0</v>
      </c>
      <c r="R1237">
        <f t="shared" ref="R1237:S1237" si="2391">R737</f>
        <v>3</v>
      </c>
      <c r="S1237">
        <f t="shared" si="2391"/>
        <v>3</v>
      </c>
      <c r="U1237">
        <f>VLOOKUP($R1237,装备规划说明!$X$27:$AI$34,U$1,FALSE)</f>
        <v>16</v>
      </c>
      <c r="V1237">
        <f>INT(VLOOKUP($R1237,装备规划说明!$X$27:$AI$34,V$1,FALSE)*VLOOKUP($G1237,装备规划说明!$F$10:$O$21,4,FALSE)/装备规划说明!$AE$14)</f>
        <v>563</v>
      </c>
      <c r="W1237">
        <f>VLOOKUP($R1237,装备规划说明!$X$27:$AI$34,W$1,FALSE)</f>
        <v>21</v>
      </c>
      <c r="X1237">
        <f>INT(VLOOKUP($R1237,装备规划说明!$X$27:$AI$34,X$1,FALSE)*VLOOKUP($G1237,装备规划说明!$F$10:$O$21,4,FALSE)/装备规划说明!$AE$14)</f>
        <v>56</v>
      </c>
      <c r="Y1237" t="str">
        <f t="shared" si="2355"/>
        <v>[[16,563][[21,56]]</v>
      </c>
      <c r="Z1237">
        <f t="shared" si="2343"/>
        <v>3</v>
      </c>
      <c r="AA1237" t="str">
        <f t="shared" si="2344"/>
        <v>[[16,93,375,100][21,9,37,100]]</v>
      </c>
      <c r="AB1237" t="str">
        <f t="shared" si="2344"/>
        <v>[[16,93,375,100][21,9,37,100]]</v>
      </c>
      <c r="AC1237" t="str">
        <f t="shared" si="2344"/>
        <v>[[16,93,375,100][21,9,37,100]]</v>
      </c>
      <c r="AD1237" t="str">
        <f t="shared" si="2344"/>
        <v>[[16,93,375,100][21,9,37,100]]</v>
      </c>
      <c r="AE1237">
        <f t="shared" si="2345"/>
        <v>2</v>
      </c>
    </row>
    <row r="1238" spans="1:31" x14ac:dyDescent="0.15">
      <c r="A1238" t="str">
        <f t="shared" si="2300"/>
        <v>1304405</v>
      </c>
      <c r="B1238">
        <f t="shared" si="2301"/>
        <v>1</v>
      </c>
      <c r="E1238">
        <f t="shared" ref="E1238" si="2392">E738</f>
        <v>4</v>
      </c>
      <c r="G1238">
        <f t="shared" ref="G1238" si="2393">G738</f>
        <v>5</v>
      </c>
      <c r="H1238">
        <f>VLOOKUP(G1238,装备规划说明!$F$7:$H$20,2,FALSE)</f>
        <v>80</v>
      </c>
      <c r="I1238">
        <f>IF(G1238&gt;2,IF(E1238=VLOOKUP(G1238,装备规划说明!$F$10:$P$20,11,FALSE),1,0)+IF(E1238-1=VLOOKUP(G1238,装备规划说明!$F$10:$P$20,11,FALSE),1,0),IF(E1238=VLOOKUP(G1238,装备规划说明!$F$10:$P$20,11,FALSE),1,0))</f>
        <v>1</v>
      </c>
      <c r="J1238">
        <f t="shared" si="2304"/>
        <v>3</v>
      </c>
      <c r="K1238">
        <v>0</v>
      </c>
      <c r="R1238">
        <f t="shared" ref="R1238:S1238" si="2394">R738</f>
        <v>4</v>
      </c>
      <c r="S1238">
        <f t="shared" si="2394"/>
        <v>4</v>
      </c>
      <c r="U1238">
        <f>VLOOKUP($R1238,装备规划说明!$X$27:$AI$34,U$1,FALSE)</f>
        <v>18</v>
      </c>
      <c r="V1238">
        <f>INT(VLOOKUP($R1238,装备规划说明!$X$27:$AI$34,V$1,FALSE)*VLOOKUP($G1238,装备规划说明!$F$10:$O$21,4,FALSE)/装备规划说明!$AE$14)</f>
        <v>56</v>
      </c>
      <c r="W1238">
        <f>VLOOKUP($R1238,装备规划说明!$X$27:$AI$34,W$1,FALSE)</f>
        <v>22</v>
      </c>
      <c r="X1238">
        <f>INT(VLOOKUP($R1238,装备规划说明!$X$27:$AI$34,X$1,FALSE)*VLOOKUP($G1238,装备规划说明!$F$10:$O$21,4,FALSE)/装备规划说明!$AE$14)</f>
        <v>28</v>
      </c>
      <c r="Y1238" t="str">
        <f t="shared" si="2355"/>
        <v>[[18,56][[22,28]]</v>
      </c>
      <c r="Z1238">
        <f t="shared" si="2343"/>
        <v>3</v>
      </c>
      <c r="AA1238" t="str">
        <f t="shared" si="2344"/>
        <v>[[18,9,37,100][22,4,18,100]]</v>
      </c>
      <c r="AB1238" t="str">
        <f t="shared" si="2344"/>
        <v>[[18,9,37,100][22,4,18,100]]</v>
      </c>
      <c r="AC1238" t="str">
        <f t="shared" si="2344"/>
        <v>[[18,9,37,100][22,4,18,100]]</v>
      </c>
      <c r="AD1238" t="str">
        <f t="shared" si="2344"/>
        <v>[[18,9,37,100][22,4,18,100]]</v>
      </c>
      <c r="AE1238">
        <f t="shared" si="2345"/>
        <v>2</v>
      </c>
    </row>
    <row r="1239" spans="1:31" x14ac:dyDescent="0.15">
      <c r="A1239" t="str">
        <f t="shared" si="2300"/>
        <v>1305405</v>
      </c>
      <c r="B1239">
        <f t="shared" si="2301"/>
        <v>1</v>
      </c>
      <c r="E1239">
        <f t="shared" ref="E1239" si="2395">E739</f>
        <v>4</v>
      </c>
      <c r="G1239">
        <f t="shared" ref="G1239" si="2396">G739</f>
        <v>5</v>
      </c>
      <c r="H1239">
        <f>VLOOKUP(G1239,装备规划说明!$F$7:$H$20,2,FALSE)</f>
        <v>80</v>
      </c>
      <c r="I1239">
        <f>IF(G1239&gt;2,IF(E1239=VLOOKUP(G1239,装备规划说明!$F$10:$P$20,11,FALSE),1,0)+IF(E1239-1=VLOOKUP(G1239,装备规划说明!$F$10:$P$20,11,FALSE),1,0),IF(E1239=VLOOKUP(G1239,装备规划说明!$F$10:$P$20,11,FALSE),1,0))</f>
        <v>1</v>
      </c>
      <c r="J1239">
        <f t="shared" si="2304"/>
        <v>3</v>
      </c>
      <c r="K1239">
        <v>0</v>
      </c>
      <c r="R1239">
        <f t="shared" ref="R1239:S1239" si="2397">R739</f>
        <v>5</v>
      </c>
      <c r="S1239">
        <f t="shared" si="2397"/>
        <v>5</v>
      </c>
      <c r="U1239">
        <f>VLOOKUP($R1239,装备规划说明!$X$27:$AI$34,U$1,FALSE)</f>
        <v>16</v>
      </c>
      <c r="V1239">
        <f>INT(VLOOKUP($R1239,装备规划说明!$X$27:$AI$34,V$1,FALSE)*VLOOKUP($G1239,装备规划说明!$F$10:$O$21,4,FALSE)/装备规划说明!$AE$14)</f>
        <v>788</v>
      </c>
      <c r="W1239">
        <f>VLOOKUP($R1239,装备规划说明!$X$27:$AI$34,W$1,FALSE)</f>
        <v>17</v>
      </c>
      <c r="X1239">
        <f>INT(VLOOKUP($R1239,装备规划说明!$X$27:$AI$34,X$1,FALSE)*VLOOKUP($G1239,装备规划说明!$F$10:$O$21,4,FALSE)/装备规划说明!$AE$14)</f>
        <v>563</v>
      </c>
      <c r="Y1239" t="str">
        <f t="shared" si="2355"/>
        <v>[[16,788][[17,563]]</v>
      </c>
      <c r="Z1239">
        <f t="shared" si="2343"/>
        <v>3</v>
      </c>
      <c r="AA1239" t="str">
        <f t="shared" si="2344"/>
        <v>[[16,131,525,100][17,93,375,100]]</v>
      </c>
      <c r="AB1239" t="str">
        <f t="shared" si="2344"/>
        <v>[[16,131,525,100][17,93,375,100]]</v>
      </c>
      <c r="AC1239" t="str">
        <f t="shared" si="2344"/>
        <v>[[16,131,525,100][17,93,375,100]]</v>
      </c>
      <c r="AD1239" t="str">
        <f t="shared" si="2344"/>
        <v>[[16,131,525,100][17,93,375,100]]</v>
      </c>
      <c r="AE1239">
        <f t="shared" si="2345"/>
        <v>2</v>
      </c>
    </row>
    <row r="1240" spans="1:31" x14ac:dyDescent="0.15">
      <c r="A1240" t="str">
        <f t="shared" si="2300"/>
        <v>1306405</v>
      </c>
      <c r="B1240">
        <f t="shared" si="2301"/>
        <v>1</v>
      </c>
      <c r="E1240">
        <f t="shared" ref="E1240" si="2398">E740</f>
        <v>4</v>
      </c>
      <c r="G1240">
        <f t="shared" ref="G1240" si="2399">G740</f>
        <v>5</v>
      </c>
      <c r="H1240">
        <f>VLOOKUP(G1240,装备规划说明!$F$7:$H$20,2,FALSE)</f>
        <v>80</v>
      </c>
      <c r="I1240">
        <f>IF(G1240&gt;2,IF(E1240=VLOOKUP(G1240,装备规划说明!$F$10:$P$20,11,FALSE),1,0)+IF(E1240-1=VLOOKUP(G1240,装备规划说明!$F$10:$P$20,11,FALSE),1,0),IF(E1240=VLOOKUP(G1240,装备规划说明!$F$10:$P$20,11,FALSE),1,0))</f>
        <v>1</v>
      </c>
      <c r="J1240">
        <f t="shared" si="2304"/>
        <v>3</v>
      </c>
      <c r="K1240">
        <v>0</v>
      </c>
      <c r="R1240">
        <f t="shared" ref="R1240:S1240" si="2400">R740</f>
        <v>6</v>
      </c>
      <c r="S1240">
        <f t="shared" si="2400"/>
        <v>6</v>
      </c>
      <c r="U1240">
        <f>VLOOKUP($R1240,装备规划说明!$X$27:$AI$34,U$1,FALSE)</f>
        <v>18</v>
      </c>
      <c r="V1240">
        <f>INT(VLOOKUP($R1240,装备规划说明!$X$27:$AI$34,V$1,FALSE)*VLOOKUP($G1240,装备规划说明!$F$10:$O$21,4,FALSE)/装备规划说明!$AE$14)</f>
        <v>56</v>
      </c>
      <c r="W1240">
        <f>VLOOKUP($R1240,装备规划说明!$X$27:$AI$34,W$1,FALSE)</f>
        <v>17</v>
      </c>
      <c r="X1240">
        <f>INT(VLOOKUP($R1240,装备规划说明!$X$27:$AI$34,X$1,FALSE)*VLOOKUP($G1240,装备规划说明!$F$10:$O$21,4,FALSE)/装备规划说明!$AE$14)</f>
        <v>22</v>
      </c>
      <c r="Y1240" t="str">
        <f t="shared" si="2355"/>
        <v>[[18,56][[17,22]]</v>
      </c>
      <c r="Z1240">
        <f t="shared" si="2343"/>
        <v>3</v>
      </c>
      <c r="AA1240" t="str">
        <f t="shared" si="2344"/>
        <v>[[18,9,37,100][17,3,14,100]]</v>
      </c>
      <c r="AB1240" t="str">
        <f t="shared" si="2344"/>
        <v>[[18,9,37,100][17,3,14,100]]</v>
      </c>
      <c r="AC1240" t="str">
        <f t="shared" si="2344"/>
        <v>[[18,9,37,100][17,3,14,100]]</v>
      </c>
      <c r="AD1240" t="str">
        <f t="shared" si="2344"/>
        <v>[[18,9,37,100][17,3,14,100]]</v>
      </c>
      <c r="AE1240">
        <f t="shared" si="2345"/>
        <v>2</v>
      </c>
    </row>
    <row r="1241" spans="1:31" x14ac:dyDescent="0.15">
      <c r="A1241" t="str">
        <f t="shared" si="2300"/>
        <v>1307405</v>
      </c>
      <c r="B1241">
        <f t="shared" si="2301"/>
        <v>1</v>
      </c>
      <c r="E1241">
        <f t="shared" ref="E1241" si="2401">E741</f>
        <v>4</v>
      </c>
      <c r="G1241">
        <f t="shared" ref="G1241" si="2402">G741</f>
        <v>5</v>
      </c>
      <c r="H1241">
        <f>VLOOKUP(G1241,装备规划说明!$F$7:$H$20,2,FALSE)</f>
        <v>80</v>
      </c>
      <c r="I1241">
        <f>IF(G1241&gt;2,IF(E1241=VLOOKUP(G1241,装备规划说明!$F$10:$P$20,11,FALSE),1,0)+IF(E1241-1=VLOOKUP(G1241,装备规划说明!$F$10:$P$20,11,FALSE),1,0),IF(E1241=VLOOKUP(G1241,装备规划说明!$F$10:$P$20,11,FALSE),1,0))</f>
        <v>1</v>
      </c>
      <c r="J1241">
        <f t="shared" si="2304"/>
        <v>3</v>
      </c>
      <c r="K1241">
        <v>0</v>
      </c>
      <c r="R1241">
        <f t="shared" ref="R1241:S1241" si="2403">R741</f>
        <v>7</v>
      </c>
      <c r="S1241">
        <f t="shared" si="2403"/>
        <v>7</v>
      </c>
      <c r="U1241">
        <f>VLOOKUP($R1241,装备规划说明!$X$27:$AI$34,U$1,FALSE)</f>
        <v>16</v>
      </c>
      <c r="V1241">
        <f>INT(VLOOKUP($R1241,装备规划说明!$X$27:$AI$34,V$1,FALSE)*VLOOKUP($G1241,装备规划说明!$F$10:$O$21,4,FALSE)/装备规划说明!$AE$14)</f>
        <v>1126</v>
      </c>
      <c r="W1241">
        <f>VLOOKUP($R1241,装备规划说明!$X$27:$AI$34,W$1,FALSE)</f>
        <v>18</v>
      </c>
      <c r="X1241">
        <f>INT(VLOOKUP($R1241,装备规划说明!$X$27:$AI$34,X$1,FALSE)*VLOOKUP($G1241,装备规划说明!$F$10:$O$21,4,FALSE)/装备规划说明!$AE$14)</f>
        <v>225</v>
      </c>
      <c r="Y1241" t="str">
        <f t="shared" si="2355"/>
        <v>[[16,1126][[18,225]]</v>
      </c>
      <c r="Z1241">
        <f t="shared" si="2343"/>
        <v>3</v>
      </c>
      <c r="AA1241" t="str">
        <f t="shared" si="2344"/>
        <v>[[16,187,750,100][18,37,150,100]]</v>
      </c>
      <c r="AB1241" t="str">
        <f t="shared" si="2344"/>
        <v>[[16,187,750,100][18,37,150,100]]</v>
      </c>
      <c r="AC1241" t="str">
        <f t="shared" si="2344"/>
        <v>[[16,187,750,100][18,37,150,100]]</v>
      </c>
      <c r="AD1241" t="str">
        <f t="shared" si="2344"/>
        <v>[[16,187,750,100][18,37,150,100]]</v>
      </c>
      <c r="AE1241">
        <f t="shared" si="2345"/>
        <v>2</v>
      </c>
    </row>
    <row r="1242" spans="1:31" x14ac:dyDescent="0.15">
      <c r="A1242" t="str">
        <f t="shared" si="2300"/>
        <v>1307405</v>
      </c>
      <c r="B1242">
        <f t="shared" si="2301"/>
        <v>1</v>
      </c>
      <c r="E1242">
        <f t="shared" ref="E1242" si="2404">E742</f>
        <v>4</v>
      </c>
      <c r="G1242">
        <f t="shared" ref="G1242" si="2405">G742</f>
        <v>5</v>
      </c>
      <c r="H1242">
        <f>VLOOKUP(G1242,装备规划说明!$F$7:$H$20,2,FALSE)</f>
        <v>80</v>
      </c>
      <c r="I1242">
        <f>IF(G1242&gt;2,IF(E1242=VLOOKUP(G1242,装备规划说明!$F$10:$P$20,11,FALSE),1,0)+IF(E1242-1=VLOOKUP(G1242,装备规划说明!$F$10:$P$20,11,FALSE),1,0),IF(E1242=VLOOKUP(G1242,装备规划说明!$F$10:$P$20,11,FALSE),1,0))</f>
        <v>1</v>
      </c>
      <c r="J1242">
        <f t="shared" si="2304"/>
        <v>3</v>
      </c>
      <c r="K1242">
        <v>0</v>
      </c>
      <c r="R1242">
        <f t="shared" ref="R1242:S1242" si="2406">R742</f>
        <v>7</v>
      </c>
      <c r="S1242">
        <f t="shared" si="2406"/>
        <v>7</v>
      </c>
      <c r="U1242">
        <f>VLOOKUP($R1242,装备规划说明!$X$27:$AI$34,U$1,FALSE)</f>
        <v>16</v>
      </c>
      <c r="V1242">
        <f>INT(VLOOKUP($R1242,装备规划说明!$X$27:$AI$34,V$1,FALSE)*VLOOKUP($G1242,装备规划说明!$F$10:$O$21,4,FALSE)/装备规划说明!$AE$14)</f>
        <v>1126</v>
      </c>
      <c r="W1242">
        <f>VLOOKUP($R1242,装备规划说明!$X$27:$AI$34,W$1,FALSE)</f>
        <v>18</v>
      </c>
      <c r="X1242">
        <f>INT(VLOOKUP($R1242,装备规划说明!$X$27:$AI$34,X$1,FALSE)*VLOOKUP($G1242,装备规划说明!$F$10:$O$21,4,FALSE)/装备规划说明!$AE$14)</f>
        <v>225</v>
      </c>
      <c r="Y1242" t="str">
        <f t="shared" si="2355"/>
        <v>[[16,1126][[18,225]]</v>
      </c>
      <c r="Z1242">
        <f t="shared" si="2343"/>
        <v>3</v>
      </c>
      <c r="AA1242" t="str">
        <f t="shared" si="2344"/>
        <v>[[16,187,750,100][18,37,150,100]]</v>
      </c>
      <c r="AB1242" t="str">
        <f t="shared" si="2344"/>
        <v>[[16,187,750,100][18,37,150,100]]</v>
      </c>
      <c r="AC1242" t="str">
        <f t="shared" si="2344"/>
        <v>[[16,187,750,100][18,37,150,100]]</v>
      </c>
      <c r="AD1242" t="str">
        <f t="shared" si="2344"/>
        <v>[[16,187,750,100][18,37,150,100]]</v>
      </c>
      <c r="AE1242">
        <f t="shared" si="2345"/>
        <v>2</v>
      </c>
    </row>
    <row r="1243" spans="1:31" x14ac:dyDescent="0.15">
      <c r="A1243" t="str">
        <f t="shared" si="2300"/>
        <v>1307405</v>
      </c>
      <c r="B1243">
        <f t="shared" si="2301"/>
        <v>1</v>
      </c>
      <c r="E1243">
        <f t="shared" ref="E1243" si="2407">E743</f>
        <v>4</v>
      </c>
      <c r="G1243">
        <f t="shared" ref="G1243" si="2408">G743</f>
        <v>5</v>
      </c>
      <c r="H1243">
        <f>VLOOKUP(G1243,装备规划说明!$F$7:$H$20,2,FALSE)</f>
        <v>80</v>
      </c>
      <c r="I1243">
        <f>IF(G1243&gt;2,IF(E1243=VLOOKUP(G1243,装备规划说明!$F$10:$P$20,11,FALSE),1,0)+IF(E1243-1=VLOOKUP(G1243,装备规划说明!$F$10:$P$20,11,FALSE),1,0),IF(E1243=VLOOKUP(G1243,装备规划说明!$F$10:$P$20,11,FALSE),1,0))</f>
        <v>1</v>
      </c>
      <c r="J1243">
        <f t="shared" si="2304"/>
        <v>3</v>
      </c>
      <c r="K1243">
        <v>0</v>
      </c>
      <c r="R1243">
        <f t="shared" ref="R1243:S1243" si="2409">R743</f>
        <v>7</v>
      </c>
      <c r="S1243">
        <f t="shared" si="2409"/>
        <v>7</v>
      </c>
      <c r="U1243">
        <f>VLOOKUP($R1243,装备规划说明!$X$27:$AI$34,U$1,FALSE)</f>
        <v>16</v>
      </c>
      <c r="V1243">
        <f>INT(VLOOKUP($R1243,装备规划说明!$X$27:$AI$34,V$1,FALSE)*VLOOKUP($G1243,装备规划说明!$F$10:$O$21,4,FALSE)/装备规划说明!$AE$14)</f>
        <v>1126</v>
      </c>
      <c r="W1243">
        <f>VLOOKUP($R1243,装备规划说明!$X$27:$AI$34,W$1,FALSE)</f>
        <v>18</v>
      </c>
      <c r="X1243">
        <f>INT(VLOOKUP($R1243,装备规划说明!$X$27:$AI$34,X$1,FALSE)*VLOOKUP($G1243,装备规划说明!$F$10:$O$21,4,FALSE)/装备规划说明!$AE$14)</f>
        <v>225</v>
      </c>
      <c r="Y1243" t="str">
        <f t="shared" si="2355"/>
        <v>[[16,1126][[18,225]]</v>
      </c>
      <c r="Z1243">
        <f t="shared" si="2343"/>
        <v>3</v>
      </c>
      <c r="AA1243" t="str">
        <f t="shared" si="2344"/>
        <v>[[16,187,750,100][18,37,150,100]]</v>
      </c>
      <c r="AB1243" t="str">
        <f t="shared" si="2344"/>
        <v>[[16,187,750,100][18,37,150,100]]</v>
      </c>
      <c r="AC1243" t="str">
        <f t="shared" si="2344"/>
        <v>[[16,187,750,100][18,37,150,100]]</v>
      </c>
      <c r="AD1243" t="str">
        <f t="shared" si="2344"/>
        <v>[[16,187,750,100][18,37,150,100]]</v>
      </c>
      <c r="AE1243">
        <f t="shared" si="2345"/>
        <v>2</v>
      </c>
    </row>
    <row r="1244" spans="1:31" x14ac:dyDescent="0.15">
      <c r="A1244" t="str">
        <f t="shared" si="2300"/>
        <v>1307405</v>
      </c>
      <c r="B1244">
        <f t="shared" si="2301"/>
        <v>1</v>
      </c>
      <c r="E1244">
        <f t="shared" ref="E1244" si="2410">E744</f>
        <v>4</v>
      </c>
      <c r="G1244">
        <f t="shared" ref="G1244" si="2411">G744</f>
        <v>5</v>
      </c>
      <c r="H1244">
        <f>VLOOKUP(G1244,装备规划说明!$F$7:$H$20,2,FALSE)</f>
        <v>80</v>
      </c>
      <c r="I1244">
        <f>IF(G1244&gt;2,IF(E1244=VLOOKUP(G1244,装备规划说明!$F$10:$P$20,11,FALSE),1,0)+IF(E1244-1=VLOOKUP(G1244,装备规划说明!$F$10:$P$20,11,FALSE),1,0),IF(E1244=VLOOKUP(G1244,装备规划说明!$F$10:$P$20,11,FALSE),1,0))</f>
        <v>1</v>
      </c>
      <c r="J1244">
        <f t="shared" si="2304"/>
        <v>3</v>
      </c>
      <c r="K1244">
        <v>0</v>
      </c>
      <c r="R1244">
        <f t="shared" ref="R1244:S1244" si="2412">R744</f>
        <v>7</v>
      </c>
      <c r="S1244">
        <f t="shared" si="2412"/>
        <v>7</v>
      </c>
      <c r="U1244">
        <f>VLOOKUP($R1244,装备规划说明!$X$27:$AI$34,U$1,FALSE)</f>
        <v>16</v>
      </c>
      <c r="V1244">
        <f>INT(VLOOKUP($R1244,装备规划说明!$X$27:$AI$34,V$1,FALSE)*VLOOKUP($G1244,装备规划说明!$F$10:$O$21,4,FALSE)/装备规划说明!$AE$14)</f>
        <v>1126</v>
      </c>
      <c r="W1244">
        <f>VLOOKUP($R1244,装备规划说明!$X$27:$AI$34,W$1,FALSE)</f>
        <v>18</v>
      </c>
      <c r="X1244">
        <f>INT(VLOOKUP($R1244,装备规划说明!$X$27:$AI$34,X$1,FALSE)*VLOOKUP($G1244,装备规划说明!$F$10:$O$21,4,FALSE)/装备规划说明!$AE$14)</f>
        <v>225</v>
      </c>
      <c r="Y1244" t="str">
        <f t="shared" si="2355"/>
        <v>[[16,1126][[18,225]]</v>
      </c>
      <c r="Z1244">
        <f t="shared" si="2343"/>
        <v>3</v>
      </c>
      <c r="AA1244" t="str">
        <f t="shared" si="2344"/>
        <v>[[16,187,750,100][18,37,150,100]]</v>
      </c>
      <c r="AB1244" t="str">
        <f t="shared" si="2344"/>
        <v>[[16,187,750,100][18,37,150,100]]</v>
      </c>
      <c r="AC1244" t="str">
        <f t="shared" si="2344"/>
        <v>[[16,187,750,100][18,37,150,100]]</v>
      </c>
      <c r="AD1244" t="str">
        <f t="shared" si="2344"/>
        <v>[[16,187,750,100][18,37,150,100]]</v>
      </c>
      <c r="AE1244">
        <f t="shared" si="2345"/>
        <v>2</v>
      </c>
    </row>
    <row r="1245" spans="1:31" hidden="1" x14ac:dyDescent="0.15">
      <c r="A1245" t="str">
        <f t="shared" si="2300"/>
        <v>1301505</v>
      </c>
      <c r="B1245">
        <f t="shared" si="2301"/>
        <v>1</v>
      </c>
      <c r="E1245">
        <f t="shared" ref="E1245" si="2413">E745</f>
        <v>5</v>
      </c>
      <c r="G1245">
        <f t="shared" ref="G1245" si="2414">G745</f>
        <v>5</v>
      </c>
      <c r="H1245">
        <f>VLOOKUP(G1245,装备规划说明!$F$7:$H$20,2,FALSE)</f>
        <v>80</v>
      </c>
      <c r="I1245">
        <f>IF(G1245&gt;2,IF(E1245=VLOOKUP(G1245,装备规划说明!$F$10:$P$20,11,FALSE),1,0)+IF(E1245-1=VLOOKUP(G1245,装备规划说明!$F$10:$P$20,11,FALSE),1,0),IF(E1245=VLOOKUP(G1245,装备规划说明!$F$10:$P$20,11,FALSE),1,0))</f>
        <v>0</v>
      </c>
      <c r="J1245">
        <f t="shared" si="2304"/>
        <v>3</v>
      </c>
      <c r="K1245">
        <v>0</v>
      </c>
      <c r="R1245">
        <f t="shared" ref="R1245:S1245" si="2415">R745</f>
        <v>1</v>
      </c>
      <c r="S1245">
        <f t="shared" si="2415"/>
        <v>1</v>
      </c>
      <c r="U1245">
        <f>VLOOKUP($R1245,装备规划说明!$X$27:$AI$34,U$1,FALSE)</f>
        <v>16</v>
      </c>
      <c r="V1245">
        <f>INT(VLOOKUP($R1245,装备规划说明!$X$27:$AI$34,V$1,FALSE)*VLOOKUP($G1245,装备规划说明!$F$10:$O$21,4,FALSE)/装备规划说明!$AE$14)</f>
        <v>788</v>
      </c>
      <c r="W1245">
        <f>VLOOKUP($R1245,装备规划说明!$X$27:$AI$34,W$1,FALSE)</f>
        <v>20</v>
      </c>
      <c r="X1245">
        <f>INT(VLOOKUP($R1245,装备规划说明!$X$27:$AI$34,X$1,FALSE)*VLOOKUP($G1245,装备规划说明!$F$10:$O$21,4,FALSE)/装备规划说明!$AE$14)</f>
        <v>56</v>
      </c>
      <c r="Y1245" t="str">
        <f t="shared" si="2342"/>
        <v>[[16,551,985][[20,39,70]</v>
      </c>
      <c r="Z1245">
        <f t="shared" si="2343"/>
        <v>4</v>
      </c>
      <c r="AA1245" t="str">
        <f t="shared" si="2344"/>
        <v>[[16,131,525,100][20,9,37,100]]</v>
      </c>
      <c r="AB1245" t="str">
        <f t="shared" si="2344"/>
        <v>[[16,131,525,100][20,9,37,100]]</v>
      </c>
      <c r="AC1245" t="str">
        <f t="shared" si="2344"/>
        <v>[[16,131,525,100][20,9,37,100]]</v>
      </c>
      <c r="AD1245" t="str">
        <f t="shared" si="2344"/>
        <v>[[16,131,525,100][20,9,37,100]]</v>
      </c>
      <c r="AE1245">
        <f t="shared" si="2345"/>
        <v>2</v>
      </c>
    </row>
    <row r="1246" spans="1:31" hidden="1" x14ac:dyDescent="0.15">
      <c r="A1246" t="str">
        <f t="shared" si="2300"/>
        <v>1302505</v>
      </c>
      <c r="B1246">
        <f t="shared" si="2301"/>
        <v>1</v>
      </c>
      <c r="E1246">
        <f t="shared" ref="E1246" si="2416">E746</f>
        <v>5</v>
      </c>
      <c r="G1246">
        <f t="shared" ref="G1246" si="2417">G746</f>
        <v>5</v>
      </c>
      <c r="H1246">
        <f>VLOOKUP(G1246,装备规划说明!$F$7:$H$20,2,FALSE)</f>
        <v>80</v>
      </c>
      <c r="I1246">
        <f>IF(G1246&gt;2,IF(E1246=VLOOKUP(G1246,装备规划说明!$F$10:$P$20,11,FALSE),1,0)+IF(E1246-1=VLOOKUP(G1246,装备规划说明!$F$10:$P$20,11,FALSE),1,0),IF(E1246=VLOOKUP(G1246,装备规划说明!$F$10:$P$20,11,FALSE),1,0))</f>
        <v>0</v>
      </c>
      <c r="J1246">
        <f t="shared" si="2304"/>
        <v>3</v>
      </c>
      <c r="K1246">
        <v>0</v>
      </c>
      <c r="R1246">
        <f t="shared" ref="R1246:S1246" si="2418">R746</f>
        <v>2</v>
      </c>
      <c r="S1246">
        <f t="shared" si="2418"/>
        <v>2</v>
      </c>
      <c r="U1246">
        <f>VLOOKUP($R1246,装备规划说明!$X$27:$AI$34,U$1,FALSE)</f>
        <v>16</v>
      </c>
      <c r="V1246">
        <f>INT(VLOOKUP($R1246,装备规划说明!$X$27:$AI$34,V$1,FALSE)*VLOOKUP($G1246,装备规划说明!$F$10:$O$21,4,FALSE)/装备规划说明!$AE$14)</f>
        <v>1126</v>
      </c>
      <c r="W1246">
        <f>VLOOKUP($R1246,装备规划说明!$X$27:$AI$34,W$1,FALSE)</f>
        <v>20</v>
      </c>
      <c r="X1246">
        <f>INT(VLOOKUP($R1246,装备规划说明!$X$27:$AI$34,X$1,FALSE)*VLOOKUP($G1246,装备规划说明!$F$10:$O$21,4,FALSE)/装备规划说明!$AE$14)</f>
        <v>56</v>
      </c>
      <c r="Y1246" t="str">
        <f t="shared" si="2342"/>
        <v>[[16,788,1407][[20,39,70]</v>
      </c>
      <c r="Z1246">
        <f t="shared" si="2343"/>
        <v>4</v>
      </c>
      <c r="AA1246" t="str">
        <f t="shared" si="2344"/>
        <v>[[16,187,750,100][20,9,37,100]]</v>
      </c>
      <c r="AB1246" t="str">
        <f t="shared" si="2344"/>
        <v>[[16,187,750,100][20,9,37,100]]</v>
      </c>
      <c r="AC1246" t="str">
        <f t="shared" si="2344"/>
        <v>[[16,187,750,100][20,9,37,100]]</v>
      </c>
      <c r="AD1246" t="str">
        <f t="shared" si="2344"/>
        <v>[[16,187,750,100][20,9,37,100]]</v>
      </c>
      <c r="AE1246">
        <f t="shared" si="2345"/>
        <v>2</v>
      </c>
    </row>
    <row r="1247" spans="1:31" hidden="1" x14ac:dyDescent="0.15">
      <c r="A1247" t="str">
        <f t="shared" si="2300"/>
        <v>1303505</v>
      </c>
      <c r="B1247">
        <f t="shared" si="2301"/>
        <v>1</v>
      </c>
      <c r="E1247">
        <f t="shared" ref="E1247" si="2419">E747</f>
        <v>5</v>
      </c>
      <c r="G1247">
        <f t="shared" ref="G1247" si="2420">G747</f>
        <v>5</v>
      </c>
      <c r="H1247">
        <f>VLOOKUP(G1247,装备规划说明!$F$7:$H$20,2,FALSE)</f>
        <v>80</v>
      </c>
      <c r="I1247">
        <f>IF(G1247&gt;2,IF(E1247=VLOOKUP(G1247,装备规划说明!$F$10:$P$20,11,FALSE),1,0)+IF(E1247-1=VLOOKUP(G1247,装备规划说明!$F$10:$P$20,11,FALSE),1,0),IF(E1247=VLOOKUP(G1247,装备规划说明!$F$10:$P$20,11,FALSE),1,0))</f>
        <v>0</v>
      </c>
      <c r="J1247">
        <f t="shared" si="2304"/>
        <v>3</v>
      </c>
      <c r="K1247">
        <v>0</v>
      </c>
      <c r="R1247">
        <f t="shared" ref="R1247:S1247" si="2421">R747</f>
        <v>3</v>
      </c>
      <c r="S1247">
        <f t="shared" si="2421"/>
        <v>3</v>
      </c>
      <c r="U1247">
        <f>VLOOKUP($R1247,装备规划说明!$X$27:$AI$34,U$1,FALSE)</f>
        <v>16</v>
      </c>
      <c r="V1247">
        <f>INT(VLOOKUP($R1247,装备规划说明!$X$27:$AI$34,V$1,FALSE)*VLOOKUP($G1247,装备规划说明!$F$10:$O$21,4,FALSE)/装备规划说明!$AE$14)</f>
        <v>563</v>
      </c>
      <c r="W1247">
        <f>VLOOKUP($R1247,装备规划说明!$X$27:$AI$34,W$1,FALSE)</f>
        <v>21</v>
      </c>
      <c r="X1247">
        <f>INT(VLOOKUP($R1247,装备规划说明!$X$27:$AI$34,X$1,FALSE)*VLOOKUP($G1247,装备规划说明!$F$10:$O$21,4,FALSE)/装备规划说明!$AE$14)</f>
        <v>56</v>
      </c>
      <c r="Y1247" t="str">
        <f t="shared" si="2342"/>
        <v>[[16,394,703][[21,39,70]</v>
      </c>
      <c r="Z1247">
        <f t="shared" si="2343"/>
        <v>4</v>
      </c>
      <c r="AA1247" t="str">
        <f t="shared" si="2344"/>
        <v>[[16,93,375,100][21,9,37,100]]</v>
      </c>
      <c r="AB1247" t="str">
        <f t="shared" si="2344"/>
        <v>[[16,93,375,100][21,9,37,100]]</v>
      </c>
      <c r="AC1247" t="str">
        <f t="shared" si="2344"/>
        <v>[[16,93,375,100][21,9,37,100]]</v>
      </c>
      <c r="AD1247" t="str">
        <f t="shared" si="2344"/>
        <v>[[16,93,375,100][21,9,37,100]]</v>
      </c>
      <c r="AE1247">
        <f t="shared" si="2345"/>
        <v>2</v>
      </c>
    </row>
    <row r="1248" spans="1:31" hidden="1" x14ac:dyDescent="0.15">
      <c r="A1248" t="str">
        <f t="shared" si="2300"/>
        <v>1304505</v>
      </c>
      <c r="B1248">
        <f t="shared" si="2301"/>
        <v>1</v>
      </c>
      <c r="E1248">
        <f t="shared" ref="E1248" si="2422">E748</f>
        <v>5</v>
      </c>
      <c r="G1248">
        <f t="shared" ref="G1248" si="2423">G748</f>
        <v>5</v>
      </c>
      <c r="H1248">
        <f>VLOOKUP(G1248,装备规划说明!$F$7:$H$20,2,FALSE)</f>
        <v>80</v>
      </c>
      <c r="I1248">
        <f>IF(G1248&gt;2,IF(E1248=VLOOKUP(G1248,装备规划说明!$F$10:$P$20,11,FALSE),1,0)+IF(E1248-1=VLOOKUP(G1248,装备规划说明!$F$10:$P$20,11,FALSE),1,0),IF(E1248=VLOOKUP(G1248,装备规划说明!$F$10:$P$20,11,FALSE),1,0))</f>
        <v>0</v>
      </c>
      <c r="J1248">
        <f t="shared" si="2304"/>
        <v>3</v>
      </c>
      <c r="K1248">
        <v>0</v>
      </c>
      <c r="R1248">
        <f t="shared" ref="R1248:S1248" si="2424">R748</f>
        <v>4</v>
      </c>
      <c r="S1248">
        <f t="shared" si="2424"/>
        <v>4</v>
      </c>
      <c r="U1248">
        <f>VLOOKUP($R1248,装备规划说明!$X$27:$AI$34,U$1,FALSE)</f>
        <v>18</v>
      </c>
      <c r="V1248">
        <f>INT(VLOOKUP($R1248,装备规划说明!$X$27:$AI$34,V$1,FALSE)*VLOOKUP($G1248,装备规划说明!$F$10:$O$21,4,FALSE)/装备规划说明!$AE$14)</f>
        <v>56</v>
      </c>
      <c r="W1248">
        <f>VLOOKUP($R1248,装备规划说明!$X$27:$AI$34,W$1,FALSE)</f>
        <v>22</v>
      </c>
      <c r="X1248">
        <f>INT(VLOOKUP($R1248,装备规划说明!$X$27:$AI$34,X$1,FALSE)*VLOOKUP($G1248,装备规划说明!$F$10:$O$21,4,FALSE)/装备规划说明!$AE$14)</f>
        <v>28</v>
      </c>
      <c r="Y1248" t="str">
        <f t="shared" si="2342"/>
        <v>[[18,39,70][[22,19,35]</v>
      </c>
      <c r="Z1248">
        <f t="shared" si="2343"/>
        <v>4</v>
      </c>
      <c r="AA1248" t="str">
        <f t="shared" si="2344"/>
        <v>[[18,9,37,100][22,4,18,100]]</v>
      </c>
      <c r="AB1248" t="str">
        <f t="shared" si="2344"/>
        <v>[[18,9,37,100][22,4,18,100]]</v>
      </c>
      <c r="AC1248" t="str">
        <f t="shared" si="2344"/>
        <v>[[18,9,37,100][22,4,18,100]]</v>
      </c>
      <c r="AD1248" t="str">
        <f t="shared" si="2344"/>
        <v>[[18,9,37,100][22,4,18,100]]</v>
      </c>
      <c r="AE1248">
        <f t="shared" si="2345"/>
        <v>2</v>
      </c>
    </row>
    <row r="1249" spans="1:31" hidden="1" x14ac:dyDescent="0.15">
      <c r="A1249" t="str">
        <f t="shared" si="2300"/>
        <v>1305505</v>
      </c>
      <c r="B1249">
        <f t="shared" si="2301"/>
        <v>1</v>
      </c>
      <c r="E1249">
        <f t="shared" ref="E1249" si="2425">E749</f>
        <v>5</v>
      </c>
      <c r="G1249">
        <f t="shared" ref="G1249" si="2426">G749</f>
        <v>5</v>
      </c>
      <c r="H1249">
        <f>VLOOKUP(G1249,装备规划说明!$F$7:$H$20,2,FALSE)</f>
        <v>80</v>
      </c>
      <c r="I1249">
        <f>IF(G1249&gt;2,IF(E1249=VLOOKUP(G1249,装备规划说明!$F$10:$P$20,11,FALSE),1,0)+IF(E1249-1=VLOOKUP(G1249,装备规划说明!$F$10:$P$20,11,FALSE),1,0),IF(E1249=VLOOKUP(G1249,装备规划说明!$F$10:$P$20,11,FALSE),1,0))</f>
        <v>0</v>
      </c>
      <c r="J1249">
        <f t="shared" si="2304"/>
        <v>3</v>
      </c>
      <c r="K1249">
        <v>0</v>
      </c>
      <c r="R1249">
        <f t="shared" ref="R1249:S1249" si="2427">R749</f>
        <v>5</v>
      </c>
      <c r="S1249">
        <f t="shared" si="2427"/>
        <v>5</v>
      </c>
      <c r="U1249">
        <f>VLOOKUP($R1249,装备规划说明!$X$27:$AI$34,U$1,FALSE)</f>
        <v>16</v>
      </c>
      <c r="V1249">
        <f>INT(VLOOKUP($R1249,装备规划说明!$X$27:$AI$34,V$1,FALSE)*VLOOKUP($G1249,装备规划说明!$F$10:$O$21,4,FALSE)/装备规划说明!$AE$14)</f>
        <v>788</v>
      </c>
      <c r="W1249">
        <f>VLOOKUP($R1249,装备规划说明!$X$27:$AI$34,W$1,FALSE)</f>
        <v>17</v>
      </c>
      <c r="X1249">
        <f>INT(VLOOKUP($R1249,装备规划说明!$X$27:$AI$34,X$1,FALSE)*VLOOKUP($G1249,装备规划说明!$F$10:$O$21,4,FALSE)/装备规划说明!$AE$14)</f>
        <v>563</v>
      </c>
      <c r="Y1249" t="str">
        <f t="shared" si="2342"/>
        <v>[[16,551,985][[17,394,703]</v>
      </c>
      <c r="Z1249">
        <f t="shared" si="2343"/>
        <v>4</v>
      </c>
      <c r="AA1249" t="str">
        <f t="shared" si="2344"/>
        <v>[[16,131,525,100][17,93,375,100]]</v>
      </c>
      <c r="AB1249" t="str">
        <f t="shared" si="2344"/>
        <v>[[16,131,525,100][17,93,375,100]]</v>
      </c>
      <c r="AC1249" t="str">
        <f t="shared" si="2344"/>
        <v>[[16,131,525,100][17,93,375,100]]</v>
      </c>
      <c r="AD1249" t="str">
        <f t="shared" si="2344"/>
        <v>[[16,131,525,100][17,93,375,100]]</v>
      </c>
      <c r="AE1249">
        <f t="shared" si="2345"/>
        <v>2</v>
      </c>
    </row>
    <row r="1250" spans="1:31" hidden="1" x14ac:dyDescent="0.15">
      <c r="A1250" t="str">
        <f t="shared" si="2300"/>
        <v>1306505</v>
      </c>
      <c r="B1250">
        <f t="shared" si="2301"/>
        <v>1</v>
      </c>
      <c r="E1250">
        <f t="shared" ref="E1250" si="2428">E750</f>
        <v>5</v>
      </c>
      <c r="G1250">
        <f t="shared" ref="G1250" si="2429">G750</f>
        <v>5</v>
      </c>
      <c r="H1250">
        <f>VLOOKUP(G1250,装备规划说明!$F$7:$H$20,2,FALSE)</f>
        <v>80</v>
      </c>
      <c r="I1250">
        <f>IF(G1250&gt;2,IF(E1250=VLOOKUP(G1250,装备规划说明!$F$10:$P$20,11,FALSE),1,0)+IF(E1250-1=VLOOKUP(G1250,装备规划说明!$F$10:$P$20,11,FALSE),1,0),IF(E1250=VLOOKUP(G1250,装备规划说明!$F$10:$P$20,11,FALSE),1,0))</f>
        <v>0</v>
      </c>
      <c r="J1250">
        <f t="shared" si="2304"/>
        <v>3</v>
      </c>
      <c r="K1250">
        <v>0</v>
      </c>
      <c r="R1250">
        <f t="shared" ref="R1250:S1250" si="2430">R750</f>
        <v>6</v>
      </c>
      <c r="S1250">
        <f t="shared" si="2430"/>
        <v>6</v>
      </c>
      <c r="U1250">
        <f>VLOOKUP($R1250,装备规划说明!$X$27:$AI$34,U$1,FALSE)</f>
        <v>18</v>
      </c>
      <c r="V1250">
        <f>INT(VLOOKUP($R1250,装备规划说明!$X$27:$AI$34,V$1,FALSE)*VLOOKUP($G1250,装备规划说明!$F$10:$O$21,4,FALSE)/装备规划说明!$AE$14)</f>
        <v>56</v>
      </c>
      <c r="W1250">
        <f>VLOOKUP($R1250,装备规划说明!$X$27:$AI$34,W$1,FALSE)</f>
        <v>17</v>
      </c>
      <c r="X1250">
        <f>INT(VLOOKUP($R1250,装备规划说明!$X$27:$AI$34,X$1,FALSE)*VLOOKUP($G1250,装备规划说明!$F$10:$O$21,4,FALSE)/装备规划说明!$AE$14)</f>
        <v>22</v>
      </c>
      <c r="Y1250" t="str">
        <f t="shared" si="2342"/>
        <v>[[18,39,70][[17,15,27]</v>
      </c>
      <c r="Z1250">
        <f t="shared" si="2343"/>
        <v>4</v>
      </c>
      <c r="AA1250" t="str">
        <f t="shared" si="2344"/>
        <v>[[18,9,37,100][17,3,14,100]]</v>
      </c>
      <c r="AB1250" t="str">
        <f t="shared" si="2344"/>
        <v>[[18,9,37,100][17,3,14,100]]</v>
      </c>
      <c r="AC1250" t="str">
        <f t="shared" si="2344"/>
        <v>[[18,9,37,100][17,3,14,100]]</v>
      </c>
      <c r="AD1250" t="str">
        <f t="shared" si="2344"/>
        <v>[[18,9,37,100][17,3,14,100]]</v>
      </c>
      <c r="AE1250">
        <f t="shared" si="2345"/>
        <v>2</v>
      </c>
    </row>
    <row r="1251" spans="1:31" hidden="1" x14ac:dyDescent="0.15">
      <c r="A1251" t="str">
        <f t="shared" si="2300"/>
        <v>1307505</v>
      </c>
      <c r="B1251">
        <f t="shared" si="2301"/>
        <v>1</v>
      </c>
      <c r="E1251">
        <f t="shared" ref="E1251" si="2431">E751</f>
        <v>5</v>
      </c>
      <c r="G1251">
        <f t="shared" ref="G1251" si="2432">G751</f>
        <v>5</v>
      </c>
      <c r="H1251">
        <f>VLOOKUP(G1251,装备规划说明!$F$7:$H$20,2,FALSE)</f>
        <v>80</v>
      </c>
      <c r="I1251">
        <f>IF(G1251&gt;2,IF(E1251=VLOOKUP(G1251,装备规划说明!$F$10:$P$20,11,FALSE),1,0)+IF(E1251-1=VLOOKUP(G1251,装备规划说明!$F$10:$P$20,11,FALSE),1,0),IF(E1251=VLOOKUP(G1251,装备规划说明!$F$10:$P$20,11,FALSE),1,0))</f>
        <v>0</v>
      </c>
      <c r="J1251">
        <f t="shared" si="2304"/>
        <v>3</v>
      </c>
      <c r="K1251">
        <v>0</v>
      </c>
      <c r="R1251">
        <f t="shared" ref="R1251:S1251" si="2433">R751</f>
        <v>7</v>
      </c>
      <c r="S1251">
        <f t="shared" si="2433"/>
        <v>7</v>
      </c>
      <c r="U1251">
        <f>VLOOKUP($R1251,装备规划说明!$X$27:$AI$34,U$1,FALSE)</f>
        <v>16</v>
      </c>
      <c r="V1251">
        <f>INT(VLOOKUP($R1251,装备规划说明!$X$27:$AI$34,V$1,FALSE)*VLOOKUP($G1251,装备规划说明!$F$10:$O$21,4,FALSE)/装备规划说明!$AE$14)</f>
        <v>1126</v>
      </c>
      <c r="W1251">
        <f>VLOOKUP($R1251,装备规划说明!$X$27:$AI$34,W$1,FALSE)</f>
        <v>18</v>
      </c>
      <c r="X1251">
        <f>INT(VLOOKUP($R1251,装备规划说明!$X$27:$AI$34,X$1,FALSE)*VLOOKUP($G1251,装备规划说明!$F$10:$O$21,4,FALSE)/装备规划说明!$AE$14)</f>
        <v>225</v>
      </c>
      <c r="Y1251" t="str">
        <f t="shared" si="2342"/>
        <v>[[16,788,1407][[18,157,281]</v>
      </c>
      <c r="Z1251">
        <f t="shared" si="2343"/>
        <v>4</v>
      </c>
      <c r="AA1251" t="str">
        <f t="shared" si="2344"/>
        <v>[[16,187,750,100][18,37,150,100]]</v>
      </c>
      <c r="AB1251" t="str">
        <f t="shared" si="2344"/>
        <v>[[16,187,750,100][18,37,150,100]]</v>
      </c>
      <c r="AC1251" t="str">
        <f t="shared" si="2344"/>
        <v>[[16,187,750,100][18,37,150,100]]</v>
      </c>
      <c r="AD1251" t="str">
        <f t="shared" si="2344"/>
        <v>[[16,187,750,100][18,37,150,100]]</v>
      </c>
      <c r="AE1251">
        <f t="shared" si="2345"/>
        <v>2</v>
      </c>
    </row>
    <row r="1252" spans="1:31" hidden="1" x14ac:dyDescent="0.15">
      <c r="A1252" t="str">
        <f t="shared" si="2300"/>
        <v>1307505</v>
      </c>
      <c r="B1252">
        <f t="shared" si="2301"/>
        <v>1</v>
      </c>
      <c r="E1252">
        <f t="shared" ref="E1252" si="2434">E752</f>
        <v>5</v>
      </c>
      <c r="G1252">
        <f t="shared" ref="G1252" si="2435">G752</f>
        <v>5</v>
      </c>
      <c r="H1252">
        <f>VLOOKUP(G1252,装备规划说明!$F$7:$H$20,2,FALSE)</f>
        <v>80</v>
      </c>
      <c r="I1252">
        <f>IF(G1252&gt;2,IF(E1252=VLOOKUP(G1252,装备规划说明!$F$10:$P$20,11,FALSE),1,0)+IF(E1252-1=VLOOKUP(G1252,装备规划说明!$F$10:$P$20,11,FALSE),1,0),IF(E1252=VLOOKUP(G1252,装备规划说明!$F$10:$P$20,11,FALSE),1,0))</f>
        <v>0</v>
      </c>
      <c r="J1252">
        <f t="shared" si="2304"/>
        <v>3</v>
      </c>
      <c r="K1252">
        <v>0</v>
      </c>
      <c r="R1252">
        <f t="shared" ref="R1252:S1252" si="2436">R752</f>
        <v>7</v>
      </c>
      <c r="S1252">
        <f t="shared" si="2436"/>
        <v>7</v>
      </c>
      <c r="U1252">
        <f>VLOOKUP($R1252,装备规划说明!$X$27:$AI$34,U$1,FALSE)</f>
        <v>16</v>
      </c>
      <c r="V1252">
        <f>INT(VLOOKUP($R1252,装备规划说明!$X$27:$AI$34,V$1,FALSE)*VLOOKUP($G1252,装备规划说明!$F$10:$O$21,4,FALSE)/装备规划说明!$AE$14)</f>
        <v>1126</v>
      </c>
      <c r="W1252">
        <f>VLOOKUP($R1252,装备规划说明!$X$27:$AI$34,W$1,FALSE)</f>
        <v>18</v>
      </c>
      <c r="X1252">
        <f>INT(VLOOKUP($R1252,装备规划说明!$X$27:$AI$34,X$1,FALSE)*VLOOKUP($G1252,装备规划说明!$F$10:$O$21,4,FALSE)/装备规划说明!$AE$14)</f>
        <v>225</v>
      </c>
      <c r="Y1252" t="str">
        <f t="shared" si="2342"/>
        <v>[[16,788,1407][[18,157,281]</v>
      </c>
      <c r="Z1252">
        <f t="shared" si="2343"/>
        <v>4</v>
      </c>
      <c r="AA1252" t="str">
        <f t="shared" si="2344"/>
        <v>[[16,187,750,100][18,37,150,100]]</v>
      </c>
      <c r="AB1252" t="str">
        <f t="shared" si="2344"/>
        <v>[[16,187,750,100][18,37,150,100]]</v>
      </c>
      <c r="AC1252" t="str">
        <f t="shared" si="2344"/>
        <v>[[16,187,750,100][18,37,150,100]]</v>
      </c>
      <c r="AD1252" t="str">
        <f t="shared" si="2344"/>
        <v>[[16,187,750,100][18,37,150,100]]</v>
      </c>
      <c r="AE1252">
        <f t="shared" si="2345"/>
        <v>2</v>
      </c>
    </row>
    <row r="1253" spans="1:31" hidden="1" x14ac:dyDescent="0.15">
      <c r="A1253" t="str">
        <f t="shared" si="2300"/>
        <v>1307505</v>
      </c>
      <c r="B1253">
        <f t="shared" si="2301"/>
        <v>1</v>
      </c>
      <c r="E1253">
        <f t="shared" ref="E1253" si="2437">E753</f>
        <v>5</v>
      </c>
      <c r="G1253">
        <f t="shared" ref="G1253" si="2438">G753</f>
        <v>5</v>
      </c>
      <c r="H1253">
        <f>VLOOKUP(G1253,装备规划说明!$F$7:$H$20,2,FALSE)</f>
        <v>80</v>
      </c>
      <c r="I1253">
        <f>IF(G1253&gt;2,IF(E1253=VLOOKUP(G1253,装备规划说明!$F$10:$P$20,11,FALSE),1,0)+IF(E1253-1=VLOOKUP(G1253,装备规划说明!$F$10:$P$20,11,FALSE),1,0),IF(E1253=VLOOKUP(G1253,装备规划说明!$F$10:$P$20,11,FALSE),1,0))</f>
        <v>0</v>
      </c>
      <c r="J1253">
        <f t="shared" si="2304"/>
        <v>3</v>
      </c>
      <c r="K1253">
        <v>0</v>
      </c>
      <c r="R1253">
        <f t="shared" ref="R1253:S1253" si="2439">R753</f>
        <v>7</v>
      </c>
      <c r="S1253">
        <f t="shared" si="2439"/>
        <v>7</v>
      </c>
      <c r="U1253">
        <f>VLOOKUP($R1253,装备规划说明!$X$27:$AI$34,U$1,FALSE)</f>
        <v>16</v>
      </c>
      <c r="V1253">
        <f>INT(VLOOKUP($R1253,装备规划说明!$X$27:$AI$34,V$1,FALSE)*VLOOKUP($G1253,装备规划说明!$F$10:$O$21,4,FALSE)/装备规划说明!$AE$14)</f>
        <v>1126</v>
      </c>
      <c r="W1253">
        <f>VLOOKUP($R1253,装备规划说明!$X$27:$AI$34,W$1,FALSE)</f>
        <v>18</v>
      </c>
      <c r="X1253">
        <f>INT(VLOOKUP($R1253,装备规划说明!$X$27:$AI$34,X$1,FALSE)*VLOOKUP($G1253,装备规划说明!$F$10:$O$21,4,FALSE)/装备规划说明!$AE$14)</f>
        <v>225</v>
      </c>
      <c r="Y1253" t="str">
        <f t="shared" si="2342"/>
        <v>[[16,788,1407][[18,157,281]</v>
      </c>
      <c r="Z1253">
        <f t="shared" si="2343"/>
        <v>4</v>
      </c>
      <c r="AA1253" t="str">
        <f t="shared" si="2344"/>
        <v>[[16,187,750,100][18,37,150,100]]</v>
      </c>
      <c r="AB1253" t="str">
        <f t="shared" si="2344"/>
        <v>[[16,187,750,100][18,37,150,100]]</v>
      </c>
      <c r="AC1253" t="str">
        <f t="shared" si="2344"/>
        <v>[[16,187,750,100][18,37,150,100]]</v>
      </c>
      <c r="AD1253" t="str">
        <f t="shared" si="2344"/>
        <v>[[16,187,750,100][18,37,150,100]]</v>
      </c>
      <c r="AE1253">
        <f t="shared" si="2345"/>
        <v>2</v>
      </c>
    </row>
    <row r="1254" spans="1:31" hidden="1" x14ac:dyDescent="0.15">
      <c r="A1254" t="str">
        <f t="shared" si="2300"/>
        <v>1307505</v>
      </c>
      <c r="B1254">
        <f t="shared" si="2301"/>
        <v>1</v>
      </c>
      <c r="E1254">
        <f t="shared" ref="E1254" si="2440">E754</f>
        <v>5</v>
      </c>
      <c r="G1254">
        <f t="shared" ref="G1254" si="2441">G754</f>
        <v>5</v>
      </c>
      <c r="H1254">
        <f>VLOOKUP(G1254,装备规划说明!$F$7:$H$20,2,FALSE)</f>
        <v>80</v>
      </c>
      <c r="I1254">
        <f>IF(G1254&gt;2,IF(E1254=VLOOKUP(G1254,装备规划说明!$F$10:$P$20,11,FALSE),1,0)+IF(E1254-1=VLOOKUP(G1254,装备规划说明!$F$10:$P$20,11,FALSE),1,0),IF(E1254=VLOOKUP(G1254,装备规划说明!$F$10:$P$20,11,FALSE),1,0))</f>
        <v>0</v>
      </c>
      <c r="J1254">
        <f t="shared" si="2304"/>
        <v>3</v>
      </c>
      <c r="K1254">
        <v>0</v>
      </c>
      <c r="R1254">
        <f t="shared" ref="R1254:S1254" si="2442">R754</f>
        <v>7</v>
      </c>
      <c r="S1254">
        <f t="shared" si="2442"/>
        <v>7</v>
      </c>
      <c r="U1254">
        <f>VLOOKUP($R1254,装备规划说明!$X$27:$AI$34,U$1,FALSE)</f>
        <v>16</v>
      </c>
      <c r="V1254">
        <f>INT(VLOOKUP($R1254,装备规划说明!$X$27:$AI$34,V$1,FALSE)*VLOOKUP($G1254,装备规划说明!$F$10:$O$21,4,FALSE)/装备规划说明!$AE$14)</f>
        <v>1126</v>
      </c>
      <c r="W1254">
        <f>VLOOKUP($R1254,装备规划说明!$X$27:$AI$34,W$1,FALSE)</f>
        <v>18</v>
      </c>
      <c r="X1254">
        <f>INT(VLOOKUP($R1254,装备规划说明!$X$27:$AI$34,X$1,FALSE)*VLOOKUP($G1254,装备规划说明!$F$10:$O$21,4,FALSE)/装备规划说明!$AE$14)</f>
        <v>225</v>
      </c>
      <c r="Y1254" t="str">
        <f t="shared" si="2342"/>
        <v>[[16,788,1407][[18,157,281]</v>
      </c>
      <c r="Z1254">
        <f t="shared" si="2343"/>
        <v>4</v>
      </c>
      <c r="AA1254" t="str">
        <f t="shared" si="2344"/>
        <v>[[16,187,750,100][18,37,150,100]]</v>
      </c>
      <c r="AB1254" t="str">
        <f t="shared" si="2344"/>
        <v>[[16,187,750,100][18,37,150,100]]</v>
      </c>
      <c r="AC1254" t="str">
        <f t="shared" si="2344"/>
        <v>[[16,187,750,100][18,37,150,100]]</v>
      </c>
      <c r="AD1254" t="str">
        <f t="shared" si="2344"/>
        <v>[[16,187,750,100][18,37,150,100]]</v>
      </c>
      <c r="AE1254">
        <f t="shared" si="2345"/>
        <v>2</v>
      </c>
    </row>
    <row r="1255" spans="1:31" hidden="1" x14ac:dyDescent="0.15">
      <c r="A1255" t="str">
        <f t="shared" si="2300"/>
        <v>1301106</v>
      </c>
      <c r="B1255">
        <f t="shared" si="2301"/>
        <v>1</v>
      </c>
      <c r="E1255">
        <f t="shared" ref="E1255" si="2443">E755</f>
        <v>1</v>
      </c>
      <c r="G1255">
        <f t="shared" ref="G1255" si="2444">G755</f>
        <v>6</v>
      </c>
      <c r="H1255">
        <f>VLOOKUP(G1255,装备规划说明!$F$7:$H$20,2,FALSE)</f>
        <v>90</v>
      </c>
      <c r="I1255">
        <f>IF(G1255&gt;2,IF(E1255=VLOOKUP(G1255,装备规划说明!$F$10:$P$20,11,FALSE),1,0)+IF(E1255-1=VLOOKUP(G1255,装备规划说明!$F$10:$P$20,11,FALSE),1,0),IF(E1255=VLOOKUP(G1255,装备规划说明!$F$10:$P$20,11,FALSE),1,0))</f>
        <v>0</v>
      </c>
      <c r="J1255">
        <f t="shared" si="2304"/>
        <v>3</v>
      </c>
      <c r="K1255">
        <v>0</v>
      </c>
      <c r="R1255">
        <f t="shared" ref="R1255:S1255" si="2445">R755</f>
        <v>1</v>
      </c>
      <c r="S1255">
        <f t="shared" si="2445"/>
        <v>1</v>
      </c>
      <c r="U1255">
        <f>VLOOKUP($R1255,装备规划说明!$X$27:$AI$34,U$1,FALSE)</f>
        <v>16</v>
      </c>
      <c r="V1255">
        <f>INT(VLOOKUP($R1255,装备规划说明!$X$27:$AI$34,V$1,FALSE)*VLOOKUP($G1255,装备规划说明!$F$10:$O$21,4,FALSE)/装备规划说明!$AE$14)</f>
        <v>887</v>
      </c>
      <c r="W1255">
        <f>VLOOKUP($R1255,装备规划说明!$X$27:$AI$34,W$1,FALSE)</f>
        <v>20</v>
      </c>
      <c r="X1255">
        <f>INT(VLOOKUP($R1255,装备规划说明!$X$27:$AI$34,X$1,FALSE)*VLOOKUP($G1255,装备规划说明!$F$10:$O$21,4,FALSE)/装备规划说明!$AE$14)</f>
        <v>63</v>
      </c>
      <c r="Y1255" t="str">
        <f t="shared" si="2342"/>
        <v>[[16,620,1108][[20,44,78]</v>
      </c>
      <c r="Z1255">
        <f t="shared" si="2343"/>
        <v>0</v>
      </c>
      <c r="AA1255" t="str">
        <f t="shared" si="2344"/>
        <v>[[16,147,591,100][20,10,42,100]]</v>
      </c>
      <c r="AB1255" t="str">
        <f t="shared" si="2344"/>
        <v>[[16,147,591,100][20,10,42,100]]</v>
      </c>
      <c r="AC1255" t="str">
        <f t="shared" si="2344"/>
        <v>[[16,147,591,100][20,10,42,100]]</v>
      </c>
      <c r="AD1255" t="str">
        <f t="shared" si="2344"/>
        <v>[[16,147,591,100][20,10,42,100]]</v>
      </c>
      <c r="AE1255">
        <f t="shared" si="2345"/>
        <v>1</v>
      </c>
    </row>
    <row r="1256" spans="1:31" hidden="1" x14ac:dyDescent="0.15">
      <c r="A1256" t="str">
        <f t="shared" si="2300"/>
        <v>1302106</v>
      </c>
      <c r="B1256">
        <f t="shared" si="2301"/>
        <v>1</v>
      </c>
      <c r="E1256">
        <f t="shared" ref="E1256" si="2446">E756</f>
        <v>1</v>
      </c>
      <c r="G1256">
        <f t="shared" ref="G1256" si="2447">G756</f>
        <v>6</v>
      </c>
      <c r="H1256">
        <f>VLOOKUP(G1256,装备规划说明!$F$7:$H$20,2,FALSE)</f>
        <v>90</v>
      </c>
      <c r="I1256">
        <f>IF(G1256&gt;2,IF(E1256=VLOOKUP(G1256,装备规划说明!$F$10:$P$20,11,FALSE),1,0)+IF(E1256-1=VLOOKUP(G1256,装备规划说明!$F$10:$P$20,11,FALSE),1,0),IF(E1256=VLOOKUP(G1256,装备规划说明!$F$10:$P$20,11,FALSE),1,0))</f>
        <v>0</v>
      </c>
      <c r="J1256">
        <f t="shared" si="2304"/>
        <v>3</v>
      </c>
      <c r="K1256">
        <v>0</v>
      </c>
      <c r="R1256">
        <f t="shared" ref="R1256:S1256" si="2448">R756</f>
        <v>2</v>
      </c>
      <c r="S1256">
        <f t="shared" si="2448"/>
        <v>2</v>
      </c>
      <c r="U1256">
        <f>VLOOKUP($R1256,装备规划说明!$X$27:$AI$34,U$1,FALSE)</f>
        <v>16</v>
      </c>
      <c r="V1256">
        <f>INT(VLOOKUP($R1256,装备规划说明!$X$27:$AI$34,V$1,FALSE)*VLOOKUP($G1256,装备规划说明!$F$10:$O$21,4,FALSE)/装备规划说明!$AE$14)</f>
        <v>1267</v>
      </c>
      <c r="W1256">
        <f>VLOOKUP($R1256,装备规划说明!$X$27:$AI$34,W$1,FALSE)</f>
        <v>20</v>
      </c>
      <c r="X1256">
        <f>INT(VLOOKUP($R1256,装备规划说明!$X$27:$AI$34,X$1,FALSE)*VLOOKUP($G1256,装备规划说明!$F$10:$O$21,4,FALSE)/装备规划说明!$AE$14)</f>
        <v>63</v>
      </c>
      <c r="Y1256" t="str">
        <f t="shared" si="2342"/>
        <v>[[16,886,1583][[20,44,78]</v>
      </c>
      <c r="Z1256">
        <f t="shared" si="2343"/>
        <v>0</v>
      </c>
      <c r="AA1256" t="str">
        <f t="shared" si="2344"/>
        <v>[[16,211,844,100][20,10,42,100]]</v>
      </c>
      <c r="AB1256" t="str">
        <f t="shared" si="2344"/>
        <v>[[16,211,844,100][20,10,42,100]]</v>
      </c>
      <c r="AC1256" t="str">
        <f t="shared" si="2344"/>
        <v>[[16,211,844,100][20,10,42,100]]</v>
      </c>
      <c r="AD1256" t="str">
        <f t="shared" si="2344"/>
        <v>[[16,211,844,100][20,10,42,100]]</v>
      </c>
      <c r="AE1256">
        <f t="shared" si="2345"/>
        <v>1</v>
      </c>
    </row>
    <row r="1257" spans="1:31" hidden="1" x14ac:dyDescent="0.15">
      <c r="A1257" t="str">
        <f t="shared" si="2300"/>
        <v>1303106</v>
      </c>
      <c r="B1257">
        <f t="shared" si="2301"/>
        <v>1</v>
      </c>
      <c r="E1257">
        <f t="shared" ref="E1257" si="2449">E757</f>
        <v>1</v>
      </c>
      <c r="G1257">
        <f t="shared" ref="G1257" si="2450">G757</f>
        <v>6</v>
      </c>
      <c r="H1257">
        <f>VLOOKUP(G1257,装备规划说明!$F$7:$H$20,2,FALSE)</f>
        <v>90</v>
      </c>
      <c r="I1257">
        <f>IF(G1257&gt;2,IF(E1257=VLOOKUP(G1257,装备规划说明!$F$10:$P$20,11,FALSE),1,0)+IF(E1257-1=VLOOKUP(G1257,装备规划说明!$F$10:$P$20,11,FALSE),1,0),IF(E1257=VLOOKUP(G1257,装备规划说明!$F$10:$P$20,11,FALSE),1,0))</f>
        <v>0</v>
      </c>
      <c r="J1257">
        <f t="shared" si="2304"/>
        <v>3</v>
      </c>
      <c r="K1257">
        <v>0</v>
      </c>
      <c r="R1257">
        <f t="shared" ref="R1257:S1257" si="2451">R757</f>
        <v>3</v>
      </c>
      <c r="S1257">
        <f t="shared" si="2451"/>
        <v>3</v>
      </c>
      <c r="U1257">
        <f>VLOOKUP($R1257,装备规划说明!$X$27:$AI$34,U$1,FALSE)</f>
        <v>16</v>
      </c>
      <c r="V1257">
        <f>INT(VLOOKUP($R1257,装备规划说明!$X$27:$AI$34,V$1,FALSE)*VLOOKUP($G1257,装备规划说明!$F$10:$O$21,4,FALSE)/装备规划说明!$AE$14)</f>
        <v>633</v>
      </c>
      <c r="W1257">
        <f>VLOOKUP($R1257,装备规划说明!$X$27:$AI$34,W$1,FALSE)</f>
        <v>21</v>
      </c>
      <c r="X1257">
        <f>INT(VLOOKUP($R1257,装备规划说明!$X$27:$AI$34,X$1,FALSE)*VLOOKUP($G1257,装备规划说明!$F$10:$O$21,4,FALSE)/装备规划说明!$AE$14)</f>
        <v>63</v>
      </c>
      <c r="Y1257" t="str">
        <f t="shared" si="2342"/>
        <v>[[16,443,791][[21,44,78]</v>
      </c>
      <c r="Z1257">
        <f t="shared" si="2343"/>
        <v>0</v>
      </c>
      <c r="AA1257" t="str">
        <f t="shared" si="2344"/>
        <v>[[16,105,422,100][21,10,42,100]]</v>
      </c>
      <c r="AB1257" t="str">
        <f t="shared" si="2344"/>
        <v>[[16,105,422,100][21,10,42,100]]</v>
      </c>
      <c r="AC1257" t="str">
        <f t="shared" si="2344"/>
        <v>[[16,105,422,100][21,10,42,100]]</v>
      </c>
      <c r="AD1257" t="str">
        <f t="shared" si="2344"/>
        <v>[[16,105,422,100][21,10,42,100]]</v>
      </c>
      <c r="AE1257">
        <f t="shared" si="2345"/>
        <v>1</v>
      </c>
    </row>
    <row r="1258" spans="1:31" hidden="1" x14ac:dyDescent="0.15">
      <c r="A1258" t="str">
        <f t="shared" si="2300"/>
        <v>1304106</v>
      </c>
      <c r="B1258">
        <f t="shared" si="2301"/>
        <v>1</v>
      </c>
      <c r="E1258">
        <f t="shared" ref="E1258" si="2452">E758</f>
        <v>1</v>
      </c>
      <c r="G1258">
        <f t="shared" ref="G1258" si="2453">G758</f>
        <v>6</v>
      </c>
      <c r="H1258">
        <f>VLOOKUP(G1258,装备规划说明!$F$7:$H$20,2,FALSE)</f>
        <v>90</v>
      </c>
      <c r="I1258">
        <f>IF(G1258&gt;2,IF(E1258=VLOOKUP(G1258,装备规划说明!$F$10:$P$20,11,FALSE),1,0)+IF(E1258-1=VLOOKUP(G1258,装备规划说明!$F$10:$P$20,11,FALSE),1,0),IF(E1258=VLOOKUP(G1258,装备规划说明!$F$10:$P$20,11,FALSE),1,0))</f>
        <v>0</v>
      </c>
      <c r="J1258">
        <f t="shared" si="2304"/>
        <v>3</v>
      </c>
      <c r="K1258">
        <v>0</v>
      </c>
      <c r="R1258">
        <f t="shared" ref="R1258:S1258" si="2454">R758</f>
        <v>4</v>
      </c>
      <c r="S1258">
        <f t="shared" si="2454"/>
        <v>4</v>
      </c>
      <c r="U1258">
        <f>VLOOKUP($R1258,装备规划说明!$X$27:$AI$34,U$1,FALSE)</f>
        <v>18</v>
      </c>
      <c r="V1258">
        <f>INT(VLOOKUP($R1258,装备规划说明!$X$27:$AI$34,V$1,FALSE)*VLOOKUP($G1258,装备规划说明!$F$10:$O$21,4,FALSE)/装备规划说明!$AE$14)</f>
        <v>63</v>
      </c>
      <c r="W1258">
        <f>VLOOKUP($R1258,装备规划说明!$X$27:$AI$34,W$1,FALSE)</f>
        <v>22</v>
      </c>
      <c r="X1258">
        <f>INT(VLOOKUP($R1258,装备规划说明!$X$27:$AI$34,X$1,FALSE)*VLOOKUP($G1258,装备规划说明!$F$10:$O$21,4,FALSE)/装备规划说明!$AE$14)</f>
        <v>31</v>
      </c>
      <c r="Y1258" t="str">
        <f t="shared" si="2342"/>
        <v>[[18,44,78][[22,21,38]</v>
      </c>
      <c r="Z1258">
        <f t="shared" si="2343"/>
        <v>0</v>
      </c>
      <c r="AA1258" t="str">
        <f t="shared" si="2344"/>
        <v>[[18,10,42,100][22,5,20,100]]</v>
      </c>
      <c r="AB1258" t="str">
        <f t="shared" si="2344"/>
        <v>[[18,10,42,100][22,5,20,100]]</v>
      </c>
      <c r="AC1258" t="str">
        <f t="shared" si="2344"/>
        <v>[[18,10,42,100][22,5,20,100]]</v>
      </c>
      <c r="AD1258" t="str">
        <f t="shared" si="2344"/>
        <v>[[18,10,42,100][22,5,20,100]]</v>
      </c>
      <c r="AE1258">
        <f t="shared" si="2345"/>
        <v>1</v>
      </c>
    </row>
    <row r="1259" spans="1:31" hidden="1" x14ac:dyDescent="0.15">
      <c r="A1259" t="str">
        <f t="shared" si="2300"/>
        <v>1305106</v>
      </c>
      <c r="B1259">
        <f t="shared" si="2301"/>
        <v>1</v>
      </c>
      <c r="E1259">
        <f t="shared" ref="E1259" si="2455">E759</f>
        <v>1</v>
      </c>
      <c r="G1259">
        <f t="shared" ref="G1259" si="2456">G759</f>
        <v>6</v>
      </c>
      <c r="H1259">
        <f>VLOOKUP(G1259,装备规划说明!$F$7:$H$20,2,FALSE)</f>
        <v>90</v>
      </c>
      <c r="I1259">
        <f>IF(G1259&gt;2,IF(E1259=VLOOKUP(G1259,装备规划说明!$F$10:$P$20,11,FALSE),1,0)+IF(E1259-1=VLOOKUP(G1259,装备规划说明!$F$10:$P$20,11,FALSE),1,0),IF(E1259=VLOOKUP(G1259,装备规划说明!$F$10:$P$20,11,FALSE),1,0))</f>
        <v>0</v>
      </c>
      <c r="J1259">
        <f t="shared" si="2304"/>
        <v>3</v>
      </c>
      <c r="K1259">
        <v>0</v>
      </c>
      <c r="R1259">
        <f t="shared" ref="R1259:S1259" si="2457">R759</f>
        <v>5</v>
      </c>
      <c r="S1259">
        <f t="shared" si="2457"/>
        <v>5</v>
      </c>
      <c r="U1259">
        <f>VLOOKUP($R1259,装备规划说明!$X$27:$AI$34,U$1,FALSE)</f>
        <v>16</v>
      </c>
      <c r="V1259">
        <f>INT(VLOOKUP($R1259,装备规划说明!$X$27:$AI$34,V$1,FALSE)*VLOOKUP($G1259,装备规划说明!$F$10:$O$21,4,FALSE)/装备规划说明!$AE$14)</f>
        <v>887</v>
      </c>
      <c r="W1259">
        <f>VLOOKUP($R1259,装备规划说明!$X$27:$AI$34,W$1,FALSE)</f>
        <v>17</v>
      </c>
      <c r="X1259">
        <f>INT(VLOOKUP($R1259,装备规划说明!$X$27:$AI$34,X$1,FALSE)*VLOOKUP($G1259,装备规划说明!$F$10:$O$21,4,FALSE)/装备规划说明!$AE$14)</f>
        <v>633</v>
      </c>
      <c r="Y1259" t="str">
        <f t="shared" si="2342"/>
        <v>[[16,620,1108][[17,443,791]</v>
      </c>
      <c r="Z1259">
        <f t="shared" si="2343"/>
        <v>0</v>
      </c>
      <c r="AA1259" t="str">
        <f t="shared" si="2344"/>
        <v>[[16,147,591,100][17,105,422,100]]</v>
      </c>
      <c r="AB1259" t="str">
        <f t="shared" si="2344"/>
        <v>[[16,147,591,100][17,105,422,100]]</v>
      </c>
      <c r="AC1259" t="str">
        <f t="shared" si="2344"/>
        <v>[[16,147,591,100][17,105,422,100]]</v>
      </c>
      <c r="AD1259" t="str">
        <f t="shared" si="2344"/>
        <v>[[16,147,591,100][17,105,422,100]]</v>
      </c>
      <c r="AE1259">
        <f t="shared" si="2345"/>
        <v>1</v>
      </c>
    </row>
    <row r="1260" spans="1:31" hidden="1" x14ac:dyDescent="0.15">
      <c r="A1260" t="str">
        <f t="shared" si="2300"/>
        <v>1306106</v>
      </c>
      <c r="B1260">
        <f t="shared" si="2301"/>
        <v>1</v>
      </c>
      <c r="E1260">
        <f t="shared" ref="E1260" si="2458">E760</f>
        <v>1</v>
      </c>
      <c r="G1260">
        <f t="shared" ref="G1260" si="2459">G760</f>
        <v>6</v>
      </c>
      <c r="H1260">
        <f>VLOOKUP(G1260,装备规划说明!$F$7:$H$20,2,FALSE)</f>
        <v>90</v>
      </c>
      <c r="I1260">
        <f>IF(G1260&gt;2,IF(E1260=VLOOKUP(G1260,装备规划说明!$F$10:$P$20,11,FALSE),1,0)+IF(E1260-1=VLOOKUP(G1260,装备规划说明!$F$10:$P$20,11,FALSE),1,0),IF(E1260=VLOOKUP(G1260,装备规划说明!$F$10:$P$20,11,FALSE),1,0))</f>
        <v>0</v>
      </c>
      <c r="J1260">
        <f t="shared" si="2304"/>
        <v>3</v>
      </c>
      <c r="K1260">
        <v>0</v>
      </c>
      <c r="R1260">
        <f t="shared" ref="R1260:S1260" si="2460">R760</f>
        <v>6</v>
      </c>
      <c r="S1260">
        <f t="shared" si="2460"/>
        <v>6</v>
      </c>
      <c r="U1260">
        <f>VLOOKUP($R1260,装备规划说明!$X$27:$AI$34,U$1,FALSE)</f>
        <v>18</v>
      </c>
      <c r="V1260">
        <f>INT(VLOOKUP($R1260,装备规划说明!$X$27:$AI$34,V$1,FALSE)*VLOOKUP($G1260,装备规划说明!$F$10:$O$21,4,FALSE)/装备规划说明!$AE$14)</f>
        <v>63</v>
      </c>
      <c r="W1260">
        <f>VLOOKUP($R1260,装备规划说明!$X$27:$AI$34,W$1,FALSE)</f>
        <v>17</v>
      </c>
      <c r="X1260">
        <f>INT(VLOOKUP($R1260,装备规划说明!$X$27:$AI$34,X$1,FALSE)*VLOOKUP($G1260,装备规划说明!$F$10:$O$21,4,FALSE)/装备规划说明!$AE$14)</f>
        <v>25</v>
      </c>
      <c r="Y1260" t="str">
        <f t="shared" si="2342"/>
        <v>[[18,44,78][[17,17,31]</v>
      </c>
      <c r="Z1260">
        <f t="shared" si="2343"/>
        <v>0</v>
      </c>
      <c r="AA1260" t="str">
        <f t="shared" si="2344"/>
        <v>[[18,10,42,100][17,4,16,100]]</v>
      </c>
      <c r="AB1260" t="str">
        <f t="shared" si="2344"/>
        <v>[[18,10,42,100][17,4,16,100]]</v>
      </c>
      <c r="AC1260" t="str">
        <f t="shared" si="2344"/>
        <v>[[18,10,42,100][17,4,16,100]]</v>
      </c>
      <c r="AD1260" t="str">
        <f t="shared" si="2344"/>
        <v>[[18,10,42,100][17,4,16,100]]</v>
      </c>
      <c r="AE1260">
        <f t="shared" si="2345"/>
        <v>1</v>
      </c>
    </row>
    <row r="1261" spans="1:31" hidden="1" x14ac:dyDescent="0.15">
      <c r="A1261" t="str">
        <f t="shared" si="2300"/>
        <v>1307106</v>
      </c>
      <c r="B1261">
        <f t="shared" si="2301"/>
        <v>1</v>
      </c>
      <c r="E1261">
        <f t="shared" ref="E1261" si="2461">E761</f>
        <v>1</v>
      </c>
      <c r="G1261">
        <f t="shared" ref="G1261" si="2462">G761</f>
        <v>6</v>
      </c>
      <c r="H1261">
        <f>VLOOKUP(G1261,装备规划说明!$F$7:$H$20,2,FALSE)</f>
        <v>90</v>
      </c>
      <c r="I1261">
        <f>IF(G1261&gt;2,IF(E1261=VLOOKUP(G1261,装备规划说明!$F$10:$P$20,11,FALSE),1,0)+IF(E1261-1=VLOOKUP(G1261,装备规划说明!$F$10:$P$20,11,FALSE),1,0),IF(E1261=VLOOKUP(G1261,装备规划说明!$F$10:$P$20,11,FALSE),1,0))</f>
        <v>0</v>
      </c>
      <c r="J1261">
        <f t="shared" si="2304"/>
        <v>3</v>
      </c>
      <c r="K1261">
        <v>0</v>
      </c>
      <c r="R1261">
        <f t="shared" ref="R1261:S1261" si="2463">R761</f>
        <v>7</v>
      </c>
      <c r="S1261">
        <f t="shared" si="2463"/>
        <v>7</v>
      </c>
      <c r="U1261">
        <f>VLOOKUP($R1261,装备规划说明!$X$27:$AI$34,U$1,FALSE)</f>
        <v>16</v>
      </c>
      <c r="V1261">
        <f>INT(VLOOKUP($R1261,装备规划说明!$X$27:$AI$34,V$1,FALSE)*VLOOKUP($G1261,装备规划说明!$F$10:$O$21,4,FALSE)/装备规划说明!$AE$14)</f>
        <v>1267</v>
      </c>
      <c r="W1261">
        <f>VLOOKUP($R1261,装备规划说明!$X$27:$AI$34,W$1,FALSE)</f>
        <v>18</v>
      </c>
      <c r="X1261">
        <f>INT(VLOOKUP($R1261,装备规划说明!$X$27:$AI$34,X$1,FALSE)*VLOOKUP($G1261,装备规划说明!$F$10:$O$21,4,FALSE)/装备规划说明!$AE$14)</f>
        <v>253</v>
      </c>
      <c r="Y1261" t="str">
        <f t="shared" si="2342"/>
        <v>[[16,886,1583][[18,177,316]</v>
      </c>
      <c r="Z1261">
        <f t="shared" si="2343"/>
        <v>0</v>
      </c>
      <c r="AA1261" t="str">
        <f t="shared" si="2344"/>
        <v>[[16,211,844,100][18,42,168,100]]</v>
      </c>
      <c r="AB1261" t="str">
        <f t="shared" si="2344"/>
        <v>[[16,211,844,100][18,42,168,100]]</v>
      </c>
      <c r="AC1261" t="str">
        <f t="shared" si="2344"/>
        <v>[[16,211,844,100][18,42,168,100]]</v>
      </c>
      <c r="AD1261" t="str">
        <f t="shared" si="2344"/>
        <v>[[16,211,844,100][18,42,168,100]]</v>
      </c>
      <c r="AE1261">
        <f t="shared" si="2345"/>
        <v>1</v>
      </c>
    </row>
    <row r="1262" spans="1:31" hidden="1" x14ac:dyDescent="0.15">
      <c r="A1262" t="str">
        <f t="shared" si="2300"/>
        <v>1307106</v>
      </c>
      <c r="B1262">
        <f t="shared" si="2301"/>
        <v>1</v>
      </c>
      <c r="E1262">
        <f t="shared" ref="E1262" si="2464">E762</f>
        <v>1</v>
      </c>
      <c r="G1262">
        <f t="shared" ref="G1262" si="2465">G762</f>
        <v>6</v>
      </c>
      <c r="H1262">
        <f>VLOOKUP(G1262,装备规划说明!$F$7:$H$20,2,FALSE)</f>
        <v>90</v>
      </c>
      <c r="I1262">
        <f>IF(G1262&gt;2,IF(E1262=VLOOKUP(G1262,装备规划说明!$F$10:$P$20,11,FALSE),1,0)+IF(E1262-1=VLOOKUP(G1262,装备规划说明!$F$10:$P$20,11,FALSE),1,0),IF(E1262=VLOOKUP(G1262,装备规划说明!$F$10:$P$20,11,FALSE),1,0))</f>
        <v>0</v>
      </c>
      <c r="J1262">
        <f t="shared" si="2304"/>
        <v>3</v>
      </c>
      <c r="K1262">
        <v>0</v>
      </c>
      <c r="R1262">
        <f t="shared" ref="R1262:S1262" si="2466">R762</f>
        <v>7</v>
      </c>
      <c r="S1262">
        <f t="shared" si="2466"/>
        <v>7</v>
      </c>
      <c r="U1262">
        <f>VLOOKUP($R1262,装备规划说明!$X$27:$AI$34,U$1,FALSE)</f>
        <v>16</v>
      </c>
      <c r="V1262">
        <f>INT(VLOOKUP($R1262,装备规划说明!$X$27:$AI$34,V$1,FALSE)*VLOOKUP($G1262,装备规划说明!$F$10:$O$21,4,FALSE)/装备规划说明!$AE$14)</f>
        <v>1267</v>
      </c>
      <c r="W1262">
        <f>VLOOKUP($R1262,装备规划说明!$X$27:$AI$34,W$1,FALSE)</f>
        <v>18</v>
      </c>
      <c r="X1262">
        <f>INT(VLOOKUP($R1262,装备规划说明!$X$27:$AI$34,X$1,FALSE)*VLOOKUP($G1262,装备规划说明!$F$10:$O$21,4,FALSE)/装备规划说明!$AE$14)</f>
        <v>253</v>
      </c>
      <c r="Y1262" t="str">
        <f t="shared" si="2342"/>
        <v>[[16,886,1583][[18,177,316]</v>
      </c>
      <c r="Z1262">
        <f t="shared" si="2343"/>
        <v>0</v>
      </c>
      <c r="AA1262" t="str">
        <f t="shared" si="2344"/>
        <v>[[16,211,844,100][18,42,168,100]]</v>
      </c>
      <c r="AB1262" t="str">
        <f t="shared" si="2344"/>
        <v>[[16,211,844,100][18,42,168,100]]</v>
      </c>
      <c r="AC1262" t="str">
        <f t="shared" si="2344"/>
        <v>[[16,211,844,100][18,42,168,100]]</v>
      </c>
      <c r="AD1262" t="str">
        <f t="shared" si="2344"/>
        <v>[[16,211,844,100][18,42,168,100]]</v>
      </c>
      <c r="AE1262">
        <f t="shared" si="2345"/>
        <v>1</v>
      </c>
    </row>
    <row r="1263" spans="1:31" hidden="1" x14ac:dyDescent="0.15">
      <c r="A1263" t="str">
        <f t="shared" si="2300"/>
        <v>1307106</v>
      </c>
      <c r="B1263">
        <f t="shared" si="2301"/>
        <v>1</v>
      </c>
      <c r="E1263">
        <f t="shared" ref="E1263" si="2467">E763</f>
        <v>1</v>
      </c>
      <c r="G1263">
        <f t="shared" ref="G1263" si="2468">G763</f>
        <v>6</v>
      </c>
      <c r="H1263">
        <f>VLOOKUP(G1263,装备规划说明!$F$7:$H$20,2,FALSE)</f>
        <v>90</v>
      </c>
      <c r="I1263">
        <f>IF(G1263&gt;2,IF(E1263=VLOOKUP(G1263,装备规划说明!$F$10:$P$20,11,FALSE),1,0)+IF(E1263-1=VLOOKUP(G1263,装备规划说明!$F$10:$P$20,11,FALSE),1,0),IF(E1263=VLOOKUP(G1263,装备规划说明!$F$10:$P$20,11,FALSE),1,0))</f>
        <v>0</v>
      </c>
      <c r="J1263">
        <f t="shared" si="2304"/>
        <v>3</v>
      </c>
      <c r="K1263">
        <v>0</v>
      </c>
      <c r="R1263">
        <f t="shared" ref="R1263:S1263" si="2469">R763</f>
        <v>7</v>
      </c>
      <c r="S1263">
        <f t="shared" si="2469"/>
        <v>7</v>
      </c>
      <c r="U1263">
        <f>VLOOKUP($R1263,装备规划说明!$X$27:$AI$34,U$1,FALSE)</f>
        <v>16</v>
      </c>
      <c r="V1263">
        <f>INT(VLOOKUP($R1263,装备规划说明!$X$27:$AI$34,V$1,FALSE)*VLOOKUP($G1263,装备规划说明!$F$10:$O$21,4,FALSE)/装备规划说明!$AE$14)</f>
        <v>1267</v>
      </c>
      <c r="W1263">
        <f>VLOOKUP($R1263,装备规划说明!$X$27:$AI$34,W$1,FALSE)</f>
        <v>18</v>
      </c>
      <c r="X1263">
        <f>INT(VLOOKUP($R1263,装备规划说明!$X$27:$AI$34,X$1,FALSE)*VLOOKUP($G1263,装备规划说明!$F$10:$O$21,4,FALSE)/装备规划说明!$AE$14)</f>
        <v>253</v>
      </c>
      <c r="Y1263" t="str">
        <f t="shared" si="2342"/>
        <v>[[16,886,1583][[18,177,316]</v>
      </c>
      <c r="Z1263">
        <f t="shared" si="2343"/>
        <v>0</v>
      </c>
      <c r="AA1263" t="str">
        <f t="shared" si="2344"/>
        <v>[[16,211,844,100][18,42,168,100]]</v>
      </c>
      <c r="AB1263" t="str">
        <f t="shared" si="2344"/>
        <v>[[16,211,844,100][18,42,168,100]]</v>
      </c>
      <c r="AC1263" t="str">
        <f t="shared" si="2344"/>
        <v>[[16,211,844,100][18,42,168,100]]</v>
      </c>
      <c r="AD1263" t="str">
        <f t="shared" si="2344"/>
        <v>[[16,211,844,100][18,42,168,100]]</v>
      </c>
      <c r="AE1263">
        <f t="shared" si="2345"/>
        <v>1</v>
      </c>
    </row>
    <row r="1264" spans="1:31" hidden="1" x14ac:dyDescent="0.15">
      <c r="A1264" t="str">
        <f t="shared" si="2300"/>
        <v>1307106</v>
      </c>
      <c r="B1264">
        <f t="shared" si="2301"/>
        <v>1</v>
      </c>
      <c r="E1264">
        <f t="shared" ref="E1264" si="2470">E764</f>
        <v>1</v>
      </c>
      <c r="G1264">
        <f t="shared" ref="G1264" si="2471">G764</f>
        <v>6</v>
      </c>
      <c r="H1264">
        <f>VLOOKUP(G1264,装备规划说明!$F$7:$H$20,2,FALSE)</f>
        <v>90</v>
      </c>
      <c r="I1264">
        <f>IF(G1264&gt;2,IF(E1264=VLOOKUP(G1264,装备规划说明!$F$10:$P$20,11,FALSE),1,0)+IF(E1264-1=VLOOKUP(G1264,装备规划说明!$F$10:$P$20,11,FALSE),1,0),IF(E1264=VLOOKUP(G1264,装备规划说明!$F$10:$P$20,11,FALSE),1,0))</f>
        <v>0</v>
      </c>
      <c r="J1264">
        <f t="shared" si="2304"/>
        <v>3</v>
      </c>
      <c r="K1264">
        <v>0</v>
      </c>
      <c r="R1264">
        <f t="shared" ref="R1264:S1264" si="2472">R764</f>
        <v>7</v>
      </c>
      <c r="S1264">
        <f t="shared" si="2472"/>
        <v>7</v>
      </c>
      <c r="U1264">
        <f>VLOOKUP($R1264,装备规划说明!$X$27:$AI$34,U$1,FALSE)</f>
        <v>16</v>
      </c>
      <c r="V1264">
        <f>INT(VLOOKUP($R1264,装备规划说明!$X$27:$AI$34,V$1,FALSE)*VLOOKUP($G1264,装备规划说明!$F$10:$O$21,4,FALSE)/装备规划说明!$AE$14)</f>
        <v>1267</v>
      </c>
      <c r="W1264">
        <f>VLOOKUP($R1264,装备规划说明!$X$27:$AI$34,W$1,FALSE)</f>
        <v>18</v>
      </c>
      <c r="X1264">
        <f>INT(VLOOKUP($R1264,装备规划说明!$X$27:$AI$34,X$1,FALSE)*VLOOKUP($G1264,装备规划说明!$F$10:$O$21,4,FALSE)/装备规划说明!$AE$14)</f>
        <v>253</v>
      </c>
      <c r="Y1264" t="str">
        <f t="shared" si="2342"/>
        <v>[[16,886,1583][[18,177,316]</v>
      </c>
      <c r="Z1264">
        <f t="shared" si="2343"/>
        <v>0</v>
      </c>
      <c r="AA1264" t="str">
        <f t="shared" si="2344"/>
        <v>[[16,211,844,100][18,42,168,100]]</v>
      </c>
      <c r="AB1264" t="str">
        <f t="shared" si="2344"/>
        <v>[[16,211,844,100][18,42,168,100]]</v>
      </c>
      <c r="AC1264" t="str">
        <f t="shared" si="2344"/>
        <v>[[16,211,844,100][18,42,168,100]]</v>
      </c>
      <c r="AD1264" t="str">
        <f t="shared" si="2344"/>
        <v>[[16,211,844,100][18,42,168,100]]</v>
      </c>
      <c r="AE1264">
        <f t="shared" si="2345"/>
        <v>1</v>
      </c>
    </row>
    <row r="1265" spans="1:31" hidden="1" x14ac:dyDescent="0.15">
      <c r="A1265" t="str">
        <f t="shared" si="2300"/>
        <v>1301206</v>
      </c>
      <c r="B1265">
        <f t="shared" si="2301"/>
        <v>1</v>
      </c>
      <c r="E1265">
        <f t="shared" ref="E1265" si="2473">E765</f>
        <v>2</v>
      </c>
      <c r="G1265">
        <f t="shared" ref="G1265" si="2474">G765</f>
        <v>6</v>
      </c>
      <c r="H1265">
        <f>VLOOKUP(G1265,装备规划说明!$F$7:$H$20,2,FALSE)</f>
        <v>90</v>
      </c>
      <c r="I1265">
        <f>IF(G1265&gt;2,IF(E1265=VLOOKUP(G1265,装备规划说明!$F$10:$P$20,11,FALSE),1,0)+IF(E1265-1=VLOOKUP(G1265,装备规划说明!$F$10:$P$20,11,FALSE),1,0),IF(E1265=VLOOKUP(G1265,装备规划说明!$F$10:$P$20,11,FALSE),1,0))</f>
        <v>0</v>
      </c>
      <c r="J1265">
        <f t="shared" si="2304"/>
        <v>3</v>
      </c>
      <c r="K1265">
        <v>0</v>
      </c>
      <c r="R1265">
        <f t="shared" ref="R1265:S1265" si="2475">R765</f>
        <v>1</v>
      </c>
      <c r="S1265">
        <f t="shared" si="2475"/>
        <v>1</v>
      </c>
      <c r="U1265">
        <f>VLOOKUP($R1265,装备规划说明!$X$27:$AI$34,U$1,FALSE)</f>
        <v>16</v>
      </c>
      <c r="V1265">
        <f>INT(VLOOKUP($R1265,装备规划说明!$X$27:$AI$34,V$1,FALSE)*VLOOKUP($G1265,装备规划说明!$F$10:$O$21,4,FALSE)/装备规划说明!$AE$14)</f>
        <v>887</v>
      </c>
      <c r="W1265">
        <f>VLOOKUP($R1265,装备规划说明!$X$27:$AI$34,W$1,FALSE)</f>
        <v>20</v>
      </c>
      <c r="X1265">
        <f>INT(VLOOKUP($R1265,装备规划说明!$X$27:$AI$34,X$1,FALSE)*VLOOKUP($G1265,装备规划说明!$F$10:$O$21,4,FALSE)/装备规划说明!$AE$14)</f>
        <v>63</v>
      </c>
      <c r="Y1265" t="str">
        <f t="shared" si="2342"/>
        <v>[[16,620,1108][[20,44,78]</v>
      </c>
      <c r="Z1265">
        <f t="shared" si="2343"/>
        <v>1</v>
      </c>
      <c r="AA1265" t="str">
        <f t="shared" si="2344"/>
        <v>[[16,147,591,100][20,10,42,100]]</v>
      </c>
      <c r="AB1265" t="str">
        <f t="shared" si="2344"/>
        <v>[[16,147,591,100][20,10,42,100]]</v>
      </c>
      <c r="AC1265" t="str">
        <f t="shared" si="2344"/>
        <v>[[16,147,591,100][20,10,42,100]]</v>
      </c>
      <c r="AD1265" t="str">
        <f t="shared" si="2344"/>
        <v>[[16,147,591,100][20,10,42,100]]</v>
      </c>
      <c r="AE1265">
        <f t="shared" si="2345"/>
        <v>1</v>
      </c>
    </row>
    <row r="1266" spans="1:31" hidden="1" x14ac:dyDescent="0.15">
      <c r="A1266" t="str">
        <f t="shared" si="2300"/>
        <v>1302206</v>
      </c>
      <c r="B1266">
        <f t="shared" si="2301"/>
        <v>1</v>
      </c>
      <c r="E1266">
        <f t="shared" ref="E1266" si="2476">E766</f>
        <v>2</v>
      </c>
      <c r="G1266">
        <f t="shared" ref="G1266" si="2477">G766</f>
        <v>6</v>
      </c>
      <c r="H1266">
        <f>VLOOKUP(G1266,装备规划说明!$F$7:$H$20,2,FALSE)</f>
        <v>90</v>
      </c>
      <c r="I1266">
        <f>IF(G1266&gt;2,IF(E1266=VLOOKUP(G1266,装备规划说明!$F$10:$P$20,11,FALSE),1,0)+IF(E1266-1=VLOOKUP(G1266,装备规划说明!$F$10:$P$20,11,FALSE),1,0),IF(E1266=VLOOKUP(G1266,装备规划说明!$F$10:$P$20,11,FALSE),1,0))</f>
        <v>0</v>
      </c>
      <c r="J1266">
        <f t="shared" si="2304"/>
        <v>3</v>
      </c>
      <c r="K1266">
        <v>0</v>
      </c>
      <c r="R1266">
        <f t="shared" ref="R1266:S1266" si="2478">R766</f>
        <v>2</v>
      </c>
      <c r="S1266">
        <f t="shared" si="2478"/>
        <v>2</v>
      </c>
      <c r="U1266">
        <f>VLOOKUP($R1266,装备规划说明!$X$27:$AI$34,U$1,FALSE)</f>
        <v>16</v>
      </c>
      <c r="V1266">
        <f>INT(VLOOKUP($R1266,装备规划说明!$X$27:$AI$34,V$1,FALSE)*VLOOKUP($G1266,装备规划说明!$F$10:$O$21,4,FALSE)/装备规划说明!$AE$14)</f>
        <v>1267</v>
      </c>
      <c r="W1266">
        <f>VLOOKUP($R1266,装备规划说明!$X$27:$AI$34,W$1,FALSE)</f>
        <v>20</v>
      </c>
      <c r="X1266">
        <f>INT(VLOOKUP($R1266,装备规划说明!$X$27:$AI$34,X$1,FALSE)*VLOOKUP($G1266,装备规划说明!$F$10:$O$21,4,FALSE)/装备规划说明!$AE$14)</f>
        <v>63</v>
      </c>
      <c r="Y1266" t="str">
        <f t="shared" si="2342"/>
        <v>[[16,886,1583][[20,44,78]</v>
      </c>
      <c r="Z1266">
        <f t="shared" si="2343"/>
        <v>1</v>
      </c>
      <c r="AA1266" t="str">
        <f t="shared" si="2344"/>
        <v>[[16,211,844,100][20,10,42,100]]</v>
      </c>
      <c r="AB1266" t="str">
        <f t="shared" si="2344"/>
        <v>[[16,211,844,100][20,10,42,100]]</v>
      </c>
      <c r="AC1266" t="str">
        <f t="shared" si="2344"/>
        <v>[[16,211,844,100][20,10,42,100]]</v>
      </c>
      <c r="AD1266" t="str">
        <f t="shared" si="2344"/>
        <v>[[16,211,844,100][20,10,42,100]]</v>
      </c>
      <c r="AE1266">
        <f t="shared" si="2345"/>
        <v>1</v>
      </c>
    </row>
    <row r="1267" spans="1:31" hidden="1" x14ac:dyDescent="0.15">
      <c r="A1267" t="str">
        <f t="shared" si="2300"/>
        <v>1303206</v>
      </c>
      <c r="B1267">
        <f t="shared" si="2301"/>
        <v>1</v>
      </c>
      <c r="E1267">
        <f t="shared" ref="E1267" si="2479">E767</f>
        <v>2</v>
      </c>
      <c r="G1267">
        <f t="shared" ref="G1267" si="2480">G767</f>
        <v>6</v>
      </c>
      <c r="H1267">
        <f>VLOOKUP(G1267,装备规划说明!$F$7:$H$20,2,FALSE)</f>
        <v>90</v>
      </c>
      <c r="I1267">
        <f>IF(G1267&gt;2,IF(E1267=VLOOKUP(G1267,装备规划说明!$F$10:$P$20,11,FALSE),1,0)+IF(E1267-1=VLOOKUP(G1267,装备规划说明!$F$10:$P$20,11,FALSE),1,0),IF(E1267=VLOOKUP(G1267,装备规划说明!$F$10:$P$20,11,FALSE),1,0))</f>
        <v>0</v>
      </c>
      <c r="J1267">
        <f t="shared" si="2304"/>
        <v>3</v>
      </c>
      <c r="K1267">
        <v>0</v>
      </c>
      <c r="R1267">
        <f t="shared" ref="R1267:S1267" si="2481">R767</f>
        <v>3</v>
      </c>
      <c r="S1267">
        <f t="shared" si="2481"/>
        <v>3</v>
      </c>
      <c r="U1267">
        <f>VLOOKUP($R1267,装备规划说明!$X$27:$AI$34,U$1,FALSE)</f>
        <v>16</v>
      </c>
      <c r="V1267">
        <f>INT(VLOOKUP($R1267,装备规划说明!$X$27:$AI$34,V$1,FALSE)*VLOOKUP($G1267,装备规划说明!$F$10:$O$21,4,FALSE)/装备规划说明!$AE$14)</f>
        <v>633</v>
      </c>
      <c r="W1267">
        <f>VLOOKUP($R1267,装备规划说明!$X$27:$AI$34,W$1,FALSE)</f>
        <v>21</v>
      </c>
      <c r="X1267">
        <f>INT(VLOOKUP($R1267,装备规划说明!$X$27:$AI$34,X$1,FALSE)*VLOOKUP($G1267,装备规划说明!$F$10:$O$21,4,FALSE)/装备规划说明!$AE$14)</f>
        <v>63</v>
      </c>
      <c r="Y1267" t="str">
        <f t="shared" si="2342"/>
        <v>[[16,443,791][[21,44,78]</v>
      </c>
      <c r="Z1267">
        <f t="shared" si="2343"/>
        <v>1</v>
      </c>
      <c r="AA1267" t="str">
        <f t="shared" si="2344"/>
        <v>[[16,105,422,100][21,10,42,100]]</v>
      </c>
      <c r="AB1267" t="str">
        <f t="shared" si="2344"/>
        <v>[[16,105,422,100][21,10,42,100]]</v>
      </c>
      <c r="AC1267" t="str">
        <f t="shared" si="2344"/>
        <v>[[16,105,422,100][21,10,42,100]]</v>
      </c>
      <c r="AD1267" t="str">
        <f t="shared" si="2344"/>
        <v>[[16,105,422,100][21,10,42,100]]</v>
      </c>
      <c r="AE1267">
        <f t="shared" si="2345"/>
        <v>1</v>
      </c>
    </row>
    <row r="1268" spans="1:31" hidden="1" x14ac:dyDescent="0.15">
      <c r="A1268" t="str">
        <f t="shared" si="2300"/>
        <v>1304206</v>
      </c>
      <c r="B1268">
        <f t="shared" si="2301"/>
        <v>1</v>
      </c>
      <c r="E1268">
        <f t="shared" ref="E1268" si="2482">E768</f>
        <v>2</v>
      </c>
      <c r="G1268">
        <f t="shared" ref="G1268" si="2483">G768</f>
        <v>6</v>
      </c>
      <c r="H1268">
        <f>VLOOKUP(G1268,装备规划说明!$F$7:$H$20,2,FALSE)</f>
        <v>90</v>
      </c>
      <c r="I1268">
        <f>IF(G1268&gt;2,IF(E1268=VLOOKUP(G1268,装备规划说明!$F$10:$P$20,11,FALSE),1,0)+IF(E1268-1=VLOOKUP(G1268,装备规划说明!$F$10:$P$20,11,FALSE),1,0),IF(E1268=VLOOKUP(G1268,装备规划说明!$F$10:$P$20,11,FALSE),1,0))</f>
        <v>0</v>
      </c>
      <c r="J1268">
        <f t="shared" si="2304"/>
        <v>3</v>
      </c>
      <c r="K1268">
        <v>0</v>
      </c>
      <c r="R1268">
        <f t="shared" ref="R1268:S1268" si="2484">R768</f>
        <v>4</v>
      </c>
      <c r="S1268">
        <f t="shared" si="2484"/>
        <v>4</v>
      </c>
      <c r="U1268">
        <f>VLOOKUP($R1268,装备规划说明!$X$27:$AI$34,U$1,FALSE)</f>
        <v>18</v>
      </c>
      <c r="V1268">
        <f>INT(VLOOKUP($R1268,装备规划说明!$X$27:$AI$34,V$1,FALSE)*VLOOKUP($G1268,装备规划说明!$F$10:$O$21,4,FALSE)/装备规划说明!$AE$14)</f>
        <v>63</v>
      </c>
      <c r="W1268">
        <f>VLOOKUP($R1268,装备规划说明!$X$27:$AI$34,W$1,FALSE)</f>
        <v>22</v>
      </c>
      <c r="X1268">
        <f>INT(VLOOKUP($R1268,装备规划说明!$X$27:$AI$34,X$1,FALSE)*VLOOKUP($G1268,装备规划说明!$F$10:$O$21,4,FALSE)/装备规划说明!$AE$14)</f>
        <v>31</v>
      </c>
      <c r="Y1268" t="str">
        <f t="shared" si="2342"/>
        <v>[[18,44,78][[22,21,38]</v>
      </c>
      <c r="Z1268">
        <f t="shared" si="2343"/>
        <v>1</v>
      </c>
      <c r="AA1268" t="str">
        <f t="shared" si="2344"/>
        <v>[[18,10,42,100][22,5,20,100]]</v>
      </c>
      <c r="AB1268" t="str">
        <f t="shared" si="2344"/>
        <v>[[18,10,42,100][22,5,20,100]]</v>
      </c>
      <c r="AC1268" t="str">
        <f t="shared" si="2344"/>
        <v>[[18,10,42,100][22,5,20,100]]</v>
      </c>
      <c r="AD1268" t="str">
        <f t="shared" si="2344"/>
        <v>[[18,10,42,100][22,5,20,100]]</v>
      </c>
      <c r="AE1268">
        <f t="shared" si="2345"/>
        <v>1</v>
      </c>
    </row>
    <row r="1269" spans="1:31" hidden="1" x14ac:dyDescent="0.15">
      <c r="A1269" t="str">
        <f t="shared" si="2300"/>
        <v>1305206</v>
      </c>
      <c r="B1269">
        <f t="shared" si="2301"/>
        <v>1</v>
      </c>
      <c r="E1269">
        <f t="shared" ref="E1269" si="2485">E769</f>
        <v>2</v>
      </c>
      <c r="G1269">
        <f t="shared" ref="G1269" si="2486">G769</f>
        <v>6</v>
      </c>
      <c r="H1269">
        <f>VLOOKUP(G1269,装备规划说明!$F$7:$H$20,2,FALSE)</f>
        <v>90</v>
      </c>
      <c r="I1269">
        <f>IF(G1269&gt;2,IF(E1269=VLOOKUP(G1269,装备规划说明!$F$10:$P$20,11,FALSE),1,0)+IF(E1269-1=VLOOKUP(G1269,装备规划说明!$F$10:$P$20,11,FALSE),1,0),IF(E1269=VLOOKUP(G1269,装备规划说明!$F$10:$P$20,11,FALSE),1,0))</f>
        <v>0</v>
      </c>
      <c r="J1269">
        <f t="shared" si="2304"/>
        <v>3</v>
      </c>
      <c r="K1269">
        <v>0</v>
      </c>
      <c r="R1269">
        <f t="shared" ref="R1269:S1269" si="2487">R769</f>
        <v>5</v>
      </c>
      <c r="S1269">
        <f t="shared" si="2487"/>
        <v>5</v>
      </c>
      <c r="U1269">
        <f>VLOOKUP($R1269,装备规划说明!$X$27:$AI$34,U$1,FALSE)</f>
        <v>16</v>
      </c>
      <c r="V1269">
        <f>INT(VLOOKUP($R1269,装备规划说明!$X$27:$AI$34,V$1,FALSE)*VLOOKUP($G1269,装备规划说明!$F$10:$O$21,4,FALSE)/装备规划说明!$AE$14)</f>
        <v>887</v>
      </c>
      <c r="W1269">
        <f>VLOOKUP($R1269,装备规划说明!$X$27:$AI$34,W$1,FALSE)</f>
        <v>17</v>
      </c>
      <c r="X1269">
        <f>INT(VLOOKUP($R1269,装备规划说明!$X$27:$AI$34,X$1,FALSE)*VLOOKUP($G1269,装备规划说明!$F$10:$O$21,4,FALSE)/装备规划说明!$AE$14)</f>
        <v>633</v>
      </c>
      <c r="Y1269" t="str">
        <f t="shared" si="2342"/>
        <v>[[16,620,1108][[17,443,791]</v>
      </c>
      <c r="Z1269">
        <f t="shared" si="2343"/>
        <v>1</v>
      </c>
      <c r="AA1269" t="str">
        <f t="shared" si="2344"/>
        <v>[[16,147,591,100][17,105,422,100]]</v>
      </c>
      <c r="AB1269" t="str">
        <f t="shared" si="2344"/>
        <v>[[16,147,591,100][17,105,422,100]]</v>
      </c>
      <c r="AC1269" t="str">
        <f t="shared" si="2344"/>
        <v>[[16,147,591,100][17,105,422,100]]</v>
      </c>
      <c r="AD1269" t="str">
        <f t="shared" si="2344"/>
        <v>[[16,147,591,100][17,105,422,100]]</v>
      </c>
      <c r="AE1269">
        <f t="shared" si="2345"/>
        <v>1</v>
      </c>
    </row>
    <row r="1270" spans="1:31" hidden="1" x14ac:dyDescent="0.15">
      <c r="A1270" t="str">
        <f t="shared" si="2300"/>
        <v>1306206</v>
      </c>
      <c r="B1270">
        <f t="shared" si="2301"/>
        <v>1</v>
      </c>
      <c r="E1270">
        <f t="shared" ref="E1270" si="2488">E770</f>
        <v>2</v>
      </c>
      <c r="G1270">
        <f t="shared" ref="G1270" si="2489">G770</f>
        <v>6</v>
      </c>
      <c r="H1270">
        <f>VLOOKUP(G1270,装备规划说明!$F$7:$H$20,2,FALSE)</f>
        <v>90</v>
      </c>
      <c r="I1270">
        <f>IF(G1270&gt;2,IF(E1270=VLOOKUP(G1270,装备规划说明!$F$10:$P$20,11,FALSE),1,0)+IF(E1270-1=VLOOKUP(G1270,装备规划说明!$F$10:$P$20,11,FALSE),1,0),IF(E1270=VLOOKUP(G1270,装备规划说明!$F$10:$P$20,11,FALSE),1,0))</f>
        <v>0</v>
      </c>
      <c r="J1270">
        <f t="shared" si="2304"/>
        <v>3</v>
      </c>
      <c r="K1270">
        <v>0</v>
      </c>
      <c r="R1270">
        <f t="shared" ref="R1270:S1270" si="2490">R770</f>
        <v>6</v>
      </c>
      <c r="S1270">
        <f t="shared" si="2490"/>
        <v>6</v>
      </c>
      <c r="U1270">
        <f>VLOOKUP($R1270,装备规划说明!$X$27:$AI$34,U$1,FALSE)</f>
        <v>18</v>
      </c>
      <c r="V1270">
        <f>INT(VLOOKUP($R1270,装备规划说明!$X$27:$AI$34,V$1,FALSE)*VLOOKUP($G1270,装备规划说明!$F$10:$O$21,4,FALSE)/装备规划说明!$AE$14)</f>
        <v>63</v>
      </c>
      <c r="W1270">
        <f>VLOOKUP($R1270,装备规划说明!$X$27:$AI$34,W$1,FALSE)</f>
        <v>17</v>
      </c>
      <c r="X1270">
        <f>INT(VLOOKUP($R1270,装备规划说明!$X$27:$AI$34,X$1,FALSE)*VLOOKUP($G1270,装备规划说明!$F$10:$O$21,4,FALSE)/装备规划说明!$AE$14)</f>
        <v>25</v>
      </c>
      <c r="Y1270" t="str">
        <f t="shared" si="2342"/>
        <v>[[18,44,78][[17,17,31]</v>
      </c>
      <c r="Z1270">
        <f t="shared" si="2343"/>
        <v>1</v>
      </c>
      <c r="AA1270" t="str">
        <f t="shared" si="2344"/>
        <v>[[18,10,42,100][17,4,16,100]]</v>
      </c>
      <c r="AB1270" t="str">
        <f t="shared" si="2344"/>
        <v>[[18,10,42,100][17,4,16,100]]</v>
      </c>
      <c r="AC1270" t="str">
        <f t="shared" si="2344"/>
        <v>[[18,10,42,100][17,4,16,100]]</v>
      </c>
      <c r="AD1270" t="str">
        <f t="shared" si="2344"/>
        <v>[[18,10,42,100][17,4,16,100]]</v>
      </c>
      <c r="AE1270">
        <f t="shared" si="2345"/>
        <v>1</v>
      </c>
    </row>
    <row r="1271" spans="1:31" hidden="1" x14ac:dyDescent="0.15">
      <c r="A1271" t="str">
        <f t="shared" si="2300"/>
        <v>1307206</v>
      </c>
      <c r="B1271">
        <f t="shared" si="2301"/>
        <v>1</v>
      </c>
      <c r="E1271">
        <f t="shared" ref="E1271" si="2491">E771</f>
        <v>2</v>
      </c>
      <c r="G1271">
        <f t="shared" ref="G1271" si="2492">G771</f>
        <v>6</v>
      </c>
      <c r="H1271">
        <f>VLOOKUP(G1271,装备规划说明!$F$7:$H$20,2,FALSE)</f>
        <v>90</v>
      </c>
      <c r="I1271">
        <f>IF(G1271&gt;2,IF(E1271=VLOOKUP(G1271,装备规划说明!$F$10:$P$20,11,FALSE),1,0)+IF(E1271-1=VLOOKUP(G1271,装备规划说明!$F$10:$P$20,11,FALSE),1,0),IF(E1271=VLOOKUP(G1271,装备规划说明!$F$10:$P$20,11,FALSE),1,0))</f>
        <v>0</v>
      </c>
      <c r="J1271">
        <f t="shared" si="2304"/>
        <v>3</v>
      </c>
      <c r="K1271">
        <v>0</v>
      </c>
      <c r="R1271">
        <f t="shared" ref="R1271:S1271" si="2493">R771</f>
        <v>7</v>
      </c>
      <c r="S1271">
        <f t="shared" si="2493"/>
        <v>7</v>
      </c>
      <c r="U1271">
        <f>VLOOKUP($R1271,装备规划说明!$X$27:$AI$34,U$1,FALSE)</f>
        <v>16</v>
      </c>
      <c r="V1271">
        <f>INT(VLOOKUP($R1271,装备规划说明!$X$27:$AI$34,V$1,FALSE)*VLOOKUP($G1271,装备规划说明!$F$10:$O$21,4,FALSE)/装备规划说明!$AE$14)</f>
        <v>1267</v>
      </c>
      <c r="W1271">
        <f>VLOOKUP($R1271,装备规划说明!$X$27:$AI$34,W$1,FALSE)</f>
        <v>18</v>
      </c>
      <c r="X1271">
        <f>INT(VLOOKUP($R1271,装备规划说明!$X$27:$AI$34,X$1,FALSE)*VLOOKUP($G1271,装备规划说明!$F$10:$O$21,4,FALSE)/装备规划说明!$AE$14)</f>
        <v>253</v>
      </c>
      <c r="Y1271" t="str">
        <f t="shared" si="2342"/>
        <v>[[16,886,1583][[18,177,316]</v>
      </c>
      <c r="Z1271">
        <f t="shared" si="2343"/>
        <v>1</v>
      </c>
      <c r="AA1271" t="str">
        <f t="shared" si="2344"/>
        <v>[[16,211,844,100][18,42,168,100]]</v>
      </c>
      <c r="AB1271" t="str">
        <f t="shared" si="2344"/>
        <v>[[16,211,844,100][18,42,168,100]]</v>
      </c>
      <c r="AC1271" t="str">
        <f t="shared" si="2344"/>
        <v>[[16,211,844,100][18,42,168,100]]</v>
      </c>
      <c r="AD1271" t="str">
        <f t="shared" si="2344"/>
        <v>[[16,211,844,100][18,42,168,100]]</v>
      </c>
      <c r="AE1271">
        <f t="shared" si="2345"/>
        <v>1</v>
      </c>
    </row>
    <row r="1272" spans="1:31" hidden="1" x14ac:dyDescent="0.15">
      <c r="A1272" t="str">
        <f t="shared" si="2300"/>
        <v>1307206</v>
      </c>
      <c r="B1272">
        <f t="shared" si="2301"/>
        <v>1</v>
      </c>
      <c r="E1272">
        <f t="shared" ref="E1272" si="2494">E772</f>
        <v>2</v>
      </c>
      <c r="G1272">
        <f t="shared" ref="G1272" si="2495">G772</f>
        <v>6</v>
      </c>
      <c r="H1272">
        <f>VLOOKUP(G1272,装备规划说明!$F$7:$H$20,2,FALSE)</f>
        <v>90</v>
      </c>
      <c r="I1272">
        <f>IF(G1272&gt;2,IF(E1272=VLOOKUP(G1272,装备规划说明!$F$10:$P$20,11,FALSE),1,0)+IF(E1272-1=VLOOKUP(G1272,装备规划说明!$F$10:$P$20,11,FALSE),1,0),IF(E1272=VLOOKUP(G1272,装备规划说明!$F$10:$P$20,11,FALSE),1,0))</f>
        <v>0</v>
      </c>
      <c r="J1272">
        <f t="shared" si="2304"/>
        <v>3</v>
      </c>
      <c r="K1272">
        <v>0</v>
      </c>
      <c r="R1272">
        <f t="shared" ref="R1272:S1272" si="2496">R772</f>
        <v>7</v>
      </c>
      <c r="S1272">
        <f t="shared" si="2496"/>
        <v>7</v>
      </c>
      <c r="U1272">
        <f>VLOOKUP($R1272,装备规划说明!$X$27:$AI$34,U$1,FALSE)</f>
        <v>16</v>
      </c>
      <c r="V1272">
        <f>INT(VLOOKUP($R1272,装备规划说明!$X$27:$AI$34,V$1,FALSE)*VLOOKUP($G1272,装备规划说明!$F$10:$O$21,4,FALSE)/装备规划说明!$AE$14)</f>
        <v>1267</v>
      </c>
      <c r="W1272">
        <f>VLOOKUP($R1272,装备规划说明!$X$27:$AI$34,W$1,FALSE)</f>
        <v>18</v>
      </c>
      <c r="X1272">
        <f>INT(VLOOKUP($R1272,装备规划说明!$X$27:$AI$34,X$1,FALSE)*VLOOKUP($G1272,装备规划说明!$F$10:$O$21,4,FALSE)/装备规划说明!$AE$14)</f>
        <v>253</v>
      </c>
      <c r="Y1272" t="str">
        <f t="shared" si="2342"/>
        <v>[[16,886,1583][[18,177,316]</v>
      </c>
      <c r="Z1272">
        <f t="shared" si="2343"/>
        <v>1</v>
      </c>
      <c r="AA1272" t="str">
        <f t="shared" si="2344"/>
        <v>[[16,211,844,100][18,42,168,100]]</v>
      </c>
      <c r="AB1272" t="str">
        <f t="shared" si="2344"/>
        <v>[[16,211,844,100][18,42,168,100]]</v>
      </c>
      <c r="AC1272" t="str">
        <f t="shared" si="2344"/>
        <v>[[16,211,844,100][18,42,168,100]]</v>
      </c>
      <c r="AD1272" t="str">
        <f t="shared" si="2344"/>
        <v>[[16,211,844,100][18,42,168,100]]</v>
      </c>
      <c r="AE1272">
        <f t="shared" si="2345"/>
        <v>1</v>
      </c>
    </row>
    <row r="1273" spans="1:31" hidden="1" x14ac:dyDescent="0.15">
      <c r="A1273" t="str">
        <f t="shared" si="2300"/>
        <v>1307206</v>
      </c>
      <c r="B1273">
        <f t="shared" si="2301"/>
        <v>1</v>
      </c>
      <c r="E1273">
        <f t="shared" ref="E1273" si="2497">E773</f>
        <v>2</v>
      </c>
      <c r="G1273">
        <f t="shared" ref="G1273" si="2498">G773</f>
        <v>6</v>
      </c>
      <c r="H1273">
        <f>VLOOKUP(G1273,装备规划说明!$F$7:$H$20,2,FALSE)</f>
        <v>90</v>
      </c>
      <c r="I1273">
        <f>IF(G1273&gt;2,IF(E1273=VLOOKUP(G1273,装备规划说明!$F$10:$P$20,11,FALSE),1,0)+IF(E1273-1=VLOOKUP(G1273,装备规划说明!$F$10:$P$20,11,FALSE),1,0),IF(E1273=VLOOKUP(G1273,装备规划说明!$F$10:$P$20,11,FALSE),1,0))</f>
        <v>0</v>
      </c>
      <c r="J1273">
        <f t="shared" si="2304"/>
        <v>3</v>
      </c>
      <c r="K1273">
        <v>0</v>
      </c>
      <c r="R1273">
        <f t="shared" ref="R1273:S1273" si="2499">R773</f>
        <v>7</v>
      </c>
      <c r="S1273">
        <f t="shared" si="2499"/>
        <v>7</v>
      </c>
      <c r="U1273">
        <f>VLOOKUP($R1273,装备规划说明!$X$27:$AI$34,U$1,FALSE)</f>
        <v>16</v>
      </c>
      <c r="V1273">
        <f>INT(VLOOKUP($R1273,装备规划说明!$X$27:$AI$34,V$1,FALSE)*VLOOKUP($G1273,装备规划说明!$F$10:$O$21,4,FALSE)/装备规划说明!$AE$14)</f>
        <v>1267</v>
      </c>
      <c r="W1273">
        <f>VLOOKUP($R1273,装备规划说明!$X$27:$AI$34,W$1,FALSE)</f>
        <v>18</v>
      </c>
      <c r="X1273">
        <f>INT(VLOOKUP($R1273,装备规划说明!$X$27:$AI$34,X$1,FALSE)*VLOOKUP($G1273,装备规划说明!$F$10:$O$21,4,FALSE)/装备规划说明!$AE$14)</f>
        <v>253</v>
      </c>
      <c r="Y1273" t="str">
        <f t="shared" si="2342"/>
        <v>[[16,886,1583][[18,177,316]</v>
      </c>
      <c r="Z1273">
        <f t="shared" si="2343"/>
        <v>1</v>
      </c>
      <c r="AA1273" t="str">
        <f t="shared" si="2344"/>
        <v>[[16,211,844,100][18,42,168,100]]</v>
      </c>
      <c r="AB1273" t="str">
        <f t="shared" si="2344"/>
        <v>[[16,211,844,100][18,42,168,100]]</v>
      </c>
      <c r="AC1273" t="str">
        <f t="shared" si="2344"/>
        <v>[[16,211,844,100][18,42,168,100]]</v>
      </c>
      <c r="AD1273" t="str">
        <f t="shared" si="2344"/>
        <v>[[16,211,844,100][18,42,168,100]]</v>
      </c>
      <c r="AE1273">
        <f t="shared" si="2345"/>
        <v>1</v>
      </c>
    </row>
    <row r="1274" spans="1:31" hidden="1" x14ac:dyDescent="0.15">
      <c r="A1274" t="str">
        <f t="shared" ref="A1274:A1337" si="2500">B1274&amp;J1274&amp;IF(R1274&lt;10,"0"&amp;R1274,R1274)&amp;E1274&amp;IF(G1274&lt;10,"0"&amp;G1274,G1274)</f>
        <v>1307206</v>
      </c>
      <c r="B1274">
        <f t="shared" ref="B1274:B1337" si="2501">B774</f>
        <v>1</v>
      </c>
      <c r="E1274">
        <f t="shared" ref="E1274" si="2502">E774</f>
        <v>2</v>
      </c>
      <c r="G1274">
        <f t="shared" ref="G1274" si="2503">G774</f>
        <v>6</v>
      </c>
      <c r="H1274">
        <f>VLOOKUP(G1274,装备规划说明!$F$7:$H$20,2,FALSE)</f>
        <v>90</v>
      </c>
      <c r="I1274">
        <f>IF(G1274&gt;2,IF(E1274=VLOOKUP(G1274,装备规划说明!$F$10:$P$20,11,FALSE),1,0)+IF(E1274-1=VLOOKUP(G1274,装备规划说明!$F$10:$P$20,11,FALSE),1,0),IF(E1274=VLOOKUP(G1274,装备规划说明!$F$10:$P$20,11,FALSE),1,0))</f>
        <v>0</v>
      </c>
      <c r="J1274">
        <f t="shared" ref="J1274:J1337" si="2504">J774+1</f>
        <v>3</v>
      </c>
      <c r="K1274">
        <v>0</v>
      </c>
      <c r="R1274">
        <f t="shared" ref="R1274:S1274" si="2505">R774</f>
        <v>7</v>
      </c>
      <c r="S1274">
        <f t="shared" si="2505"/>
        <v>7</v>
      </c>
      <c r="U1274">
        <f>VLOOKUP($R1274,装备规划说明!$X$27:$AI$34,U$1,FALSE)</f>
        <v>16</v>
      </c>
      <c r="V1274">
        <f>INT(VLOOKUP($R1274,装备规划说明!$X$27:$AI$34,V$1,FALSE)*VLOOKUP($G1274,装备规划说明!$F$10:$O$21,4,FALSE)/装备规划说明!$AE$14)</f>
        <v>1267</v>
      </c>
      <c r="W1274">
        <f>VLOOKUP($R1274,装备规划说明!$X$27:$AI$34,W$1,FALSE)</f>
        <v>18</v>
      </c>
      <c r="X1274">
        <f>INT(VLOOKUP($R1274,装备规划说明!$X$27:$AI$34,X$1,FALSE)*VLOOKUP($G1274,装备规划说明!$F$10:$O$21,4,FALSE)/装备规划说明!$AE$14)</f>
        <v>253</v>
      </c>
      <c r="Y1274" t="str">
        <f t="shared" si="2342"/>
        <v>[[16,886,1583][[18,177,316]</v>
      </c>
      <c r="Z1274">
        <f t="shared" si="2343"/>
        <v>1</v>
      </c>
      <c r="AA1274" t="str">
        <f t="shared" si="2344"/>
        <v>[[16,211,844,100][18,42,168,100]]</v>
      </c>
      <c r="AB1274" t="str">
        <f t="shared" si="2344"/>
        <v>[[16,211,844,100][18,42,168,100]]</v>
      </c>
      <c r="AC1274" t="str">
        <f t="shared" si="2344"/>
        <v>[[16,211,844,100][18,42,168,100]]</v>
      </c>
      <c r="AD1274" t="str">
        <f t="shared" si="2344"/>
        <v>[[16,211,844,100][18,42,168,100]]</v>
      </c>
      <c r="AE1274">
        <f t="shared" si="2345"/>
        <v>1</v>
      </c>
    </row>
    <row r="1275" spans="1:31" x14ac:dyDescent="0.15">
      <c r="A1275" t="str">
        <f t="shared" si="2500"/>
        <v>1301306</v>
      </c>
      <c r="B1275">
        <f t="shared" si="2501"/>
        <v>1</v>
      </c>
      <c r="E1275">
        <f t="shared" ref="E1275" si="2506">E775</f>
        <v>3</v>
      </c>
      <c r="G1275">
        <f t="shared" ref="G1275" si="2507">G775</f>
        <v>6</v>
      </c>
      <c r="H1275">
        <f>VLOOKUP(G1275,装备规划说明!$F$7:$H$20,2,FALSE)</f>
        <v>90</v>
      </c>
      <c r="I1275">
        <f>IF(G1275&gt;2,IF(E1275=VLOOKUP(G1275,装备规划说明!$F$10:$P$20,11,FALSE),1,0)+IF(E1275-1=VLOOKUP(G1275,装备规划说明!$F$10:$P$20,11,FALSE),1,0),IF(E1275=VLOOKUP(G1275,装备规划说明!$F$10:$P$20,11,FALSE),1,0))</f>
        <v>1</v>
      </c>
      <c r="J1275">
        <f t="shared" si="2504"/>
        <v>3</v>
      </c>
      <c r="K1275">
        <v>0</v>
      </c>
      <c r="R1275">
        <f t="shared" ref="R1275:S1275" si="2508">R775</f>
        <v>1</v>
      </c>
      <c r="S1275">
        <f t="shared" si="2508"/>
        <v>1</v>
      </c>
      <c r="U1275">
        <f>VLOOKUP($R1275,装备规划说明!$X$27:$AI$34,U$1,FALSE)</f>
        <v>16</v>
      </c>
      <c r="V1275">
        <f>INT(VLOOKUP($R1275,装备规划说明!$X$27:$AI$34,V$1,FALSE)*VLOOKUP($G1275,装备规划说明!$F$10:$O$21,4,FALSE)/装备规划说明!$AE$14)</f>
        <v>887</v>
      </c>
      <c r="W1275">
        <f>VLOOKUP($R1275,装备规划说明!$X$27:$AI$34,W$1,FALSE)</f>
        <v>20</v>
      </c>
      <c r="X1275">
        <f>INT(VLOOKUP($R1275,装备规划说明!$X$27:$AI$34,X$1,FALSE)*VLOOKUP($G1275,装备规划说明!$F$10:$O$21,4,FALSE)/装备规划说明!$AE$14)</f>
        <v>63</v>
      </c>
      <c r="Y1275" t="str">
        <f t="shared" ref="Y1275:Y1294" si="2509">"[["&amp;$U1275&amp;","&amp;INT($V1275)&amp;"]"&amp;"[["&amp;$W1275&amp;","&amp;INT($X1275)&amp;"]]"</f>
        <v>[[16,887][[20,63]]</v>
      </c>
      <c r="Z1275">
        <f t="shared" si="2343"/>
        <v>2</v>
      </c>
      <c r="AA1275" t="str">
        <f t="shared" si="2344"/>
        <v>[[16,147,591,100][20,10,42,100]]</v>
      </c>
      <c r="AB1275" t="str">
        <f t="shared" si="2344"/>
        <v>[[16,147,591,100][20,10,42,100]]</v>
      </c>
      <c r="AC1275" t="str">
        <f t="shared" si="2344"/>
        <v>[[16,147,591,100][20,10,42,100]]</v>
      </c>
      <c r="AD1275" t="str">
        <f t="shared" si="2344"/>
        <v>[[16,147,591,100][20,10,42,100]]</v>
      </c>
      <c r="AE1275">
        <f t="shared" si="2345"/>
        <v>1</v>
      </c>
    </row>
    <row r="1276" spans="1:31" x14ac:dyDescent="0.15">
      <c r="A1276" t="str">
        <f t="shared" si="2500"/>
        <v>1302306</v>
      </c>
      <c r="B1276">
        <f t="shared" si="2501"/>
        <v>1</v>
      </c>
      <c r="E1276">
        <f t="shared" ref="E1276" si="2510">E776</f>
        <v>3</v>
      </c>
      <c r="G1276">
        <f t="shared" ref="G1276" si="2511">G776</f>
        <v>6</v>
      </c>
      <c r="H1276">
        <f>VLOOKUP(G1276,装备规划说明!$F$7:$H$20,2,FALSE)</f>
        <v>90</v>
      </c>
      <c r="I1276">
        <f>IF(G1276&gt;2,IF(E1276=VLOOKUP(G1276,装备规划说明!$F$10:$P$20,11,FALSE),1,0)+IF(E1276-1=VLOOKUP(G1276,装备规划说明!$F$10:$P$20,11,FALSE),1,0),IF(E1276=VLOOKUP(G1276,装备规划说明!$F$10:$P$20,11,FALSE),1,0))</f>
        <v>1</v>
      </c>
      <c r="J1276">
        <f t="shared" si="2504"/>
        <v>3</v>
      </c>
      <c r="K1276">
        <v>0</v>
      </c>
      <c r="R1276">
        <f t="shared" ref="R1276:S1276" si="2512">R776</f>
        <v>2</v>
      </c>
      <c r="S1276">
        <f t="shared" si="2512"/>
        <v>2</v>
      </c>
      <c r="U1276">
        <f>VLOOKUP($R1276,装备规划说明!$X$27:$AI$34,U$1,FALSE)</f>
        <v>16</v>
      </c>
      <c r="V1276">
        <f>INT(VLOOKUP($R1276,装备规划说明!$X$27:$AI$34,V$1,FALSE)*VLOOKUP($G1276,装备规划说明!$F$10:$O$21,4,FALSE)/装备规划说明!$AE$14)</f>
        <v>1267</v>
      </c>
      <c r="W1276">
        <f>VLOOKUP($R1276,装备规划说明!$X$27:$AI$34,W$1,FALSE)</f>
        <v>20</v>
      </c>
      <c r="X1276">
        <f>INT(VLOOKUP($R1276,装备规划说明!$X$27:$AI$34,X$1,FALSE)*VLOOKUP($G1276,装备规划说明!$F$10:$O$21,4,FALSE)/装备规划说明!$AE$14)</f>
        <v>63</v>
      </c>
      <c r="Y1276" t="str">
        <f t="shared" si="2509"/>
        <v>[[16,1267][[20,63]]</v>
      </c>
      <c r="Z1276">
        <f t="shared" si="2343"/>
        <v>2</v>
      </c>
      <c r="AA1276" t="str">
        <f t="shared" si="2344"/>
        <v>[[16,211,844,100][20,10,42,100]]</v>
      </c>
      <c r="AB1276" t="str">
        <f t="shared" si="2344"/>
        <v>[[16,211,844,100][20,10,42,100]]</v>
      </c>
      <c r="AC1276" t="str">
        <f t="shared" si="2344"/>
        <v>[[16,211,844,100][20,10,42,100]]</v>
      </c>
      <c r="AD1276" t="str">
        <f t="shared" si="2344"/>
        <v>[[16,211,844,100][20,10,42,100]]</v>
      </c>
      <c r="AE1276">
        <f t="shared" si="2345"/>
        <v>1</v>
      </c>
    </row>
    <row r="1277" spans="1:31" x14ac:dyDescent="0.15">
      <c r="A1277" t="str">
        <f t="shared" si="2500"/>
        <v>1303306</v>
      </c>
      <c r="B1277">
        <f t="shared" si="2501"/>
        <v>1</v>
      </c>
      <c r="E1277">
        <f t="shared" ref="E1277" si="2513">E777</f>
        <v>3</v>
      </c>
      <c r="G1277">
        <f t="shared" ref="G1277" si="2514">G777</f>
        <v>6</v>
      </c>
      <c r="H1277">
        <f>VLOOKUP(G1277,装备规划说明!$F$7:$H$20,2,FALSE)</f>
        <v>90</v>
      </c>
      <c r="I1277">
        <f>IF(G1277&gt;2,IF(E1277=VLOOKUP(G1277,装备规划说明!$F$10:$P$20,11,FALSE),1,0)+IF(E1277-1=VLOOKUP(G1277,装备规划说明!$F$10:$P$20,11,FALSE),1,0),IF(E1277=VLOOKUP(G1277,装备规划说明!$F$10:$P$20,11,FALSE),1,0))</f>
        <v>1</v>
      </c>
      <c r="J1277">
        <f t="shared" si="2504"/>
        <v>3</v>
      </c>
      <c r="K1277">
        <v>0</v>
      </c>
      <c r="R1277">
        <f t="shared" ref="R1277:S1277" si="2515">R777</f>
        <v>3</v>
      </c>
      <c r="S1277">
        <f t="shared" si="2515"/>
        <v>3</v>
      </c>
      <c r="U1277">
        <f>VLOOKUP($R1277,装备规划说明!$X$27:$AI$34,U$1,FALSE)</f>
        <v>16</v>
      </c>
      <c r="V1277">
        <f>INT(VLOOKUP($R1277,装备规划说明!$X$27:$AI$34,V$1,FALSE)*VLOOKUP($G1277,装备规划说明!$F$10:$O$21,4,FALSE)/装备规划说明!$AE$14)</f>
        <v>633</v>
      </c>
      <c r="W1277">
        <f>VLOOKUP($R1277,装备规划说明!$X$27:$AI$34,W$1,FALSE)</f>
        <v>21</v>
      </c>
      <c r="X1277">
        <f>INT(VLOOKUP($R1277,装备规划说明!$X$27:$AI$34,X$1,FALSE)*VLOOKUP($G1277,装备规划说明!$F$10:$O$21,4,FALSE)/装备规划说明!$AE$14)</f>
        <v>63</v>
      </c>
      <c r="Y1277" t="str">
        <f t="shared" si="2509"/>
        <v>[[16,633][[21,63]]</v>
      </c>
      <c r="Z1277">
        <f t="shared" si="2343"/>
        <v>2</v>
      </c>
      <c r="AA1277" t="str">
        <f t="shared" si="2344"/>
        <v>[[16,105,422,100][21,10,42,100]]</v>
      </c>
      <c r="AB1277" t="str">
        <f t="shared" si="2344"/>
        <v>[[16,105,422,100][21,10,42,100]]</v>
      </c>
      <c r="AC1277" t="str">
        <f t="shared" si="2344"/>
        <v>[[16,105,422,100][21,10,42,100]]</v>
      </c>
      <c r="AD1277" t="str">
        <f t="shared" si="2344"/>
        <v>[[16,105,422,100][21,10,42,100]]</v>
      </c>
      <c r="AE1277">
        <f t="shared" si="2345"/>
        <v>1</v>
      </c>
    </row>
    <row r="1278" spans="1:31" x14ac:dyDescent="0.15">
      <c r="A1278" t="str">
        <f t="shared" si="2500"/>
        <v>1304306</v>
      </c>
      <c r="B1278">
        <f t="shared" si="2501"/>
        <v>1</v>
      </c>
      <c r="E1278">
        <f t="shared" ref="E1278" si="2516">E778</f>
        <v>3</v>
      </c>
      <c r="G1278">
        <f t="shared" ref="G1278" si="2517">G778</f>
        <v>6</v>
      </c>
      <c r="H1278">
        <f>VLOOKUP(G1278,装备规划说明!$F$7:$H$20,2,FALSE)</f>
        <v>90</v>
      </c>
      <c r="I1278">
        <f>IF(G1278&gt;2,IF(E1278=VLOOKUP(G1278,装备规划说明!$F$10:$P$20,11,FALSE),1,0)+IF(E1278-1=VLOOKUP(G1278,装备规划说明!$F$10:$P$20,11,FALSE),1,0),IF(E1278=VLOOKUP(G1278,装备规划说明!$F$10:$P$20,11,FALSE),1,0))</f>
        <v>1</v>
      </c>
      <c r="J1278">
        <f t="shared" si="2504"/>
        <v>3</v>
      </c>
      <c r="K1278">
        <v>0</v>
      </c>
      <c r="R1278">
        <f t="shared" ref="R1278:S1278" si="2518">R778</f>
        <v>4</v>
      </c>
      <c r="S1278">
        <f t="shared" si="2518"/>
        <v>4</v>
      </c>
      <c r="U1278">
        <f>VLOOKUP($R1278,装备规划说明!$X$27:$AI$34,U$1,FALSE)</f>
        <v>18</v>
      </c>
      <c r="V1278">
        <f>INT(VLOOKUP($R1278,装备规划说明!$X$27:$AI$34,V$1,FALSE)*VLOOKUP($G1278,装备规划说明!$F$10:$O$21,4,FALSE)/装备规划说明!$AE$14)</f>
        <v>63</v>
      </c>
      <c r="W1278">
        <f>VLOOKUP($R1278,装备规划说明!$X$27:$AI$34,W$1,FALSE)</f>
        <v>22</v>
      </c>
      <c r="X1278">
        <f>INT(VLOOKUP($R1278,装备规划说明!$X$27:$AI$34,X$1,FALSE)*VLOOKUP($G1278,装备规划说明!$F$10:$O$21,4,FALSE)/装备规划说明!$AE$14)</f>
        <v>31</v>
      </c>
      <c r="Y1278" t="str">
        <f t="shared" si="2509"/>
        <v>[[18,63][[22,31]]</v>
      </c>
      <c r="Z1278">
        <f t="shared" si="2343"/>
        <v>2</v>
      </c>
      <c r="AA1278" t="str">
        <f t="shared" si="2344"/>
        <v>[[18,10,42,100][22,5,20,100]]</v>
      </c>
      <c r="AB1278" t="str">
        <f t="shared" si="2344"/>
        <v>[[18,10,42,100][22,5,20,100]]</v>
      </c>
      <c r="AC1278" t="str">
        <f t="shared" si="2344"/>
        <v>[[18,10,42,100][22,5,20,100]]</v>
      </c>
      <c r="AD1278" t="str">
        <f t="shared" si="2344"/>
        <v>[[18,10,42,100][22,5,20,100]]</v>
      </c>
      <c r="AE1278">
        <f t="shared" si="2345"/>
        <v>1</v>
      </c>
    </row>
    <row r="1279" spans="1:31" x14ac:dyDescent="0.15">
      <c r="A1279" t="str">
        <f t="shared" si="2500"/>
        <v>1305306</v>
      </c>
      <c r="B1279">
        <f t="shared" si="2501"/>
        <v>1</v>
      </c>
      <c r="E1279">
        <f t="shared" ref="E1279" si="2519">E779</f>
        <v>3</v>
      </c>
      <c r="G1279">
        <f t="shared" ref="G1279" si="2520">G779</f>
        <v>6</v>
      </c>
      <c r="H1279">
        <f>VLOOKUP(G1279,装备规划说明!$F$7:$H$20,2,FALSE)</f>
        <v>90</v>
      </c>
      <c r="I1279">
        <f>IF(G1279&gt;2,IF(E1279=VLOOKUP(G1279,装备规划说明!$F$10:$P$20,11,FALSE),1,0)+IF(E1279-1=VLOOKUP(G1279,装备规划说明!$F$10:$P$20,11,FALSE),1,0),IF(E1279=VLOOKUP(G1279,装备规划说明!$F$10:$P$20,11,FALSE),1,0))</f>
        <v>1</v>
      </c>
      <c r="J1279">
        <f t="shared" si="2504"/>
        <v>3</v>
      </c>
      <c r="K1279">
        <v>0</v>
      </c>
      <c r="R1279">
        <f t="shared" ref="R1279:S1279" si="2521">R779</f>
        <v>5</v>
      </c>
      <c r="S1279">
        <f t="shared" si="2521"/>
        <v>5</v>
      </c>
      <c r="U1279">
        <f>VLOOKUP($R1279,装备规划说明!$X$27:$AI$34,U$1,FALSE)</f>
        <v>16</v>
      </c>
      <c r="V1279">
        <f>INT(VLOOKUP($R1279,装备规划说明!$X$27:$AI$34,V$1,FALSE)*VLOOKUP($G1279,装备规划说明!$F$10:$O$21,4,FALSE)/装备规划说明!$AE$14)</f>
        <v>887</v>
      </c>
      <c r="W1279">
        <f>VLOOKUP($R1279,装备规划说明!$X$27:$AI$34,W$1,FALSE)</f>
        <v>17</v>
      </c>
      <c r="X1279">
        <f>INT(VLOOKUP($R1279,装备规划说明!$X$27:$AI$34,X$1,FALSE)*VLOOKUP($G1279,装备规划说明!$F$10:$O$21,4,FALSE)/装备规划说明!$AE$14)</f>
        <v>633</v>
      </c>
      <c r="Y1279" t="str">
        <f t="shared" si="2509"/>
        <v>[[16,887][[17,633]]</v>
      </c>
      <c r="Z1279">
        <f t="shared" si="2343"/>
        <v>2</v>
      </c>
      <c r="AA1279" t="str">
        <f t="shared" si="2344"/>
        <v>[[16,147,591,100][17,105,422,100]]</v>
      </c>
      <c r="AB1279" t="str">
        <f t="shared" si="2344"/>
        <v>[[16,147,591,100][17,105,422,100]]</v>
      </c>
      <c r="AC1279" t="str">
        <f t="shared" si="2344"/>
        <v>[[16,147,591,100][17,105,422,100]]</v>
      </c>
      <c r="AD1279" t="str">
        <f t="shared" si="2344"/>
        <v>[[16,147,591,100][17,105,422,100]]</v>
      </c>
      <c r="AE1279">
        <f t="shared" si="2345"/>
        <v>1</v>
      </c>
    </row>
    <row r="1280" spans="1:31" x14ac:dyDescent="0.15">
      <c r="A1280" t="str">
        <f t="shared" si="2500"/>
        <v>1306306</v>
      </c>
      <c r="B1280">
        <f t="shared" si="2501"/>
        <v>1</v>
      </c>
      <c r="E1280">
        <f t="shared" ref="E1280" si="2522">E780</f>
        <v>3</v>
      </c>
      <c r="G1280">
        <f t="shared" ref="G1280" si="2523">G780</f>
        <v>6</v>
      </c>
      <c r="H1280">
        <f>VLOOKUP(G1280,装备规划说明!$F$7:$H$20,2,FALSE)</f>
        <v>90</v>
      </c>
      <c r="I1280">
        <f>IF(G1280&gt;2,IF(E1280=VLOOKUP(G1280,装备规划说明!$F$10:$P$20,11,FALSE),1,0)+IF(E1280-1=VLOOKUP(G1280,装备规划说明!$F$10:$P$20,11,FALSE),1,0),IF(E1280=VLOOKUP(G1280,装备规划说明!$F$10:$P$20,11,FALSE),1,0))</f>
        <v>1</v>
      </c>
      <c r="J1280">
        <f t="shared" si="2504"/>
        <v>3</v>
      </c>
      <c r="K1280">
        <v>0</v>
      </c>
      <c r="R1280">
        <f t="shared" ref="R1280:S1280" si="2524">R780</f>
        <v>6</v>
      </c>
      <c r="S1280">
        <f t="shared" si="2524"/>
        <v>6</v>
      </c>
      <c r="U1280">
        <f>VLOOKUP($R1280,装备规划说明!$X$27:$AI$34,U$1,FALSE)</f>
        <v>18</v>
      </c>
      <c r="V1280">
        <f>INT(VLOOKUP($R1280,装备规划说明!$X$27:$AI$34,V$1,FALSE)*VLOOKUP($G1280,装备规划说明!$F$10:$O$21,4,FALSE)/装备规划说明!$AE$14)</f>
        <v>63</v>
      </c>
      <c r="W1280">
        <f>VLOOKUP($R1280,装备规划说明!$X$27:$AI$34,W$1,FALSE)</f>
        <v>17</v>
      </c>
      <c r="X1280">
        <f>INT(VLOOKUP($R1280,装备规划说明!$X$27:$AI$34,X$1,FALSE)*VLOOKUP($G1280,装备规划说明!$F$10:$O$21,4,FALSE)/装备规划说明!$AE$14)</f>
        <v>25</v>
      </c>
      <c r="Y1280" t="str">
        <f t="shared" si="2509"/>
        <v>[[18,63][[17,25]]</v>
      </c>
      <c r="Z1280">
        <f t="shared" si="2343"/>
        <v>2</v>
      </c>
      <c r="AA1280" t="str">
        <f t="shared" si="2344"/>
        <v>[[18,10,42,100][17,4,16,100]]</v>
      </c>
      <c r="AB1280" t="str">
        <f t="shared" si="2344"/>
        <v>[[18,10,42,100][17,4,16,100]]</v>
      </c>
      <c r="AC1280" t="str">
        <f t="shared" si="2344"/>
        <v>[[18,10,42,100][17,4,16,100]]</v>
      </c>
      <c r="AD1280" t="str">
        <f t="shared" si="2344"/>
        <v>[[18,10,42,100][17,4,16,100]]</v>
      </c>
      <c r="AE1280">
        <f t="shared" si="2345"/>
        <v>1</v>
      </c>
    </row>
    <row r="1281" spans="1:31" x14ac:dyDescent="0.15">
      <c r="A1281" t="str">
        <f t="shared" si="2500"/>
        <v>1307306</v>
      </c>
      <c r="B1281">
        <f t="shared" si="2501"/>
        <v>1</v>
      </c>
      <c r="E1281">
        <f t="shared" ref="E1281" si="2525">E781</f>
        <v>3</v>
      </c>
      <c r="G1281">
        <f t="shared" ref="G1281" si="2526">G781</f>
        <v>6</v>
      </c>
      <c r="H1281">
        <f>VLOOKUP(G1281,装备规划说明!$F$7:$H$20,2,FALSE)</f>
        <v>90</v>
      </c>
      <c r="I1281">
        <f>IF(G1281&gt;2,IF(E1281=VLOOKUP(G1281,装备规划说明!$F$10:$P$20,11,FALSE),1,0)+IF(E1281-1=VLOOKUP(G1281,装备规划说明!$F$10:$P$20,11,FALSE),1,0),IF(E1281=VLOOKUP(G1281,装备规划说明!$F$10:$P$20,11,FALSE),1,0))</f>
        <v>1</v>
      </c>
      <c r="J1281">
        <f t="shared" si="2504"/>
        <v>3</v>
      </c>
      <c r="K1281">
        <v>0</v>
      </c>
      <c r="R1281">
        <f t="shared" ref="R1281:S1281" si="2527">R781</f>
        <v>7</v>
      </c>
      <c r="S1281">
        <f t="shared" si="2527"/>
        <v>7</v>
      </c>
      <c r="U1281">
        <f>VLOOKUP($R1281,装备规划说明!$X$27:$AI$34,U$1,FALSE)</f>
        <v>16</v>
      </c>
      <c r="V1281">
        <f>INT(VLOOKUP($R1281,装备规划说明!$X$27:$AI$34,V$1,FALSE)*VLOOKUP($G1281,装备规划说明!$F$10:$O$21,4,FALSE)/装备规划说明!$AE$14)</f>
        <v>1267</v>
      </c>
      <c r="W1281">
        <f>VLOOKUP($R1281,装备规划说明!$X$27:$AI$34,W$1,FALSE)</f>
        <v>18</v>
      </c>
      <c r="X1281">
        <f>INT(VLOOKUP($R1281,装备规划说明!$X$27:$AI$34,X$1,FALSE)*VLOOKUP($G1281,装备规划说明!$F$10:$O$21,4,FALSE)/装备规划说明!$AE$14)</f>
        <v>253</v>
      </c>
      <c r="Y1281" t="str">
        <f t="shared" si="2509"/>
        <v>[[16,1267][[18,253]]</v>
      </c>
      <c r="Z1281">
        <f t="shared" si="2343"/>
        <v>2</v>
      </c>
      <c r="AA1281" t="str">
        <f t="shared" si="2344"/>
        <v>[[16,211,844,100][18,42,168,100]]</v>
      </c>
      <c r="AB1281" t="str">
        <f t="shared" si="2344"/>
        <v>[[16,211,844,100][18,42,168,100]]</v>
      </c>
      <c r="AC1281" t="str">
        <f t="shared" si="2344"/>
        <v>[[16,211,844,100][18,42,168,100]]</v>
      </c>
      <c r="AD1281" t="str">
        <f t="shared" si="2344"/>
        <v>[[16,211,844,100][18,42,168,100]]</v>
      </c>
      <c r="AE1281">
        <f t="shared" si="2345"/>
        <v>1</v>
      </c>
    </row>
    <row r="1282" spans="1:31" x14ac:dyDescent="0.15">
      <c r="A1282" t="str">
        <f t="shared" si="2500"/>
        <v>1307306</v>
      </c>
      <c r="B1282">
        <f t="shared" si="2501"/>
        <v>1</v>
      </c>
      <c r="E1282">
        <f t="shared" ref="E1282" si="2528">E782</f>
        <v>3</v>
      </c>
      <c r="G1282">
        <f t="shared" ref="G1282" si="2529">G782</f>
        <v>6</v>
      </c>
      <c r="H1282">
        <f>VLOOKUP(G1282,装备规划说明!$F$7:$H$20,2,FALSE)</f>
        <v>90</v>
      </c>
      <c r="I1282">
        <f>IF(G1282&gt;2,IF(E1282=VLOOKUP(G1282,装备规划说明!$F$10:$P$20,11,FALSE),1,0)+IF(E1282-1=VLOOKUP(G1282,装备规划说明!$F$10:$P$20,11,FALSE),1,0),IF(E1282=VLOOKUP(G1282,装备规划说明!$F$10:$P$20,11,FALSE),1,0))</f>
        <v>1</v>
      </c>
      <c r="J1282">
        <f t="shared" si="2504"/>
        <v>3</v>
      </c>
      <c r="K1282">
        <v>0</v>
      </c>
      <c r="R1282">
        <f t="shared" ref="R1282:S1282" si="2530">R782</f>
        <v>7</v>
      </c>
      <c r="S1282">
        <f t="shared" si="2530"/>
        <v>7</v>
      </c>
      <c r="U1282">
        <f>VLOOKUP($R1282,装备规划说明!$X$27:$AI$34,U$1,FALSE)</f>
        <v>16</v>
      </c>
      <c r="V1282">
        <f>INT(VLOOKUP($R1282,装备规划说明!$X$27:$AI$34,V$1,FALSE)*VLOOKUP($G1282,装备规划说明!$F$10:$O$21,4,FALSE)/装备规划说明!$AE$14)</f>
        <v>1267</v>
      </c>
      <c r="W1282">
        <f>VLOOKUP($R1282,装备规划说明!$X$27:$AI$34,W$1,FALSE)</f>
        <v>18</v>
      </c>
      <c r="X1282">
        <f>INT(VLOOKUP($R1282,装备规划说明!$X$27:$AI$34,X$1,FALSE)*VLOOKUP($G1282,装备规划说明!$F$10:$O$21,4,FALSE)/装备规划说明!$AE$14)</f>
        <v>253</v>
      </c>
      <c r="Y1282" t="str">
        <f t="shared" si="2509"/>
        <v>[[16,1267][[18,253]]</v>
      </c>
      <c r="Z1282">
        <f t="shared" si="2343"/>
        <v>2</v>
      </c>
      <c r="AA1282" t="str">
        <f t="shared" si="2344"/>
        <v>[[16,211,844,100][18,42,168,100]]</v>
      </c>
      <c r="AB1282" t="str">
        <f t="shared" si="2344"/>
        <v>[[16,211,844,100][18,42,168,100]]</v>
      </c>
      <c r="AC1282" t="str">
        <f t="shared" si="2344"/>
        <v>[[16,211,844,100][18,42,168,100]]</v>
      </c>
      <c r="AD1282" t="str">
        <f t="shared" si="2344"/>
        <v>[[16,211,844,100][18,42,168,100]]</v>
      </c>
      <c r="AE1282">
        <f t="shared" si="2345"/>
        <v>1</v>
      </c>
    </row>
    <row r="1283" spans="1:31" x14ac:dyDescent="0.15">
      <c r="A1283" t="str">
        <f t="shared" si="2500"/>
        <v>1307306</v>
      </c>
      <c r="B1283">
        <f t="shared" si="2501"/>
        <v>1</v>
      </c>
      <c r="E1283">
        <f t="shared" ref="E1283" si="2531">E783</f>
        <v>3</v>
      </c>
      <c r="G1283">
        <f t="shared" ref="G1283" si="2532">G783</f>
        <v>6</v>
      </c>
      <c r="H1283">
        <f>VLOOKUP(G1283,装备规划说明!$F$7:$H$20,2,FALSE)</f>
        <v>90</v>
      </c>
      <c r="I1283">
        <f>IF(G1283&gt;2,IF(E1283=VLOOKUP(G1283,装备规划说明!$F$10:$P$20,11,FALSE),1,0)+IF(E1283-1=VLOOKUP(G1283,装备规划说明!$F$10:$P$20,11,FALSE),1,0),IF(E1283=VLOOKUP(G1283,装备规划说明!$F$10:$P$20,11,FALSE),1,0))</f>
        <v>1</v>
      </c>
      <c r="J1283">
        <f t="shared" si="2504"/>
        <v>3</v>
      </c>
      <c r="K1283">
        <v>0</v>
      </c>
      <c r="R1283">
        <f t="shared" ref="R1283:S1283" si="2533">R783</f>
        <v>7</v>
      </c>
      <c r="S1283">
        <f t="shared" si="2533"/>
        <v>7</v>
      </c>
      <c r="U1283">
        <f>VLOOKUP($R1283,装备规划说明!$X$27:$AI$34,U$1,FALSE)</f>
        <v>16</v>
      </c>
      <c r="V1283">
        <f>INT(VLOOKUP($R1283,装备规划说明!$X$27:$AI$34,V$1,FALSE)*VLOOKUP($G1283,装备规划说明!$F$10:$O$21,4,FALSE)/装备规划说明!$AE$14)</f>
        <v>1267</v>
      </c>
      <c r="W1283">
        <f>VLOOKUP($R1283,装备规划说明!$X$27:$AI$34,W$1,FALSE)</f>
        <v>18</v>
      </c>
      <c r="X1283">
        <f>INT(VLOOKUP($R1283,装备规划说明!$X$27:$AI$34,X$1,FALSE)*VLOOKUP($G1283,装备规划说明!$F$10:$O$21,4,FALSE)/装备规划说明!$AE$14)</f>
        <v>253</v>
      </c>
      <c r="Y1283" t="str">
        <f t="shared" si="2509"/>
        <v>[[16,1267][[18,253]]</v>
      </c>
      <c r="Z1283">
        <f t="shared" si="2343"/>
        <v>2</v>
      </c>
      <c r="AA1283" t="str">
        <f t="shared" si="2344"/>
        <v>[[16,211,844,100][18,42,168,100]]</v>
      </c>
      <c r="AB1283" t="str">
        <f t="shared" si="2344"/>
        <v>[[16,211,844,100][18,42,168,100]]</v>
      </c>
      <c r="AC1283" t="str">
        <f t="shared" si="2344"/>
        <v>[[16,211,844,100][18,42,168,100]]</v>
      </c>
      <c r="AD1283" t="str">
        <f t="shared" si="2344"/>
        <v>[[16,211,844,100][18,42,168,100]]</v>
      </c>
      <c r="AE1283">
        <f t="shared" si="2345"/>
        <v>1</v>
      </c>
    </row>
    <row r="1284" spans="1:31" x14ac:dyDescent="0.15">
      <c r="A1284" t="str">
        <f t="shared" si="2500"/>
        <v>1307306</v>
      </c>
      <c r="B1284">
        <f t="shared" si="2501"/>
        <v>1</v>
      </c>
      <c r="E1284">
        <f t="shared" ref="E1284" si="2534">E784</f>
        <v>3</v>
      </c>
      <c r="G1284">
        <f t="shared" ref="G1284" si="2535">G784</f>
        <v>6</v>
      </c>
      <c r="H1284">
        <f>VLOOKUP(G1284,装备规划说明!$F$7:$H$20,2,FALSE)</f>
        <v>90</v>
      </c>
      <c r="I1284">
        <f>IF(G1284&gt;2,IF(E1284=VLOOKUP(G1284,装备规划说明!$F$10:$P$20,11,FALSE),1,0)+IF(E1284-1=VLOOKUP(G1284,装备规划说明!$F$10:$P$20,11,FALSE),1,0),IF(E1284=VLOOKUP(G1284,装备规划说明!$F$10:$P$20,11,FALSE),1,0))</f>
        <v>1</v>
      </c>
      <c r="J1284">
        <f t="shared" si="2504"/>
        <v>3</v>
      </c>
      <c r="K1284">
        <v>0</v>
      </c>
      <c r="R1284">
        <f t="shared" ref="R1284:S1284" si="2536">R784</f>
        <v>7</v>
      </c>
      <c r="S1284">
        <f t="shared" si="2536"/>
        <v>7</v>
      </c>
      <c r="U1284">
        <f>VLOOKUP($R1284,装备规划说明!$X$27:$AI$34,U$1,FALSE)</f>
        <v>16</v>
      </c>
      <c r="V1284">
        <f>INT(VLOOKUP($R1284,装备规划说明!$X$27:$AI$34,V$1,FALSE)*VLOOKUP($G1284,装备规划说明!$F$10:$O$21,4,FALSE)/装备规划说明!$AE$14)</f>
        <v>1267</v>
      </c>
      <c r="W1284">
        <f>VLOOKUP($R1284,装备规划说明!$X$27:$AI$34,W$1,FALSE)</f>
        <v>18</v>
      </c>
      <c r="X1284">
        <f>INT(VLOOKUP($R1284,装备规划说明!$X$27:$AI$34,X$1,FALSE)*VLOOKUP($G1284,装备规划说明!$F$10:$O$21,4,FALSE)/装备规划说明!$AE$14)</f>
        <v>253</v>
      </c>
      <c r="Y1284" t="str">
        <f t="shared" si="2509"/>
        <v>[[16,1267][[18,253]]</v>
      </c>
      <c r="Z1284">
        <f t="shared" si="2343"/>
        <v>2</v>
      </c>
      <c r="AA1284" t="str">
        <f t="shared" si="2344"/>
        <v>[[16,211,844,100][18,42,168,100]]</v>
      </c>
      <c r="AB1284" t="str">
        <f t="shared" si="2344"/>
        <v>[[16,211,844,100][18,42,168,100]]</v>
      </c>
      <c r="AC1284" t="str">
        <f t="shared" si="2344"/>
        <v>[[16,211,844,100][18,42,168,100]]</v>
      </c>
      <c r="AD1284" t="str">
        <f t="shared" si="2344"/>
        <v>[[16,211,844,100][18,42,168,100]]</v>
      </c>
      <c r="AE1284">
        <f t="shared" si="2345"/>
        <v>1</v>
      </c>
    </row>
    <row r="1285" spans="1:31" x14ac:dyDescent="0.15">
      <c r="A1285" t="str">
        <f t="shared" si="2500"/>
        <v>1301406</v>
      </c>
      <c r="B1285">
        <f t="shared" si="2501"/>
        <v>1</v>
      </c>
      <c r="E1285">
        <f t="shared" ref="E1285" si="2537">E785</f>
        <v>4</v>
      </c>
      <c r="G1285">
        <f t="shared" ref="G1285" si="2538">G785</f>
        <v>6</v>
      </c>
      <c r="H1285">
        <f>VLOOKUP(G1285,装备规划说明!$F$7:$H$20,2,FALSE)</f>
        <v>90</v>
      </c>
      <c r="I1285">
        <f>IF(G1285&gt;2,IF(E1285=VLOOKUP(G1285,装备规划说明!$F$10:$P$20,11,FALSE),1,0)+IF(E1285-1=VLOOKUP(G1285,装备规划说明!$F$10:$P$20,11,FALSE),1,0),IF(E1285=VLOOKUP(G1285,装备规划说明!$F$10:$P$20,11,FALSE),1,0))</f>
        <v>1</v>
      </c>
      <c r="J1285">
        <f t="shared" si="2504"/>
        <v>3</v>
      </c>
      <c r="K1285">
        <v>0</v>
      </c>
      <c r="R1285">
        <f t="shared" ref="R1285:S1285" si="2539">R785</f>
        <v>1</v>
      </c>
      <c r="S1285">
        <f t="shared" si="2539"/>
        <v>1</v>
      </c>
      <c r="U1285">
        <f>VLOOKUP($R1285,装备规划说明!$X$27:$AI$34,U$1,FALSE)</f>
        <v>16</v>
      </c>
      <c r="V1285">
        <f>INT(VLOOKUP($R1285,装备规划说明!$X$27:$AI$34,V$1,FALSE)*VLOOKUP($G1285,装备规划说明!$F$10:$O$21,4,FALSE)/装备规划说明!$AE$14)</f>
        <v>887</v>
      </c>
      <c r="W1285">
        <f>VLOOKUP($R1285,装备规划说明!$X$27:$AI$34,W$1,FALSE)</f>
        <v>20</v>
      </c>
      <c r="X1285">
        <f>INT(VLOOKUP($R1285,装备规划说明!$X$27:$AI$34,X$1,FALSE)*VLOOKUP($G1285,装备规划说明!$F$10:$O$21,4,FALSE)/装备规划说明!$AE$14)</f>
        <v>63</v>
      </c>
      <c r="Y1285" t="str">
        <f t="shared" si="2509"/>
        <v>[[16,887][[20,63]]</v>
      </c>
      <c r="Z1285">
        <f t="shared" si="2343"/>
        <v>3</v>
      </c>
      <c r="AA1285" t="str">
        <f t="shared" si="2344"/>
        <v>[[16,147,591,100][20,10,42,100]]</v>
      </c>
      <c r="AB1285" t="str">
        <f t="shared" si="2344"/>
        <v>[[16,147,591,100][20,10,42,100]]</v>
      </c>
      <c r="AC1285" t="str">
        <f t="shared" si="2344"/>
        <v>[[16,147,591,100][20,10,42,100]]</v>
      </c>
      <c r="AD1285" t="str">
        <f t="shared" ref="AB1285:AD1348" si="2540">"[["&amp;$U1285&amp;","&amp;INT($V1285/6)&amp;","&amp;INT($V1285/1.5)&amp;",100]"&amp;"["&amp;$W1285&amp;","&amp;INT($X1285/6)&amp;","&amp;INT($X1285/1.5)&amp;",100]]"</f>
        <v>[[16,147,591,100][20,10,42,100]]</v>
      </c>
      <c r="AE1285">
        <f t="shared" si="2345"/>
        <v>2</v>
      </c>
    </row>
    <row r="1286" spans="1:31" x14ac:dyDescent="0.15">
      <c r="A1286" t="str">
        <f t="shared" si="2500"/>
        <v>1302406</v>
      </c>
      <c r="B1286">
        <f t="shared" si="2501"/>
        <v>1</v>
      </c>
      <c r="E1286">
        <f t="shared" ref="E1286" si="2541">E786</f>
        <v>4</v>
      </c>
      <c r="G1286">
        <f t="shared" ref="G1286" si="2542">G786</f>
        <v>6</v>
      </c>
      <c r="H1286">
        <f>VLOOKUP(G1286,装备规划说明!$F$7:$H$20,2,FALSE)</f>
        <v>90</v>
      </c>
      <c r="I1286">
        <f>IF(G1286&gt;2,IF(E1286=VLOOKUP(G1286,装备规划说明!$F$10:$P$20,11,FALSE),1,0)+IF(E1286-1=VLOOKUP(G1286,装备规划说明!$F$10:$P$20,11,FALSE),1,0),IF(E1286=VLOOKUP(G1286,装备规划说明!$F$10:$P$20,11,FALSE),1,0))</f>
        <v>1</v>
      </c>
      <c r="J1286">
        <f t="shared" si="2504"/>
        <v>3</v>
      </c>
      <c r="K1286">
        <v>0</v>
      </c>
      <c r="R1286">
        <f t="shared" ref="R1286:S1286" si="2543">R786</f>
        <v>2</v>
      </c>
      <c r="S1286">
        <f t="shared" si="2543"/>
        <v>2</v>
      </c>
      <c r="U1286">
        <f>VLOOKUP($R1286,装备规划说明!$X$27:$AI$34,U$1,FALSE)</f>
        <v>16</v>
      </c>
      <c r="V1286">
        <f>INT(VLOOKUP($R1286,装备规划说明!$X$27:$AI$34,V$1,FALSE)*VLOOKUP($G1286,装备规划说明!$F$10:$O$21,4,FALSE)/装备规划说明!$AE$14)</f>
        <v>1267</v>
      </c>
      <c r="W1286">
        <f>VLOOKUP($R1286,装备规划说明!$X$27:$AI$34,W$1,FALSE)</f>
        <v>20</v>
      </c>
      <c r="X1286">
        <f>INT(VLOOKUP($R1286,装备规划说明!$X$27:$AI$34,X$1,FALSE)*VLOOKUP($G1286,装备规划说明!$F$10:$O$21,4,FALSE)/装备规划说明!$AE$14)</f>
        <v>63</v>
      </c>
      <c r="Y1286" t="str">
        <f t="shared" si="2509"/>
        <v>[[16,1267][[20,63]]</v>
      </c>
      <c r="Z1286">
        <f t="shared" ref="Z1286:Z1349" si="2544">E1286-1</f>
        <v>3</v>
      </c>
      <c r="AA1286" t="str">
        <f t="shared" ref="AA1286:AD1349" si="2545">"[["&amp;$U1286&amp;","&amp;INT($V1286/6)&amp;","&amp;INT($V1286/1.5)&amp;",100]"&amp;"["&amp;$W1286&amp;","&amp;INT($X1286/6)&amp;","&amp;INT($X1286/1.5)&amp;",100]]"</f>
        <v>[[16,211,844,100][20,10,42,100]]</v>
      </c>
      <c r="AB1286" t="str">
        <f t="shared" si="2540"/>
        <v>[[16,211,844,100][20,10,42,100]]</v>
      </c>
      <c r="AC1286" t="str">
        <f t="shared" si="2540"/>
        <v>[[16,211,844,100][20,10,42,100]]</v>
      </c>
      <c r="AD1286" t="str">
        <f t="shared" si="2540"/>
        <v>[[16,211,844,100][20,10,42,100]]</v>
      </c>
      <c r="AE1286">
        <f t="shared" ref="AE1286:AE1349" si="2546">ROUNDDOWN((E1286*3+G1286)/8,0)</f>
        <v>2</v>
      </c>
    </row>
    <row r="1287" spans="1:31" x14ac:dyDescent="0.15">
      <c r="A1287" t="str">
        <f t="shared" si="2500"/>
        <v>1303406</v>
      </c>
      <c r="B1287">
        <f t="shared" si="2501"/>
        <v>1</v>
      </c>
      <c r="E1287">
        <f t="shared" ref="E1287" si="2547">E787</f>
        <v>4</v>
      </c>
      <c r="G1287">
        <f t="shared" ref="G1287" si="2548">G787</f>
        <v>6</v>
      </c>
      <c r="H1287">
        <f>VLOOKUP(G1287,装备规划说明!$F$7:$H$20,2,FALSE)</f>
        <v>90</v>
      </c>
      <c r="I1287">
        <f>IF(G1287&gt;2,IF(E1287=VLOOKUP(G1287,装备规划说明!$F$10:$P$20,11,FALSE),1,0)+IF(E1287-1=VLOOKUP(G1287,装备规划说明!$F$10:$P$20,11,FALSE),1,0),IF(E1287=VLOOKUP(G1287,装备规划说明!$F$10:$P$20,11,FALSE),1,0))</f>
        <v>1</v>
      </c>
      <c r="J1287">
        <f t="shared" si="2504"/>
        <v>3</v>
      </c>
      <c r="K1287">
        <v>0</v>
      </c>
      <c r="R1287">
        <f t="shared" ref="R1287:S1287" si="2549">R787</f>
        <v>3</v>
      </c>
      <c r="S1287">
        <f t="shared" si="2549"/>
        <v>3</v>
      </c>
      <c r="U1287">
        <f>VLOOKUP($R1287,装备规划说明!$X$27:$AI$34,U$1,FALSE)</f>
        <v>16</v>
      </c>
      <c r="V1287">
        <f>INT(VLOOKUP($R1287,装备规划说明!$X$27:$AI$34,V$1,FALSE)*VLOOKUP($G1287,装备规划说明!$F$10:$O$21,4,FALSE)/装备规划说明!$AE$14)</f>
        <v>633</v>
      </c>
      <c r="W1287">
        <f>VLOOKUP($R1287,装备规划说明!$X$27:$AI$34,W$1,FALSE)</f>
        <v>21</v>
      </c>
      <c r="X1287">
        <f>INT(VLOOKUP($R1287,装备规划说明!$X$27:$AI$34,X$1,FALSE)*VLOOKUP($G1287,装备规划说明!$F$10:$O$21,4,FALSE)/装备规划说明!$AE$14)</f>
        <v>63</v>
      </c>
      <c r="Y1287" t="str">
        <f t="shared" si="2509"/>
        <v>[[16,633][[21,63]]</v>
      </c>
      <c r="Z1287">
        <f t="shared" si="2544"/>
        <v>3</v>
      </c>
      <c r="AA1287" t="str">
        <f t="shared" si="2545"/>
        <v>[[16,105,422,100][21,10,42,100]]</v>
      </c>
      <c r="AB1287" t="str">
        <f t="shared" si="2540"/>
        <v>[[16,105,422,100][21,10,42,100]]</v>
      </c>
      <c r="AC1287" t="str">
        <f t="shared" si="2540"/>
        <v>[[16,105,422,100][21,10,42,100]]</v>
      </c>
      <c r="AD1287" t="str">
        <f t="shared" si="2540"/>
        <v>[[16,105,422,100][21,10,42,100]]</v>
      </c>
      <c r="AE1287">
        <f t="shared" si="2546"/>
        <v>2</v>
      </c>
    </row>
    <row r="1288" spans="1:31" x14ac:dyDescent="0.15">
      <c r="A1288" t="str">
        <f t="shared" si="2500"/>
        <v>1304406</v>
      </c>
      <c r="B1288">
        <f t="shared" si="2501"/>
        <v>1</v>
      </c>
      <c r="E1288">
        <f t="shared" ref="E1288" si="2550">E788</f>
        <v>4</v>
      </c>
      <c r="G1288">
        <f t="shared" ref="G1288" si="2551">G788</f>
        <v>6</v>
      </c>
      <c r="H1288">
        <f>VLOOKUP(G1288,装备规划说明!$F$7:$H$20,2,FALSE)</f>
        <v>90</v>
      </c>
      <c r="I1288">
        <f>IF(G1288&gt;2,IF(E1288=VLOOKUP(G1288,装备规划说明!$F$10:$P$20,11,FALSE),1,0)+IF(E1288-1=VLOOKUP(G1288,装备规划说明!$F$10:$P$20,11,FALSE),1,0),IF(E1288=VLOOKUP(G1288,装备规划说明!$F$10:$P$20,11,FALSE),1,0))</f>
        <v>1</v>
      </c>
      <c r="J1288">
        <f t="shared" si="2504"/>
        <v>3</v>
      </c>
      <c r="K1288">
        <v>0</v>
      </c>
      <c r="R1288">
        <f t="shared" ref="R1288:S1288" si="2552">R788</f>
        <v>4</v>
      </c>
      <c r="S1288">
        <f t="shared" si="2552"/>
        <v>4</v>
      </c>
      <c r="U1288">
        <f>VLOOKUP($R1288,装备规划说明!$X$27:$AI$34,U$1,FALSE)</f>
        <v>18</v>
      </c>
      <c r="V1288">
        <f>INT(VLOOKUP($R1288,装备规划说明!$X$27:$AI$34,V$1,FALSE)*VLOOKUP($G1288,装备规划说明!$F$10:$O$21,4,FALSE)/装备规划说明!$AE$14)</f>
        <v>63</v>
      </c>
      <c r="W1288">
        <f>VLOOKUP($R1288,装备规划说明!$X$27:$AI$34,W$1,FALSE)</f>
        <v>22</v>
      </c>
      <c r="X1288">
        <f>INT(VLOOKUP($R1288,装备规划说明!$X$27:$AI$34,X$1,FALSE)*VLOOKUP($G1288,装备规划说明!$F$10:$O$21,4,FALSE)/装备规划说明!$AE$14)</f>
        <v>31</v>
      </c>
      <c r="Y1288" t="str">
        <f t="shared" si="2509"/>
        <v>[[18,63][[22,31]]</v>
      </c>
      <c r="Z1288">
        <f t="shared" si="2544"/>
        <v>3</v>
      </c>
      <c r="AA1288" t="str">
        <f t="shared" si="2545"/>
        <v>[[18,10,42,100][22,5,20,100]]</v>
      </c>
      <c r="AB1288" t="str">
        <f t="shared" si="2540"/>
        <v>[[18,10,42,100][22,5,20,100]]</v>
      </c>
      <c r="AC1288" t="str">
        <f t="shared" si="2540"/>
        <v>[[18,10,42,100][22,5,20,100]]</v>
      </c>
      <c r="AD1288" t="str">
        <f t="shared" si="2540"/>
        <v>[[18,10,42,100][22,5,20,100]]</v>
      </c>
      <c r="AE1288">
        <f t="shared" si="2546"/>
        <v>2</v>
      </c>
    </row>
    <row r="1289" spans="1:31" x14ac:dyDescent="0.15">
      <c r="A1289" t="str">
        <f t="shared" si="2500"/>
        <v>1305406</v>
      </c>
      <c r="B1289">
        <f t="shared" si="2501"/>
        <v>1</v>
      </c>
      <c r="E1289">
        <f t="shared" ref="E1289" si="2553">E789</f>
        <v>4</v>
      </c>
      <c r="G1289">
        <f t="shared" ref="G1289" si="2554">G789</f>
        <v>6</v>
      </c>
      <c r="H1289">
        <f>VLOOKUP(G1289,装备规划说明!$F$7:$H$20,2,FALSE)</f>
        <v>90</v>
      </c>
      <c r="I1289">
        <f>IF(G1289&gt;2,IF(E1289=VLOOKUP(G1289,装备规划说明!$F$10:$P$20,11,FALSE),1,0)+IF(E1289-1=VLOOKUP(G1289,装备规划说明!$F$10:$P$20,11,FALSE),1,0),IF(E1289=VLOOKUP(G1289,装备规划说明!$F$10:$P$20,11,FALSE),1,0))</f>
        <v>1</v>
      </c>
      <c r="J1289">
        <f t="shared" si="2504"/>
        <v>3</v>
      </c>
      <c r="K1289">
        <v>0</v>
      </c>
      <c r="R1289">
        <f t="shared" ref="R1289:S1289" si="2555">R789</f>
        <v>5</v>
      </c>
      <c r="S1289">
        <f t="shared" si="2555"/>
        <v>5</v>
      </c>
      <c r="U1289">
        <f>VLOOKUP($R1289,装备规划说明!$X$27:$AI$34,U$1,FALSE)</f>
        <v>16</v>
      </c>
      <c r="V1289">
        <f>INT(VLOOKUP($R1289,装备规划说明!$X$27:$AI$34,V$1,FALSE)*VLOOKUP($G1289,装备规划说明!$F$10:$O$21,4,FALSE)/装备规划说明!$AE$14)</f>
        <v>887</v>
      </c>
      <c r="W1289">
        <f>VLOOKUP($R1289,装备规划说明!$X$27:$AI$34,W$1,FALSE)</f>
        <v>17</v>
      </c>
      <c r="X1289">
        <f>INT(VLOOKUP($R1289,装备规划说明!$X$27:$AI$34,X$1,FALSE)*VLOOKUP($G1289,装备规划说明!$F$10:$O$21,4,FALSE)/装备规划说明!$AE$14)</f>
        <v>633</v>
      </c>
      <c r="Y1289" t="str">
        <f t="shared" si="2509"/>
        <v>[[16,887][[17,633]]</v>
      </c>
      <c r="Z1289">
        <f t="shared" si="2544"/>
        <v>3</v>
      </c>
      <c r="AA1289" t="str">
        <f t="shared" si="2545"/>
        <v>[[16,147,591,100][17,105,422,100]]</v>
      </c>
      <c r="AB1289" t="str">
        <f t="shared" si="2540"/>
        <v>[[16,147,591,100][17,105,422,100]]</v>
      </c>
      <c r="AC1289" t="str">
        <f t="shared" si="2540"/>
        <v>[[16,147,591,100][17,105,422,100]]</v>
      </c>
      <c r="AD1289" t="str">
        <f t="shared" si="2540"/>
        <v>[[16,147,591,100][17,105,422,100]]</v>
      </c>
      <c r="AE1289">
        <f t="shared" si="2546"/>
        <v>2</v>
      </c>
    </row>
    <row r="1290" spans="1:31" x14ac:dyDescent="0.15">
      <c r="A1290" t="str">
        <f t="shared" si="2500"/>
        <v>1306406</v>
      </c>
      <c r="B1290">
        <f t="shared" si="2501"/>
        <v>1</v>
      </c>
      <c r="E1290">
        <f t="shared" ref="E1290" si="2556">E790</f>
        <v>4</v>
      </c>
      <c r="G1290">
        <f t="shared" ref="G1290" si="2557">G790</f>
        <v>6</v>
      </c>
      <c r="H1290">
        <f>VLOOKUP(G1290,装备规划说明!$F$7:$H$20,2,FALSE)</f>
        <v>90</v>
      </c>
      <c r="I1290">
        <f>IF(G1290&gt;2,IF(E1290=VLOOKUP(G1290,装备规划说明!$F$10:$P$20,11,FALSE),1,0)+IF(E1290-1=VLOOKUP(G1290,装备规划说明!$F$10:$P$20,11,FALSE),1,0),IF(E1290=VLOOKUP(G1290,装备规划说明!$F$10:$P$20,11,FALSE),1,0))</f>
        <v>1</v>
      </c>
      <c r="J1290">
        <f t="shared" si="2504"/>
        <v>3</v>
      </c>
      <c r="K1290">
        <v>0</v>
      </c>
      <c r="R1290">
        <f t="shared" ref="R1290:S1290" si="2558">R790</f>
        <v>6</v>
      </c>
      <c r="S1290">
        <f t="shared" si="2558"/>
        <v>6</v>
      </c>
      <c r="U1290">
        <f>VLOOKUP($R1290,装备规划说明!$X$27:$AI$34,U$1,FALSE)</f>
        <v>18</v>
      </c>
      <c r="V1290">
        <f>INT(VLOOKUP($R1290,装备规划说明!$X$27:$AI$34,V$1,FALSE)*VLOOKUP($G1290,装备规划说明!$F$10:$O$21,4,FALSE)/装备规划说明!$AE$14)</f>
        <v>63</v>
      </c>
      <c r="W1290">
        <f>VLOOKUP($R1290,装备规划说明!$X$27:$AI$34,W$1,FALSE)</f>
        <v>17</v>
      </c>
      <c r="X1290">
        <f>INT(VLOOKUP($R1290,装备规划说明!$X$27:$AI$34,X$1,FALSE)*VLOOKUP($G1290,装备规划说明!$F$10:$O$21,4,FALSE)/装备规划说明!$AE$14)</f>
        <v>25</v>
      </c>
      <c r="Y1290" t="str">
        <f t="shared" si="2509"/>
        <v>[[18,63][[17,25]]</v>
      </c>
      <c r="Z1290">
        <f t="shared" si="2544"/>
        <v>3</v>
      </c>
      <c r="AA1290" t="str">
        <f t="shared" si="2545"/>
        <v>[[18,10,42,100][17,4,16,100]]</v>
      </c>
      <c r="AB1290" t="str">
        <f t="shared" si="2540"/>
        <v>[[18,10,42,100][17,4,16,100]]</v>
      </c>
      <c r="AC1290" t="str">
        <f t="shared" si="2540"/>
        <v>[[18,10,42,100][17,4,16,100]]</v>
      </c>
      <c r="AD1290" t="str">
        <f t="shared" si="2540"/>
        <v>[[18,10,42,100][17,4,16,100]]</v>
      </c>
      <c r="AE1290">
        <f t="shared" si="2546"/>
        <v>2</v>
      </c>
    </row>
    <row r="1291" spans="1:31" x14ac:dyDescent="0.15">
      <c r="A1291" t="str">
        <f t="shared" si="2500"/>
        <v>1307406</v>
      </c>
      <c r="B1291">
        <f t="shared" si="2501"/>
        <v>1</v>
      </c>
      <c r="E1291">
        <f t="shared" ref="E1291" si="2559">E791</f>
        <v>4</v>
      </c>
      <c r="G1291">
        <f t="shared" ref="G1291" si="2560">G791</f>
        <v>6</v>
      </c>
      <c r="H1291">
        <f>VLOOKUP(G1291,装备规划说明!$F$7:$H$20,2,FALSE)</f>
        <v>90</v>
      </c>
      <c r="I1291">
        <f>IF(G1291&gt;2,IF(E1291=VLOOKUP(G1291,装备规划说明!$F$10:$P$20,11,FALSE),1,0)+IF(E1291-1=VLOOKUP(G1291,装备规划说明!$F$10:$P$20,11,FALSE),1,0),IF(E1291=VLOOKUP(G1291,装备规划说明!$F$10:$P$20,11,FALSE),1,0))</f>
        <v>1</v>
      </c>
      <c r="J1291">
        <f t="shared" si="2504"/>
        <v>3</v>
      </c>
      <c r="K1291">
        <v>0</v>
      </c>
      <c r="R1291">
        <f t="shared" ref="R1291:S1291" si="2561">R791</f>
        <v>7</v>
      </c>
      <c r="S1291">
        <f t="shared" si="2561"/>
        <v>7</v>
      </c>
      <c r="U1291">
        <f>VLOOKUP($R1291,装备规划说明!$X$27:$AI$34,U$1,FALSE)</f>
        <v>16</v>
      </c>
      <c r="V1291">
        <f>INT(VLOOKUP($R1291,装备规划说明!$X$27:$AI$34,V$1,FALSE)*VLOOKUP($G1291,装备规划说明!$F$10:$O$21,4,FALSE)/装备规划说明!$AE$14)</f>
        <v>1267</v>
      </c>
      <c r="W1291">
        <f>VLOOKUP($R1291,装备规划说明!$X$27:$AI$34,W$1,FALSE)</f>
        <v>18</v>
      </c>
      <c r="X1291">
        <f>INT(VLOOKUP($R1291,装备规划说明!$X$27:$AI$34,X$1,FALSE)*VLOOKUP($G1291,装备规划说明!$F$10:$O$21,4,FALSE)/装备规划说明!$AE$14)</f>
        <v>253</v>
      </c>
      <c r="Y1291" t="str">
        <f t="shared" si="2509"/>
        <v>[[16,1267][[18,253]]</v>
      </c>
      <c r="Z1291">
        <f t="shared" si="2544"/>
        <v>3</v>
      </c>
      <c r="AA1291" t="str">
        <f t="shared" si="2545"/>
        <v>[[16,211,844,100][18,42,168,100]]</v>
      </c>
      <c r="AB1291" t="str">
        <f t="shared" si="2540"/>
        <v>[[16,211,844,100][18,42,168,100]]</v>
      </c>
      <c r="AC1291" t="str">
        <f t="shared" si="2540"/>
        <v>[[16,211,844,100][18,42,168,100]]</v>
      </c>
      <c r="AD1291" t="str">
        <f t="shared" si="2540"/>
        <v>[[16,211,844,100][18,42,168,100]]</v>
      </c>
      <c r="AE1291">
        <f t="shared" si="2546"/>
        <v>2</v>
      </c>
    </row>
    <row r="1292" spans="1:31" x14ac:dyDescent="0.15">
      <c r="A1292" t="str">
        <f t="shared" si="2500"/>
        <v>1307406</v>
      </c>
      <c r="B1292">
        <f t="shared" si="2501"/>
        <v>1</v>
      </c>
      <c r="E1292">
        <f t="shared" ref="E1292" si="2562">E792</f>
        <v>4</v>
      </c>
      <c r="G1292">
        <f t="shared" ref="G1292" si="2563">G792</f>
        <v>6</v>
      </c>
      <c r="H1292">
        <f>VLOOKUP(G1292,装备规划说明!$F$7:$H$20,2,FALSE)</f>
        <v>90</v>
      </c>
      <c r="I1292">
        <f>IF(G1292&gt;2,IF(E1292=VLOOKUP(G1292,装备规划说明!$F$10:$P$20,11,FALSE),1,0)+IF(E1292-1=VLOOKUP(G1292,装备规划说明!$F$10:$P$20,11,FALSE),1,0),IF(E1292=VLOOKUP(G1292,装备规划说明!$F$10:$P$20,11,FALSE),1,0))</f>
        <v>1</v>
      </c>
      <c r="J1292">
        <f t="shared" si="2504"/>
        <v>3</v>
      </c>
      <c r="K1292">
        <v>0</v>
      </c>
      <c r="R1292">
        <f t="shared" ref="R1292:S1292" si="2564">R792</f>
        <v>7</v>
      </c>
      <c r="S1292">
        <f t="shared" si="2564"/>
        <v>7</v>
      </c>
      <c r="U1292">
        <f>VLOOKUP($R1292,装备规划说明!$X$27:$AI$34,U$1,FALSE)</f>
        <v>16</v>
      </c>
      <c r="V1292">
        <f>INT(VLOOKUP($R1292,装备规划说明!$X$27:$AI$34,V$1,FALSE)*VLOOKUP($G1292,装备规划说明!$F$10:$O$21,4,FALSE)/装备规划说明!$AE$14)</f>
        <v>1267</v>
      </c>
      <c r="W1292">
        <f>VLOOKUP($R1292,装备规划说明!$X$27:$AI$34,W$1,FALSE)</f>
        <v>18</v>
      </c>
      <c r="X1292">
        <f>INT(VLOOKUP($R1292,装备规划说明!$X$27:$AI$34,X$1,FALSE)*VLOOKUP($G1292,装备规划说明!$F$10:$O$21,4,FALSE)/装备规划说明!$AE$14)</f>
        <v>253</v>
      </c>
      <c r="Y1292" t="str">
        <f t="shared" si="2509"/>
        <v>[[16,1267][[18,253]]</v>
      </c>
      <c r="Z1292">
        <f t="shared" si="2544"/>
        <v>3</v>
      </c>
      <c r="AA1292" t="str">
        <f t="shared" si="2545"/>
        <v>[[16,211,844,100][18,42,168,100]]</v>
      </c>
      <c r="AB1292" t="str">
        <f t="shared" si="2540"/>
        <v>[[16,211,844,100][18,42,168,100]]</v>
      </c>
      <c r="AC1292" t="str">
        <f t="shared" si="2540"/>
        <v>[[16,211,844,100][18,42,168,100]]</v>
      </c>
      <c r="AD1292" t="str">
        <f t="shared" si="2540"/>
        <v>[[16,211,844,100][18,42,168,100]]</v>
      </c>
      <c r="AE1292">
        <f t="shared" si="2546"/>
        <v>2</v>
      </c>
    </row>
    <row r="1293" spans="1:31" x14ac:dyDescent="0.15">
      <c r="A1293" t="str">
        <f t="shared" si="2500"/>
        <v>1307406</v>
      </c>
      <c r="B1293">
        <f t="shared" si="2501"/>
        <v>1</v>
      </c>
      <c r="E1293">
        <f t="shared" ref="E1293" si="2565">E793</f>
        <v>4</v>
      </c>
      <c r="G1293">
        <f t="shared" ref="G1293" si="2566">G793</f>
        <v>6</v>
      </c>
      <c r="H1293">
        <f>VLOOKUP(G1293,装备规划说明!$F$7:$H$20,2,FALSE)</f>
        <v>90</v>
      </c>
      <c r="I1293">
        <f>IF(G1293&gt;2,IF(E1293=VLOOKUP(G1293,装备规划说明!$F$10:$P$20,11,FALSE),1,0)+IF(E1293-1=VLOOKUP(G1293,装备规划说明!$F$10:$P$20,11,FALSE),1,0),IF(E1293=VLOOKUP(G1293,装备规划说明!$F$10:$P$20,11,FALSE),1,0))</f>
        <v>1</v>
      </c>
      <c r="J1293">
        <f t="shared" si="2504"/>
        <v>3</v>
      </c>
      <c r="K1293">
        <v>0</v>
      </c>
      <c r="R1293">
        <f t="shared" ref="R1293:S1293" si="2567">R793</f>
        <v>7</v>
      </c>
      <c r="S1293">
        <f t="shared" si="2567"/>
        <v>7</v>
      </c>
      <c r="U1293">
        <f>VLOOKUP($R1293,装备规划说明!$X$27:$AI$34,U$1,FALSE)</f>
        <v>16</v>
      </c>
      <c r="V1293">
        <f>INT(VLOOKUP($R1293,装备规划说明!$X$27:$AI$34,V$1,FALSE)*VLOOKUP($G1293,装备规划说明!$F$10:$O$21,4,FALSE)/装备规划说明!$AE$14)</f>
        <v>1267</v>
      </c>
      <c r="W1293">
        <f>VLOOKUP($R1293,装备规划说明!$X$27:$AI$34,W$1,FALSE)</f>
        <v>18</v>
      </c>
      <c r="X1293">
        <f>INT(VLOOKUP($R1293,装备规划说明!$X$27:$AI$34,X$1,FALSE)*VLOOKUP($G1293,装备规划说明!$F$10:$O$21,4,FALSE)/装备规划说明!$AE$14)</f>
        <v>253</v>
      </c>
      <c r="Y1293" t="str">
        <f t="shared" si="2509"/>
        <v>[[16,1267][[18,253]]</v>
      </c>
      <c r="Z1293">
        <f t="shared" si="2544"/>
        <v>3</v>
      </c>
      <c r="AA1293" t="str">
        <f t="shared" si="2545"/>
        <v>[[16,211,844,100][18,42,168,100]]</v>
      </c>
      <c r="AB1293" t="str">
        <f t="shared" si="2540"/>
        <v>[[16,211,844,100][18,42,168,100]]</v>
      </c>
      <c r="AC1293" t="str">
        <f t="shared" si="2540"/>
        <v>[[16,211,844,100][18,42,168,100]]</v>
      </c>
      <c r="AD1293" t="str">
        <f t="shared" si="2540"/>
        <v>[[16,211,844,100][18,42,168,100]]</v>
      </c>
      <c r="AE1293">
        <f t="shared" si="2546"/>
        <v>2</v>
      </c>
    </row>
    <row r="1294" spans="1:31" x14ac:dyDescent="0.15">
      <c r="A1294" t="str">
        <f t="shared" si="2500"/>
        <v>1307406</v>
      </c>
      <c r="B1294">
        <f t="shared" si="2501"/>
        <v>1</v>
      </c>
      <c r="E1294">
        <f t="shared" ref="E1294" si="2568">E794</f>
        <v>4</v>
      </c>
      <c r="G1294">
        <f t="shared" ref="G1294" si="2569">G794</f>
        <v>6</v>
      </c>
      <c r="H1294">
        <f>VLOOKUP(G1294,装备规划说明!$F$7:$H$20,2,FALSE)</f>
        <v>90</v>
      </c>
      <c r="I1294">
        <f>IF(G1294&gt;2,IF(E1294=VLOOKUP(G1294,装备规划说明!$F$10:$P$20,11,FALSE),1,0)+IF(E1294-1=VLOOKUP(G1294,装备规划说明!$F$10:$P$20,11,FALSE),1,0),IF(E1294=VLOOKUP(G1294,装备规划说明!$F$10:$P$20,11,FALSE),1,0))</f>
        <v>1</v>
      </c>
      <c r="J1294">
        <f t="shared" si="2504"/>
        <v>3</v>
      </c>
      <c r="K1294">
        <v>0</v>
      </c>
      <c r="R1294">
        <f t="shared" ref="R1294:S1294" si="2570">R794</f>
        <v>7</v>
      </c>
      <c r="S1294">
        <f t="shared" si="2570"/>
        <v>7</v>
      </c>
      <c r="U1294">
        <f>VLOOKUP($R1294,装备规划说明!$X$27:$AI$34,U$1,FALSE)</f>
        <v>16</v>
      </c>
      <c r="V1294">
        <f>INT(VLOOKUP($R1294,装备规划说明!$X$27:$AI$34,V$1,FALSE)*VLOOKUP($G1294,装备规划说明!$F$10:$O$21,4,FALSE)/装备规划说明!$AE$14)</f>
        <v>1267</v>
      </c>
      <c r="W1294">
        <f>VLOOKUP($R1294,装备规划说明!$X$27:$AI$34,W$1,FALSE)</f>
        <v>18</v>
      </c>
      <c r="X1294">
        <f>INT(VLOOKUP($R1294,装备规划说明!$X$27:$AI$34,X$1,FALSE)*VLOOKUP($G1294,装备规划说明!$F$10:$O$21,4,FALSE)/装备规划说明!$AE$14)</f>
        <v>253</v>
      </c>
      <c r="Y1294" t="str">
        <f t="shared" si="2509"/>
        <v>[[16,1267][[18,253]]</v>
      </c>
      <c r="Z1294">
        <f t="shared" si="2544"/>
        <v>3</v>
      </c>
      <c r="AA1294" t="str">
        <f t="shared" si="2545"/>
        <v>[[16,211,844,100][18,42,168,100]]</v>
      </c>
      <c r="AB1294" t="str">
        <f t="shared" si="2540"/>
        <v>[[16,211,844,100][18,42,168,100]]</v>
      </c>
      <c r="AC1294" t="str">
        <f t="shared" si="2540"/>
        <v>[[16,211,844,100][18,42,168,100]]</v>
      </c>
      <c r="AD1294" t="str">
        <f t="shared" si="2540"/>
        <v>[[16,211,844,100][18,42,168,100]]</v>
      </c>
      <c r="AE1294">
        <f t="shared" si="2546"/>
        <v>2</v>
      </c>
    </row>
    <row r="1295" spans="1:31" hidden="1" x14ac:dyDescent="0.15">
      <c r="A1295" t="str">
        <f t="shared" si="2500"/>
        <v>1301506</v>
      </c>
      <c r="B1295">
        <f t="shared" si="2501"/>
        <v>1</v>
      </c>
      <c r="E1295">
        <f t="shared" ref="E1295" si="2571">E795</f>
        <v>5</v>
      </c>
      <c r="G1295">
        <f t="shared" ref="G1295" si="2572">G795</f>
        <v>6</v>
      </c>
      <c r="H1295">
        <f>VLOOKUP(G1295,装备规划说明!$F$7:$H$20,2,FALSE)</f>
        <v>90</v>
      </c>
      <c r="I1295">
        <f>IF(G1295&gt;2,IF(E1295=VLOOKUP(G1295,装备规划说明!$F$10:$P$20,11,FALSE),1,0)+IF(E1295-1=VLOOKUP(G1295,装备规划说明!$F$10:$P$20,11,FALSE),1,0),IF(E1295=VLOOKUP(G1295,装备规划说明!$F$10:$P$20,11,FALSE),1,0))</f>
        <v>0</v>
      </c>
      <c r="J1295">
        <f t="shared" si="2504"/>
        <v>3</v>
      </c>
      <c r="K1295">
        <v>0</v>
      </c>
      <c r="R1295">
        <f t="shared" ref="R1295:S1295" si="2573">R795</f>
        <v>1</v>
      </c>
      <c r="S1295">
        <f t="shared" si="2573"/>
        <v>1</v>
      </c>
      <c r="U1295">
        <f>VLOOKUP($R1295,装备规划说明!$X$27:$AI$34,U$1,FALSE)</f>
        <v>16</v>
      </c>
      <c r="V1295">
        <f>INT(VLOOKUP($R1295,装备规划说明!$X$27:$AI$34,V$1,FALSE)*VLOOKUP($G1295,装备规划说明!$F$10:$O$21,4,FALSE)/装备规划说明!$AE$14)</f>
        <v>887</v>
      </c>
      <c r="W1295">
        <f>VLOOKUP($R1295,装备规划说明!$X$27:$AI$34,W$1,FALSE)</f>
        <v>20</v>
      </c>
      <c r="X1295">
        <f>INT(VLOOKUP($R1295,装备规划说明!$X$27:$AI$34,X$1,FALSE)*VLOOKUP($G1295,装备规划说明!$F$10:$O$21,4,FALSE)/装备规划说明!$AE$14)</f>
        <v>63</v>
      </c>
      <c r="Y1295" t="str">
        <f t="shared" ref="Y1295:Y1334" si="2574">"[["&amp;$U1295&amp;","&amp;INT($V1295*0.7)&amp;","&amp;INT($V1295*1.25)&amp;"]"&amp;"[["&amp;$W1295&amp;","&amp;INT($X1295*0.7)&amp;","&amp;INT($X1295*1.25)&amp;"]"</f>
        <v>[[16,620,1108][[20,44,78]</v>
      </c>
      <c r="Z1295">
        <f t="shared" si="2544"/>
        <v>4</v>
      </c>
      <c r="AA1295" t="str">
        <f t="shared" si="2545"/>
        <v>[[16,147,591,100][20,10,42,100]]</v>
      </c>
      <c r="AB1295" t="str">
        <f t="shared" si="2540"/>
        <v>[[16,147,591,100][20,10,42,100]]</v>
      </c>
      <c r="AC1295" t="str">
        <f t="shared" si="2540"/>
        <v>[[16,147,591,100][20,10,42,100]]</v>
      </c>
      <c r="AD1295" t="str">
        <f t="shared" si="2540"/>
        <v>[[16,147,591,100][20,10,42,100]]</v>
      </c>
      <c r="AE1295">
        <f t="shared" si="2546"/>
        <v>2</v>
      </c>
    </row>
    <row r="1296" spans="1:31" hidden="1" x14ac:dyDescent="0.15">
      <c r="A1296" t="str">
        <f t="shared" si="2500"/>
        <v>1302506</v>
      </c>
      <c r="B1296">
        <f t="shared" si="2501"/>
        <v>1</v>
      </c>
      <c r="E1296">
        <f t="shared" ref="E1296" si="2575">E796</f>
        <v>5</v>
      </c>
      <c r="G1296">
        <f t="shared" ref="G1296" si="2576">G796</f>
        <v>6</v>
      </c>
      <c r="H1296">
        <f>VLOOKUP(G1296,装备规划说明!$F$7:$H$20,2,FALSE)</f>
        <v>90</v>
      </c>
      <c r="I1296">
        <f>IF(G1296&gt;2,IF(E1296=VLOOKUP(G1296,装备规划说明!$F$10:$P$20,11,FALSE),1,0)+IF(E1296-1=VLOOKUP(G1296,装备规划说明!$F$10:$P$20,11,FALSE),1,0),IF(E1296=VLOOKUP(G1296,装备规划说明!$F$10:$P$20,11,FALSE),1,0))</f>
        <v>0</v>
      </c>
      <c r="J1296">
        <f t="shared" si="2504"/>
        <v>3</v>
      </c>
      <c r="K1296">
        <v>0</v>
      </c>
      <c r="R1296">
        <f t="shared" ref="R1296:S1296" si="2577">R796</f>
        <v>2</v>
      </c>
      <c r="S1296">
        <f t="shared" si="2577"/>
        <v>2</v>
      </c>
      <c r="U1296">
        <f>VLOOKUP($R1296,装备规划说明!$X$27:$AI$34,U$1,FALSE)</f>
        <v>16</v>
      </c>
      <c r="V1296">
        <f>INT(VLOOKUP($R1296,装备规划说明!$X$27:$AI$34,V$1,FALSE)*VLOOKUP($G1296,装备规划说明!$F$10:$O$21,4,FALSE)/装备规划说明!$AE$14)</f>
        <v>1267</v>
      </c>
      <c r="W1296">
        <f>VLOOKUP($R1296,装备规划说明!$X$27:$AI$34,W$1,FALSE)</f>
        <v>20</v>
      </c>
      <c r="X1296">
        <f>INT(VLOOKUP($R1296,装备规划说明!$X$27:$AI$34,X$1,FALSE)*VLOOKUP($G1296,装备规划说明!$F$10:$O$21,4,FALSE)/装备规划说明!$AE$14)</f>
        <v>63</v>
      </c>
      <c r="Y1296" t="str">
        <f t="shared" si="2574"/>
        <v>[[16,886,1583][[20,44,78]</v>
      </c>
      <c r="Z1296">
        <f t="shared" si="2544"/>
        <v>4</v>
      </c>
      <c r="AA1296" t="str">
        <f t="shared" si="2545"/>
        <v>[[16,211,844,100][20,10,42,100]]</v>
      </c>
      <c r="AB1296" t="str">
        <f t="shared" si="2540"/>
        <v>[[16,211,844,100][20,10,42,100]]</v>
      </c>
      <c r="AC1296" t="str">
        <f t="shared" si="2540"/>
        <v>[[16,211,844,100][20,10,42,100]]</v>
      </c>
      <c r="AD1296" t="str">
        <f t="shared" si="2540"/>
        <v>[[16,211,844,100][20,10,42,100]]</v>
      </c>
      <c r="AE1296">
        <f t="shared" si="2546"/>
        <v>2</v>
      </c>
    </row>
    <row r="1297" spans="1:31" hidden="1" x14ac:dyDescent="0.15">
      <c r="A1297" t="str">
        <f t="shared" si="2500"/>
        <v>1303506</v>
      </c>
      <c r="B1297">
        <f t="shared" si="2501"/>
        <v>1</v>
      </c>
      <c r="E1297">
        <f t="shared" ref="E1297" si="2578">E797</f>
        <v>5</v>
      </c>
      <c r="G1297">
        <f t="shared" ref="G1297" si="2579">G797</f>
        <v>6</v>
      </c>
      <c r="H1297">
        <f>VLOOKUP(G1297,装备规划说明!$F$7:$H$20,2,FALSE)</f>
        <v>90</v>
      </c>
      <c r="I1297">
        <f>IF(G1297&gt;2,IF(E1297=VLOOKUP(G1297,装备规划说明!$F$10:$P$20,11,FALSE),1,0)+IF(E1297-1=VLOOKUP(G1297,装备规划说明!$F$10:$P$20,11,FALSE),1,0),IF(E1297=VLOOKUP(G1297,装备规划说明!$F$10:$P$20,11,FALSE),1,0))</f>
        <v>0</v>
      </c>
      <c r="J1297">
        <f t="shared" si="2504"/>
        <v>3</v>
      </c>
      <c r="K1297">
        <v>0</v>
      </c>
      <c r="R1297">
        <f t="shared" ref="R1297:S1297" si="2580">R797</f>
        <v>3</v>
      </c>
      <c r="S1297">
        <f t="shared" si="2580"/>
        <v>3</v>
      </c>
      <c r="U1297">
        <f>VLOOKUP($R1297,装备规划说明!$X$27:$AI$34,U$1,FALSE)</f>
        <v>16</v>
      </c>
      <c r="V1297">
        <f>INT(VLOOKUP($R1297,装备规划说明!$X$27:$AI$34,V$1,FALSE)*VLOOKUP($G1297,装备规划说明!$F$10:$O$21,4,FALSE)/装备规划说明!$AE$14)</f>
        <v>633</v>
      </c>
      <c r="W1297">
        <f>VLOOKUP($R1297,装备规划说明!$X$27:$AI$34,W$1,FALSE)</f>
        <v>21</v>
      </c>
      <c r="X1297">
        <f>INT(VLOOKUP($R1297,装备规划说明!$X$27:$AI$34,X$1,FALSE)*VLOOKUP($G1297,装备规划说明!$F$10:$O$21,4,FALSE)/装备规划说明!$AE$14)</f>
        <v>63</v>
      </c>
      <c r="Y1297" t="str">
        <f t="shared" si="2574"/>
        <v>[[16,443,791][[21,44,78]</v>
      </c>
      <c r="Z1297">
        <f t="shared" si="2544"/>
        <v>4</v>
      </c>
      <c r="AA1297" t="str">
        <f t="shared" si="2545"/>
        <v>[[16,105,422,100][21,10,42,100]]</v>
      </c>
      <c r="AB1297" t="str">
        <f t="shared" si="2540"/>
        <v>[[16,105,422,100][21,10,42,100]]</v>
      </c>
      <c r="AC1297" t="str">
        <f t="shared" si="2540"/>
        <v>[[16,105,422,100][21,10,42,100]]</v>
      </c>
      <c r="AD1297" t="str">
        <f t="shared" si="2540"/>
        <v>[[16,105,422,100][21,10,42,100]]</v>
      </c>
      <c r="AE1297">
        <f t="shared" si="2546"/>
        <v>2</v>
      </c>
    </row>
    <row r="1298" spans="1:31" hidden="1" x14ac:dyDescent="0.15">
      <c r="A1298" t="str">
        <f t="shared" si="2500"/>
        <v>1304506</v>
      </c>
      <c r="B1298">
        <f t="shared" si="2501"/>
        <v>1</v>
      </c>
      <c r="E1298">
        <f t="shared" ref="E1298" si="2581">E798</f>
        <v>5</v>
      </c>
      <c r="G1298">
        <f t="shared" ref="G1298" si="2582">G798</f>
        <v>6</v>
      </c>
      <c r="H1298">
        <f>VLOOKUP(G1298,装备规划说明!$F$7:$H$20,2,FALSE)</f>
        <v>90</v>
      </c>
      <c r="I1298">
        <f>IF(G1298&gt;2,IF(E1298=VLOOKUP(G1298,装备规划说明!$F$10:$P$20,11,FALSE),1,0)+IF(E1298-1=VLOOKUP(G1298,装备规划说明!$F$10:$P$20,11,FALSE),1,0),IF(E1298=VLOOKUP(G1298,装备规划说明!$F$10:$P$20,11,FALSE),1,0))</f>
        <v>0</v>
      </c>
      <c r="J1298">
        <f t="shared" si="2504"/>
        <v>3</v>
      </c>
      <c r="K1298">
        <v>0</v>
      </c>
      <c r="R1298">
        <f t="shared" ref="R1298:S1298" si="2583">R798</f>
        <v>4</v>
      </c>
      <c r="S1298">
        <f t="shared" si="2583"/>
        <v>4</v>
      </c>
      <c r="U1298">
        <f>VLOOKUP($R1298,装备规划说明!$X$27:$AI$34,U$1,FALSE)</f>
        <v>18</v>
      </c>
      <c r="V1298">
        <f>INT(VLOOKUP($R1298,装备规划说明!$X$27:$AI$34,V$1,FALSE)*VLOOKUP($G1298,装备规划说明!$F$10:$O$21,4,FALSE)/装备规划说明!$AE$14)</f>
        <v>63</v>
      </c>
      <c r="W1298">
        <f>VLOOKUP($R1298,装备规划说明!$X$27:$AI$34,W$1,FALSE)</f>
        <v>22</v>
      </c>
      <c r="X1298">
        <f>INT(VLOOKUP($R1298,装备规划说明!$X$27:$AI$34,X$1,FALSE)*VLOOKUP($G1298,装备规划说明!$F$10:$O$21,4,FALSE)/装备规划说明!$AE$14)</f>
        <v>31</v>
      </c>
      <c r="Y1298" t="str">
        <f t="shared" si="2574"/>
        <v>[[18,44,78][[22,21,38]</v>
      </c>
      <c r="Z1298">
        <f t="shared" si="2544"/>
        <v>4</v>
      </c>
      <c r="AA1298" t="str">
        <f t="shared" si="2545"/>
        <v>[[18,10,42,100][22,5,20,100]]</v>
      </c>
      <c r="AB1298" t="str">
        <f t="shared" si="2540"/>
        <v>[[18,10,42,100][22,5,20,100]]</v>
      </c>
      <c r="AC1298" t="str">
        <f t="shared" si="2540"/>
        <v>[[18,10,42,100][22,5,20,100]]</v>
      </c>
      <c r="AD1298" t="str">
        <f t="shared" si="2540"/>
        <v>[[18,10,42,100][22,5,20,100]]</v>
      </c>
      <c r="AE1298">
        <f t="shared" si="2546"/>
        <v>2</v>
      </c>
    </row>
    <row r="1299" spans="1:31" hidden="1" x14ac:dyDescent="0.15">
      <c r="A1299" t="str">
        <f t="shared" si="2500"/>
        <v>1305506</v>
      </c>
      <c r="B1299">
        <f t="shared" si="2501"/>
        <v>1</v>
      </c>
      <c r="E1299">
        <f t="shared" ref="E1299" si="2584">E799</f>
        <v>5</v>
      </c>
      <c r="G1299">
        <f t="shared" ref="G1299" si="2585">G799</f>
        <v>6</v>
      </c>
      <c r="H1299">
        <f>VLOOKUP(G1299,装备规划说明!$F$7:$H$20,2,FALSE)</f>
        <v>90</v>
      </c>
      <c r="I1299">
        <f>IF(G1299&gt;2,IF(E1299=VLOOKUP(G1299,装备规划说明!$F$10:$P$20,11,FALSE),1,0)+IF(E1299-1=VLOOKUP(G1299,装备规划说明!$F$10:$P$20,11,FALSE),1,0),IF(E1299=VLOOKUP(G1299,装备规划说明!$F$10:$P$20,11,FALSE),1,0))</f>
        <v>0</v>
      </c>
      <c r="J1299">
        <f t="shared" si="2504"/>
        <v>3</v>
      </c>
      <c r="K1299">
        <v>0</v>
      </c>
      <c r="R1299">
        <f t="shared" ref="R1299:S1299" si="2586">R799</f>
        <v>5</v>
      </c>
      <c r="S1299">
        <f t="shared" si="2586"/>
        <v>5</v>
      </c>
      <c r="U1299">
        <f>VLOOKUP($R1299,装备规划说明!$X$27:$AI$34,U$1,FALSE)</f>
        <v>16</v>
      </c>
      <c r="V1299">
        <f>INT(VLOOKUP($R1299,装备规划说明!$X$27:$AI$34,V$1,FALSE)*VLOOKUP($G1299,装备规划说明!$F$10:$O$21,4,FALSE)/装备规划说明!$AE$14)</f>
        <v>887</v>
      </c>
      <c r="W1299">
        <f>VLOOKUP($R1299,装备规划说明!$X$27:$AI$34,W$1,FALSE)</f>
        <v>17</v>
      </c>
      <c r="X1299">
        <f>INT(VLOOKUP($R1299,装备规划说明!$X$27:$AI$34,X$1,FALSE)*VLOOKUP($G1299,装备规划说明!$F$10:$O$21,4,FALSE)/装备规划说明!$AE$14)</f>
        <v>633</v>
      </c>
      <c r="Y1299" t="str">
        <f t="shared" si="2574"/>
        <v>[[16,620,1108][[17,443,791]</v>
      </c>
      <c r="Z1299">
        <f t="shared" si="2544"/>
        <v>4</v>
      </c>
      <c r="AA1299" t="str">
        <f t="shared" si="2545"/>
        <v>[[16,147,591,100][17,105,422,100]]</v>
      </c>
      <c r="AB1299" t="str">
        <f t="shared" si="2540"/>
        <v>[[16,147,591,100][17,105,422,100]]</v>
      </c>
      <c r="AC1299" t="str">
        <f t="shared" si="2540"/>
        <v>[[16,147,591,100][17,105,422,100]]</v>
      </c>
      <c r="AD1299" t="str">
        <f t="shared" si="2540"/>
        <v>[[16,147,591,100][17,105,422,100]]</v>
      </c>
      <c r="AE1299">
        <f t="shared" si="2546"/>
        <v>2</v>
      </c>
    </row>
    <row r="1300" spans="1:31" hidden="1" x14ac:dyDescent="0.15">
      <c r="A1300" t="str">
        <f t="shared" si="2500"/>
        <v>1306506</v>
      </c>
      <c r="B1300">
        <f t="shared" si="2501"/>
        <v>1</v>
      </c>
      <c r="E1300">
        <f t="shared" ref="E1300" si="2587">E800</f>
        <v>5</v>
      </c>
      <c r="G1300">
        <f t="shared" ref="G1300" si="2588">G800</f>
        <v>6</v>
      </c>
      <c r="H1300">
        <f>VLOOKUP(G1300,装备规划说明!$F$7:$H$20,2,FALSE)</f>
        <v>90</v>
      </c>
      <c r="I1300">
        <f>IF(G1300&gt;2,IF(E1300=VLOOKUP(G1300,装备规划说明!$F$10:$P$20,11,FALSE),1,0)+IF(E1300-1=VLOOKUP(G1300,装备规划说明!$F$10:$P$20,11,FALSE),1,0),IF(E1300=VLOOKUP(G1300,装备规划说明!$F$10:$P$20,11,FALSE),1,0))</f>
        <v>0</v>
      </c>
      <c r="J1300">
        <f t="shared" si="2504"/>
        <v>3</v>
      </c>
      <c r="K1300">
        <v>0</v>
      </c>
      <c r="R1300">
        <f t="shared" ref="R1300:S1300" si="2589">R800</f>
        <v>6</v>
      </c>
      <c r="S1300">
        <f t="shared" si="2589"/>
        <v>6</v>
      </c>
      <c r="U1300">
        <f>VLOOKUP($R1300,装备规划说明!$X$27:$AI$34,U$1,FALSE)</f>
        <v>18</v>
      </c>
      <c r="V1300">
        <f>INT(VLOOKUP($R1300,装备规划说明!$X$27:$AI$34,V$1,FALSE)*VLOOKUP($G1300,装备规划说明!$F$10:$O$21,4,FALSE)/装备规划说明!$AE$14)</f>
        <v>63</v>
      </c>
      <c r="W1300">
        <f>VLOOKUP($R1300,装备规划说明!$X$27:$AI$34,W$1,FALSE)</f>
        <v>17</v>
      </c>
      <c r="X1300">
        <f>INT(VLOOKUP($R1300,装备规划说明!$X$27:$AI$34,X$1,FALSE)*VLOOKUP($G1300,装备规划说明!$F$10:$O$21,4,FALSE)/装备规划说明!$AE$14)</f>
        <v>25</v>
      </c>
      <c r="Y1300" t="str">
        <f t="shared" si="2574"/>
        <v>[[18,44,78][[17,17,31]</v>
      </c>
      <c r="Z1300">
        <f t="shared" si="2544"/>
        <v>4</v>
      </c>
      <c r="AA1300" t="str">
        <f t="shared" si="2545"/>
        <v>[[18,10,42,100][17,4,16,100]]</v>
      </c>
      <c r="AB1300" t="str">
        <f t="shared" si="2540"/>
        <v>[[18,10,42,100][17,4,16,100]]</v>
      </c>
      <c r="AC1300" t="str">
        <f t="shared" si="2540"/>
        <v>[[18,10,42,100][17,4,16,100]]</v>
      </c>
      <c r="AD1300" t="str">
        <f t="shared" si="2540"/>
        <v>[[18,10,42,100][17,4,16,100]]</v>
      </c>
      <c r="AE1300">
        <f t="shared" si="2546"/>
        <v>2</v>
      </c>
    </row>
    <row r="1301" spans="1:31" hidden="1" x14ac:dyDescent="0.15">
      <c r="A1301" t="str">
        <f t="shared" si="2500"/>
        <v>1307506</v>
      </c>
      <c r="B1301">
        <f t="shared" si="2501"/>
        <v>1</v>
      </c>
      <c r="E1301">
        <f t="shared" ref="E1301" si="2590">E801</f>
        <v>5</v>
      </c>
      <c r="G1301">
        <f t="shared" ref="G1301" si="2591">G801</f>
        <v>6</v>
      </c>
      <c r="H1301">
        <f>VLOOKUP(G1301,装备规划说明!$F$7:$H$20,2,FALSE)</f>
        <v>90</v>
      </c>
      <c r="I1301">
        <f>IF(G1301&gt;2,IF(E1301=VLOOKUP(G1301,装备规划说明!$F$10:$P$20,11,FALSE),1,0)+IF(E1301-1=VLOOKUP(G1301,装备规划说明!$F$10:$P$20,11,FALSE),1,0),IF(E1301=VLOOKUP(G1301,装备规划说明!$F$10:$P$20,11,FALSE),1,0))</f>
        <v>0</v>
      </c>
      <c r="J1301">
        <f t="shared" si="2504"/>
        <v>3</v>
      </c>
      <c r="K1301">
        <v>0</v>
      </c>
      <c r="R1301">
        <f t="shared" ref="R1301:S1301" si="2592">R801</f>
        <v>7</v>
      </c>
      <c r="S1301">
        <f t="shared" si="2592"/>
        <v>7</v>
      </c>
      <c r="U1301">
        <f>VLOOKUP($R1301,装备规划说明!$X$27:$AI$34,U$1,FALSE)</f>
        <v>16</v>
      </c>
      <c r="V1301">
        <f>INT(VLOOKUP($R1301,装备规划说明!$X$27:$AI$34,V$1,FALSE)*VLOOKUP($G1301,装备规划说明!$F$10:$O$21,4,FALSE)/装备规划说明!$AE$14)</f>
        <v>1267</v>
      </c>
      <c r="W1301">
        <f>VLOOKUP($R1301,装备规划说明!$X$27:$AI$34,W$1,FALSE)</f>
        <v>18</v>
      </c>
      <c r="X1301">
        <f>INT(VLOOKUP($R1301,装备规划说明!$X$27:$AI$34,X$1,FALSE)*VLOOKUP($G1301,装备规划说明!$F$10:$O$21,4,FALSE)/装备规划说明!$AE$14)</f>
        <v>253</v>
      </c>
      <c r="Y1301" t="str">
        <f t="shared" si="2574"/>
        <v>[[16,886,1583][[18,177,316]</v>
      </c>
      <c r="Z1301">
        <f t="shared" si="2544"/>
        <v>4</v>
      </c>
      <c r="AA1301" t="str">
        <f t="shared" si="2545"/>
        <v>[[16,211,844,100][18,42,168,100]]</v>
      </c>
      <c r="AB1301" t="str">
        <f t="shared" si="2540"/>
        <v>[[16,211,844,100][18,42,168,100]]</v>
      </c>
      <c r="AC1301" t="str">
        <f t="shared" si="2540"/>
        <v>[[16,211,844,100][18,42,168,100]]</v>
      </c>
      <c r="AD1301" t="str">
        <f t="shared" si="2540"/>
        <v>[[16,211,844,100][18,42,168,100]]</v>
      </c>
      <c r="AE1301">
        <f t="shared" si="2546"/>
        <v>2</v>
      </c>
    </row>
    <row r="1302" spans="1:31" hidden="1" x14ac:dyDescent="0.15">
      <c r="A1302" t="str">
        <f t="shared" si="2500"/>
        <v>1307506</v>
      </c>
      <c r="B1302">
        <f t="shared" si="2501"/>
        <v>1</v>
      </c>
      <c r="E1302">
        <f t="shared" ref="E1302" si="2593">E802</f>
        <v>5</v>
      </c>
      <c r="G1302">
        <f t="shared" ref="G1302" si="2594">G802</f>
        <v>6</v>
      </c>
      <c r="H1302">
        <f>VLOOKUP(G1302,装备规划说明!$F$7:$H$20,2,FALSE)</f>
        <v>90</v>
      </c>
      <c r="I1302">
        <f>IF(G1302&gt;2,IF(E1302=VLOOKUP(G1302,装备规划说明!$F$10:$P$20,11,FALSE),1,0)+IF(E1302-1=VLOOKUP(G1302,装备规划说明!$F$10:$P$20,11,FALSE),1,0),IF(E1302=VLOOKUP(G1302,装备规划说明!$F$10:$P$20,11,FALSE),1,0))</f>
        <v>0</v>
      </c>
      <c r="J1302">
        <f t="shared" si="2504"/>
        <v>3</v>
      </c>
      <c r="K1302">
        <v>0</v>
      </c>
      <c r="R1302">
        <f t="shared" ref="R1302:S1302" si="2595">R802</f>
        <v>7</v>
      </c>
      <c r="S1302">
        <f t="shared" si="2595"/>
        <v>7</v>
      </c>
      <c r="U1302">
        <f>VLOOKUP($R1302,装备规划说明!$X$27:$AI$34,U$1,FALSE)</f>
        <v>16</v>
      </c>
      <c r="V1302">
        <f>INT(VLOOKUP($R1302,装备规划说明!$X$27:$AI$34,V$1,FALSE)*VLOOKUP($G1302,装备规划说明!$F$10:$O$21,4,FALSE)/装备规划说明!$AE$14)</f>
        <v>1267</v>
      </c>
      <c r="W1302">
        <f>VLOOKUP($R1302,装备规划说明!$X$27:$AI$34,W$1,FALSE)</f>
        <v>18</v>
      </c>
      <c r="X1302">
        <f>INT(VLOOKUP($R1302,装备规划说明!$X$27:$AI$34,X$1,FALSE)*VLOOKUP($G1302,装备规划说明!$F$10:$O$21,4,FALSE)/装备规划说明!$AE$14)</f>
        <v>253</v>
      </c>
      <c r="Y1302" t="str">
        <f t="shared" si="2574"/>
        <v>[[16,886,1583][[18,177,316]</v>
      </c>
      <c r="Z1302">
        <f t="shared" si="2544"/>
        <v>4</v>
      </c>
      <c r="AA1302" t="str">
        <f t="shared" si="2545"/>
        <v>[[16,211,844,100][18,42,168,100]]</v>
      </c>
      <c r="AB1302" t="str">
        <f t="shared" si="2540"/>
        <v>[[16,211,844,100][18,42,168,100]]</v>
      </c>
      <c r="AC1302" t="str">
        <f t="shared" si="2540"/>
        <v>[[16,211,844,100][18,42,168,100]]</v>
      </c>
      <c r="AD1302" t="str">
        <f t="shared" si="2540"/>
        <v>[[16,211,844,100][18,42,168,100]]</v>
      </c>
      <c r="AE1302">
        <f t="shared" si="2546"/>
        <v>2</v>
      </c>
    </row>
    <row r="1303" spans="1:31" hidden="1" x14ac:dyDescent="0.15">
      <c r="A1303" t="str">
        <f t="shared" si="2500"/>
        <v>1307506</v>
      </c>
      <c r="B1303">
        <f t="shared" si="2501"/>
        <v>1</v>
      </c>
      <c r="E1303">
        <f t="shared" ref="E1303" si="2596">E803</f>
        <v>5</v>
      </c>
      <c r="G1303">
        <f t="shared" ref="G1303" si="2597">G803</f>
        <v>6</v>
      </c>
      <c r="H1303">
        <f>VLOOKUP(G1303,装备规划说明!$F$7:$H$20,2,FALSE)</f>
        <v>90</v>
      </c>
      <c r="I1303">
        <f>IF(G1303&gt;2,IF(E1303=VLOOKUP(G1303,装备规划说明!$F$10:$P$20,11,FALSE),1,0)+IF(E1303-1=VLOOKUP(G1303,装备规划说明!$F$10:$P$20,11,FALSE),1,0),IF(E1303=VLOOKUP(G1303,装备规划说明!$F$10:$P$20,11,FALSE),1,0))</f>
        <v>0</v>
      </c>
      <c r="J1303">
        <f t="shared" si="2504"/>
        <v>3</v>
      </c>
      <c r="K1303">
        <v>0</v>
      </c>
      <c r="R1303">
        <f t="shared" ref="R1303:S1303" si="2598">R803</f>
        <v>7</v>
      </c>
      <c r="S1303">
        <f t="shared" si="2598"/>
        <v>7</v>
      </c>
      <c r="U1303">
        <f>VLOOKUP($R1303,装备规划说明!$X$27:$AI$34,U$1,FALSE)</f>
        <v>16</v>
      </c>
      <c r="V1303">
        <f>INT(VLOOKUP($R1303,装备规划说明!$X$27:$AI$34,V$1,FALSE)*VLOOKUP($G1303,装备规划说明!$F$10:$O$21,4,FALSE)/装备规划说明!$AE$14)</f>
        <v>1267</v>
      </c>
      <c r="W1303">
        <f>VLOOKUP($R1303,装备规划说明!$X$27:$AI$34,W$1,FALSE)</f>
        <v>18</v>
      </c>
      <c r="X1303">
        <f>INT(VLOOKUP($R1303,装备规划说明!$X$27:$AI$34,X$1,FALSE)*VLOOKUP($G1303,装备规划说明!$F$10:$O$21,4,FALSE)/装备规划说明!$AE$14)</f>
        <v>253</v>
      </c>
      <c r="Y1303" t="str">
        <f t="shared" si="2574"/>
        <v>[[16,886,1583][[18,177,316]</v>
      </c>
      <c r="Z1303">
        <f t="shared" si="2544"/>
        <v>4</v>
      </c>
      <c r="AA1303" t="str">
        <f t="shared" si="2545"/>
        <v>[[16,211,844,100][18,42,168,100]]</v>
      </c>
      <c r="AB1303" t="str">
        <f t="shared" si="2540"/>
        <v>[[16,211,844,100][18,42,168,100]]</v>
      </c>
      <c r="AC1303" t="str">
        <f t="shared" si="2540"/>
        <v>[[16,211,844,100][18,42,168,100]]</v>
      </c>
      <c r="AD1303" t="str">
        <f t="shared" si="2540"/>
        <v>[[16,211,844,100][18,42,168,100]]</v>
      </c>
      <c r="AE1303">
        <f t="shared" si="2546"/>
        <v>2</v>
      </c>
    </row>
    <row r="1304" spans="1:31" hidden="1" x14ac:dyDescent="0.15">
      <c r="A1304" t="str">
        <f t="shared" si="2500"/>
        <v>1307506</v>
      </c>
      <c r="B1304">
        <f t="shared" si="2501"/>
        <v>1</v>
      </c>
      <c r="E1304">
        <f t="shared" ref="E1304" si="2599">E804</f>
        <v>5</v>
      </c>
      <c r="G1304">
        <f t="shared" ref="G1304" si="2600">G804</f>
        <v>6</v>
      </c>
      <c r="H1304">
        <f>VLOOKUP(G1304,装备规划说明!$F$7:$H$20,2,FALSE)</f>
        <v>90</v>
      </c>
      <c r="I1304">
        <f>IF(G1304&gt;2,IF(E1304=VLOOKUP(G1304,装备规划说明!$F$10:$P$20,11,FALSE),1,0)+IF(E1304-1=VLOOKUP(G1304,装备规划说明!$F$10:$P$20,11,FALSE),1,0),IF(E1304=VLOOKUP(G1304,装备规划说明!$F$10:$P$20,11,FALSE),1,0))</f>
        <v>0</v>
      </c>
      <c r="J1304">
        <f t="shared" si="2504"/>
        <v>3</v>
      </c>
      <c r="K1304">
        <v>0</v>
      </c>
      <c r="R1304">
        <f t="shared" ref="R1304:S1304" si="2601">R804</f>
        <v>7</v>
      </c>
      <c r="S1304">
        <f t="shared" si="2601"/>
        <v>7</v>
      </c>
      <c r="U1304">
        <f>VLOOKUP($R1304,装备规划说明!$X$27:$AI$34,U$1,FALSE)</f>
        <v>16</v>
      </c>
      <c r="V1304">
        <f>INT(VLOOKUP($R1304,装备规划说明!$X$27:$AI$34,V$1,FALSE)*VLOOKUP($G1304,装备规划说明!$F$10:$O$21,4,FALSE)/装备规划说明!$AE$14)</f>
        <v>1267</v>
      </c>
      <c r="W1304">
        <f>VLOOKUP($R1304,装备规划说明!$X$27:$AI$34,W$1,FALSE)</f>
        <v>18</v>
      </c>
      <c r="X1304">
        <f>INT(VLOOKUP($R1304,装备规划说明!$X$27:$AI$34,X$1,FALSE)*VLOOKUP($G1304,装备规划说明!$F$10:$O$21,4,FALSE)/装备规划说明!$AE$14)</f>
        <v>253</v>
      </c>
      <c r="Y1304" t="str">
        <f t="shared" si="2574"/>
        <v>[[16,886,1583][[18,177,316]</v>
      </c>
      <c r="Z1304">
        <f t="shared" si="2544"/>
        <v>4</v>
      </c>
      <c r="AA1304" t="str">
        <f t="shared" si="2545"/>
        <v>[[16,211,844,100][18,42,168,100]]</v>
      </c>
      <c r="AB1304" t="str">
        <f t="shared" si="2540"/>
        <v>[[16,211,844,100][18,42,168,100]]</v>
      </c>
      <c r="AC1304" t="str">
        <f t="shared" si="2540"/>
        <v>[[16,211,844,100][18,42,168,100]]</v>
      </c>
      <c r="AD1304" t="str">
        <f t="shared" si="2540"/>
        <v>[[16,211,844,100][18,42,168,100]]</v>
      </c>
      <c r="AE1304">
        <f t="shared" si="2546"/>
        <v>2</v>
      </c>
    </row>
    <row r="1305" spans="1:31" hidden="1" x14ac:dyDescent="0.15">
      <c r="A1305" t="str">
        <f t="shared" si="2500"/>
        <v>1301107</v>
      </c>
      <c r="B1305">
        <f t="shared" si="2501"/>
        <v>1</v>
      </c>
      <c r="E1305">
        <f t="shared" ref="E1305" si="2602">E805</f>
        <v>1</v>
      </c>
      <c r="G1305">
        <f t="shared" ref="G1305" si="2603">G805</f>
        <v>7</v>
      </c>
      <c r="H1305">
        <f>VLOOKUP(G1305,装备规划说明!$F$7:$H$20,2,FALSE)</f>
        <v>100</v>
      </c>
      <c r="I1305">
        <f>IF(G1305&gt;2,IF(E1305=VLOOKUP(G1305,装备规划说明!$F$10:$P$20,11,FALSE),1,0)+IF(E1305-1=VLOOKUP(G1305,装备规划说明!$F$10:$P$20,11,FALSE),1,0),IF(E1305=VLOOKUP(G1305,装备规划说明!$F$10:$P$20,11,FALSE),1,0))</f>
        <v>0</v>
      </c>
      <c r="J1305">
        <f t="shared" si="2504"/>
        <v>3</v>
      </c>
      <c r="K1305">
        <v>0</v>
      </c>
      <c r="R1305">
        <f t="shared" ref="R1305:S1305" si="2604">R805</f>
        <v>1</v>
      </c>
      <c r="S1305">
        <f t="shared" si="2604"/>
        <v>1</v>
      </c>
      <c r="U1305">
        <f>VLOOKUP($R1305,装备规划说明!$X$27:$AI$34,U$1,FALSE)</f>
        <v>16</v>
      </c>
      <c r="V1305">
        <f>INT(VLOOKUP($R1305,装备规划说明!$X$27:$AI$34,V$1,FALSE)*VLOOKUP($G1305,装备规划说明!$F$10:$O$21,4,FALSE)/装备规划说明!$AE$14)</f>
        <v>985</v>
      </c>
      <c r="W1305">
        <f>VLOOKUP($R1305,装备规划说明!$X$27:$AI$34,W$1,FALSE)</f>
        <v>20</v>
      </c>
      <c r="X1305">
        <f>INT(VLOOKUP($R1305,装备规划说明!$X$27:$AI$34,X$1,FALSE)*VLOOKUP($G1305,装备规划说明!$F$10:$O$21,4,FALSE)/装备规划说明!$AE$14)</f>
        <v>70</v>
      </c>
      <c r="Y1305" t="str">
        <f t="shared" si="2574"/>
        <v>[[16,689,1231][[20,49,87]</v>
      </c>
      <c r="Z1305">
        <f t="shared" si="2544"/>
        <v>0</v>
      </c>
      <c r="AA1305" t="str">
        <f t="shared" si="2545"/>
        <v>[[16,164,656,100][20,11,46,100]]</v>
      </c>
      <c r="AB1305" t="str">
        <f t="shared" si="2540"/>
        <v>[[16,164,656,100][20,11,46,100]]</v>
      </c>
      <c r="AC1305" t="str">
        <f t="shared" si="2540"/>
        <v>[[16,164,656,100][20,11,46,100]]</v>
      </c>
      <c r="AD1305" t="str">
        <f t="shared" si="2540"/>
        <v>[[16,164,656,100][20,11,46,100]]</v>
      </c>
      <c r="AE1305">
        <f t="shared" si="2546"/>
        <v>1</v>
      </c>
    </row>
    <row r="1306" spans="1:31" hidden="1" x14ac:dyDescent="0.15">
      <c r="A1306" t="str">
        <f t="shared" si="2500"/>
        <v>1302107</v>
      </c>
      <c r="B1306">
        <f t="shared" si="2501"/>
        <v>1</v>
      </c>
      <c r="E1306">
        <f t="shared" ref="E1306" si="2605">E806</f>
        <v>1</v>
      </c>
      <c r="G1306">
        <f t="shared" ref="G1306" si="2606">G806</f>
        <v>7</v>
      </c>
      <c r="H1306">
        <f>VLOOKUP(G1306,装备规划说明!$F$7:$H$20,2,FALSE)</f>
        <v>100</v>
      </c>
      <c r="I1306">
        <f>IF(G1306&gt;2,IF(E1306=VLOOKUP(G1306,装备规划说明!$F$10:$P$20,11,FALSE),1,0)+IF(E1306-1=VLOOKUP(G1306,装备规划说明!$F$10:$P$20,11,FALSE),1,0),IF(E1306=VLOOKUP(G1306,装备规划说明!$F$10:$P$20,11,FALSE),1,0))</f>
        <v>0</v>
      </c>
      <c r="J1306">
        <f t="shared" si="2504"/>
        <v>3</v>
      </c>
      <c r="K1306">
        <v>0</v>
      </c>
      <c r="R1306">
        <f t="shared" ref="R1306:S1306" si="2607">R806</f>
        <v>2</v>
      </c>
      <c r="S1306">
        <f t="shared" si="2607"/>
        <v>2</v>
      </c>
      <c r="U1306">
        <f>VLOOKUP($R1306,装备规划说明!$X$27:$AI$34,U$1,FALSE)</f>
        <v>16</v>
      </c>
      <c r="V1306">
        <f>INT(VLOOKUP($R1306,装备规划说明!$X$27:$AI$34,V$1,FALSE)*VLOOKUP($G1306,装备规划说明!$F$10:$O$21,4,FALSE)/装备规划说明!$AE$14)</f>
        <v>1408</v>
      </c>
      <c r="W1306">
        <f>VLOOKUP($R1306,装备规划说明!$X$27:$AI$34,W$1,FALSE)</f>
        <v>20</v>
      </c>
      <c r="X1306">
        <f>INT(VLOOKUP($R1306,装备规划说明!$X$27:$AI$34,X$1,FALSE)*VLOOKUP($G1306,装备规划说明!$F$10:$O$21,4,FALSE)/装备规划说明!$AE$14)</f>
        <v>70</v>
      </c>
      <c r="Y1306" t="str">
        <f t="shared" si="2574"/>
        <v>[[16,985,1760][[20,49,87]</v>
      </c>
      <c r="Z1306">
        <f t="shared" si="2544"/>
        <v>0</v>
      </c>
      <c r="AA1306" t="str">
        <f t="shared" si="2545"/>
        <v>[[16,234,938,100][20,11,46,100]]</v>
      </c>
      <c r="AB1306" t="str">
        <f t="shared" si="2540"/>
        <v>[[16,234,938,100][20,11,46,100]]</v>
      </c>
      <c r="AC1306" t="str">
        <f t="shared" si="2540"/>
        <v>[[16,234,938,100][20,11,46,100]]</v>
      </c>
      <c r="AD1306" t="str">
        <f t="shared" si="2540"/>
        <v>[[16,234,938,100][20,11,46,100]]</v>
      </c>
      <c r="AE1306">
        <f t="shared" si="2546"/>
        <v>1</v>
      </c>
    </row>
    <row r="1307" spans="1:31" hidden="1" x14ac:dyDescent="0.15">
      <c r="A1307" t="str">
        <f t="shared" si="2500"/>
        <v>1303107</v>
      </c>
      <c r="B1307">
        <f t="shared" si="2501"/>
        <v>1</v>
      </c>
      <c r="E1307">
        <f t="shared" ref="E1307" si="2608">E807</f>
        <v>1</v>
      </c>
      <c r="G1307">
        <f t="shared" ref="G1307" si="2609">G807</f>
        <v>7</v>
      </c>
      <c r="H1307">
        <f>VLOOKUP(G1307,装备规划说明!$F$7:$H$20,2,FALSE)</f>
        <v>100</v>
      </c>
      <c r="I1307">
        <f>IF(G1307&gt;2,IF(E1307=VLOOKUP(G1307,装备规划说明!$F$10:$P$20,11,FALSE),1,0)+IF(E1307-1=VLOOKUP(G1307,装备规划说明!$F$10:$P$20,11,FALSE),1,0),IF(E1307=VLOOKUP(G1307,装备规划说明!$F$10:$P$20,11,FALSE),1,0))</f>
        <v>0</v>
      </c>
      <c r="J1307">
        <f t="shared" si="2504"/>
        <v>3</v>
      </c>
      <c r="K1307">
        <v>0</v>
      </c>
      <c r="R1307">
        <f t="shared" ref="R1307:S1307" si="2610">R807</f>
        <v>3</v>
      </c>
      <c r="S1307">
        <f t="shared" si="2610"/>
        <v>3</v>
      </c>
      <c r="U1307">
        <f>VLOOKUP($R1307,装备规划说明!$X$27:$AI$34,U$1,FALSE)</f>
        <v>16</v>
      </c>
      <c r="V1307">
        <f>INT(VLOOKUP($R1307,装备规划说明!$X$27:$AI$34,V$1,FALSE)*VLOOKUP($G1307,装备规划说明!$F$10:$O$21,4,FALSE)/装备规划说明!$AE$14)</f>
        <v>704</v>
      </c>
      <c r="W1307">
        <f>VLOOKUP($R1307,装备规划说明!$X$27:$AI$34,W$1,FALSE)</f>
        <v>21</v>
      </c>
      <c r="X1307">
        <f>INT(VLOOKUP($R1307,装备规划说明!$X$27:$AI$34,X$1,FALSE)*VLOOKUP($G1307,装备规划说明!$F$10:$O$21,4,FALSE)/装备规划说明!$AE$14)</f>
        <v>70</v>
      </c>
      <c r="Y1307" t="str">
        <f t="shared" si="2574"/>
        <v>[[16,492,880][[21,49,87]</v>
      </c>
      <c r="Z1307">
        <f t="shared" si="2544"/>
        <v>0</v>
      </c>
      <c r="AA1307" t="str">
        <f t="shared" si="2545"/>
        <v>[[16,117,469,100][21,11,46,100]]</v>
      </c>
      <c r="AB1307" t="str">
        <f t="shared" si="2540"/>
        <v>[[16,117,469,100][21,11,46,100]]</v>
      </c>
      <c r="AC1307" t="str">
        <f t="shared" si="2540"/>
        <v>[[16,117,469,100][21,11,46,100]]</v>
      </c>
      <c r="AD1307" t="str">
        <f t="shared" si="2540"/>
        <v>[[16,117,469,100][21,11,46,100]]</v>
      </c>
      <c r="AE1307">
        <f t="shared" si="2546"/>
        <v>1</v>
      </c>
    </row>
    <row r="1308" spans="1:31" hidden="1" x14ac:dyDescent="0.15">
      <c r="A1308" t="str">
        <f t="shared" si="2500"/>
        <v>1304107</v>
      </c>
      <c r="B1308">
        <f t="shared" si="2501"/>
        <v>1</v>
      </c>
      <c r="E1308">
        <f t="shared" ref="E1308" si="2611">E808</f>
        <v>1</v>
      </c>
      <c r="G1308">
        <f t="shared" ref="G1308" si="2612">G808</f>
        <v>7</v>
      </c>
      <c r="H1308">
        <f>VLOOKUP(G1308,装备规划说明!$F$7:$H$20,2,FALSE)</f>
        <v>100</v>
      </c>
      <c r="I1308">
        <f>IF(G1308&gt;2,IF(E1308=VLOOKUP(G1308,装备规划说明!$F$10:$P$20,11,FALSE),1,0)+IF(E1308-1=VLOOKUP(G1308,装备规划说明!$F$10:$P$20,11,FALSE),1,0),IF(E1308=VLOOKUP(G1308,装备规划说明!$F$10:$P$20,11,FALSE),1,0))</f>
        <v>0</v>
      </c>
      <c r="J1308">
        <f t="shared" si="2504"/>
        <v>3</v>
      </c>
      <c r="K1308">
        <v>0</v>
      </c>
      <c r="R1308">
        <f t="shared" ref="R1308:S1308" si="2613">R808</f>
        <v>4</v>
      </c>
      <c r="S1308">
        <f t="shared" si="2613"/>
        <v>4</v>
      </c>
      <c r="U1308">
        <f>VLOOKUP($R1308,装备规划说明!$X$27:$AI$34,U$1,FALSE)</f>
        <v>18</v>
      </c>
      <c r="V1308">
        <f>INT(VLOOKUP($R1308,装备规划说明!$X$27:$AI$34,V$1,FALSE)*VLOOKUP($G1308,装备规划说明!$F$10:$O$21,4,FALSE)/装备规划说明!$AE$14)</f>
        <v>70</v>
      </c>
      <c r="W1308">
        <f>VLOOKUP($R1308,装备规划说明!$X$27:$AI$34,W$1,FALSE)</f>
        <v>22</v>
      </c>
      <c r="X1308">
        <f>INT(VLOOKUP($R1308,装备规划说明!$X$27:$AI$34,X$1,FALSE)*VLOOKUP($G1308,装备规划说明!$F$10:$O$21,4,FALSE)/装备规划说明!$AE$14)</f>
        <v>35</v>
      </c>
      <c r="Y1308" t="str">
        <f t="shared" si="2574"/>
        <v>[[18,49,87][[22,24,43]</v>
      </c>
      <c r="Z1308">
        <f t="shared" si="2544"/>
        <v>0</v>
      </c>
      <c r="AA1308" t="str">
        <f t="shared" si="2545"/>
        <v>[[18,11,46,100][22,5,23,100]]</v>
      </c>
      <c r="AB1308" t="str">
        <f t="shared" si="2540"/>
        <v>[[18,11,46,100][22,5,23,100]]</v>
      </c>
      <c r="AC1308" t="str">
        <f t="shared" si="2540"/>
        <v>[[18,11,46,100][22,5,23,100]]</v>
      </c>
      <c r="AD1308" t="str">
        <f t="shared" si="2540"/>
        <v>[[18,11,46,100][22,5,23,100]]</v>
      </c>
      <c r="AE1308">
        <f t="shared" si="2546"/>
        <v>1</v>
      </c>
    </row>
    <row r="1309" spans="1:31" hidden="1" x14ac:dyDescent="0.15">
      <c r="A1309" t="str">
        <f t="shared" si="2500"/>
        <v>1305107</v>
      </c>
      <c r="B1309">
        <f t="shared" si="2501"/>
        <v>1</v>
      </c>
      <c r="E1309">
        <f t="shared" ref="E1309" si="2614">E809</f>
        <v>1</v>
      </c>
      <c r="G1309">
        <f t="shared" ref="G1309" si="2615">G809</f>
        <v>7</v>
      </c>
      <c r="H1309">
        <f>VLOOKUP(G1309,装备规划说明!$F$7:$H$20,2,FALSE)</f>
        <v>100</v>
      </c>
      <c r="I1309">
        <f>IF(G1309&gt;2,IF(E1309=VLOOKUP(G1309,装备规划说明!$F$10:$P$20,11,FALSE),1,0)+IF(E1309-1=VLOOKUP(G1309,装备规划说明!$F$10:$P$20,11,FALSE),1,0),IF(E1309=VLOOKUP(G1309,装备规划说明!$F$10:$P$20,11,FALSE),1,0))</f>
        <v>0</v>
      </c>
      <c r="J1309">
        <f t="shared" si="2504"/>
        <v>3</v>
      </c>
      <c r="K1309">
        <v>0</v>
      </c>
      <c r="R1309">
        <f t="shared" ref="R1309:S1309" si="2616">R809</f>
        <v>5</v>
      </c>
      <c r="S1309">
        <f t="shared" si="2616"/>
        <v>5</v>
      </c>
      <c r="U1309">
        <f>VLOOKUP($R1309,装备规划说明!$X$27:$AI$34,U$1,FALSE)</f>
        <v>16</v>
      </c>
      <c r="V1309">
        <f>INT(VLOOKUP($R1309,装备规划说明!$X$27:$AI$34,V$1,FALSE)*VLOOKUP($G1309,装备规划说明!$F$10:$O$21,4,FALSE)/装备规划说明!$AE$14)</f>
        <v>985</v>
      </c>
      <c r="W1309">
        <f>VLOOKUP($R1309,装备规划说明!$X$27:$AI$34,W$1,FALSE)</f>
        <v>17</v>
      </c>
      <c r="X1309">
        <f>INT(VLOOKUP($R1309,装备规划说明!$X$27:$AI$34,X$1,FALSE)*VLOOKUP($G1309,装备规划说明!$F$10:$O$21,4,FALSE)/装备规划说明!$AE$14)</f>
        <v>704</v>
      </c>
      <c r="Y1309" t="str">
        <f t="shared" si="2574"/>
        <v>[[16,689,1231][[17,492,880]</v>
      </c>
      <c r="Z1309">
        <f t="shared" si="2544"/>
        <v>0</v>
      </c>
      <c r="AA1309" t="str">
        <f t="shared" si="2545"/>
        <v>[[16,164,656,100][17,117,469,100]]</v>
      </c>
      <c r="AB1309" t="str">
        <f t="shared" si="2540"/>
        <v>[[16,164,656,100][17,117,469,100]]</v>
      </c>
      <c r="AC1309" t="str">
        <f t="shared" si="2540"/>
        <v>[[16,164,656,100][17,117,469,100]]</v>
      </c>
      <c r="AD1309" t="str">
        <f t="shared" si="2540"/>
        <v>[[16,164,656,100][17,117,469,100]]</v>
      </c>
      <c r="AE1309">
        <f t="shared" si="2546"/>
        <v>1</v>
      </c>
    </row>
    <row r="1310" spans="1:31" hidden="1" x14ac:dyDescent="0.15">
      <c r="A1310" t="str">
        <f t="shared" si="2500"/>
        <v>1306107</v>
      </c>
      <c r="B1310">
        <f t="shared" si="2501"/>
        <v>1</v>
      </c>
      <c r="E1310">
        <f t="shared" ref="E1310" si="2617">E810</f>
        <v>1</v>
      </c>
      <c r="G1310">
        <f t="shared" ref="G1310" si="2618">G810</f>
        <v>7</v>
      </c>
      <c r="H1310">
        <f>VLOOKUP(G1310,装备规划说明!$F$7:$H$20,2,FALSE)</f>
        <v>100</v>
      </c>
      <c r="I1310">
        <f>IF(G1310&gt;2,IF(E1310=VLOOKUP(G1310,装备规划说明!$F$10:$P$20,11,FALSE),1,0)+IF(E1310-1=VLOOKUP(G1310,装备规划说明!$F$10:$P$20,11,FALSE),1,0),IF(E1310=VLOOKUP(G1310,装备规划说明!$F$10:$P$20,11,FALSE),1,0))</f>
        <v>0</v>
      </c>
      <c r="J1310">
        <f t="shared" si="2504"/>
        <v>3</v>
      </c>
      <c r="K1310">
        <v>0</v>
      </c>
      <c r="R1310">
        <f t="shared" ref="R1310:S1310" si="2619">R810</f>
        <v>6</v>
      </c>
      <c r="S1310">
        <f t="shared" si="2619"/>
        <v>6</v>
      </c>
      <c r="U1310">
        <f>VLOOKUP($R1310,装备规划说明!$X$27:$AI$34,U$1,FALSE)</f>
        <v>18</v>
      </c>
      <c r="V1310">
        <f>INT(VLOOKUP($R1310,装备规划说明!$X$27:$AI$34,V$1,FALSE)*VLOOKUP($G1310,装备规划说明!$F$10:$O$21,4,FALSE)/装备规划说明!$AE$14)</f>
        <v>70</v>
      </c>
      <c r="W1310">
        <f>VLOOKUP($R1310,装备规划说明!$X$27:$AI$34,W$1,FALSE)</f>
        <v>17</v>
      </c>
      <c r="X1310">
        <f>INT(VLOOKUP($R1310,装备规划说明!$X$27:$AI$34,X$1,FALSE)*VLOOKUP($G1310,装备规划说明!$F$10:$O$21,4,FALSE)/装备规划说明!$AE$14)</f>
        <v>28</v>
      </c>
      <c r="Y1310" t="str">
        <f t="shared" si="2574"/>
        <v>[[18,49,87][[17,19,35]</v>
      </c>
      <c r="Z1310">
        <f t="shared" si="2544"/>
        <v>0</v>
      </c>
      <c r="AA1310" t="str">
        <f t="shared" si="2545"/>
        <v>[[18,11,46,100][17,4,18,100]]</v>
      </c>
      <c r="AB1310" t="str">
        <f t="shared" si="2540"/>
        <v>[[18,11,46,100][17,4,18,100]]</v>
      </c>
      <c r="AC1310" t="str">
        <f t="shared" si="2540"/>
        <v>[[18,11,46,100][17,4,18,100]]</v>
      </c>
      <c r="AD1310" t="str">
        <f t="shared" si="2540"/>
        <v>[[18,11,46,100][17,4,18,100]]</v>
      </c>
      <c r="AE1310">
        <f t="shared" si="2546"/>
        <v>1</v>
      </c>
    </row>
    <row r="1311" spans="1:31" hidden="1" x14ac:dyDescent="0.15">
      <c r="A1311" t="str">
        <f t="shared" si="2500"/>
        <v>1307107</v>
      </c>
      <c r="B1311">
        <f t="shared" si="2501"/>
        <v>1</v>
      </c>
      <c r="E1311">
        <f t="shared" ref="E1311" si="2620">E811</f>
        <v>1</v>
      </c>
      <c r="G1311">
        <f t="shared" ref="G1311" si="2621">G811</f>
        <v>7</v>
      </c>
      <c r="H1311">
        <f>VLOOKUP(G1311,装备规划说明!$F$7:$H$20,2,FALSE)</f>
        <v>100</v>
      </c>
      <c r="I1311">
        <f>IF(G1311&gt;2,IF(E1311=VLOOKUP(G1311,装备规划说明!$F$10:$P$20,11,FALSE),1,0)+IF(E1311-1=VLOOKUP(G1311,装备规划说明!$F$10:$P$20,11,FALSE),1,0),IF(E1311=VLOOKUP(G1311,装备规划说明!$F$10:$P$20,11,FALSE),1,0))</f>
        <v>0</v>
      </c>
      <c r="J1311">
        <f t="shared" si="2504"/>
        <v>3</v>
      </c>
      <c r="K1311">
        <v>0</v>
      </c>
      <c r="R1311">
        <f t="shared" ref="R1311:S1311" si="2622">R811</f>
        <v>7</v>
      </c>
      <c r="S1311">
        <f t="shared" si="2622"/>
        <v>7</v>
      </c>
      <c r="U1311">
        <f>VLOOKUP($R1311,装备规划说明!$X$27:$AI$34,U$1,FALSE)</f>
        <v>16</v>
      </c>
      <c r="V1311">
        <f>INT(VLOOKUP($R1311,装备规划说明!$X$27:$AI$34,V$1,FALSE)*VLOOKUP($G1311,装备规划说明!$F$10:$O$21,4,FALSE)/装备规划说明!$AE$14)</f>
        <v>1408</v>
      </c>
      <c r="W1311">
        <f>VLOOKUP($R1311,装备规划说明!$X$27:$AI$34,W$1,FALSE)</f>
        <v>18</v>
      </c>
      <c r="X1311">
        <f>INT(VLOOKUP($R1311,装备规划说明!$X$27:$AI$34,X$1,FALSE)*VLOOKUP($G1311,装备规划说明!$F$10:$O$21,4,FALSE)/装备规划说明!$AE$14)</f>
        <v>281</v>
      </c>
      <c r="Y1311" t="str">
        <f t="shared" si="2574"/>
        <v>[[16,985,1760][[18,196,351]</v>
      </c>
      <c r="Z1311">
        <f t="shared" si="2544"/>
        <v>0</v>
      </c>
      <c r="AA1311" t="str">
        <f t="shared" si="2545"/>
        <v>[[16,234,938,100][18,46,187,100]]</v>
      </c>
      <c r="AB1311" t="str">
        <f t="shared" si="2540"/>
        <v>[[16,234,938,100][18,46,187,100]]</v>
      </c>
      <c r="AC1311" t="str">
        <f t="shared" si="2540"/>
        <v>[[16,234,938,100][18,46,187,100]]</v>
      </c>
      <c r="AD1311" t="str">
        <f t="shared" si="2540"/>
        <v>[[16,234,938,100][18,46,187,100]]</v>
      </c>
      <c r="AE1311">
        <f t="shared" si="2546"/>
        <v>1</v>
      </c>
    </row>
    <row r="1312" spans="1:31" hidden="1" x14ac:dyDescent="0.15">
      <c r="A1312" t="str">
        <f t="shared" si="2500"/>
        <v>1307107</v>
      </c>
      <c r="B1312">
        <f t="shared" si="2501"/>
        <v>1</v>
      </c>
      <c r="E1312">
        <f t="shared" ref="E1312" si="2623">E812</f>
        <v>1</v>
      </c>
      <c r="G1312">
        <f t="shared" ref="G1312" si="2624">G812</f>
        <v>7</v>
      </c>
      <c r="H1312">
        <f>VLOOKUP(G1312,装备规划说明!$F$7:$H$20,2,FALSE)</f>
        <v>100</v>
      </c>
      <c r="I1312">
        <f>IF(G1312&gt;2,IF(E1312=VLOOKUP(G1312,装备规划说明!$F$10:$P$20,11,FALSE),1,0)+IF(E1312-1=VLOOKUP(G1312,装备规划说明!$F$10:$P$20,11,FALSE),1,0),IF(E1312=VLOOKUP(G1312,装备规划说明!$F$10:$P$20,11,FALSE),1,0))</f>
        <v>0</v>
      </c>
      <c r="J1312">
        <f t="shared" si="2504"/>
        <v>3</v>
      </c>
      <c r="K1312">
        <v>0</v>
      </c>
      <c r="R1312">
        <f t="shared" ref="R1312:S1312" si="2625">R812</f>
        <v>7</v>
      </c>
      <c r="S1312">
        <f t="shared" si="2625"/>
        <v>7</v>
      </c>
      <c r="U1312">
        <f>VLOOKUP($R1312,装备规划说明!$X$27:$AI$34,U$1,FALSE)</f>
        <v>16</v>
      </c>
      <c r="V1312">
        <f>INT(VLOOKUP($R1312,装备规划说明!$X$27:$AI$34,V$1,FALSE)*VLOOKUP($G1312,装备规划说明!$F$10:$O$21,4,FALSE)/装备规划说明!$AE$14)</f>
        <v>1408</v>
      </c>
      <c r="W1312">
        <f>VLOOKUP($R1312,装备规划说明!$X$27:$AI$34,W$1,FALSE)</f>
        <v>18</v>
      </c>
      <c r="X1312">
        <f>INT(VLOOKUP($R1312,装备规划说明!$X$27:$AI$34,X$1,FALSE)*VLOOKUP($G1312,装备规划说明!$F$10:$O$21,4,FALSE)/装备规划说明!$AE$14)</f>
        <v>281</v>
      </c>
      <c r="Y1312" t="str">
        <f t="shared" si="2574"/>
        <v>[[16,985,1760][[18,196,351]</v>
      </c>
      <c r="Z1312">
        <f t="shared" si="2544"/>
        <v>0</v>
      </c>
      <c r="AA1312" t="str">
        <f t="shared" si="2545"/>
        <v>[[16,234,938,100][18,46,187,100]]</v>
      </c>
      <c r="AB1312" t="str">
        <f t="shared" si="2540"/>
        <v>[[16,234,938,100][18,46,187,100]]</v>
      </c>
      <c r="AC1312" t="str">
        <f t="shared" si="2540"/>
        <v>[[16,234,938,100][18,46,187,100]]</v>
      </c>
      <c r="AD1312" t="str">
        <f t="shared" si="2540"/>
        <v>[[16,234,938,100][18,46,187,100]]</v>
      </c>
      <c r="AE1312">
        <f t="shared" si="2546"/>
        <v>1</v>
      </c>
    </row>
    <row r="1313" spans="1:31" hidden="1" x14ac:dyDescent="0.15">
      <c r="A1313" t="str">
        <f t="shared" si="2500"/>
        <v>1307107</v>
      </c>
      <c r="B1313">
        <f t="shared" si="2501"/>
        <v>1</v>
      </c>
      <c r="E1313">
        <f t="shared" ref="E1313" si="2626">E813</f>
        <v>1</v>
      </c>
      <c r="G1313">
        <f t="shared" ref="G1313" si="2627">G813</f>
        <v>7</v>
      </c>
      <c r="H1313">
        <f>VLOOKUP(G1313,装备规划说明!$F$7:$H$20,2,FALSE)</f>
        <v>100</v>
      </c>
      <c r="I1313">
        <f>IF(G1313&gt;2,IF(E1313=VLOOKUP(G1313,装备规划说明!$F$10:$P$20,11,FALSE),1,0)+IF(E1313-1=VLOOKUP(G1313,装备规划说明!$F$10:$P$20,11,FALSE),1,0),IF(E1313=VLOOKUP(G1313,装备规划说明!$F$10:$P$20,11,FALSE),1,0))</f>
        <v>0</v>
      </c>
      <c r="J1313">
        <f t="shared" si="2504"/>
        <v>3</v>
      </c>
      <c r="K1313">
        <v>0</v>
      </c>
      <c r="R1313">
        <f t="shared" ref="R1313:S1313" si="2628">R813</f>
        <v>7</v>
      </c>
      <c r="S1313">
        <f t="shared" si="2628"/>
        <v>7</v>
      </c>
      <c r="U1313">
        <f>VLOOKUP($R1313,装备规划说明!$X$27:$AI$34,U$1,FALSE)</f>
        <v>16</v>
      </c>
      <c r="V1313">
        <f>INT(VLOOKUP($R1313,装备规划说明!$X$27:$AI$34,V$1,FALSE)*VLOOKUP($G1313,装备规划说明!$F$10:$O$21,4,FALSE)/装备规划说明!$AE$14)</f>
        <v>1408</v>
      </c>
      <c r="W1313">
        <f>VLOOKUP($R1313,装备规划说明!$X$27:$AI$34,W$1,FALSE)</f>
        <v>18</v>
      </c>
      <c r="X1313">
        <f>INT(VLOOKUP($R1313,装备规划说明!$X$27:$AI$34,X$1,FALSE)*VLOOKUP($G1313,装备规划说明!$F$10:$O$21,4,FALSE)/装备规划说明!$AE$14)</f>
        <v>281</v>
      </c>
      <c r="Y1313" t="str">
        <f t="shared" si="2574"/>
        <v>[[16,985,1760][[18,196,351]</v>
      </c>
      <c r="Z1313">
        <f t="shared" si="2544"/>
        <v>0</v>
      </c>
      <c r="AA1313" t="str">
        <f t="shared" si="2545"/>
        <v>[[16,234,938,100][18,46,187,100]]</v>
      </c>
      <c r="AB1313" t="str">
        <f t="shared" si="2540"/>
        <v>[[16,234,938,100][18,46,187,100]]</v>
      </c>
      <c r="AC1313" t="str">
        <f t="shared" si="2540"/>
        <v>[[16,234,938,100][18,46,187,100]]</v>
      </c>
      <c r="AD1313" t="str">
        <f t="shared" si="2540"/>
        <v>[[16,234,938,100][18,46,187,100]]</v>
      </c>
      <c r="AE1313">
        <f t="shared" si="2546"/>
        <v>1</v>
      </c>
    </row>
    <row r="1314" spans="1:31" hidden="1" x14ac:dyDescent="0.15">
      <c r="A1314" t="str">
        <f t="shared" si="2500"/>
        <v>1307107</v>
      </c>
      <c r="B1314">
        <f t="shared" si="2501"/>
        <v>1</v>
      </c>
      <c r="E1314">
        <f t="shared" ref="E1314" si="2629">E814</f>
        <v>1</v>
      </c>
      <c r="G1314">
        <f t="shared" ref="G1314" si="2630">G814</f>
        <v>7</v>
      </c>
      <c r="H1314">
        <f>VLOOKUP(G1314,装备规划说明!$F$7:$H$20,2,FALSE)</f>
        <v>100</v>
      </c>
      <c r="I1314">
        <f>IF(G1314&gt;2,IF(E1314=VLOOKUP(G1314,装备规划说明!$F$10:$P$20,11,FALSE),1,0)+IF(E1314-1=VLOOKUP(G1314,装备规划说明!$F$10:$P$20,11,FALSE),1,0),IF(E1314=VLOOKUP(G1314,装备规划说明!$F$10:$P$20,11,FALSE),1,0))</f>
        <v>0</v>
      </c>
      <c r="J1314">
        <f t="shared" si="2504"/>
        <v>3</v>
      </c>
      <c r="K1314">
        <v>0</v>
      </c>
      <c r="R1314">
        <f t="shared" ref="R1314:S1314" si="2631">R814</f>
        <v>7</v>
      </c>
      <c r="S1314">
        <f t="shared" si="2631"/>
        <v>7</v>
      </c>
      <c r="U1314">
        <f>VLOOKUP($R1314,装备规划说明!$X$27:$AI$34,U$1,FALSE)</f>
        <v>16</v>
      </c>
      <c r="V1314">
        <f>INT(VLOOKUP($R1314,装备规划说明!$X$27:$AI$34,V$1,FALSE)*VLOOKUP($G1314,装备规划说明!$F$10:$O$21,4,FALSE)/装备规划说明!$AE$14)</f>
        <v>1408</v>
      </c>
      <c r="W1314">
        <f>VLOOKUP($R1314,装备规划说明!$X$27:$AI$34,W$1,FALSE)</f>
        <v>18</v>
      </c>
      <c r="X1314">
        <f>INT(VLOOKUP($R1314,装备规划说明!$X$27:$AI$34,X$1,FALSE)*VLOOKUP($G1314,装备规划说明!$F$10:$O$21,4,FALSE)/装备规划说明!$AE$14)</f>
        <v>281</v>
      </c>
      <c r="Y1314" t="str">
        <f t="shared" si="2574"/>
        <v>[[16,985,1760][[18,196,351]</v>
      </c>
      <c r="Z1314">
        <f t="shared" si="2544"/>
        <v>0</v>
      </c>
      <c r="AA1314" t="str">
        <f t="shared" si="2545"/>
        <v>[[16,234,938,100][18,46,187,100]]</v>
      </c>
      <c r="AB1314" t="str">
        <f t="shared" si="2540"/>
        <v>[[16,234,938,100][18,46,187,100]]</v>
      </c>
      <c r="AC1314" t="str">
        <f t="shared" si="2540"/>
        <v>[[16,234,938,100][18,46,187,100]]</v>
      </c>
      <c r="AD1314" t="str">
        <f t="shared" si="2540"/>
        <v>[[16,234,938,100][18,46,187,100]]</v>
      </c>
      <c r="AE1314">
        <f t="shared" si="2546"/>
        <v>1</v>
      </c>
    </row>
    <row r="1315" spans="1:31" hidden="1" x14ac:dyDescent="0.15">
      <c r="A1315" t="str">
        <f t="shared" si="2500"/>
        <v>1301207</v>
      </c>
      <c r="B1315">
        <f t="shared" si="2501"/>
        <v>1</v>
      </c>
      <c r="E1315">
        <f t="shared" ref="E1315" si="2632">E815</f>
        <v>2</v>
      </c>
      <c r="G1315">
        <f t="shared" ref="G1315" si="2633">G815</f>
        <v>7</v>
      </c>
      <c r="H1315">
        <f>VLOOKUP(G1315,装备规划说明!$F$7:$H$20,2,FALSE)</f>
        <v>100</v>
      </c>
      <c r="I1315">
        <f>IF(G1315&gt;2,IF(E1315=VLOOKUP(G1315,装备规划说明!$F$10:$P$20,11,FALSE),1,0)+IF(E1315-1=VLOOKUP(G1315,装备规划说明!$F$10:$P$20,11,FALSE),1,0),IF(E1315=VLOOKUP(G1315,装备规划说明!$F$10:$P$20,11,FALSE),1,0))</f>
        <v>0</v>
      </c>
      <c r="J1315">
        <f t="shared" si="2504"/>
        <v>3</v>
      </c>
      <c r="K1315">
        <v>0</v>
      </c>
      <c r="R1315">
        <f t="shared" ref="R1315:S1315" si="2634">R815</f>
        <v>1</v>
      </c>
      <c r="S1315">
        <f t="shared" si="2634"/>
        <v>1</v>
      </c>
      <c r="U1315">
        <f>VLOOKUP($R1315,装备规划说明!$X$27:$AI$34,U$1,FALSE)</f>
        <v>16</v>
      </c>
      <c r="V1315">
        <f>INT(VLOOKUP($R1315,装备规划说明!$X$27:$AI$34,V$1,FALSE)*VLOOKUP($G1315,装备规划说明!$F$10:$O$21,4,FALSE)/装备规划说明!$AE$14)</f>
        <v>985</v>
      </c>
      <c r="W1315">
        <f>VLOOKUP($R1315,装备规划说明!$X$27:$AI$34,W$1,FALSE)</f>
        <v>20</v>
      </c>
      <c r="X1315">
        <f>INT(VLOOKUP($R1315,装备规划说明!$X$27:$AI$34,X$1,FALSE)*VLOOKUP($G1315,装备规划说明!$F$10:$O$21,4,FALSE)/装备规划说明!$AE$14)</f>
        <v>70</v>
      </c>
      <c r="Y1315" t="str">
        <f t="shared" si="2574"/>
        <v>[[16,689,1231][[20,49,87]</v>
      </c>
      <c r="Z1315">
        <f t="shared" si="2544"/>
        <v>1</v>
      </c>
      <c r="AA1315" t="str">
        <f t="shared" si="2545"/>
        <v>[[16,164,656,100][20,11,46,100]]</v>
      </c>
      <c r="AB1315" t="str">
        <f t="shared" si="2540"/>
        <v>[[16,164,656,100][20,11,46,100]]</v>
      </c>
      <c r="AC1315" t="str">
        <f t="shared" si="2540"/>
        <v>[[16,164,656,100][20,11,46,100]]</v>
      </c>
      <c r="AD1315" t="str">
        <f t="shared" si="2540"/>
        <v>[[16,164,656,100][20,11,46,100]]</v>
      </c>
      <c r="AE1315">
        <f t="shared" si="2546"/>
        <v>1</v>
      </c>
    </row>
    <row r="1316" spans="1:31" hidden="1" x14ac:dyDescent="0.15">
      <c r="A1316" t="str">
        <f t="shared" si="2500"/>
        <v>1302207</v>
      </c>
      <c r="B1316">
        <f t="shared" si="2501"/>
        <v>1</v>
      </c>
      <c r="E1316">
        <f t="shared" ref="E1316" si="2635">E816</f>
        <v>2</v>
      </c>
      <c r="G1316">
        <f t="shared" ref="G1316" si="2636">G816</f>
        <v>7</v>
      </c>
      <c r="H1316">
        <f>VLOOKUP(G1316,装备规划说明!$F$7:$H$20,2,FALSE)</f>
        <v>100</v>
      </c>
      <c r="I1316">
        <f>IF(G1316&gt;2,IF(E1316=VLOOKUP(G1316,装备规划说明!$F$10:$P$20,11,FALSE),1,0)+IF(E1316-1=VLOOKUP(G1316,装备规划说明!$F$10:$P$20,11,FALSE),1,0),IF(E1316=VLOOKUP(G1316,装备规划说明!$F$10:$P$20,11,FALSE),1,0))</f>
        <v>0</v>
      </c>
      <c r="J1316">
        <f t="shared" si="2504"/>
        <v>3</v>
      </c>
      <c r="K1316">
        <v>0</v>
      </c>
      <c r="R1316">
        <f t="shared" ref="R1316:S1316" si="2637">R816</f>
        <v>2</v>
      </c>
      <c r="S1316">
        <f t="shared" si="2637"/>
        <v>2</v>
      </c>
      <c r="U1316">
        <f>VLOOKUP($R1316,装备规划说明!$X$27:$AI$34,U$1,FALSE)</f>
        <v>16</v>
      </c>
      <c r="V1316">
        <f>INT(VLOOKUP($R1316,装备规划说明!$X$27:$AI$34,V$1,FALSE)*VLOOKUP($G1316,装备规划说明!$F$10:$O$21,4,FALSE)/装备规划说明!$AE$14)</f>
        <v>1408</v>
      </c>
      <c r="W1316">
        <f>VLOOKUP($R1316,装备规划说明!$X$27:$AI$34,W$1,FALSE)</f>
        <v>20</v>
      </c>
      <c r="X1316">
        <f>INT(VLOOKUP($R1316,装备规划说明!$X$27:$AI$34,X$1,FALSE)*VLOOKUP($G1316,装备规划说明!$F$10:$O$21,4,FALSE)/装备规划说明!$AE$14)</f>
        <v>70</v>
      </c>
      <c r="Y1316" t="str">
        <f t="shared" si="2574"/>
        <v>[[16,985,1760][[20,49,87]</v>
      </c>
      <c r="Z1316">
        <f t="shared" si="2544"/>
        <v>1</v>
      </c>
      <c r="AA1316" t="str">
        <f t="shared" si="2545"/>
        <v>[[16,234,938,100][20,11,46,100]]</v>
      </c>
      <c r="AB1316" t="str">
        <f t="shared" si="2540"/>
        <v>[[16,234,938,100][20,11,46,100]]</v>
      </c>
      <c r="AC1316" t="str">
        <f t="shared" si="2540"/>
        <v>[[16,234,938,100][20,11,46,100]]</v>
      </c>
      <c r="AD1316" t="str">
        <f t="shared" si="2540"/>
        <v>[[16,234,938,100][20,11,46,100]]</v>
      </c>
      <c r="AE1316">
        <f t="shared" si="2546"/>
        <v>1</v>
      </c>
    </row>
    <row r="1317" spans="1:31" hidden="1" x14ac:dyDescent="0.15">
      <c r="A1317" t="str">
        <f t="shared" si="2500"/>
        <v>1303207</v>
      </c>
      <c r="B1317">
        <f t="shared" si="2501"/>
        <v>1</v>
      </c>
      <c r="E1317">
        <f t="shared" ref="E1317" si="2638">E817</f>
        <v>2</v>
      </c>
      <c r="G1317">
        <f t="shared" ref="G1317" si="2639">G817</f>
        <v>7</v>
      </c>
      <c r="H1317">
        <f>VLOOKUP(G1317,装备规划说明!$F$7:$H$20,2,FALSE)</f>
        <v>100</v>
      </c>
      <c r="I1317">
        <f>IF(G1317&gt;2,IF(E1317=VLOOKUP(G1317,装备规划说明!$F$10:$P$20,11,FALSE),1,0)+IF(E1317-1=VLOOKUP(G1317,装备规划说明!$F$10:$P$20,11,FALSE),1,0),IF(E1317=VLOOKUP(G1317,装备规划说明!$F$10:$P$20,11,FALSE),1,0))</f>
        <v>0</v>
      </c>
      <c r="J1317">
        <f t="shared" si="2504"/>
        <v>3</v>
      </c>
      <c r="K1317">
        <v>0</v>
      </c>
      <c r="R1317">
        <f t="shared" ref="R1317:S1317" si="2640">R817</f>
        <v>3</v>
      </c>
      <c r="S1317">
        <f t="shared" si="2640"/>
        <v>3</v>
      </c>
      <c r="U1317">
        <f>VLOOKUP($R1317,装备规划说明!$X$27:$AI$34,U$1,FALSE)</f>
        <v>16</v>
      </c>
      <c r="V1317">
        <f>INT(VLOOKUP($R1317,装备规划说明!$X$27:$AI$34,V$1,FALSE)*VLOOKUP($G1317,装备规划说明!$F$10:$O$21,4,FALSE)/装备规划说明!$AE$14)</f>
        <v>704</v>
      </c>
      <c r="W1317">
        <f>VLOOKUP($R1317,装备规划说明!$X$27:$AI$34,W$1,FALSE)</f>
        <v>21</v>
      </c>
      <c r="X1317">
        <f>INT(VLOOKUP($R1317,装备规划说明!$X$27:$AI$34,X$1,FALSE)*VLOOKUP($G1317,装备规划说明!$F$10:$O$21,4,FALSE)/装备规划说明!$AE$14)</f>
        <v>70</v>
      </c>
      <c r="Y1317" t="str">
        <f t="shared" si="2574"/>
        <v>[[16,492,880][[21,49,87]</v>
      </c>
      <c r="Z1317">
        <f t="shared" si="2544"/>
        <v>1</v>
      </c>
      <c r="AA1317" t="str">
        <f t="shared" si="2545"/>
        <v>[[16,117,469,100][21,11,46,100]]</v>
      </c>
      <c r="AB1317" t="str">
        <f t="shared" si="2540"/>
        <v>[[16,117,469,100][21,11,46,100]]</v>
      </c>
      <c r="AC1317" t="str">
        <f t="shared" si="2540"/>
        <v>[[16,117,469,100][21,11,46,100]]</v>
      </c>
      <c r="AD1317" t="str">
        <f t="shared" si="2540"/>
        <v>[[16,117,469,100][21,11,46,100]]</v>
      </c>
      <c r="AE1317">
        <f t="shared" si="2546"/>
        <v>1</v>
      </c>
    </row>
    <row r="1318" spans="1:31" hidden="1" x14ac:dyDescent="0.15">
      <c r="A1318" t="str">
        <f t="shared" si="2500"/>
        <v>1304207</v>
      </c>
      <c r="B1318">
        <f t="shared" si="2501"/>
        <v>1</v>
      </c>
      <c r="E1318">
        <f t="shared" ref="E1318" si="2641">E818</f>
        <v>2</v>
      </c>
      <c r="G1318">
        <f t="shared" ref="G1318" si="2642">G818</f>
        <v>7</v>
      </c>
      <c r="H1318">
        <f>VLOOKUP(G1318,装备规划说明!$F$7:$H$20,2,FALSE)</f>
        <v>100</v>
      </c>
      <c r="I1318">
        <f>IF(G1318&gt;2,IF(E1318=VLOOKUP(G1318,装备规划说明!$F$10:$P$20,11,FALSE),1,0)+IF(E1318-1=VLOOKUP(G1318,装备规划说明!$F$10:$P$20,11,FALSE),1,0),IF(E1318=VLOOKUP(G1318,装备规划说明!$F$10:$P$20,11,FALSE),1,0))</f>
        <v>0</v>
      </c>
      <c r="J1318">
        <f t="shared" si="2504"/>
        <v>3</v>
      </c>
      <c r="K1318">
        <v>0</v>
      </c>
      <c r="R1318">
        <f t="shared" ref="R1318:S1318" si="2643">R818</f>
        <v>4</v>
      </c>
      <c r="S1318">
        <f t="shared" si="2643"/>
        <v>4</v>
      </c>
      <c r="U1318">
        <f>VLOOKUP($R1318,装备规划说明!$X$27:$AI$34,U$1,FALSE)</f>
        <v>18</v>
      </c>
      <c r="V1318">
        <f>INT(VLOOKUP($R1318,装备规划说明!$X$27:$AI$34,V$1,FALSE)*VLOOKUP($G1318,装备规划说明!$F$10:$O$21,4,FALSE)/装备规划说明!$AE$14)</f>
        <v>70</v>
      </c>
      <c r="W1318">
        <f>VLOOKUP($R1318,装备规划说明!$X$27:$AI$34,W$1,FALSE)</f>
        <v>22</v>
      </c>
      <c r="X1318">
        <f>INT(VLOOKUP($R1318,装备规划说明!$X$27:$AI$34,X$1,FALSE)*VLOOKUP($G1318,装备规划说明!$F$10:$O$21,4,FALSE)/装备规划说明!$AE$14)</f>
        <v>35</v>
      </c>
      <c r="Y1318" t="str">
        <f t="shared" si="2574"/>
        <v>[[18,49,87][[22,24,43]</v>
      </c>
      <c r="Z1318">
        <f t="shared" si="2544"/>
        <v>1</v>
      </c>
      <c r="AA1318" t="str">
        <f t="shared" si="2545"/>
        <v>[[18,11,46,100][22,5,23,100]]</v>
      </c>
      <c r="AB1318" t="str">
        <f t="shared" si="2540"/>
        <v>[[18,11,46,100][22,5,23,100]]</v>
      </c>
      <c r="AC1318" t="str">
        <f t="shared" si="2540"/>
        <v>[[18,11,46,100][22,5,23,100]]</v>
      </c>
      <c r="AD1318" t="str">
        <f t="shared" si="2540"/>
        <v>[[18,11,46,100][22,5,23,100]]</v>
      </c>
      <c r="AE1318">
        <f t="shared" si="2546"/>
        <v>1</v>
      </c>
    </row>
    <row r="1319" spans="1:31" hidden="1" x14ac:dyDescent="0.15">
      <c r="A1319" t="str">
        <f t="shared" si="2500"/>
        <v>1305207</v>
      </c>
      <c r="B1319">
        <f t="shared" si="2501"/>
        <v>1</v>
      </c>
      <c r="E1319">
        <f t="shared" ref="E1319" si="2644">E819</f>
        <v>2</v>
      </c>
      <c r="G1319">
        <f t="shared" ref="G1319" si="2645">G819</f>
        <v>7</v>
      </c>
      <c r="H1319">
        <f>VLOOKUP(G1319,装备规划说明!$F$7:$H$20,2,FALSE)</f>
        <v>100</v>
      </c>
      <c r="I1319">
        <f>IF(G1319&gt;2,IF(E1319=VLOOKUP(G1319,装备规划说明!$F$10:$P$20,11,FALSE),1,0)+IF(E1319-1=VLOOKUP(G1319,装备规划说明!$F$10:$P$20,11,FALSE),1,0),IF(E1319=VLOOKUP(G1319,装备规划说明!$F$10:$P$20,11,FALSE),1,0))</f>
        <v>0</v>
      </c>
      <c r="J1319">
        <f t="shared" si="2504"/>
        <v>3</v>
      </c>
      <c r="K1319">
        <v>0</v>
      </c>
      <c r="R1319">
        <f t="shared" ref="R1319:S1319" si="2646">R819</f>
        <v>5</v>
      </c>
      <c r="S1319">
        <f t="shared" si="2646"/>
        <v>5</v>
      </c>
      <c r="U1319">
        <f>VLOOKUP($R1319,装备规划说明!$X$27:$AI$34,U$1,FALSE)</f>
        <v>16</v>
      </c>
      <c r="V1319">
        <f>INT(VLOOKUP($R1319,装备规划说明!$X$27:$AI$34,V$1,FALSE)*VLOOKUP($G1319,装备规划说明!$F$10:$O$21,4,FALSE)/装备规划说明!$AE$14)</f>
        <v>985</v>
      </c>
      <c r="W1319">
        <f>VLOOKUP($R1319,装备规划说明!$X$27:$AI$34,W$1,FALSE)</f>
        <v>17</v>
      </c>
      <c r="X1319">
        <f>INT(VLOOKUP($R1319,装备规划说明!$X$27:$AI$34,X$1,FALSE)*VLOOKUP($G1319,装备规划说明!$F$10:$O$21,4,FALSE)/装备规划说明!$AE$14)</f>
        <v>704</v>
      </c>
      <c r="Y1319" t="str">
        <f t="shared" si="2574"/>
        <v>[[16,689,1231][[17,492,880]</v>
      </c>
      <c r="Z1319">
        <f t="shared" si="2544"/>
        <v>1</v>
      </c>
      <c r="AA1319" t="str">
        <f t="shared" si="2545"/>
        <v>[[16,164,656,100][17,117,469,100]]</v>
      </c>
      <c r="AB1319" t="str">
        <f t="shared" si="2540"/>
        <v>[[16,164,656,100][17,117,469,100]]</v>
      </c>
      <c r="AC1319" t="str">
        <f t="shared" si="2540"/>
        <v>[[16,164,656,100][17,117,469,100]]</v>
      </c>
      <c r="AD1319" t="str">
        <f t="shared" si="2540"/>
        <v>[[16,164,656,100][17,117,469,100]]</v>
      </c>
      <c r="AE1319">
        <f t="shared" si="2546"/>
        <v>1</v>
      </c>
    </row>
    <row r="1320" spans="1:31" hidden="1" x14ac:dyDescent="0.15">
      <c r="A1320" t="str">
        <f t="shared" si="2500"/>
        <v>1306207</v>
      </c>
      <c r="B1320">
        <f t="shared" si="2501"/>
        <v>1</v>
      </c>
      <c r="E1320">
        <f t="shared" ref="E1320" si="2647">E820</f>
        <v>2</v>
      </c>
      <c r="G1320">
        <f t="shared" ref="G1320" si="2648">G820</f>
        <v>7</v>
      </c>
      <c r="H1320">
        <f>VLOOKUP(G1320,装备规划说明!$F$7:$H$20,2,FALSE)</f>
        <v>100</v>
      </c>
      <c r="I1320">
        <f>IF(G1320&gt;2,IF(E1320=VLOOKUP(G1320,装备规划说明!$F$10:$P$20,11,FALSE),1,0)+IF(E1320-1=VLOOKUP(G1320,装备规划说明!$F$10:$P$20,11,FALSE),1,0),IF(E1320=VLOOKUP(G1320,装备规划说明!$F$10:$P$20,11,FALSE),1,0))</f>
        <v>0</v>
      </c>
      <c r="J1320">
        <f t="shared" si="2504"/>
        <v>3</v>
      </c>
      <c r="K1320">
        <v>0</v>
      </c>
      <c r="R1320">
        <f t="shared" ref="R1320:S1320" si="2649">R820</f>
        <v>6</v>
      </c>
      <c r="S1320">
        <f t="shared" si="2649"/>
        <v>6</v>
      </c>
      <c r="U1320">
        <f>VLOOKUP($R1320,装备规划说明!$X$27:$AI$34,U$1,FALSE)</f>
        <v>18</v>
      </c>
      <c r="V1320">
        <f>INT(VLOOKUP($R1320,装备规划说明!$X$27:$AI$34,V$1,FALSE)*VLOOKUP($G1320,装备规划说明!$F$10:$O$21,4,FALSE)/装备规划说明!$AE$14)</f>
        <v>70</v>
      </c>
      <c r="W1320">
        <f>VLOOKUP($R1320,装备规划说明!$X$27:$AI$34,W$1,FALSE)</f>
        <v>17</v>
      </c>
      <c r="X1320">
        <f>INT(VLOOKUP($R1320,装备规划说明!$X$27:$AI$34,X$1,FALSE)*VLOOKUP($G1320,装备规划说明!$F$10:$O$21,4,FALSE)/装备规划说明!$AE$14)</f>
        <v>28</v>
      </c>
      <c r="Y1320" t="str">
        <f t="shared" si="2574"/>
        <v>[[18,49,87][[17,19,35]</v>
      </c>
      <c r="Z1320">
        <f t="shared" si="2544"/>
        <v>1</v>
      </c>
      <c r="AA1320" t="str">
        <f t="shared" si="2545"/>
        <v>[[18,11,46,100][17,4,18,100]]</v>
      </c>
      <c r="AB1320" t="str">
        <f t="shared" si="2540"/>
        <v>[[18,11,46,100][17,4,18,100]]</v>
      </c>
      <c r="AC1320" t="str">
        <f t="shared" si="2540"/>
        <v>[[18,11,46,100][17,4,18,100]]</v>
      </c>
      <c r="AD1320" t="str">
        <f t="shared" si="2540"/>
        <v>[[18,11,46,100][17,4,18,100]]</v>
      </c>
      <c r="AE1320">
        <f t="shared" si="2546"/>
        <v>1</v>
      </c>
    </row>
    <row r="1321" spans="1:31" hidden="1" x14ac:dyDescent="0.15">
      <c r="A1321" t="str">
        <f t="shared" si="2500"/>
        <v>1307207</v>
      </c>
      <c r="B1321">
        <f t="shared" si="2501"/>
        <v>1</v>
      </c>
      <c r="E1321">
        <f t="shared" ref="E1321" si="2650">E821</f>
        <v>2</v>
      </c>
      <c r="G1321">
        <f t="shared" ref="G1321" si="2651">G821</f>
        <v>7</v>
      </c>
      <c r="H1321">
        <f>VLOOKUP(G1321,装备规划说明!$F$7:$H$20,2,FALSE)</f>
        <v>100</v>
      </c>
      <c r="I1321">
        <f>IF(G1321&gt;2,IF(E1321=VLOOKUP(G1321,装备规划说明!$F$10:$P$20,11,FALSE),1,0)+IF(E1321-1=VLOOKUP(G1321,装备规划说明!$F$10:$P$20,11,FALSE),1,0),IF(E1321=VLOOKUP(G1321,装备规划说明!$F$10:$P$20,11,FALSE),1,0))</f>
        <v>0</v>
      </c>
      <c r="J1321">
        <f t="shared" si="2504"/>
        <v>3</v>
      </c>
      <c r="K1321">
        <v>0</v>
      </c>
      <c r="R1321">
        <f t="shared" ref="R1321:S1321" si="2652">R821</f>
        <v>7</v>
      </c>
      <c r="S1321">
        <f t="shared" si="2652"/>
        <v>7</v>
      </c>
      <c r="U1321">
        <f>VLOOKUP($R1321,装备规划说明!$X$27:$AI$34,U$1,FALSE)</f>
        <v>16</v>
      </c>
      <c r="V1321">
        <f>INT(VLOOKUP($R1321,装备规划说明!$X$27:$AI$34,V$1,FALSE)*VLOOKUP($G1321,装备规划说明!$F$10:$O$21,4,FALSE)/装备规划说明!$AE$14)</f>
        <v>1408</v>
      </c>
      <c r="W1321">
        <f>VLOOKUP($R1321,装备规划说明!$X$27:$AI$34,W$1,FALSE)</f>
        <v>18</v>
      </c>
      <c r="X1321">
        <f>INT(VLOOKUP($R1321,装备规划说明!$X$27:$AI$34,X$1,FALSE)*VLOOKUP($G1321,装备规划说明!$F$10:$O$21,4,FALSE)/装备规划说明!$AE$14)</f>
        <v>281</v>
      </c>
      <c r="Y1321" t="str">
        <f t="shared" si="2574"/>
        <v>[[16,985,1760][[18,196,351]</v>
      </c>
      <c r="Z1321">
        <f t="shared" si="2544"/>
        <v>1</v>
      </c>
      <c r="AA1321" t="str">
        <f t="shared" si="2545"/>
        <v>[[16,234,938,100][18,46,187,100]]</v>
      </c>
      <c r="AB1321" t="str">
        <f t="shared" si="2540"/>
        <v>[[16,234,938,100][18,46,187,100]]</v>
      </c>
      <c r="AC1321" t="str">
        <f t="shared" si="2540"/>
        <v>[[16,234,938,100][18,46,187,100]]</v>
      </c>
      <c r="AD1321" t="str">
        <f t="shared" si="2540"/>
        <v>[[16,234,938,100][18,46,187,100]]</v>
      </c>
      <c r="AE1321">
        <f t="shared" si="2546"/>
        <v>1</v>
      </c>
    </row>
    <row r="1322" spans="1:31" hidden="1" x14ac:dyDescent="0.15">
      <c r="A1322" t="str">
        <f t="shared" si="2500"/>
        <v>1307207</v>
      </c>
      <c r="B1322">
        <f t="shared" si="2501"/>
        <v>1</v>
      </c>
      <c r="E1322">
        <f t="shared" ref="E1322" si="2653">E822</f>
        <v>2</v>
      </c>
      <c r="G1322">
        <f t="shared" ref="G1322" si="2654">G822</f>
        <v>7</v>
      </c>
      <c r="H1322">
        <f>VLOOKUP(G1322,装备规划说明!$F$7:$H$20,2,FALSE)</f>
        <v>100</v>
      </c>
      <c r="I1322">
        <f>IF(G1322&gt;2,IF(E1322=VLOOKUP(G1322,装备规划说明!$F$10:$P$20,11,FALSE),1,0)+IF(E1322-1=VLOOKUP(G1322,装备规划说明!$F$10:$P$20,11,FALSE),1,0),IF(E1322=VLOOKUP(G1322,装备规划说明!$F$10:$P$20,11,FALSE),1,0))</f>
        <v>0</v>
      </c>
      <c r="J1322">
        <f t="shared" si="2504"/>
        <v>3</v>
      </c>
      <c r="K1322">
        <v>0</v>
      </c>
      <c r="R1322">
        <f t="shared" ref="R1322:S1322" si="2655">R822</f>
        <v>7</v>
      </c>
      <c r="S1322">
        <f t="shared" si="2655"/>
        <v>7</v>
      </c>
      <c r="U1322">
        <f>VLOOKUP($R1322,装备规划说明!$X$27:$AI$34,U$1,FALSE)</f>
        <v>16</v>
      </c>
      <c r="V1322">
        <f>INT(VLOOKUP($R1322,装备规划说明!$X$27:$AI$34,V$1,FALSE)*VLOOKUP($G1322,装备规划说明!$F$10:$O$21,4,FALSE)/装备规划说明!$AE$14)</f>
        <v>1408</v>
      </c>
      <c r="W1322">
        <f>VLOOKUP($R1322,装备规划说明!$X$27:$AI$34,W$1,FALSE)</f>
        <v>18</v>
      </c>
      <c r="X1322">
        <f>INT(VLOOKUP($R1322,装备规划说明!$X$27:$AI$34,X$1,FALSE)*VLOOKUP($G1322,装备规划说明!$F$10:$O$21,4,FALSE)/装备规划说明!$AE$14)</f>
        <v>281</v>
      </c>
      <c r="Y1322" t="str">
        <f t="shared" si="2574"/>
        <v>[[16,985,1760][[18,196,351]</v>
      </c>
      <c r="Z1322">
        <f t="shared" si="2544"/>
        <v>1</v>
      </c>
      <c r="AA1322" t="str">
        <f t="shared" si="2545"/>
        <v>[[16,234,938,100][18,46,187,100]]</v>
      </c>
      <c r="AB1322" t="str">
        <f t="shared" si="2540"/>
        <v>[[16,234,938,100][18,46,187,100]]</v>
      </c>
      <c r="AC1322" t="str">
        <f t="shared" si="2540"/>
        <v>[[16,234,938,100][18,46,187,100]]</v>
      </c>
      <c r="AD1322" t="str">
        <f t="shared" si="2540"/>
        <v>[[16,234,938,100][18,46,187,100]]</v>
      </c>
      <c r="AE1322">
        <f t="shared" si="2546"/>
        <v>1</v>
      </c>
    </row>
    <row r="1323" spans="1:31" hidden="1" x14ac:dyDescent="0.15">
      <c r="A1323" t="str">
        <f t="shared" si="2500"/>
        <v>1307207</v>
      </c>
      <c r="B1323">
        <f t="shared" si="2501"/>
        <v>1</v>
      </c>
      <c r="E1323">
        <f t="shared" ref="E1323" si="2656">E823</f>
        <v>2</v>
      </c>
      <c r="G1323">
        <f t="shared" ref="G1323" si="2657">G823</f>
        <v>7</v>
      </c>
      <c r="H1323">
        <f>VLOOKUP(G1323,装备规划说明!$F$7:$H$20,2,FALSE)</f>
        <v>100</v>
      </c>
      <c r="I1323">
        <f>IF(G1323&gt;2,IF(E1323=VLOOKUP(G1323,装备规划说明!$F$10:$P$20,11,FALSE),1,0)+IF(E1323-1=VLOOKUP(G1323,装备规划说明!$F$10:$P$20,11,FALSE),1,0),IF(E1323=VLOOKUP(G1323,装备规划说明!$F$10:$P$20,11,FALSE),1,0))</f>
        <v>0</v>
      </c>
      <c r="J1323">
        <f t="shared" si="2504"/>
        <v>3</v>
      </c>
      <c r="K1323">
        <v>0</v>
      </c>
      <c r="R1323">
        <f t="shared" ref="R1323:S1323" si="2658">R823</f>
        <v>7</v>
      </c>
      <c r="S1323">
        <f t="shared" si="2658"/>
        <v>7</v>
      </c>
      <c r="U1323">
        <f>VLOOKUP($R1323,装备规划说明!$X$27:$AI$34,U$1,FALSE)</f>
        <v>16</v>
      </c>
      <c r="V1323">
        <f>INT(VLOOKUP($R1323,装备规划说明!$X$27:$AI$34,V$1,FALSE)*VLOOKUP($G1323,装备规划说明!$F$10:$O$21,4,FALSE)/装备规划说明!$AE$14)</f>
        <v>1408</v>
      </c>
      <c r="W1323">
        <f>VLOOKUP($R1323,装备规划说明!$X$27:$AI$34,W$1,FALSE)</f>
        <v>18</v>
      </c>
      <c r="X1323">
        <f>INT(VLOOKUP($R1323,装备规划说明!$X$27:$AI$34,X$1,FALSE)*VLOOKUP($G1323,装备规划说明!$F$10:$O$21,4,FALSE)/装备规划说明!$AE$14)</f>
        <v>281</v>
      </c>
      <c r="Y1323" t="str">
        <f t="shared" si="2574"/>
        <v>[[16,985,1760][[18,196,351]</v>
      </c>
      <c r="Z1323">
        <f t="shared" si="2544"/>
        <v>1</v>
      </c>
      <c r="AA1323" t="str">
        <f t="shared" si="2545"/>
        <v>[[16,234,938,100][18,46,187,100]]</v>
      </c>
      <c r="AB1323" t="str">
        <f t="shared" si="2540"/>
        <v>[[16,234,938,100][18,46,187,100]]</v>
      </c>
      <c r="AC1323" t="str">
        <f t="shared" si="2540"/>
        <v>[[16,234,938,100][18,46,187,100]]</v>
      </c>
      <c r="AD1323" t="str">
        <f t="shared" si="2540"/>
        <v>[[16,234,938,100][18,46,187,100]]</v>
      </c>
      <c r="AE1323">
        <f t="shared" si="2546"/>
        <v>1</v>
      </c>
    </row>
    <row r="1324" spans="1:31" hidden="1" x14ac:dyDescent="0.15">
      <c r="A1324" t="str">
        <f t="shared" si="2500"/>
        <v>1307207</v>
      </c>
      <c r="B1324">
        <f t="shared" si="2501"/>
        <v>1</v>
      </c>
      <c r="E1324">
        <f t="shared" ref="E1324" si="2659">E824</f>
        <v>2</v>
      </c>
      <c r="G1324">
        <f t="shared" ref="G1324" si="2660">G824</f>
        <v>7</v>
      </c>
      <c r="H1324">
        <f>VLOOKUP(G1324,装备规划说明!$F$7:$H$20,2,FALSE)</f>
        <v>100</v>
      </c>
      <c r="I1324">
        <f>IF(G1324&gt;2,IF(E1324=VLOOKUP(G1324,装备规划说明!$F$10:$P$20,11,FALSE),1,0)+IF(E1324-1=VLOOKUP(G1324,装备规划说明!$F$10:$P$20,11,FALSE),1,0),IF(E1324=VLOOKUP(G1324,装备规划说明!$F$10:$P$20,11,FALSE),1,0))</f>
        <v>0</v>
      </c>
      <c r="J1324">
        <f t="shared" si="2504"/>
        <v>3</v>
      </c>
      <c r="K1324">
        <v>0</v>
      </c>
      <c r="R1324">
        <f t="shared" ref="R1324:S1324" si="2661">R824</f>
        <v>7</v>
      </c>
      <c r="S1324">
        <f t="shared" si="2661"/>
        <v>7</v>
      </c>
      <c r="U1324">
        <f>VLOOKUP($R1324,装备规划说明!$X$27:$AI$34,U$1,FALSE)</f>
        <v>16</v>
      </c>
      <c r="V1324">
        <f>INT(VLOOKUP($R1324,装备规划说明!$X$27:$AI$34,V$1,FALSE)*VLOOKUP($G1324,装备规划说明!$F$10:$O$21,4,FALSE)/装备规划说明!$AE$14)</f>
        <v>1408</v>
      </c>
      <c r="W1324">
        <f>VLOOKUP($R1324,装备规划说明!$X$27:$AI$34,W$1,FALSE)</f>
        <v>18</v>
      </c>
      <c r="X1324">
        <f>INT(VLOOKUP($R1324,装备规划说明!$X$27:$AI$34,X$1,FALSE)*VLOOKUP($G1324,装备规划说明!$F$10:$O$21,4,FALSE)/装备规划说明!$AE$14)</f>
        <v>281</v>
      </c>
      <c r="Y1324" t="str">
        <f t="shared" si="2574"/>
        <v>[[16,985,1760][[18,196,351]</v>
      </c>
      <c r="Z1324">
        <f t="shared" si="2544"/>
        <v>1</v>
      </c>
      <c r="AA1324" t="str">
        <f t="shared" si="2545"/>
        <v>[[16,234,938,100][18,46,187,100]]</v>
      </c>
      <c r="AB1324" t="str">
        <f t="shared" si="2540"/>
        <v>[[16,234,938,100][18,46,187,100]]</v>
      </c>
      <c r="AC1324" t="str">
        <f t="shared" si="2540"/>
        <v>[[16,234,938,100][18,46,187,100]]</v>
      </c>
      <c r="AD1324" t="str">
        <f t="shared" si="2540"/>
        <v>[[16,234,938,100][18,46,187,100]]</v>
      </c>
      <c r="AE1324">
        <f t="shared" si="2546"/>
        <v>1</v>
      </c>
    </row>
    <row r="1325" spans="1:31" hidden="1" x14ac:dyDescent="0.15">
      <c r="A1325" t="str">
        <f t="shared" si="2500"/>
        <v>1301307</v>
      </c>
      <c r="B1325">
        <f t="shared" si="2501"/>
        <v>1</v>
      </c>
      <c r="E1325">
        <f t="shared" ref="E1325" si="2662">E825</f>
        <v>3</v>
      </c>
      <c r="G1325">
        <f t="shared" ref="G1325" si="2663">G825</f>
        <v>7</v>
      </c>
      <c r="H1325">
        <f>VLOOKUP(G1325,装备规划说明!$F$7:$H$20,2,FALSE)</f>
        <v>100</v>
      </c>
      <c r="I1325">
        <f>IF(G1325&gt;2,IF(E1325=VLOOKUP(G1325,装备规划说明!$F$10:$P$20,11,FALSE),1,0)+IF(E1325-1=VLOOKUP(G1325,装备规划说明!$F$10:$P$20,11,FALSE),1,0),IF(E1325=VLOOKUP(G1325,装备规划说明!$F$10:$P$20,11,FALSE),1,0))</f>
        <v>0</v>
      </c>
      <c r="J1325">
        <f t="shared" si="2504"/>
        <v>3</v>
      </c>
      <c r="K1325">
        <v>0</v>
      </c>
      <c r="R1325">
        <f t="shared" ref="R1325:S1325" si="2664">R825</f>
        <v>1</v>
      </c>
      <c r="S1325">
        <f t="shared" si="2664"/>
        <v>1</v>
      </c>
      <c r="U1325">
        <f>VLOOKUP($R1325,装备规划说明!$X$27:$AI$34,U$1,FALSE)</f>
        <v>16</v>
      </c>
      <c r="V1325">
        <f>INT(VLOOKUP($R1325,装备规划说明!$X$27:$AI$34,V$1,FALSE)*VLOOKUP($G1325,装备规划说明!$F$10:$O$21,4,FALSE)/装备规划说明!$AE$14)</f>
        <v>985</v>
      </c>
      <c r="W1325">
        <f>VLOOKUP($R1325,装备规划说明!$X$27:$AI$34,W$1,FALSE)</f>
        <v>20</v>
      </c>
      <c r="X1325">
        <f>INT(VLOOKUP($R1325,装备规划说明!$X$27:$AI$34,X$1,FALSE)*VLOOKUP($G1325,装备规划说明!$F$10:$O$21,4,FALSE)/装备规划说明!$AE$14)</f>
        <v>70</v>
      </c>
      <c r="Y1325" t="str">
        <f t="shared" si="2574"/>
        <v>[[16,689,1231][[20,49,87]</v>
      </c>
      <c r="Z1325">
        <f t="shared" si="2544"/>
        <v>2</v>
      </c>
      <c r="AA1325" t="str">
        <f t="shared" si="2545"/>
        <v>[[16,164,656,100][20,11,46,100]]</v>
      </c>
      <c r="AB1325" t="str">
        <f t="shared" si="2540"/>
        <v>[[16,164,656,100][20,11,46,100]]</v>
      </c>
      <c r="AC1325" t="str">
        <f t="shared" si="2540"/>
        <v>[[16,164,656,100][20,11,46,100]]</v>
      </c>
      <c r="AD1325" t="str">
        <f t="shared" si="2540"/>
        <v>[[16,164,656,100][20,11,46,100]]</v>
      </c>
      <c r="AE1325">
        <f t="shared" si="2546"/>
        <v>2</v>
      </c>
    </row>
    <row r="1326" spans="1:31" hidden="1" x14ac:dyDescent="0.15">
      <c r="A1326" t="str">
        <f t="shared" si="2500"/>
        <v>1302307</v>
      </c>
      <c r="B1326">
        <f t="shared" si="2501"/>
        <v>1</v>
      </c>
      <c r="E1326">
        <f t="shared" ref="E1326" si="2665">E826</f>
        <v>3</v>
      </c>
      <c r="G1326">
        <f t="shared" ref="G1326" si="2666">G826</f>
        <v>7</v>
      </c>
      <c r="H1326">
        <f>VLOOKUP(G1326,装备规划说明!$F$7:$H$20,2,FALSE)</f>
        <v>100</v>
      </c>
      <c r="I1326">
        <f>IF(G1326&gt;2,IF(E1326=VLOOKUP(G1326,装备规划说明!$F$10:$P$20,11,FALSE),1,0)+IF(E1326-1=VLOOKUP(G1326,装备规划说明!$F$10:$P$20,11,FALSE),1,0),IF(E1326=VLOOKUP(G1326,装备规划说明!$F$10:$P$20,11,FALSE),1,0))</f>
        <v>0</v>
      </c>
      <c r="J1326">
        <f t="shared" si="2504"/>
        <v>3</v>
      </c>
      <c r="K1326">
        <v>0</v>
      </c>
      <c r="R1326">
        <f t="shared" ref="R1326:S1326" si="2667">R826</f>
        <v>2</v>
      </c>
      <c r="S1326">
        <f t="shared" si="2667"/>
        <v>2</v>
      </c>
      <c r="U1326">
        <f>VLOOKUP($R1326,装备规划说明!$X$27:$AI$34,U$1,FALSE)</f>
        <v>16</v>
      </c>
      <c r="V1326">
        <f>INT(VLOOKUP($R1326,装备规划说明!$X$27:$AI$34,V$1,FALSE)*VLOOKUP($G1326,装备规划说明!$F$10:$O$21,4,FALSE)/装备规划说明!$AE$14)</f>
        <v>1408</v>
      </c>
      <c r="W1326">
        <f>VLOOKUP($R1326,装备规划说明!$X$27:$AI$34,W$1,FALSE)</f>
        <v>20</v>
      </c>
      <c r="X1326">
        <f>INT(VLOOKUP($R1326,装备规划说明!$X$27:$AI$34,X$1,FALSE)*VLOOKUP($G1326,装备规划说明!$F$10:$O$21,4,FALSE)/装备规划说明!$AE$14)</f>
        <v>70</v>
      </c>
      <c r="Y1326" t="str">
        <f t="shared" si="2574"/>
        <v>[[16,985,1760][[20,49,87]</v>
      </c>
      <c r="Z1326">
        <f t="shared" si="2544"/>
        <v>2</v>
      </c>
      <c r="AA1326" t="str">
        <f t="shared" si="2545"/>
        <v>[[16,234,938,100][20,11,46,100]]</v>
      </c>
      <c r="AB1326" t="str">
        <f t="shared" si="2540"/>
        <v>[[16,234,938,100][20,11,46,100]]</v>
      </c>
      <c r="AC1326" t="str">
        <f t="shared" si="2540"/>
        <v>[[16,234,938,100][20,11,46,100]]</v>
      </c>
      <c r="AD1326" t="str">
        <f t="shared" si="2540"/>
        <v>[[16,234,938,100][20,11,46,100]]</v>
      </c>
      <c r="AE1326">
        <f t="shared" si="2546"/>
        <v>2</v>
      </c>
    </row>
    <row r="1327" spans="1:31" hidden="1" x14ac:dyDescent="0.15">
      <c r="A1327" t="str">
        <f t="shared" si="2500"/>
        <v>1303307</v>
      </c>
      <c r="B1327">
        <f t="shared" si="2501"/>
        <v>1</v>
      </c>
      <c r="E1327">
        <f t="shared" ref="E1327" si="2668">E827</f>
        <v>3</v>
      </c>
      <c r="G1327">
        <f t="shared" ref="G1327" si="2669">G827</f>
        <v>7</v>
      </c>
      <c r="H1327">
        <f>VLOOKUP(G1327,装备规划说明!$F$7:$H$20,2,FALSE)</f>
        <v>100</v>
      </c>
      <c r="I1327">
        <f>IF(G1327&gt;2,IF(E1327=VLOOKUP(G1327,装备规划说明!$F$10:$P$20,11,FALSE),1,0)+IF(E1327-1=VLOOKUP(G1327,装备规划说明!$F$10:$P$20,11,FALSE),1,0),IF(E1327=VLOOKUP(G1327,装备规划说明!$F$10:$P$20,11,FALSE),1,0))</f>
        <v>0</v>
      </c>
      <c r="J1327">
        <f t="shared" si="2504"/>
        <v>3</v>
      </c>
      <c r="K1327">
        <v>0</v>
      </c>
      <c r="R1327">
        <f t="shared" ref="R1327:S1327" si="2670">R827</f>
        <v>3</v>
      </c>
      <c r="S1327">
        <f t="shared" si="2670"/>
        <v>3</v>
      </c>
      <c r="U1327">
        <f>VLOOKUP($R1327,装备规划说明!$X$27:$AI$34,U$1,FALSE)</f>
        <v>16</v>
      </c>
      <c r="V1327">
        <f>INT(VLOOKUP($R1327,装备规划说明!$X$27:$AI$34,V$1,FALSE)*VLOOKUP($G1327,装备规划说明!$F$10:$O$21,4,FALSE)/装备规划说明!$AE$14)</f>
        <v>704</v>
      </c>
      <c r="W1327">
        <f>VLOOKUP($R1327,装备规划说明!$X$27:$AI$34,W$1,FALSE)</f>
        <v>21</v>
      </c>
      <c r="X1327">
        <f>INT(VLOOKUP($R1327,装备规划说明!$X$27:$AI$34,X$1,FALSE)*VLOOKUP($G1327,装备规划说明!$F$10:$O$21,4,FALSE)/装备规划说明!$AE$14)</f>
        <v>70</v>
      </c>
      <c r="Y1327" t="str">
        <f t="shared" si="2574"/>
        <v>[[16,492,880][[21,49,87]</v>
      </c>
      <c r="Z1327">
        <f t="shared" si="2544"/>
        <v>2</v>
      </c>
      <c r="AA1327" t="str">
        <f t="shared" si="2545"/>
        <v>[[16,117,469,100][21,11,46,100]]</v>
      </c>
      <c r="AB1327" t="str">
        <f t="shared" si="2540"/>
        <v>[[16,117,469,100][21,11,46,100]]</v>
      </c>
      <c r="AC1327" t="str">
        <f t="shared" si="2540"/>
        <v>[[16,117,469,100][21,11,46,100]]</v>
      </c>
      <c r="AD1327" t="str">
        <f t="shared" si="2540"/>
        <v>[[16,117,469,100][21,11,46,100]]</v>
      </c>
      <c r="AE1327">
        <f t="shared" si="2546"/>
        <v>2</v>
      </c>
    </row>
    <row r="1328" spans="1:31" hidden="1" x14ac:dyDescent="0.15">
      <c r="A1328" t="str">
        <f t="shared" si="2500"/>
        <v>1304307</v>
      </c>
      <c r="B1328">
        <f t="shared" si="2501"/>
        <v>1</v>
      </c>
      <c r="E1328">
        <f t="shared" ref="E1328" si="2671">E828</f>
        <v>3</v>
      </c>
      <c r="G1328">
        <f t="shared" ref="G1328" si="2672">G828</f>
        <v>7</v>
      </c>
      <c r="H1328">
        <f>VLOOKUP(G1328,装备规划说明!$F$7:$H$20,2,FALSE)</f>
        <v>100</v>
      </c>
      <c r="I1328">
        <f>IF(G1328&gt;2,IF(E1328=VLOOKUP(G1328,装备规划说明!$F$10:$P$20,11,FALSE),1,0)+IF(E1328-1=VLOOKUP(G1328,装备规划说明!$F$10:$P$20,11,FALSE),1,0),IF(E1328=VLOOKUP(G1328,装备规划说明!$F$10:$P$20,11,FALSE),1,0))</f>
        <v>0</v>
      </c>
      <c r="J1328">
        <f t="shared" si="2504"/>
        <v>3</v>
      </c>
      <c r="K1328">
        <v>0</v>
      </c>
      <c r="R1328">
        <f t="shared" ref="R1328:S1328" si="2673">R828</f>
        <v>4</v>
      </c>
      <c r="S1328">
        <f t="shared" si="2673"/>
        <v>4</v>
      </c>
      <c r="U1328">
        <f>VLOOKUP($R1328,装备规划说明!$X$27:$AI$34,U$1,FALSE)</f>
        <v>18</v>
      </c>
      <c r="V1328">
        <f>INT(VLOOKUP($R1328,装备规划说明!$X$27:$AI$34,V$1,FALSE)*VLOOKUP($G1328,装备规划说明!$F$10:$O$21,4,FALSE)/装备规划说明!$AE$14)</f>
        <v>70</v>
      </c>
      <c r="W1328">
        <f>VLOOKUP($R1328,装备规划说明!$X$27:$AI$34,W$1,FALSE)</f>
        <v>22</v>
      </c>
      <c r="X1328">
        <f>INT(VLOOKUP($R1328,装备规划说明!$X$27:$AI$34,X$1,FALSE)*VLOOKUP($G1328,装备规划说明!$F$10:$O$21,4,FALSE)/装备规划说明!$AE$14)</f>
        <v>35</v>
      </c>
      <c r="Y1328" t="str">
        <f t="shared" si="2574"/>
        <v>[[18,49,87][[22,24,43]</v>
      </c>
      <c r="Z1328">
        <f t="shared" si="2544"/>
        <v>2</v>
      </c>
      <c r="AA1328" t="str">
        <f t="shared" si="2545"/>
        <v>[[18,11,46,100][22,5,23,100]]</v>
      </c>
      <c r="AB1328" t="str">
        <f t="shared" si="2540"/>
        <v>[[18,11,46,100][22,5,23,100]]</v>
      </c>
      <c r="AC1328" t="str">
        <f t="shared" si="2540"/>
        <v>[[18,11,46,100][22,5,23,100]]</v>
      </c>
      <c r="AD1328" t="str">
        <f t="shared" si="2540"/>
        <v>[[18,11,46,100][22,5,23,100]]</v>
      </c>
      <c r="AE1328">
        <f t="shared" si="2546"/>
        <v>2</v>
      </c>
    </row>
    <row r="1329" spans="1:31" hidden="1" x14ac:dyDescent="0.15">
      <c r="A1329" t="str">
        <f t="shared" si="2500"/>
        <v>1305307</v>
      </c>
      <c r="B1329">
        <f t="shared" si="2501"/>
        <v>1</v>
      </c>
      <c r="E1329">
        <f t="shared" ref="E1329" si="2674">E829</f>
        <v>3</v>
      </c>
      <c r="G1329">
        <f t="shared" ref="G1329" si="2675">G829</f>
        <v>7</v>
      </c>
      <c r="H1329">
        <f>VLOOKUP(G1329,装备规划说明!$F$7:$H$20,2,FALSE)</f>
        <v>100</v>
      </c>
      <c r="I1329">
        <f>IF(G1329&gt;2,IF(E1329=VLOOKUP(G1329,装备规划说明!$F$10:$P$20,11,FALSE),1,0)+IF(E1329-1=VLOOKUP(G1329,装备规划说明!$F$10:$P$20,11,FALSE),1,0),IF(E1329=VLOOKUP(G1329,装备规划说明!$F$10:$P$20,11,FALSE),1,0))</f>
        <v>0</v>
      </c>
      <c r="J1329">
        <f t="shared" si="2504"/>
        <v>3</v>
      </c>
      <c r="K1329">
        <v>0</v>
      </c>
      <c r="R1329">
        <f t="shared" ref="R1329:S1329" si="2676">R829</f>
        <v>5</v>
      </c>
      <c r="S1329">
        <f t="shared" si="2676"/>
        <v>5</v>
      </c>
      <c r="U1329">
        <f>VLOOKUP($R1329,装备规划说明!$X$27:$AI$34,U$1,FALSE)</f>
        <v>16</v>
      </c>
      <c r="V1329">
        <f>INT(VLOOKUP($R1329,装备规划说明!$X$27:$AI$34,V$1,FALSE)*VLOOKUP($G1329,装备规划说明!$F$10:$O$21,4,FALSE)/装备规划说明!$AE$14)</f>
        <v>985</v>
      </c>
      <c r="W1329">
        <f>VLOOKUP($R1329,装备规划说明!$X$27:$AI$34,W$1,FALSE)</f>
        <v>17</v>
      </c>
      <c r="X1329">
        <f>INT(VLOOKUP($R1329,装备规划说明!$X$27:$AI$34,X$1,FALSE)*VLOOKUP($G1329,装备规划说明!$F$10:$O$21,4,FALSE)/装备规划说明!$AE$14)</f>
        <v>704</v>
      </c>
      <c r="Y1329" t="str">
        <f t="shared" si="2574"/>
        <v>[[16,689,1231][[17,492,880]</v>
      </c>
      <c r="Z1329">
        <f t="shared" si="2544"/>
        <v>2</v>
      </c>
      <c r="AA1329" t="str">
        <f t="shared" si="2545"/>
        <v>[[16,164,656,100][17,117,469,100]]</v>
      </c>
      <c r="AB1329" t="str">
        <f t="shared" si="2540"/>
        <v>[[16,164,656,100][17,117,469,100]]</v>
      </c>
      <c r="AC1329" t="str">
        <f t="shared" si="2540"/>
        <v>[[16,164,656,100][17,117,469,100]]</v>
      </c>
      <c r="AD1329" t="str">
        <f t="shared" si="2540"/>
        <v>[[16,164,656,100][17,117,469,100]]</v>
      </c>
      <c r="AE1329">
        <f t="shared" si="2546"/>
        <v>2</v>
      </c>
    </row>
    <row r="1330" spans="1:31" hidden="1" x14ac:dyDescent="0.15">
      <c r="A1330" t="str">
        <f t="shared" si="2500"/>
        <v>1306307</v>
      </c>
      <c r="B1330">
        <f t="shared" si="2501"/>
        <v>1</v>
      </c>
      <c r="E1330">
        <f t="shared" ref="E1330" si="2677">E830</f>
        <v>3</v>
      </c>
      <c r="G1330">
        <f t="shared" ref="G1330" si="2678">G830</f>
        <v>7</v>
      </c>
      <c r="H1330">
        <f>VLOOKUP(G1330,装备规划说明!$F$7:$H$20,2,FALSE)</f>
        <v>100</v>
      </c>
      <c r="I1330">
        <f>IF(G1330&gt;2,IF(E1330=VLOOKUP(G1330,装备规划说明!$F$10:$P$20,11,FALSE),1,0)+IF(E1330-1=VLOOKUP(G1330,装备规划说明!$F$10:$P$20,11,FALSE),1,0),IF(E1330=VLOOKUP(G1330,装备规划说明!$F$10:$P$20,11,FALSE),1,0))</f>
        <v>0</v>
      </c>
      <c r="J1330">
        <f t="shared" si="2504"/>
        <v>3</v>
      </c>
      <c r="K1330">
        <v>0</v>
      </c>
      <c r="R1330">
        <f t="shared" ref="R1330:S1330" si="2679">R830</f>
        <v>6</v>
      </c>
      <c r="S1330">
        <f t="shared" si="2679"/>
        <v>6</v>
      </c>
      <c r="U1330">
        <f>VLOOKUP($R1330,装备规划说明!$X$27:$AI$34,U$1,FALSE)</f>
        <v>18</v>
      </c>
      <c r="V1330">
        <f>INT(VLOOKUP($R1330,装备规划说明!$X$27:$AI$34,V$1,FALSE)*VLOOKUP($G1330,装备规划说明!$F$10:$O$21,4,FALSE)/装备规划说明!$AE$14)</f>
        <v>70</v>
      </c>
      <c r="W1330">
        <f>VLOOKUP($R1330,装备规划说明!$X$27:$AI$34,W$1,FALSE)</f>
        <v>17</v>
      </c>
      <c r="X1330">
        <f>INT(VLOOKUP($R1330,装备规划说明!$X$27:$AI$34,X$1,FALSE)*VLOOKUP($G1330,装备规划说明!$F$10:$O$21,4,FALSE)/装备规划说明!$AE$14)</f>
        <v>28</v>
      </c>
      <c r="Y1330" t="str">
        <f t="shared" si="2574"/>
        <v>[[18,49,87][[17,19,35]</v>
      </c>
      <c r="Z1330">
        <f t="shared" si="2544"/>
        <v>2</v>
      </c>
      <c r="AA1330" t="str">
        <f t="shared" si="2545"/>
        <v>[[18,11,46,100][17,4,18,100]]</v>
      </c>
      <c r="AB1330" t="str">
        <f t="shared" si="2540"/>
        <v>[[18,11,46,100][17,4,18,100]]</v>
      </c>
      <c r="AC1330" t="str">
        <f t="shared" si="2540"/>
        <v>[[18,11,46,100][17,4,18,100]]</v>
      </c>
      <c r="AD1330" t="str">
        <f t="shared" si="2540"/>
        <v>[[18,11,46,100][17,4,18,100]]</v>
      </c>
      <c r="AE1330">
        <f t="shared" si="2546"/>
        <v>2</v>
      </c>
    </row>
    <row r="1331" spans="1:31" hidden="1" x14ac:dyDescent="0.15">
      <c r="A1331" t="str">
        <f t="shared" si="2500"/>
        <v>1307307</v>
      </c>
      <c r="B1331">
        <f t="shared" si="2501"/>
        <v>1</v>
      </c>
      <c r="E1331">
        <f t="shared" ref="E1331" si="2680">E831</f>
        <v>3</v>
      </c>
      <c r="G1331">
        <f t="shared" ref="G1331" si="2681">G831</f>
        <v>7</v>
      </c>
      <c r="H1331">
        <f>VLOOKUP(G1331,装备规划说明!$F$7:$H$20,2,FALSE)</f>
        <v>100</v>
      </c>
      <c r="I1331">
        <f>IF(G1331&gt;2,IF(E1331=VLOOKUP(G1331,装备规划说明!$F$10:$P$20,11,FALSE),1,0)+IF(E1331-1=VLOOKUP(G1331,装备规划说明!$F$10:$P$20,11,FALSE),1,0),IF(E1331=VLOOKUP(G1331,装备规划说明!$F$10:$P$20,11,FALSE),1,0))</f>
        <v>0</v>
      </c>
      <c r="J1331">
        <f t="shared" si="2504"/>
        <v>3</v>
      </c>
      <c r="K1331">
        <v>0</v>
      </c>
      <c r="R1331">
        <f t="shared" ref="R1331:S1331" si="2682">R831</f>
        <v>7</v>
      </c>
      <c r="S1331">
        <f t="shared" si="2682"/>
        <v>7</v>
      </c>
      <c r="U1331">
        <f>VLOOKUP($R1331,装备规划说明!$X$27:$AI$34,U$1,FALSE)</f>
        <v>16</v>
      </c>
      <c r="V1331">
        <f>INT(VLOOKUP($R1331,装备规划说明!$X$27:$AI$34,V$1,FALSE)*VLOOKUP($G1331,装备规划说明!$F$10:$O$21,4,FALSE)/装备规划说明!$AE$14)</f>
        <v>1408</v>
      </c>
      <c r="W1331">
        <f>VLOOKUP($R1331,装备规划说明!$X$27:$AI$34,W$1,FALSE)</f>
        <v>18</v>
      </c>
      <c r="X1331">
        <f>INT(VLOOKUP($R1331,装备规划说明!$X$27:$AI$34,X$1,FALSE)*VLOOKUP($G1331,装备规划说明!$F$10:$O$21,4,FALSE)/装备规划说明!$AE$14)</f>
        <v>281</v>
      </c>
      <c r="Y1331" t="str">
        <f t="shared" si="2574"/>
        <v>[[16,985,1760][[18,196,351]</v>
      </c>
      <c r="Z1331">
        <f t="shared" si="2544"/>
        <v>2</v>
      </c>
      <c r="AA1331" t="str">
        <f t="shared" si="2545"/>
        <v>[[16,234,938,100][18,46,187,100]]</v>
      </c>
      <c r="AB1331" t="str">
        <f t="shared" si="2540"/>
        <v>[[16,234,938,100][18,46,187,100]]</v>
      </c>
      <c r="AC1331" t="str">
        <f t="shared" si="2540"/>
        <v>[[16,234,938,100][18,46,187,100]]</v>
      </c>
      <c r="AD1331" t="str">
        <f t="shared" si="2540"/>
        <v>[[16,234,938,100][18,46,187,100]]</v>
      </c>
      <c r="AE1331">
        <f t="shared" si="2546"/>
        <v>2</v>
      </c>
    </row>
    <row r="1332" spans="1:31" hidden="1" x14ac:dyDescent="0.15">
      <c r="A1332" t="str">
        <f t="shared" si="2500"/>
        <v>1307307</v>
      </c>
      <c r="B1332">
        <f t="shared" si="2501"/>
        <v>1</v>
      </c>
      <c r="E1332">
        <f t="shared" ref="E1332" si="2683">E832</f>
        <v>3</v>
      </c>
      <c r="G1332">
        <f t="shared" ref="G1332" si="2684">G832</f>
        <v>7</v>
      </c>
      <c r="H1332">
        <f>VLOOKUP(G1332,装备规划说明!$F$7:$H$20,2,FALSE)</f>
        <v>100</v>
      </c>
      <c r="I1332">
        <f>IF(G1332&gt;2,IF(E1332=VLOOKUP(G1332,装备规划说明!$F$10:$P$20,11,FALSE),1,0)+IF(E1332-1=VLOOKUP(G1332,装备规划说明!$F$10:$P$20,11,FALSE),1,0),IF(E1332=VLOOKUP(G1332,装备规划说明!$F$10:$P$20,11,FALSE),1,0))</f>
        <v>0</v>
      </c>
      <c r="J1332">
        <f t="shared" si="2504"/>
        <v>3</v>
      </c>
      <c r="K1332">
        <v>0</v>
      </c>
      <c r="R1332">
        <f t="shared" ref="R1332:S1332" si="2685">R832</f>
        <v>7</v>
      </c>
      <c r="S1332">
        <f t="shared" si="2685"/>
        <v>7</v>
      </c>
      <c r="U1332">
        <f>VLOOKUP($R1332,装备规划说明!$X$27:$AI$34,U$1,FALSE)</f>
        <v>16</v>
      </c>
      <c r="V1332">
        <f>INT(VLOOKUP($R1332,装备规划说明!$X$27:$AI$34,V$1,FALSE)*VLOOKUP($G1332,装备规划说明!$F$10:$O$21,4,FALSE)/装备规划说明!$AE$14)</f>
        <v>1408</v>
      </c>
      <c r="W1332">
        <f>VLOOKUP($R1332,装备规划说明!$X$27:$AI$34,W$1,FALSE)</f>
        <v>18</v>
      </c>
      <c r="X1332">
        <f>INT(VLOOKUP($R1332,装备规划说明!$X$27:$AI$34,X$1,FALSE)*VLOOKUP($G1332,装备规划说明!$F$10:$O$21,4,FALSE)/装备规划说明!$AE$14)</f>
        <v>281</v>
      </c>
      <c r="Y1332" t="str">
        <f t="shared" si="2574"/>
        <v>[[16,985,1760][[18,196,351]</v>
      </c>
      <c r="Z1332">
        <f t="shared" si="2544"/>
        <v>2</v>
      </c>
      <c r="AA1332" t="str">
        <f t="shared" si="2545"/>
        <v>[[16,234,938,100][18,46,187,100]]</v>
      </c>
      <c r="AB1332" t="str">
        <f t="shared" si="2540"/>
        <v>[[16,234,938,100][18,46,187,100]]</v>
      </c>
      <c r="AC1332" t="str">
        <f t="shared" si="2540"/>
        <v>[[16,234,938,100][18,46,187,100]]</v>
      </c>
      <c r="AD1332" t="str">
        <f t="shared" si="2540"/>
        <v>[[16,234,938,100][18,46,187,100]]</v>
      </c>
      <c r="AE1332">
        <f t="shared" si="2546"/>
        <v>2</v>
      </c>
    </row>
    <row r="1333" spans="1:31" hidden="1" x14ac:dyDescent="0.15">
      <c r="A1333" t="str">
        <f t="shared" si="2500"/>
        <v>1307307</v>
      </c>
      <c r="B1333">
        <f t="shared" si="2501"/>
        <v>1</v>
      </c>
      <c r="E1333">
        <f t="shared" ref="E1333" si="2686">E833</f>
        <v>3</v>
      </c>
      <c r="G1333">
        <f t="shared" ref="G1333" si="2687">G833</f>
        <v>7</v>
      </c>
      <c r="H1333">
        <f>VLOOKUP(G1333,装备规划说明!$F$7:$H$20,2,FALSE)</f>
        <v>100</v>
      </c>
      <c r="I1333">
        <f>IF(G1333&gt;2,IF(E1333=VLOOKUP(G1333,装备规划说明!$F$10:$P$20,11,FALSE),1,0)+IF(E1333-1=VLOOKUP(G1333,装备规划说明!$F$10:$P$20,11,FALSE),1,0),IF(E1333=VLOOKUP(G1333,装备规划说明!$F$10:$P$20,11,FALSE),1,0))</f>
        <v>0</v>
      </c>
      <c r="J1333">
        <f t="shared" si="2504"/>
        <v>3</v>
      </c>
      <c r="K1333">
        <v>0</v>
      </c>
      <c r="R1333">
        <f t="shared" ref="R1333:S1333" si="2688">R833</f>
        <v>7</v>
      </c>
      <c r="S1333">
        <f t="shared" si="2688"/>
        <v>7</v>
      </c>
      <c r="U1333">
        <f>VLOOKUP($R1333,装备规划说明!$X$27:$AI$34,U$1,FALSE)</f>
        <v>16</v>
      </c>
      <c r="V1333">
        <f>INT(VLOOKUP($R1333,装备规划说明!$X$27:$AI$34,V$1,FALSE)*VLOOKUP($G1333,装备规划说明!$F$10:$O$21,4,FALSE)/装备规划说明!$AE$14)</f>
        <v>1408</v>
      </c>
      <c r="W1333">
        <f>VLOOKUP($R1333,装备规划说明!$X$27:$AI$34,W$1,FALSE)</f>
        <v>18</v>
      </c>
      <c r="X1333">
        <f>INT(VLOOKUP($R1333,装备规划说明!$X$27:$AI$34,X$1,FALSE)*VLOOKUP($G1333,装备规划说明!$F$10:$O$21,4,FALSE)/装备规划说明!$AE$14)</f>
        <v>281</v>
      </c>
      <c r="Y1333" t="str">
        <f t="shared" si="2574"/>
        <v>[[16,985,1760][[18,196,351]</v>
      </c>
      <c r="Z1333">
        <f t="shared" si="2544"/>
        <v>2</v>
      </c>
      <c r="AA1333" t="str">
        <f t="shared" si="2545"/>
        <v>[[16,234,938,100][18,46,187,100]]</v>
      </c>
      <c r="AB1333" t="str">
        <f t="shared" si="2540"/>
        <v>[[16,234,938,100][18,46,187,100]]</v>
      </c>
      <c r="AC1333" t="str">
        <f t="shared" si="2540"/>
        <v>[[16,234,938,100][18,46,187,100]]</v>
      </c>
      <c r="AD1333" t="str">
        <f t="shared" si="2540"/>
        <v>[[16,234,938,100][18,46,187,100]]</v>
      </c>
      <c r="AE1333">
        <f t="shared" si="2546"/>
        <v>2</v>
      </c>
    </row>
    <row r="1334" spans="1:31" hidden="1" x14ac:dyDescent="0.15">
      <c r="A1334" t="str">
        <f t="shared" si="2500"/>
        <v>1307307</v>
      </c>
      <c r="B1334">
        <f t="shared" si="2501"/>
        <v>1</v>
      </c>
      <c r="E1334">
        <f t="shared" ref="E1334" si="2689">E834</f>
        <v>3</v>
      </c>
      <c r="G1334">
        <f t="shared" ref="G1334" si="2690">G834</f>
        <v>7</v>
      </c>
      <c r="H1334">
        <f>VLOOKUP(G1334,装备规划说明!$F$7:$H$20,2,FALSE)</f>
        <v>100</v>
      </c>
      <c r="I1334">
        <f>IF(G1334&gt;2,IF(E1334=VLOOKUP(G1334,装备规划说明!$F$10:$P$20,11,FALSE),1,0)+IF(E1334-1=VLOOKUP(G1334,装备规划说明!$F$10:$P$20,11,FALSE),1,0),IF(E1334=VLOOKUP(G1334,装备规划说明!$F$10:$P$20,11,FALSE),1,0))</f>
        <v>0</v>
      </c>
      <c r="J1334">
        <f t="shared" si="2504"/>
        <v>3</v>
      </c>
      <c r="K1334">
        <v>0</v>
      </c>
      <c r="R1334">
        <f t="shared" ref="R1334:S1334" si="2691">R834</f>
        <v>7</v>
      </c>
      <c r="S1334">
        <f t="shared" si="2691"/>
        <v>7</v>
      </c>
      <c r="U1334">
        <f>VLOOKUP($R1334,装备规划说明!$X$27:$AI$34,U$1,FALSE)</f>
        <v>16</v>
      </c>
      <c r="V1334">
        <f>INT(VLOOKUP($R1334,装备规划说明!$X$27:$AI$34,V$1,FALSE)*VLOOKUP($G1334,装备规划说明!$F$10:$O$21,4,FALSE)/装备规划说明!$AE$14)</f>
        <v>1408</v>
      </c>
      <c r="W1334">
        <f>VLOOKUP($R1334,装备规划说明!$X$27:$AI$34,W$1,FALSE)</f>
        <v>18</v>
      </c>
      <c r="X1334">
        <f>INT(VLOOKUP($R1334,装备规划说明!$X$27:$AI$34,X$1,FALSE)*VLOOKUP($G1334,装备规划说明!$F$10:$O$21,4,FALSE)/装备规划说明!$AE$14)</f>
        <v>281</v>
      </c>
      <c r="Y1334" t="str">
        <f t="shared" si="2574"/>
        <v>[[16,985,1760][[18,196,351]</v>
      </c>
      <c r="Z1334">
        <f t="shared" si="2544"/>
        <v>2</v>
      </c>
      <c r="AA1334" t="str">
        <f t="shared" si="2545"/>
        <v>[[16,234,938,100][18,46,187,100]]</v>
      </c>
      <c r="AB1334" t="str">
        <f t="shared" si="2540"/>
        <v>[[16,234,938,100][18,46,187,100]]</v>
      </c>
      <c r="AC1334" t="str">
        <f t="shared" si="2540"/>
        <v>[[16,234,938,100][18,46,187,100]]</v>
      </c>
      <c r="AD1334" t="str">
        <f t="shared" si="2540"/>
        <v>[[16,234,938,100][18,46,187,100]]</v>
      </c>
      <c r="AE1334">
        <f t="shared" si="2546"/>
        <v>2</v>
      </c>
    </row>
    <row r="1335" spans="1:31" x14ac:dyDescent="0.15">
      <c r="A1335" t="str">
        <f t="shared" si="2500"/>
        <v>1301407</v>
      </c>
      <c r="B1335">
        <f t="shared" si="2501"/>
        <v>1</v>
      </c>
      <c r="E1335">
        <f t="shared" ref="E1335" si="2692">E835</f>
        <v>4</v>
      </c>
      <c r="G1335">
        <f t="shared" ref="G1335" si="2693">G835</f>
        <v>7</v>
      </c>
      <c r="H1335">
        <f>VLOOKUP(G1335,装备规划说明!$F$7:$H$20,2,FALSE)</f>
        <v>100</v>
      </c>
      <c r="I1335">
        <f>IF(G1335&gt;2,IF(E1335=VLOOKUP(G1335,装备规划说明!$F$10:$P$20,11,FALSE),1,0)+IF(E1335-1=VLOOKUP(G1335,装备规划说明!$F$10:$P$20,11,FALSE),1,0),IF(E1335=VLOOKUP(G1335,装备规划说明!$F$10:$P$20,11,FALSE),1,0))</f>
        <v>1</v>
      </c>
      <c r="J1335">
        <f t="shared" si="2504"/>
        <v>3</v>
      </c>
      <c r="K1335">
        <v>0</v>
      </c>
      <c r="R1335">
        <f t="shared" ref="R1335:S1335" si="2694">R835</f>
        <v>1</v>
      </c>
      <c r="S1335">
        <f t="shared" si="2694"/>
        <v>1</v>
      </c>
      <c r="U1335">
        <f>VLOOKUP($R1335,装备规划说明!$X$27:$AI$34,U$1,FALSE)</f>
        <v>16</v>
      </c>
      <c r="V1335">
        <f>INT(VLOOKUP($R1335,装备规划说明!$X$27:$AI$34,V$1,FALSE)*VLOOKUP($G1335,装备规划说明!$F$10:$O$21,4,FALSE)/装备规划说明!$AE$14)</f>
        <v>985</v>
      </c>
      <c r="W1335">
        <f>VLOOKUP($R1335,装备规划说明!$X$27:$AI$34,W$1,FALSE)</f>
        <v>20</v>
      </c>
      <c r="X1335">
        <f>INT(VLOOKUP($R1335,装备规划说明!$X$27:$AI$34,X$1,FALSE)*VLOOKUP($G1335,装备规划说明!$F$10:$O$21,4,FALSE)/装备规划说明!$AE$14)</f>
        <v>70</v>
      </c>
      <c r="Y1335" t="str">
        <f t="shared" ref="Y1335:Y1354" si="2695">"[["&amp;$U1335&amp;","&amp;INT($V1335)&amp;"]"&amp;"[["&amp;$W1335&amp;","&amp;INT($X1335)&amp;"]]"</f>
        <v>[[16,985][[20,70]]</v>
      </c>
      <c r="Z1335">
        <f t="shared" si="2544"/>
        <v>3</v>
      </c>
      <c r="AA1335" t="str">
        <f t="shared" si="2545"/>
        <v>[[16,164,656,100][20,11,46,100]]</v>
      </c>
      <c r="AB1335" t="str">
        <f t="shared" si="2540"/>
        <v>[[16,164,656,100][20,11,46,100]]</v>
      </c>
      <c r="AC1335" t="str">
        <f t="shared" si="2540"/>
        <v>[[16,164,656,100][20,11,46,100]]</v>
      </c>
      <c r="AD1335" t="str">
        <f t="shared" si="2540"/>
        <v>[[16,164,656,100][20,11,46,100]]</v>
      </c>
      <c r="AE1335">
        <f t="shared" si="2546"/>
        <v>2</v>
      </c>
    </row>
    <row r="1336" spans="1:31" x14ac:dyDescent="0.15">
      <c r="A1336" t="str">
        <f t="shared" si="2500"/>
        <v>1302407</v>
      </c>
      <c r="B1336">
        <f t="shared" si="2501"/>
        <v>1</v>
      </c>
      <c r="E1336">
        <f t="shared" ref="E1336" si="2696">E836</f>
        <v>4</v>
      </c>
      <c r="G1336">
        <f t="shared" ref="G1336" si="2697">G836</f>
        <v>7</v>
      </c>
      <c r="H1336">
        <f>VLOOKUP(G1336,装备规划说明!$F$7:$H$20,2,FALSE)</f>
        <v>100</v>
      </c>
      <c r="I1336">
        <f>IF(G1336&gt;2,IF(E1336=VLOOKUP(G1336,装备规划说明!$F$10:$P$20,11,FALSE),1,0)+IF(E1336-1=VLOOKUP(G1336,装备规划说明!$F$10:$P$20,11,FALSE),1,0),IF(E1336=VLOOKUP(G1336,装备规划说明!$F$10:$P$20,11,FALSE),1,0))</f>
        <v>1</v>
      </c>
      <c r="J1336">
        <f t="shared" si="2504"/>
        <v>3</v>
      </c>
      <c r="K1336">
        <v>0</v>
      </c>
      <c r="R1336">
        <f t="shared" ref="R1336:S1336" si="2698">R836</f>
        <v>2</v>
      </c>
      <c r="S1336">
        <f t="shared" si="2698"/>
        <v>2</v>
      </c>
      <c r="U1336">
        <f>VLOOKUP($R1336,装备规划说明!$X$27:$AI$34,U$1,FALSE)</f>
        <v>16</v>
      </c>
      <c r="V1336">
        <f>INT(VLOOKUP($R1336,装备规划说明!$X$27:$AI$34,V$1,FALSE)*VLOOKUP($G1336,装备规划说明!$F$10:$O$21,4,FALSE)/装备规划说明!$AE$14)</f>
        <v>1408</v>
      </c>
      <c r="W1336">
        <f>VLOOKUP($R1336,装备规划说明!$X$27:$AI$34,W$1,FALSE)</f>
        <v>20</v>
      </c>
      <c r="X1336">
        <f>INT(VLOOKUP($R1336,装备规划说明!$X$27:$AI$34,X$1,FALSE)*VLOOKUP($G1336,装备规划说明!$F$10:$O$21,4,FALSE)/装备规划说明!$AE$14)</f>
        <v>70</v>
      </c>
      <c r="Y1336" t="str">
        <f t="shared" si="2695"/>
        <v>[[16,1408][[20,70]]</v>
      </c>
      <c r="Z1336">
        <f t="shared" si="2544"/>
        <v>3</v>
      </c>
      <c r="AA1336" t="str">
        <f t="shared" si="2545"/>
        <v>[[16,234,938,100][20,11,46,100]]</v>
      </c>
      <c r="AB1336" t="str">
        <f t="shared" si="2540"/>
        <v>[[16,234,938,100][20,11,46,100]]</v>
      </c>
      <c r="AC1336" t="str">
        <f t="shared" si="2540"/>
        <v>[[16,234,938,100][20,11,46,100]]</v>
      </c>
      <c r="AD1336" t="str">
        <f t="shared" si="2540"/>
        <v>[[16,234,938,100][20,11,46,100]]</v>
      </c>
      <c r="AE1336">
        <f t="shared" si="2546"/>
        <v>2</v>
      </c>
    </row>
    <row r="1337" spans="1:31" x14ac:dyDescent="0.15">
      <c r="A1337" t="str">
        <f t="shared" si="2500"/>
        <v>1303407</v>
      </c>
      <c r="B1337">
        <f t="shared" si="2501"/>
        <v>1</v>
      </c>
      <c r="E1337">
        <f t="shared" ref="E1337" si="2699">E837</f>
        <v>4</v>
      </c>
      <c r="G1337">
        <f t="shared" ref="G1337" si="2700">G837</f>
        <v>7</v>
      </c>
      <c r="H1337">
        <f>VLOOKUP(G1337,装备规划说明!$F$7:$H$20,2,FALSE)</f>
        <v>100</v>
      </c>
      <c r="I1337">
        <f>IF(G1337&gt;2,IF(E1337=VLOOKUP(G1337,装备规划说明!$F$10:$P$20,11,FALSE),1,0)+IF(E1337-1=VLOOKUP(G1337,装备规划说明!$F$10:$P$20,11,FALSE),1,0),IF(E1337=VLOOKUP(G1337,装备规划说明!$F$10:$P$20,11,FALSE),1,0))</f>
        <v>1</v>
      </c>
      <c r="J1337">
        <f t="shared" si="2504"/>
        <v>3</v>
      </c>
      <c r="K1337">
        <v>0</v>
      </c>
      <c r="R1337">
        <f t="shared" ref="R1337:S1337" si="2701">R837</f>
        <v>3</v>
      </c>
      <c r="S1337">
        <f t="shared" si="2701"/>
        <v>3</v>
      </c>
      <c r="U1337">
        <f>VLOOKUP($R1337,装备规划说明!$X$27:$AI$34,U$1,FALSE)</f>
        <v>16</v>
      </c>
      <c r="V1337">
        <f>INT(VLOOKUP($R1337,装备规划说明!$X$27:$AI$34,V$1,FALSE)*VLOOKUP($G1337,装备规划说明!$F$10:$O$21,4,FALSE)/装备规划说明!$AE$14)</f>
        <v>704</v>
      </c>
      <c r="W1337">
        <f>VLOOKUP($R1337,装备规划说明!$X$27:$AI$34,W$1,FALSE)</f>
        <v>21</v>
      </c>
      <c r="X1337">
        <f>INT(VLOOKUP($R1337,装备规划说明!$X$27:$AI$34,X$1,FALSE)*VLOOKUP($G1337,装备规划说明!$F$10:$O$21,4,FALSE)/装备规划说明!$AE$14)</f>
        <v>70</v>
      </c>
      <c r="Y1337" t="str">
        <f t="shared" si="2695"/>
        <v>[[16,704][[21,70]]</v>
      </c>
      <c r="Z1337">
        <f t="shared" si="2544"/>
        <v>3</v>
      </c>
      <c r="AA1337" t="str">
        <f t="shared" si="2545"/>
        <v>[[16,117,469,100][21,11,46,100]]</v>
      </c>
      <c r="AB1337" t="str">
        <f t="shared" si="2540"/>
        <v>[[16,117,469,100][21,11,46,100]]</v>
      </c>
      <c r="AC1337" t="str">
        <f t="shared" si="2540"/>
        <v>[[16,117,469,100][21,11,46,100]]</v>
      </c>
      <c r="AD1337" t="str">
        <f t="shared" si="2540"/>
        <v>[[16,117,469,100][21,11,46,100]]</v>
      </c>
      <c r="AE1337">
        <f t="shared" si="2546"/>
        <v>2</v>
      </c>
    </row>
    <row r="1338" spans="1:31" x14ac:dyDescent="0.15">
      <c r="A1338" t="str">
        <f t="shared" ref="A1338:A1401" si="2702">B1338&amp;J1338&amp;IF(R1338&lt;10,"0"&amp;R1338,R1338)&amp;E1338&amp;IF(G1338&lt;10,"0"&amp;G1338,G1338)</f>
        <v>1304407</v>
      </c>
      <c r="B1338">
        <f t="shared" ref="B1338:B1401" si="2703">B838</f>
        <v>1</v>
      </c>
      <c r="E1338">
        <f t="shared" ref="E1338" si="2704">E838</f>
        <v>4</v>
      </c>
      <c r="G1338">
        <f t="shared" ref="G1338" si="2705">G838</f>
        <v>7</v>
      </c>
      <c r="H1338">
        <f>VLOOKUP(G1338,装备规划说明!$F$7:$H$20,2,FALSE)</f>
        <v>100</v>
      </c>
      <c r="I1338">
        <f>IF(G1338&gt;2,IF(E1338=VLOOKUP(G1338,装备规划说明!$F$10:$P$20,11,FALSE),1,0)+IF(E1338-1=VLOOKUP(G1338,装备规划说明!$F$10:$P$20,11,FALSE),1,0),IF(E1338=VLOOKUP(G1338,装备规划说明!$F$10:$P$20,11,FALSE),1,0))</f>
        <v>1</v>
      </c>
      <c r="J1338">
        <f t="shared" ref="J1338:J1401" si="2706">J838+1</f>
        <v>3</v>
      </c>
      <c r="K1338">
        <v>0</v>
      </c>
      <c r="R1338">
        <f t="shared" ref="R1338:S1338" si="2707">R838</f>
        <v>4</v>
      </c>
      <c r="S1338">
        <f t="shared" si="2707"/>
        <v>4</v>
      </c>
      <c r="U1338">
        <f>VLOOKUP($R1338,装备规划说明!$X$27:$AI$34,U$1,FALSE)</f>
        <v>18</v>
      </c>
      <c r="V1338">
        <f>INT(VLOOKUP($R1338,装备规划说明!$X$27:$AI$34,V$1,FALSE)*VLOOKUP($G1338,装备规划说明!$F$10:$O$21,4,FALSE)/装备规划说明!$AE$14)</f>
        <v>70</v>
      </c>
      <c r="W1338">
        <f>VLOOKUP($R1338,装备规划说明!$X$27:$AI$34,W$1,FALSE)</f>
        <v>22</v>
      </c>
      <c r="X1338">
        <f>INT(VLOOKUP($R1338,装备规划说明!$X$27:$AI$34,X$1,FALSE)*VLOOKUP($G1338,装备规划说明!$F$10:$O$21,4,FALSE)/装备规划说明!$AE$14)</f>
        <v>35</v>
      </c>
      <c r="Y1338" t="str">
        <f t="shared" si="2695"/>
        <v>[[18,70][[22,35]]</v>
      </c>
      <c r="Z1338">
        <f t="shared" si="2544"/>
        <v>3</v>
      </c>
      <c r="AA1338" t="str">
        <f t="shared" si="2545"/>
        <v>[[18,11,46,100][22,5,23,100]]</v>
      </c>
      <c r="AB1338" t="str">
        <f t="shared" si="2540"/>
        <v>[[18,11,46,100][22,5,23,100]]</v>
      </c>
      <c r="AC1338" t="str">
        <f t="shared" si="2540"/>
        <v>[[18,11,46,100][22,5,23,100]]</v>
      </c>
      <c r="AD1338" t="str">
        <f t="shared" si="2540"/>
        <v>[[18,11,46,100][22,5,23,100]]</v>
      </c>
      <c r="AE1338">
        <f t="shared" si="2546"/>
        <v>2</v>
      </c>
    </row>
    <row r="1339" spans="1:31" x14ac:dyDescent="0.15">
      <c r="A1339" t="str">
        <f t="shared" si="2702"/>
        <v>1305407</v>
      </c>
      <c r="B1339">
        <f t="shared" si="2703"/>
        <v>1</v>
      </c>
      <c r="E1339">
        <f t="shared" ref="E1339" si="2708">E839</f>
        <v>4</v>
      </c>
      <c r="G1339">
        <f t="shared" ref="G1339" si="2709">G839</f>
        <v>7</v>
      </c>
      <c r="H1339">
        <f>VLOOKUP(G1339,装备规划说明!$F$7:$H$20,2,FALSE)</f>
        <v>100</v>
      </c>
      <c r="I1339">
        <f>IF(G1339&gt;2,IF(E1339=VLOOKUP(G1339,装备规划说明!$F$10:$P$20,11,FALSE),1,0)+IF(E1339-1=VLOOKUP(G1339,装备规划说明!$F$10:$P$20,11,FALSE),1,0),IF(E1339=VLOOKUP(G1339,装备规划说明!$F$10:$P$20,11,FALSE),1,0))</f>
        <v>1</v>
      </c>
      <c r="J1339">
        <f t="shared" si="2706"/>
        <v>3</v>
      </c>
      <c r="K1339">
        <v>0</v>
      </c>
      <c r="R1339">
        <f t="shared" ref="R1339:S1339" si="2710">R839</f>
        <v>5</v>
      </c>
      <c r="S1339">
        <f t="shared" si="2710"/>
        <v>5</v>
      </c>
      <c r="U1339">
        <f>VLOOKUP($R1339,装备规划说明!$X$27:$AI$34,U$1,FALSE)</f>
        <v>16</v>
      </c>
      <c r="V1339">
        <f>INT(VLOOKUP($R1339,装备规划说明!$X$27:$AI$34,V$1,FALSE)*VLOOKUP($G1339,装备规划说明!$F$10:$O$21,4,FALSE)/装备规划说明!$AE$14)</f>
        <v>985</v>
      </c>
      <c r="W1339">
        <f>VLOOKUP($R1339,装备规划说明!$X$27:$AI$34,W$1,FALSE)</f>
        <v>17</v>
      </c>
      <c r="X1339">
        <f>INT(VLOOKUP($R1339,装备规划说明!$X$27:$AI$34,X$1,FALSE)*VLOOKUP($G1339,装备规划说明!$F$10:$O$21,4,FALSE)/装备规划说明!$AE$14)</f>
        <v>704</v>
      </c>
      <c r="Y1339" t="str">
        <f t="shared" si="2695"/>
        <v>[[16,985][[17,704]]</v>
      </c>
      <c r="Z1339">
        <f t="shared" si="2544"/>
        <v>3</v>
      </c>
      <c r="AA1339" t="str">
        <f t="shared" si="2545"/>
        <v>[[16,164,656,100][17,117,469,100]]</v>
      </c>
      <c r="AB1339" t="str">
        <f t="shared" si="2540"/>
        <v>[[16,164,656,100][17,117,469,100]]</v>
      </c>
      <c r="AC1339" t="str">
        <f t="shared" si="2540"/>
        <v>[[16,164,656,100][17,117,469,100]]</v>
      </c>
      <c r="AD1339" t="str">
        <f t="shared" si="2540"/>
        <v>[[16,164,656,100][17,117,469,100]]</v>
      </c>
      <c r="AE1339">
        <f t="shared" si="2546"/>
        <v>2</v>
      </c>
    </row>
    <row r="1340" spans="1:31" x14ac:dyDescent="0.15">
      <c r="A1340" t="str">
        <f t="shared" si="2702"/>
        <v>1306407</v>
      </c>
      <c r="B1340">
        <f t="shared" si="2703"/>
        <v>1</v>
      </c>
      <c r="E1340">
        <f t="shared" ref="E1340" si="2711">E840</f>
        <v>4</v>
      </c>
      <c r="G1340">
        <f t="shared" ref="G1340" si="2712">G840</f>
        <v>7</v>
      </c>
      <c r="H1340">
        <f>VLOOKUP(G1340,装备规划说明!$F$7:$H$20,2,FALSE)</f>
        <v>100</v>
      </c>
      <c r="I1340">
        <f>IF(G1340&gt;2,IF(E1340=VLOOKUP(G1340,装备规划说明!$F$10:$P$20,11,FALSE),1,0)+IF(E1340-1=VLOOKUP(G1340,装备规划说明!$F$10:$P$20,11,FALSE),1,0),IF(E1340=VLOOKUP(G1340,装备规划说明!$F$10:$P$20,11,FALSE),1,0))</f>
        <v>1</v>
      </c>
      <c r="J1340">
        <f t="shared" si="2706"/>
        <v>3</v>
      </c>
      <c r="K1340">
        <v>0</v>
      </c>
      <c r="R1340">
        <f t="shared" ref="R1340:S1340" si="2713">R840</f>
        <v>6</v>
      </c>
      <c r="S1340">
        <f t="shared" si="2713"/>
        <v>6</v>
      </c>
      <c r="U1340">
        <f>VLOOKUP($R1340,装备规划说明!$X$27:$AI$34,U$1,FALSE)</f>
        <v>18</v>
      </c>
      <c r="V1340">
        <f>INT(VLOOKUP($R1340,装备规划说明!$X$27:$AI$34,V$1,FALSE)*VLOOKUP($G1340,装备规划说明!$F$10:$O$21,4,FALSE)/装备规划说明!$AE$14)</f>
        <v>70</v>
      </c>
      <c r="W1340">
        <f>VLOOKUP($R1340,装备规划说明!$X$27:$AI$34,W$1,FALSE)</f>
        <v>17</v>
      </c>
      <c r="X1340">
        <f>INT(VLOOKUP($R1340,装备规划说明!$X$27:$AI$34,X$1,FALSE)*VLOOKUP($G1340,装备规划说明!$F$10:$O$21,4,FALSE)/装备规划说明!$AE$14)</f>
        <v>28</v>
      </c>
      <c r="Y1340" t="str">
        <f t="shared" si="2695"/>
        <v>[[18,70][[17,28]]</v>
      </c>
      <c r="Z1340">
        <f t="shared" si="2544"/>
        <v>3</v>
      </c>
      <c r="AA1340" t="str">
        <f t="shared" si="2545"/>
        <v>[[18,11,46,100][17,4,18,100]]</v>
      </c>
      <c r="AB1340" t="str">
        <f t="shared" si="2540"/>
        <v>[[18,11,46,100][17,4,18,100]]</v>
      </c>
      <c r="AC1340" t="str">
        <f t="shared" si="2540"/>
        <v>[[18,11,46,100][17,4,18,100]]</v>
      </c>
      <c r="AD1340" t="str">
        <f t="shared" si="2540"/>
        <v>[[18,11,46,100][17,4,18,100]]</v>
      </c>
      <c r="AE1340">
        <f t="shared" si="2546"/>
        <v>2</v>
      </c>
    </row>
    <row r="1341" spans="1:31" x14ac:dyDescent="0.15">
      <c r="A1341" t="str">
        <f t="shared" si="2702"/>
        <v>1307407</v>
      </c>
      <c r="B1341">
        <f t="shared" si="2703"/>
        <v>1</v>
      </c>
      <c r="E1341">
        <f t="shared" ref="E1341" si="2714">E841</f>
        <v>4</v>
      </c>
      <c r="G1341">
        <f t="shared" ref="G1341" si="2715">G841</f>
        <v>7</v>
      </c>
      <c r="H1341">
        <f>VLOOKUP(G1341,装备规划说明!$F$7:$H$20,2,FALSE)</f>
        <v>100</v>
      </c>
      <c r="I1341">
        <f>IF(G1341&gt;2,IF(E1341=VLOOKUP(G1341,装备规划说明!$F$10:$P$20,11,FALSE),1,0)+IF(E1341-1=VLOOKUP(G1341,装备规划说明!$F$10:$P$20,11,FALSE),1,0),IF(E1341=VLOOKUP(G1341,装备规划说明!$F$10:$P$20,11,FALSE),1,0))</f>
        <v>1</v>
      </c>
      <c r="J1341">
        <f t="shared" si="2706"/>
        <v>3</v>
      </c>
      <c r="K1341">
        <v>0</v>
      </c>
      <c r="R1341">
        <f t="shared" ref="R1341:S1341" si="2716">R841</f>
        <v>7</v>
      </c>
      <c r="S1341">
        <f t="shared" si="2716"/>
        <v>7</v>
      </c>
      <c r="U1341">
        <f>VLOOKUP($R1341,装备规划说明!$X$27:$AI$34,U$1,FALSE)</f>
        <v>16</v>
      </c>
      <c r="V1341">
        <f>INT(VLOOKUP($R1341,装备规划说明!$X$27:$AI$34,V$1,FALSE)*VLOOKUP($G1341,装备规划说明!$F$10:$O$21,4,FALSE)/装备规划说明!$AE$14)</f>
        <v>1408</v>
      </c>
      <c r="W1341">
        <f>VLOOKUP($R1341,装备规划说明!$X$27:$AI$34,W$1,FALSE)</f>
        <v>18</v>
      </c>
      <c r="X1341">
        <f>INT(VLOOKUP($R1341,装备规划说明!$X$27:$AI$34,X$1,FALSE)*VLOOKUP($G1341,装备规划说明!$F$10:$O$21,4,FALSE)/装备规划说明!$AE$14)</f>
        <v>281</v>
      </c>
      <c r="Y1341" t="str">
        <f t="shared" si="2695"/>
        <v>[[16,1408][[18,281]]</v>
      </c>
      <c r="Z1341">
        <f t="shared" si="2544"/>
        <v>3</v>
      </c>
      <c r="AA1341" t="str">
        <f t="shared" si="2545"/>
        <v>[[16,234,938,100][18,46,187,100]]</v>
      </c>
      <c r="AB1341" t="str">
        <f t="shared" si="2540"/>
        <v>[[16,234,938,100][18,46,187,100]]</v>
      </c>
      <c r="AC1341" t="str">
        <f t="shared" si="2540"/>
        <v>[[16,234,938,100][18,46,187,100]]</v>
      </c>
      <c r="AD1341" t="str">
        <f t="shared" si="2540"/>
        <v>[[16,234,938,100][18,46,187,100]]</v>
      </c>
      <c r="AE1341">
        <f t="shared" si="2546"/>
        <v>2</v>
      </c>
    </row>
    <row r="1342" spans="1:31" x14ac:dyDescent="0.15">
      <c r="A1342" t="str">
        <f t="shared" si="2702"/>
        <v>1307407</v>
      </c>
      <c r="B1342">
        <f t="shared" si="2703"/>
        <v>1</v>
      </c>
      <c r="E1342">
        <f t="shared" ref="E1342" si="2717">E842</f>
        <v>4</v>
      </c>
      <c r="G1342">
        <f t="shared" ref="G1342" si="2718">G842</f>
        <v>7</v>
      </c>
      <c r="H1342">
        <f>VLOOKUP(G1342,装备规划说明!$F$7:$H$20,2,FALSE)</f>
        <v>100</v>
      </c>
      <c r="I1342">
        <f>IF(G1342&gt;2,IF(E1342=VLOOKUP(G1342,装备规划说明!$F$10:$P$20,11,FALSE),1,0)+IF(E1342-1=VLOOKUP(G1342,装备规划说明!$F$10:$P$20,11,FALSE),1,0),IF(E1342=VLOOKUP(G1342,装备规划说明!$F$10:$P$20,11,FALSE),1,0))</f>
        <v>1</v>
      </c>
      <c r="J1342">
        <f t="shared" si="2706"/>
        <v>3</v>
      </c>
      <c r="K1342">
        <v>0</v>
      </c>
      <c r="R1342">
        <f t="shared" ref="R1342:S1342" si="2719">R842</f>
        <v>7</v>
      </c>
      <c r="S1342">
        <f t="shared" si="2719"/>
        <v>7</v>
      </c>
      <c r="U1342">
        <f>VLOOKUP($R1342,装备规划说明!$X$27:$AI$34,U$1,FALSE)</f>
        <v>16</v>
      </c>
      <c r="V1342">
        <f>INT(VLOOKUP($R1342,装备规划说明!$X$27:$AI$34,V$1,FALSE)*VLOOKUP($G1342,装备规划说明!$F$10:$O$21,4,FALSE)/装备规划说明!$AE$14)</f>
        <v>1408</v>
      </c>
      <c r="W1342">
        <f>VLOOKUP($R1342,装备规划说明!$X$27:$AI$34,W$1,FALSE)</f>
        <v>18</v>
      </c>
      <c r="X1342">
        <f>INT(VLOOKUP($R1342,装备规划说明!$X$27:$AI$34,X$1,FALSE)*VLOOKUP($G1342,装备规划说明!$F$10:$O$21,4,FALSE)/装备规划说明!$AE$14)</f>
        <v>281</v>
      </c>
      <c r="Y1342" t="str">
        <f t="shared" si="2695"/>
        <v>[[16,1408][[18,281]]</v>
      </c>
      <c r="Z1342">
        <f t="shared" si="2544"/>
        <v>3</v>
      </c>
      <c r="AA1342" t="str">
        <f t="shared" si="2545"/>
        <v>[[16,234,938,100][18,46,187,100]]</v>
      </c>
      <c r="AB1342" t="str">
        <f t="shared" si="2540"/>
        <v>[[16,234,938,100][18,46,187,100]]</v>
      </c>
      <c r="AC1342" t="str">
        <f t="shared" si="2540"/>
        <v>[[16,234,938,100][18,46,187,100]]</v>
      </c>
      <c r="AD1342" t="str">
        <f t="shared" si="2540"/>
        <v>[[16,234,938,100][18,46,187,100]]</v>
      </c>
      <c r="AE1342">
        <f t="shared" si="2546"/>
        <v>2</v>
      </c>
    </row>
    <row r="1343" spans="1:31" x14ac:dyDescent="0.15">
      <c r="A1343" t="str">
        <f t="shared" si="2702"/>
        <v>1307407</v>
      </c>
      <c r="B1343">
        <f t="shared" si="2703"/>
        <v>1</v>
      </c>
      <c r="E1343">
        <f t="shared" ref="E1343" si="2720">E843</f>
        <v>4</v>
      </c>
      <c r="G1343">
        <f t="shared" ref="G1343" si="2721">G843</f>
        <v>7</v>
      </c>
      <c r="H1343">
        <f>VLOOKUP(G1343,装备规划说明!$F$7:$H$20,2,FALSE)</f>
        <v>100</v>
      </c>
      <c r="I1343">
        <f>IF(G1343&gt;2,IF(E1343=VLOOKUP(G1343,装备规划说明!$F$10:$P$20,11,FALSE),1,0)+IF(E1343-1=VLOOKUP(G1343,装备规划说明!$F$10:$P$20,11,FALSE),1,0),IF(E1343=VLOOKUP(G1343,装备规划说明!$F$10:$P$20,11,FALSE),1,0))</f>
        <v>1</v>
      </c>
      <c r="J1343">
        <f t="shared" si="2706"/>
        <v>3</v>
      </c>
      <c r="K1343">
        <v>0</v>
      </c>
      <c r="R1343">
        <f t="shared" ref="R1343:S1343" si="2722">R843</f>
        <v>7</v>
      </c>
      <c r="S1343">
        <f t="shared" si="2722"/>
        <v>7</v>
      </c>
      <c r="U1343">
        <f>VLOOKUP($R1343,装备规划说明!$X$27:$AI$34,U$1,FALSE)</f>
        <v>16</v>
      </c>
      <c r="V1343">
        <f>INT(VLOOKUP($R1343,装备规划说明!$X$27:$AI$34,V$1,FALSE)*VLOOKUP($G1343,装备规划说明!$F$10:$O$21,4,FALSE)/装备规划说明!$AE$14)</f>
        <v>1408</v>
      </c>
      <c r="W1343">
        <f>VLOOKUP($R1343,装备规划说明!$X$27:$AI$34,W$1,FALSE)</f>
        <v>18</v>
      </c>
      <c r="X1343">
        <f>INT(VLOOKUP($R1343,装备规划说明!$X$27:$AI$34,X$1,FALSE)*VLOOKUP($G1343,装备规划说明!$F$10:$O$21,4,FALSE)/装备规划说明!$AE$14)</f>
        <v>281</v>
      </c>
      <c r="Y1343" t="str">
        <f t="shared" si="2695"/>
        <v>[[16,1408][[18,281]]</v>
      </c>
      <c r="Z1343">
        <f t="shared" si="2544"/>
        <v>3</v>
      </c>
      <c r="AA1343" t="str">
        <f t="shared" si="2545"/>
        <v>[[16,234,938,100][18,46,187,100]]</v>
      </c>
      <c r="AB1343" t="str">
        <f t="shared" si="2540"/>
        <v>[[16,234,938,100][18,46,187,100]]</v>
      </c>
      <c r="AC1343" t="str">
        <f t="shared" si="2540"/>
        <v>[[16,234,938,100][18,46,187,100]]</v>
      </c>
      <c r="AD1343" t="str">
        <f t="shared" si="2540"/>
        <v>[[16,234,938,100][18,46,187,100]]</v>
      </c>
      <c r="AE1343">
        <f t="shared" si="2546"/>
        <v>2</v>
      </c>
    </row>
    <row r="1344" spans="1:31" x14ac:dyDescent="0.15">
      <c r="A1344" t="str">
        <f t="shared" si="2702"/>
        <v>1307407</v>
      </c>
      <c r="B1344">
        <f t="shared" si="2703"/>
        <v>1</v>
      </c>
      <c r="E1344">
        <f t="shared" ref="E1344" si="2723">E844</f>
        <v>4</v>
      </c>
      <c r="G1344">
        <f t="shared" ref="G1344" si="2724">G844</f>
        <v>7</v>
      </c>
      <c r="H1344">
        <f>VLOOKUP(G1344,装备规划说明!$F$7:$H$20,2,FALSE)</f>
        <v>100</v>
      </c>
      <c r="I1344">
        <f>IF(G1344&gt;2,IF(E1344=VLOOKUP(G1344,装备规划说明!$F$10:$P$20,11,FALSE),1,0)+IF(E1344-1=VLOOKUP(G1344,装备规划说明!$F$10:$P$20,11,FALSE),1,0),IF(E1344=VLOOKUP(G1344,装备规划说明!$F$10:$P$20,11,FALSE),1,0))</f>
        <v>1</v>
      </c>
      <c r="J1344">
        <f t="shared" si="2706"/>
        <v>3</v>
      </c>
      <c r="K1344">
        <v>0</v>
      </c>
      <c r="R1344">
        <f t="shared" ref="R1344:S1344" si="2725">R844</f>
        <v>7</v>
      </c>
      <c r="S1344">
        <f t="shared" si="2725"/>
        <v>7</v>
      </c>
      <c r="U1344">
        <f>VLOOKUP($R1344,装备规划说明!$X$27:$AI$34,U$1,FALSE)</f>
        <v>16</v>
      </c>
      <c r="V1344">
        <f>INT(VLOOKUP($R1344,装备规划说明!$X$27:$AI$34,V$1,FALSE)*VLOOKUP($G1344,装备规划说明!$F$10:$O$21,4,FALSE)/装备规划说明!$AE$14)</f>
        <v>1408</v>
      </c>
      <c r="W1344">
        <f>VLOOKUP($R1344,装备规划说明!$X$27:$AI$34,W$1,FALSE)</f>
        <v>18</v>
      </c>
      <c r="X1344">
        <f>INT(VLOOKUP($R1344,装备规划说明!$X$27:$AI$34,X$1,FALSE)*VLOOKUP($G1344,装备规划说明!$F$10:$O$21,4,FALSE)/装备规划说明!$AE$14)</f>
        <v>281</v>
      </c>
      <c r="Y1344" t="str">
        <f t="shared" si="2695"/>
        <v>[[16,1408][[18,281]]</v>
      </c>
      <c r="Z1344">
        <f t="shared" si="2544"/>
        <v>3</v>
      </c>
      <c r="AA1344" t="str">
        <f t="shared" si="2545"/>
        <v>[[16,234,938,100][18,46,187,100]]</v>
      </c>
      <c r="AB1344" t="str">
        <f t="shared" si="2540"/>
        <v>[[16,234,938,100][18,46,187,100]]</v>
      </c>
      <c r="AC1344" t="str">
        <f t="shared" si="2540"/>
        <v>[[16,234,938,100][18,46,187,100]]</v>
      </c>
      <c r="AD1344" t="str">
        <f t="shared" si="2540"/>
        <v>[[16,234,938,100][18,46,187,100]]</v>
      </c>
      <c r="AE1344">
        <f t="shared" si="2546"/>
        <v>2</v>
      </c>
    </row>
    <row r="1345" spans="1:31" x14ac:dyDescent="0.15">
      <c r="A1345" t="str">
        <f t="shared" si="2702"/>
        <v>1301507</v>
      </c>
      <c r="B1345">
        <f t="shared" si="2703"/>
        <v>1</v>
      </c>
      <c r="E1345">
        <f t="shared" ref="E1345" si="2726">E845</f>
        <v>5</v>
      </c>
      <c r="G1345">
        <f t="shared" ref="G1345" si="2727">G845</f>
        <v>7</v>
      </c>
      <c r="H1345">
        <f>VLOOKUP(G1345,装备规划说明!$F$7:$H$20,2,FALSE)</f>
        <v>100</v>
      </c>
      <c r="I1345">
        <f>IF(G1345&gt;2,IF(E1345=VLOOKUP(G1345,装备规划说明!$F$10:$P$20,11,FALSE),1,0)+IF(E1345-1=VLOOKUP(G1345,装备规划说明!$F$10:$P$20,11,FALSE),1,0),IF(E1345=VLOOKUP(G1345,装备规划说明!$F$10:$P$20,11,FALSE),1,0))</f>
        <v>1</v>
      </c>
      <c r="J1345">
        <f t="shared" si="2706"/>
        <v>3</v>
      </c>
      <c r="K1345">
        <v>0</v>
      </c>
      <c r="R1345">
        <f t="shared" ref="R1345:S1345" si="2728">R845</f>
        <v>1</v>
      </c>
      <c r="S1345">
        <f t="shared" si="2728"/>
        <v>1</v>
      </c>
      <c r="U1345">
        <f>VLOOKUP($R1345,装备规划说明!$X$27:$AI$34,U$1,FALSE)</f>
        <v>16</v>
      </c>
      <c r="V1345">
        <f>INT(VLOOKUP($R1345,装备规划说明!$X$27:$AI$34,V$1,FALSE)*VLOOKUP($G1345,装备规划说明!$F$10:$O$21,4,FALSE)/装备规划说明!$AE$14)</f>
        <v>985</v>
      </c>
      <c r="W1345">
        <f>VLOOKUP($R1345,装备规划说明!$X$27:$AI$34,W$1,FALSE)</f>
        <v>20</v>
      </c>
      <c r="X1345">
        <f>INT(VLOOKUP($R1345,装备规划说明!$X$27:$AI$34,X$1,FALSE)*VLOOKUP($G1345,装备规划说明!$F$10:$O$21,4,FALSE)/装备规划说明!$AE$14)</f>
        <v>70</v>
      </c>
      <c r="Y1345" t="str">
        <f t="shared" si="2695"/>
        <v>[[16,985][[20,70]]</v>
      </c>
      <c r="Z1345">
        <f t="shared" si="2544"/>
        <v>4</v>
      </c>
      <c r="AA1345" t="str">
        <f t="shared" si="2545"/>
        <v>[[16,164,656,100][20,11,46,100]]</v>
      </c>
      <c r="AB1345" t="str">
        <f t="shared" si="2540"/>
        <v>[[16,164,656,100][20,11,46,100]]</v>
      </c>
      <c r="AC1345" t="str">
        <f t="shared" si="2540"/>
        <v>[[16,164,656,100][20,11,46,100]]</v>
      </c>
      <c r="AD1345" t="str">
        <f t="shared" si="2540"/>
        <v>[[16,164,656,100][20,11,46,100]]</v>
      </c>
      <c r="AE1345">
        <f t="shared" si="2546"/>
        <v>2</v>
      </c>
    </row>
    <row r="1346" spans="1:31" x14ac:dyDescent="0.15">
      <c r="A1346" t="str">
        <f t="shared" si="2702"/>
        <v>1302507</v>
      </c>
      <c r="B1346">
        <f t="shared" si="2703"/>
        <v>1</v>
      </c>
      <c r="E1346">
        <f t="shared" ref="E1346" si="2729">E846</f>
        <v>5</v>
      </c>
      <c r="G1346">
        <f t="shared" ref="G1346" si="2730">G846</f>
        <v>7</v>
      </c>
      <c r="H1346">
        <f>VLOOKUP(G1346,装备规划说明!$F$7:$H$20,2,FALSE)</f>
        <v>100</v>
      </c>
      <c r="I1346">
        <f>IF(G1346&gt;2,IF(E1346=VLOOKUP(G1346,装备规划说明!$F$10:$P$20,11,FALSE),1,0)+IF(E1346-1=VLOOKUP(G1346,装备规划说明!$F$10:$P$20,11,FALSE),1,0),IF(E1346=VLOOKUP(G1346,装备规划说明!$F$10:$P$20,11,FALSE),1,0))</f>
        <v>1</v>
      </c>
      <c r="J1346">
        <f t="shared" si="2706"/>
        <v>3</v>
      </c>
      <c r="K1346">
        <v>0</v>
      </c>
      <c r="R1346">
        <f t="shared" ref="R1346:S1346" si="2731">R846</f>
        <v>2</v>
      </c>
      <c r="S1346">
        <f t="shared" si="2731"/>
        <v>2</v>
      </c>
      <c r="U1346">
        <f>VLOOKUP($R1346,装备规划说明!$X$27:$AI$34,U$1,FALSE)</f>
        <v>16</v>
      </c>
      <c r="V1346">
        <f>INT(VLOOKUP($R1346,装备规划说明!$X$27:$AI$34,V$1,FALSE)*VLOOKUP($G1346,装备规划说明!$F$10:$O$21,4,FALSE)/装备规划说明!$AE$14)</f>
        <v>1408</v>
      </c>
      <c r="W1346">
        <f>VLOOKUP($R1346,装备规划说明!$X$27:$AI$34,W$1,FALSE)</f>
        <v>20</v>
      </c>
      <c r="X1346">
        <f>INT(VLOOKUP($R1346,装备规划说明!$X$27:$AI$34,X$1,FALSE)*VLOOKUP($G1346,装备规划说明!$F$10:$O$21,4,FALSE)/装备规划说明!$AE$14)</f>
        <v>70</v>
      </c>
      <c r="Y1346" t="str">
        <f t="shared" si="2695"/>
        <v>[[16,1408][[20,70]]</v>
      </c>
      <c r="Z1346">
        <f t="shared" si="2544"/>
        <v>4</v>
      </c>
      <c r="AA1346" t="str">
        <f t="shared" si="2545"/>
        <v>[[16,234,938,100][20,11,46,100]]</v>
      </c>
      <c r="AB1346" t="str">
        <f t="shared" si="2540"/>
        <v>[[16,234,938,100][20,11,46,100]]</v>
      </c>
      <c r="AC1346" t="str">
        <f t="shared" si="2540"/>
        <v>[[16,234,938,100][20,11,46,100]]</v>
      </c>
      <c r="AD1346" t="str">
        <f t="shared" si="2540"/>
        <v>[[16,234,938,100][20,11,46,100]]</v>
      </c>
      <c r="AE1346">
        <f t="shared" si="2546"/>
        <v>2</v>
      </c>
    </row>
    <row r="1347" spans="1:31" x14ac:dyDescent="0.15">
      <c r="A1347" t="str">
        <f t="shared" si="2702"/>
        <v>1303507</v>
      </c>
      <c r="B1347">
        <f t="shared" si="2703"/>
        <v>1</v>
      </c>
      <c r="E1347">
        <f t="shared" ref="E1347" si="2732">E847</f>
        <v>5</v>
      </c>
      <c r="G1347">
        <f t="shared" ref="G1347" si="2733">G847</f>
        <v>7</v>
      </c>
      <c r="H1347">
        <f>VLOOKUP(G1347,装备规划说明!$F$7:$H$20,2,FALSE)</f>
        <v>100</v>
      </c>
      <c r="I1347">
        <f>IF(G1347&gt;2,IF(E1347=VLOOKUP(G1347,装备规划说明!$F$10:$P$20,11,FALSE),1,0)+IF(E1347-1=VLOOKUP(G1347,装备规划说明!$F$10:$P$20,11,FALSE),1,0),IF(E1347=VLOOKUP(G1347,装备规划说明!$F$10:$P$20,11,FALSE),1,0))</f>
        <v>1</v>
      </c>
      <c r="J1347">
        <f t="shared" si="2706"/>
        <v>3</v>
      </c>
      <c r="K1347">
        <v>0</v>
      </c>
      <c r="R1347">
        <f t="shared" ref="R1347:S1347" si="2734">R847</f>
        <v>3</v>
      </c>
      <c r="S1347">
        <f t="shared" si="2734"/>
        <v>3</v>
      </c>
      <c r="U1347">
        <f>VLOOKUP($R1347,装备规划说明!$X$27:$AI$34,U$1,FALSE)</f>
        <v>16</v>
      </c>
      <c r="V1347">
        <f>INT(VLOOKUP($R1347,装备规划说明!$X$27:$AI$34,V$1,FALSE)*VLOOKUP($G1347,装备规划说明!$F$10:$O$21,4,FALSE)/装备规划说明!$AE$14)</f>
        <v>704</v>
      </c>
      <c r="W1347">
        <f>VLOOKUP($R1347,装备规划说明!$X$27:$AI$34,W$1,FALSE)</f>
        <v>21</v>
      </c>
      <c r="X1347">
        <f>INT(VLOOKUP($R1347,装备规划说明!$X$27:$AI$34,X$1,FALSE)*VLOOKUP($G1347,装备规划说明!$F$10:$O$21,4,FALSE)/装备规划说明!$AE$14)</f>
        <v>70</v>
      </c>
      <c r="Y1347" t="str">
        <f t="shared" si="2695"/>
        <v>[[16,704][[21,70]]</v>
      </c>
      <c r="Z1347">
        <f t="shared" si="2544"/>
        <v>4</v>
      </c>
      <c r="AA1347" t="str">
        <f t="shared" si="2545"/>
        <v>[[16,117,469,100][21,11,46,100]]</v>
      </c>
      <c r="AB1347" t="str">
        <f t="shared" si="2540"/>
        <v>[[16,117,469,100][21,11,46,100]]</v>
      </c>
      <c r="AC1347" t="str">
        <f t="shared" si="2540"/>
        <v>[[16,117,469,100][21,11,46,100]]</v>
      </c>
      <c r="AD1347" t="str">
        <f t="shared" si="2540"/>
        <v>[[16,117,469,100][21,11,46,100]]</v>
      </c>
      <c r="AE1347">
        <f t="shared" si="2546"/>
        <v>2</v>
      </c>
    </row>
    <row r="1348" spans="1:31" x14ac:dyDescent="0.15">
      <c r="A1348" t="str">
        <f t="shared" si="2702"/>
        <v>1304507</v>
      </c>
      <c r="B1348">
        <f t="shared" si="2703"/>
        <v>1</v>
      </c>
      <c r="E1348">
        <f t="shared" ref="E1348" si="2735">E848</f>
        <v>5</v>
      </c>
      <c r="G1348">
        <f t="shared" ref="G1348" si="2736">G848</f>
        <v>7</v>
      </c>
      <c r="H1348">
        <f>VLOOKUP(G1348,装备规划说明!$F$7:$H$20,2,FALSE)</f>
        <v>100</v>
      </c>
      <c r="I1348">
        <f>IF(G1348&gt;2,IF(E1348=VLOOKUP(G1348,装备规划说明!$F$10:$P$20,11,FALSE),1,0)+IF(E1348-1=VLOOKUP(G1348,装备规划说明!$F$10:$P$20,11,FALSE),1,0),IF(E1348=VLOOKUP(G1348,装备规划说明!$F$10:$P$20,11,FALSE),1,0))</f>
        <v>1</v>
      </c>
      <c r="J1348">
        <f t="shared" si="2706"/>
        <v>3</v>
      </c>
      <c r="K1348">
        <v>0</v>
      </c>
      <c r="R1348">
        <f t="shared" ref="R1348:S1348" si="2737">R848</f>
        <v>4</v>
      </c>
      <c r="S1348">
        <f t="shared" si="2737"/>
        <v>4</v>
      </c>
      <c r="U1348">
        <f>VLOOKUP($R1348,装备规划说明!$X$27:$AI$34,U$1,FALSE)</f>
        <v>18</v>
      </c>
      <c r="V1348">
        <f>INT(VLOOKUP($R1348,装备规划说明!$X$27:$AI$34,V$1,FALSE)*VLOOKUP($G1348,装备规划说明!$F$10:$O$21,4,FALSE)/装备规划说明!$AE$14)</f>
        <v>70</v>
      </c>
      <c r="W1348">
        <f>VLOOKUP($R1348,装备规划说明!$X$27:$AI$34,W$1,FALSE)</f>
        <v>22</v>
      </c>
      <c r="X1348">
        <f>INT(VLOOKUP($R1348,装备规划说明!$X$27:$AI$34,X$1,FALSE)*VLOOKUP($G1348,装备规划说明!$F$10:$O$21,4,FALSE)/装备规划说明!$AE$14)</f>
        <v>35</v>
      </c>
      <c r="Y1348" t="str">
        <f t="shared" si="2695"/>
        <v>[[18,70][[22,35]]</v>
      </c>
      <c r="Z1348">
        <f t="shared" si="2544"/>
        <v>4</v>
      </c>
      <c r="AA1348" t="str">
        <f t="shared" si="2545"/>
        <v>[[18,11,46,100][22,5,23,100]]</v>
      </c>
      <c r="AB1348" t="str">
        <f t="shared" si="2540"/>
        <v>[[18,11,46,100][22,5,23,100]]</v>
      </c>
      <c r="AC1348" t="str">
        <f t="shared" si="2540"/>
        <v>[[18,11,46,100][22,5,23,100]]</v>
      </c>
      <c r="AD1348" t="str">
        <f t="shared" si="2540"/>
        <v>[[18,11,46,100][22,5,23,100]]</v>
      </c>
      <c r="AE1348">
        <f t="shared" si="2546"/>
        <v>2</v>
      </c>
    </row>
    <row r="1349" spans="1:31" x14ac:dyDescent="0.15">
      <c r="A1349" t="str">
        <f t="shared" si="2702"/>
        <v>1305507</v>
      </c>
      <c r="B1349">
        <f t="shared" si="2703"/>
        <v>1</v>
      </c>
      <c r="E1349">
        <f t="shared" ref="E1349" si="2738">E849</f>
        <v>5</v>
      </c>
      <c r="G1349">
        <f t="shared" ref="G1349" si="2739">G849</f>
        <v>7</v>
      </c>
      <c r="H1349">
        <f>VLOOKUP(G1349,装备规划说明!$F$7:$H$20,2,FALSE)</f>
        <v>100</v>
      </c>
      <c r="I1349">
        <f>IF(G1349&gt;2,IF(E1349=VLOOKUP(G1349,装备规划说明!$F$10:$P$20,11,FALSE),1,0)+IF(E1349-1=VLOOKUP(G1349,装备规划说明!$F$10:$P$20,11,FALSE),1,0),IF(E1349=VLOOKUP(G1349,装备规划说明!$F$10:$P$20,11,FALSE),1,0))</f>
        <v>1</v>
      </c>
      <c r="J1349">
        <f t="shared" si="2706"/>
        <v>3</v>
      </c>
      <c r="K1349">
        <v>0</v>
      </c>
      <c r="R1349">
        <f t="shared" ref="R1349:S1349" si="2740">R849</f>
        <v>5</v>
      </c>
      <c r="S1349">
        <f t="shared" si="2740"/>
        <v>5</v>
      </c>
      <c r="U1349">
        <f>VLOOKUP($R1349,装备规划说明!$X$27:$AI$34,U$1,FALSE)</f>
        <v>16</v>
      </c>
      <c r="V1349">
        <f>INT(VLOOKUP($R1349,装备规划说明!$X$27:$AI$34,V$1,FALSE)*VLOOKUP($G1349,装备规划说明!$F$10:$O$21,4,FALSE)/装备规划说明!$AE$14)</f>
        <v>985</v>
      </c>
      <c r="W1349">
        <f>VLOOKUP($R1349,装备规划说明!$X$27:$AI$34,W$1,FALSE)</f>
        <v>17</v>
      </c>
      <c r="X1349">
        <f>INT(VLOOKUP($R1349,装备规划说明!$X$27:$AI$34,X$1,FALSE)*VLOOKUP($G1349,装备规划说明!$F$10:$O$21,4,FALSE)/装备规划说明!$AE$14)</f>
        <v>704</v>
      </c>
      <c r="Y1349" t="str">
        <f t="shared" si="2695"/>
        <v>[[16,985][[17,704]]</v>
      </c>
      <c r="Z1349">
        <f t="shared" si="2544"/>
        <v>4</v>
      </c>
      <c r="AA1349" t="str">
        <f t="shared" si="2545"/>
        <v>[[16,164,656,100][17,117,469,100]]</v>
      </c>
      <c r="AB1349" t="str">
        <f t="shared" si="2545"/>
        <v>[[16,164,656,100][17,117,469,100]]</v>
      </c>
      <c r="AC1349" t="str">
        <f t="shared" si="2545"/>
        <v>[[16,164,656,100][17,117,469,100]]</v>
      </c>
      <c r="AD1349" t="str">
        <f t="shared" si="2545"/>
        <v>[[16,164,656,100][17,117,469,100]]</v>
      </c>
      <c r="AE1349">
        <f t="shared" si="2546"/>
        <v>2</v>
      </c>
    </row>
    <row r="1350" spans="1:31" x14ac:dyDescent="0.15">
      <c r="A1350" t="str">
        <f t="shared" si="2702"/>
        <v>1306507</v>
      </c>
      <c r="B1350">
        <f t="shared" si="2703"/>
        <v>1</v>
      </c>
      <c r="E1350">
        <f t="shared" ref="E1350" si="2741">E850</f>
        <v>5</v>
      </c>
      <c r="G1350">
        <f t="shared" ref="G1350" si="2742">G850</f>
        <v>7</v>
      </c>
      <c r="H1350">
        <f>VLOOKUP(G1350,装备规划说明!$F$7:$H$20,2,FALSE)</f>
        <v>100</v>
      </c>
      <c r="I1350">
        <f>IF(G1350&gt;2,IF(E1350=VLOOKUP(G1350,装备规划说明!$F$10:$P$20,11,FALSE),1,0)+IF(E1350-1=VLOOKUP(G1350,装备规划说明!$F$10:$P$20,11,FALSE),1,0),IF(E1350=VLOOKUP(G1350,装备规划说明!$F$10:$P$20,11,FALSE),1,0))</f>
        <v>1</v>
      </c>
      <c r="J1350">
        <f t="shared" si="2706"/>
        <v>3</v>
      </c>
      <c r="K1350">
        <v>0</v>
      </c>
      <c r="R1350">
        <f t="shared" ref="R1350:S1350" si="2743">R850</f>
        <v>6</v>
      </c>
      <c r="S1350">
        <f t="shared" si="2743"/>
        <v>6</v>
      </c>
      <c r="U1350">
        <f>VLOOKUP($R1350,装备规划说明!$X$27:$AI$34,U$1,FALSE)</f>
        <v>18</v>
      </c>
      <c r="V1350">
        <f>INT(VLOOKUP($R1350,装备规划说明!$X$27:$AI$34,V$1,FALSE)*VLOOKUP($G1350,装备规划说明!$F$10:$O$21,4,FALSE)/装备规划说明!$AE$14)</f>
        <v>70</v>
      </c>
      <c r="W1350">
        <f>VLOOKUP($R1350,装备规划说明!$X$27:$AI$34,W$1,FALSE)</f>
        <v>17</v>
      </c>
      <c r="X1350">
        <f>INT(VLOOKUP($R1350,装备规划说明!$X$27:$AI$34,X$1,FALSE)*VLOOKUP($G1350,装备规划说明!$F$10:$O$21,4,FALSE)/装备规划说明!$AE$14)</f>
        <v>28</v>
      </c>
      <c r="Y1350" t="str">
        <f t="shared" si="2695"/>
        <v>[[18,70][[17,28]]</v>
      </c>
      <c r="Z1350">
        <f t="shared" ref="Z1350:Z1413" si="2744">E1350-1</f>
        <v>4</v>
      </c>
      <c r="AA1350" t="str">
        <f t="shared" ref="AA1350:AD1381" si="2745">"[["&amp;$U1350&amp;","&amp;INT($V1350/6)&amp;","&amp;INT($V1350/1.5)&amp;",100]"&amp;"["&amp;$W1350&amp;","&amp;INT($X1350/6)&amp;","&amp;INT($X1350/1.5)&amp;",100]]"</f>
        <v>[[18,11,46,100][17,4,18,100]]</v>
      </c>
      <c r="AB1350" t="str">
        <f t="shared" si="2745"/>
        <v>[[18,11,46,100][17,4,18,100]]</v>
      </c>
      <c r="AC1350" t="str">
        <f t="shared" si="2745"/>
        <v>[[18,11,46,100][17,4,18,100]]</v>
      </c>
      <c r="AD1350" t="str">
        <f t="shared" si="2745"/>
        <v>[[18,11,46,100][17,4,18,100]]</v>
      </c>
      <c r="AE1350">
        <f t="shared" ref="AE1350:AE1413" si="2746">ROUNDDOWN((E1350*3+G1350)/8,0)</f>
        <v>2</v>
      </c>
    </row>
    <row r="1351" spans="1:31" x14ac:dyDescent="0.15">
      <c r="A1351" t="str">
        <f t="shared" si="2702"/>
        <v>1307507</v>
      </c>
      <c r="B1351">
        <f t="shared" si="2703"/>
        <v>1</v>
      </c>
      <c r="E1351">
        <f t="shared" ref="E1351" si="2747">E851</f>
        <v>5</v>
      </c>
      <c r="G1351">
        <f t="shared" ref="G1351" si="2748">G851</f>
        <v>7</v>
      </c>
      <c r="H1351">
        <f>VLOOKUP(G1351,装备规划说明!$F$7:$H$20,2,FALSE)</f>
        <v>100</v>
      </c>
      <c r="I1351">
        <f>IF(G1351&gt;2,IF(E1351=VLOOKUP(G1351,装备规划说明!$F$10:$P$20,11,FALSE),1,0)+IF(E1351-1=VLOOKUP(G1351,装备规划说明!$F$10:$P$20,11,FALSE),1,0),IF(E1351=VLOOKUP(G1351,装备规划说明!$F$10:$P$20,11,FALSE),1,0))</f>
        <v>1</v>
      </c>
      <c r="J1351">
        <f t="shared" si="2706"/>
        <v>3</v>
      </c>
      <c r="K1351">
        <v>0</v>
      </c>
      <c r="R1351">
        <f t="shared" ref="R1351:S1351" si="2749">R851</f>
        <v>7</v>
      </c>
      <c r="S1351">
        <f t="shared" si="2749"/>
        <v>7</v>
      </c>
      <c r="U1351">
        <f>VLOOKUP($R1351,装备规划说明!$X$27:$AI$34,U$1,FALSE)</f>
        <v>16</v>
      </c>
      <c r="V1351">
        <f>INT(VLOOKUP($R1351,装备规划说明!$X$27:$AI$34,V$1,FALSE)*VLOOKUP($G1351,装备规划说明!$F$10:$O$21,4,FALSE)/装备规划说明!$AE$14)</f>
        <v>1408</v>
      </c>
      <c r="W1351">
        <f>VLOOKUP($R1351,装备规划说明!$X$27:$AI$34,W$1,FALSE)</f>
        <v>18</v>
      </c>
      <c r="X1351">
        <f>INT(VLOOKUP($R1351,装备规划说明!$X$27:$AI$34,X$1,FALSE)*VLOOKUP($G1351,装备规划说明!$F$10:$O$21,4,FALSE)/装备规划说明!$AE$14)</f>
        <v>281</v>
      </c>
      <c r="Y1351" t="str">
        <f t="shared" si="2695"/>
        <v>[[16,1408][[18,281]]</v>
      </c>
      <c r="Z1351">
        <f t="shared" si="2744"/>
        <v>4</v>
      </c>
      <c r="AA1351" t="str">
        <f t="shared" si="2745"/>
        <v>[[16,234,938,100][18,46,187,100]]</v>
      </c>
      <c r="AB1351" t="str">
        <f t="shared" si="2745"/>
        <v>[[16,234,938,100][18,46,187,100]]</v>
      </c>
      <c r="AC1351" t="str">
        <f t="shared" si="2745"/>
        <v>[[16,234,938,100][18,46,187,100]]</v>
      </c>
      <c r="AD1351" t="str">
        <f t="shared" si="2745"/>
        <v>[[16,234,938,100][18,46,187,100]]</v>
      </c>
      <c r="AE1351">
        <f t="shared" si="2746"/>
        <v>2</v>
      </c>
    </row>
    <row r="1352" spans="1:31" x14ac:dyDescent="0.15">
      <c r="A1352" t="str">
        <f t="shared" si="2702"/>
        <v>1307507</v>
      </c>
      <c r="B1352">
        <f t="shared" si="2703"/>
        <v>1</v>
      </c>
      <c r="E1352">
        <f t="shared" ref="E1352" si="2750">E852</f>
        <v>5</v>
      </c>
      <c r="G1352">
        <f t="shared" ref="G1352" si="2751">G852</f>
        <v>7</v>
      </c>
      <c r="H1352">
        <f>VLOOKUP(G1352,装备规划说明!$F$7:$H$20,2,FALSE)</f>
        <v>100</v>
      </c>
      <c r="I1352">
        <f>IF(G1352&gt;2,IF(E1352=VLOOKUP(G1352,装备规划说明!$F$10:$P$20,11,FALSE),1,0)+IF(E1352-1=VLOOKUP(G1352,装备规划说明!$F$10:$P$20,11,FALSE),1,0),IF(E1352=VLOOKUP(G1352,装备规划说明!$F$10:$P$20,11,FALSE),1,0))</f>
        <v>1</v>
      </c>
      <c r="J1352">
        <f t="shared" si="2706"/>
        <v>3</v>
      </c>
      <c r="K1352">
        <v>0</v>
      </c>
      <c r="R1352">
        <f t="shared" ref="R1352:S1352" si="2752">R852</f>
        <v>7</v>
      </c>
      <c r="S1352">
        <f t="shared" si="2752"/>
        <v>7</v>
      </c>
      <c r="U1352">
        <f>VLOOKUP($R1352,装备规划说明!$X$27:$AI$34,U$1,FALSE)</f>
        <v>16</v>
      </c>
      <c r="V1352">
        <f>INT(VLOOKUP($R1352,装备规划说明!$X$27:$AI$34,V$1,FALSE)*VLOOKUP($G1352,装备规划说明!$F$10:$O$21,4,FALSE)/装备规划说明!$AE$14)</f>
        <v>1408</v>
      </c>
      <c r="W1352">
        <f>VLOOKUP($R1352,装备规划说明!$X$27:$AI$34,W$1,FALSE)</f>
        <v>18</v>
      </c>
      <c r="X1352">
        <f>INT(VLOOKUP($R1352,装备规划说明!$X$27:$AI$34,X$1,FALSE)*VLOOKUP($G1352,装备规划说明!$F$10:$O$21,4,FALSE)/装备规划说明!$AE$14)</f>
        <v>281</v>
      </c>
      <c r="Y1352" t="str">
        <f t="shared" si="2695"/>
        <v>[[16,1408][[18,281]]</v>
      </c>
      <c r="Z1352">
        <f t="shared" si="2744"/>
        <v>4</v>
      </c>
      <c r="AA1352" t="str">
        <f t="shared" si="2745"/>
        <v>[[16,234,938,100][18,46,187,100]]</v>
      </c>
      <c r="AB1352" t="str">
        <f t="shared" si="2745"/>
        <v>[[16,234,938,100][18,46,187,100]]</v>
      </c>
      <c r="AC1352" t="str">
        <f t="shared" si="2745"/>
        <v>[[16,234,938,100][18,46,187,100]]</v>
      </c>
      <c r="AD1352" t="str">
        <f t="shared" si="2745"/>
        <v>[[16,234,938,100][18,46,187,100]]</v>
      </c>
      <c r="AE1352">
        <f t="shared" si="2746"/>
        <v>2</v>
      </c>
    </row>
    <row r="1353" spans="1:31" x14ac:dyDescent="0.15">
      <c r="A1353" t="str">
        <f t="shared" si="2702"/>
        <v>1307507</v>
      </c>
      <c r="B1353">
        <f t="shared" si="2703"/>
        <v>1</v>
      </c>
      <c r="E1353">
        <f t="shared" ref="E1353" si="2753">E853</f>
        <v>5</v>
      </c>
      <c r="G1353">
        <f t="shared" ref="G1353" si="2754">G853</f>
        <v>7</v>
      </c>
      <c r="H1353">
        <f>VLOOKUP(G1353,装备规划说明!$F$7:$H$20,2,FALSE)</f>
        <v>100</v>
      </c>
      <c r="I1353">
        <f>IF(G1353&gt;2,IF(E1353=VLOOKUP(G1353,装备规划说明!$F$10:$P$20,11,FALSE),1,0)+IF(E1353-1=VLOOKUP(G1353,装备规划说明!$F$10:$P$20,11,FALSE),1,0),IF(E1353=VLOOKUP(G1353,装备规划说明!$F$10:$P$20,11,FALSE),1,0))</f>
        <v>1</v>
      </c>
      <c r="J1353">
        <f t="shared" si="2706"/>
        <v>3</v>
      </c>
      <c r="K1353">
        <v>0</v>
      </c>
      <c r="R1353">
        <f t="shared" ref="R1353:S1353" si="2755">R853</f>
        <v>7</v>
      </c>
      <c r="S1353">
        <f t="shared" si="2755"/>
        <v>7</v>
      </c>
      <c r="U1353">
        <f>VLOOKUP($R1353,装备规划说明!$X$27:$AI$34,U$1,FALSE)</f>
        <v>16</v>
      </c>
      <c r="V1353">
        <f>INT(VLOOKUP($R1353,装备规划说明!$X$27:$AI$34,V$1,FALSE)*VLOOKUP($G1353,装备规划说明!$F$10:$O$21,4,FALSE)/装备规划说明!$AE$14)</f>
        <v>1408</v>
      </c>
      <c r="W1353">
        <f>VLOOKUP($R1353,装备规划说明!$X$27:$AI$34,W$1,FALSE)</f>
        <v>18</v>
      </c>
      <c r="X1353">
        <f>INT(VLOOKUP($R1353,装备规划说明!$X$27:$AI$34,X$1,FALSE)*VLOOKUP($G1353,装备规划说明!$F$10:$O$21,4,FALSE)/装备规划说明!$AE$14)</f>
        <v>281</v>
      </c>
      <c r="Y1353" t="str">
        <f t="shared" si="2695"/>
        <v>[[16,1408][[18,281]]</v>
      </c>
      <c r="Z1353">
        <f t="shared" si="2744"/>
        <v>4</v>
      </c>
      <c r="AA1353" t="str">
        <f t="shared" si="2745"/>
        <v>[[16,234,938,100][18,46,187,100]]</v>
      </c>
      <c r="AB1353" t="str">
        <f t="shared" si="2745"/>
        <v>[[16,234,938,100][18,46,187,100]]</v>
      </c>
      <c r="AC1353" t="str">
        <f t="shared" si="2745"/>
        <v>[[16,234,938,100][18,46,187,100]]</v>
      </c>
      <c r="AD1353" t="str">
        <f t="shared" si="2745"/>
        <v>[[16,234,938,100][18,46,187,100]]</v>
      </c>
      <c r="AE1353">
        <f t="shared" si="2746"/>
        <v>2</v>
      </c>
    </row>
    <row r="1354" spans="1:31" x14ac:dyDescent="0.15">
      <c r="A1354" t="str">
        <f t="shared" si="2702"/>
        <v>1307507</v>
      </c>
      <c r="B1354">
        <f t="shared" si="2703"/>
        <v>1</v>
      </c>
      <c r="E1354">
        <f t="shared" ref="E1354" si="2756">E854</f>
        <v>5</v>
      </c>
      <c r="G1354">
        <f t="shared" ref="G1354" si="2757">G854</f>
        <v>7</v>
      </c>
      <c r="H1354">
        <f>VLOOKUP(G1354,装备规划说明!$F$7:$H$20,2,FALSE)</f>
        <v>100</v>
      </c>
      <c r="I1354">
        <f>IF(G1354&gt;2,IF(E1354=VLOOKUP(G1354,装备规划说明!$F$10:$P$20,11,FALSE),1,0)+IF(E1354-1=VLOOKUP(G1354,装备规划说明!$F$10:$P$20,11,FALSE),1,0),IF(E1354=VLOOKUP(G1354,装备规划说明!$F$10:$P$20,11,FALSE),1,0))</f>
        <v>1</v>
      </c>
      <c r="J1354">
        <f t="shared" si="2706"/>
        <v>3</v>
      </c>
      <c r="K1354">
        <v>0</v>
      </c>
      <c r="R1354">
        <f t="shared" ref="R1354:S1354" si="2758">R854</f>
        <v>7</v>
      </c>
      <c r="S1354">
        <f t="shared" si="2758"/>
        <v>7</v>
      </c>
      <c r="U1354">
        <f>VLOOKUP($R1354,装备规划说明!$X$27:$AI$34,U$1,FALSE)</f>
        <v>16</v>
      </c>
      <c r="V1354">
        <f>INT(VLOOKUP($R1354,装备规划说明!$X$27:$AI$34,V$1,FALSE)*VLOOKUP($G1354,装备规划说明!$F$10:$O$21,4,FALSE)/装备规划说明!$AE$14)</f>
        <v>1408</v>
      </c>
      <c r="W1354">
        <f>VLOOKUP($R1354,装备规划说明!$X$27:$AI$34,W$1,FALSE)</f>
        <v>18</v>
      </c>
      <c r="X1354">
        <f>INT(VLOOKUP($R1354,装备规划说明!$X$27:$AI$34,X$1,FALSE)*VLOOKUP($G1354,装备规划说明!$F$10:$O$21,4,FALSE)/装备规划说明!$AE$14)</f>
        <v>281</v>
      </c>
      <c r="Y1354" t="str">
        <f t="shared" si="2695"/>
        <v>[[16,1408][[18,281]]</v>
      </c>
      <c r="Z1354">
        <f t="shared" si="2744"/>
        <v>4</v>
      </c>
      <c r="AA1354" t="str">
        <f t="shared" si="2745"/>
        <v>[[16,234,938,100][18,46,187,100]]</v>
      </c>
      <c r="AB1354" t="str">
        <f t="shared" si="2745"/>
        <v>[[16,234,938,100][18,46,187,100]]</v>
      </c>
      <c r="AC1354" t="str">
        <f t="shared" si="2745"/>
        <v>[[16,234,938,100][18,46,187,100]]</v>
      </c>
      <c r="AD1354" t="str">
        <f t="shared" si="2745"/>
        <v>[[16,234,938,100][18,46,187,100]]</v>
      </c>
      <c r="AE1354">
        <f t="shared" si="2746"/>
        <v>2</v>
      </c>
    </row>
    <row r="1355" spans="1:31" hidden="1" x14ac:dyDescent="0.15">
      <c r="A1355" t="str">
        <f t="shared" si="2702"/>
        <v>1301108</v>
      </c>
      <c r="B1355">
        <f t="shared" si="2703"/>
        <v>1</v>
      </c>
      <c r="E1355">
        <f t="shared" ref="E1355" si="2759">E855</f>
        <v>1</v>
      </c>
      <c r="G1355">
        <f t="shared" ref="G1355" si="2760">G855</f>
        <v>8</v>
      </c>
      <c r="H1355">
        <f>VLOOKUP(G1355,装备规划说明!$F$7:$H$20,2,FALSE)</f>
        <v>110</v>
      </c>
      <c r="I1355">
        <f>IF(G1355&gt;2,IF(E1355=VLOOKUP(G1355,装备规划说明!$F$10:$P$20,11,FALSE),1,0)+IF(E1355-1=VLOOKUP(G1355,装备规划说明!$F$10:$P$20,11,FALSE),1,0),IF(E1355=VLOOKUP(G1355,装备规划说明!$F$10:$P$20,11,FALSE),1,0))</f>
        <v>0</v>
      </c>
      <c r="J1355">
        <f t="shared" si="2706"/>
        <v>3</v>
      </c>
      <c r="K1355">
        <v>0</v>
      </c>
      <c r="R1355">
        <f t="shared" ref="R1355:S1355" si="2761">R855</f>
        <v>1</v>
      </c>
      <c r="S1355">
        <f t="shared" si="2761"/>
        <v>1</v>
      </c>
      <c r="U1355">
        <f>VLOOKUP($R1355,装备规划说明!$X$27:$AI$34,U$1,FALSE)</f>
        <v>16</v>
      </c>
      <c r="V1355">
        <f>INT(VLOOKUP($R1355,装备规划说明!$X$27:$AI$34,V$1,FALSE)*VLOOKUP($G1355,装备规划说明!$F$10:$O$21,4,FALSE)/装备规划说明!$AE$14)</f>
        <v>1084</v>
      </c>
      <c r="W1355">
        <f>VLOOKUP($R1355,装备规划说明!$X$27:$AI$34,W$1,FALSE)</f>
        <v>20</v>
      </c>
      <c r="X1355">
        <f>INT(VLOOKUP($R1355,装备规划说明!$X$27:$AI$34,X$1,FALSE)*VLOOKUP($G1355,装备规划说明!$F$10:$O$21,4,FALSE)/装备规划说明!$AE$14)</f>
        <v>77</v>
      </c>
      <c r="Y1355" t="str">
        <f t="shared" ref="Y1355:Y1413" si="2762">"[["&amp;$U1355&amp;","&amp;INT($V1355*0.7)&amp;","&amp;INT($V1355*1.25)&amp;"]"&amp;"[["&amp;$W1355&amp;","&amp;INT($X1355*0.7)&amp;","&amp;INT($X1355*1.25)&amp;"]"</f>
        <v>[[16,758,1355][[20,53,96]</v>
      </c>
      <c r="Z1355">
        <f t="shared" si="2744"/>
        <v>0</v>
      </c>
      <c r="AA1355" t="str">
        <f t="shared" si="2745"/>
        <v>[[16,180,722,100][20,12,51,100]]</v>
      </c>
      <c r="AB1355" t="str">
        <f t="shared" si="2745"/>
        <v>[[16,180,722,100][20,12,51,100]]</v>
      </c>
      <c r="AC1355" t="str">
        <f t="shared" si="2745"/>
        <v>[[16,180,722,100][20,12,51,100]]</v>
      </c>
      <c r="AD1355" t="str">
        <f t="shared" si="2745"/>
        <v>[[16,180,722,100][20,12,51,100]]</v>
      </c>
      <c r="AE1355">
        <f t="shared" si="2746"/>
        <v>1</v>
      </c>
    </row>
    <row r="1356" spans="1:31" hidden="1" x14ac:dyDescent="0.15">
      <c r="A1356" t="str">
        <f t="shared" si="2702"/>
        <v>1302108</v>
      </c>
      <c r="B1356">
        <f t="shared" si="2703"/>
        <v>1</v>
      </c>
      <c r="E1356">
        <f t="shared" ref="E1356" si="2763">E856</f>
        <v>1</v>
      </c>
      <c r="G1356">
        <f t="shared" ref="G1356" si="2764">G856</f>
        <v>8</v>
      </c>
      <c r="H1356">
        <f>VLOOKUP(G1356,装备规划说明!$F$7:$H$20,2,FALSE)</f>
        <v>110</v>
      </c>
      <c r="I1356">
        <f>IF(G1356&gt;2,IF(E1356=VLOOKUP(G1356,装备规划说明!$F$10:$P$20,11,FALSE),1,0)+IF(E1356-1=VLOOKUP(G1356,装备规划说明!$F$10:$P$20,11,FALSE),1,0),IF(E1356=VLOOKUP(G1356,装备规划说明!$F$10:$P$20,11,FALSE),1,0))</f>
        <v>0</v>
      </c>
      <c r="J1356">
        <f t="shared" si="2706"/>
        <v>3</v>
      </c>
      <c r="K1356">
        <v>0</v>
      </c>
      <c r="R1356">
        <f t="shared" ref="R1356:S1356" si="2765">R856</f>
        <v>2</v>
      </c>
      <c r="S1356">
        <f t="shared" si="2765"/>
        <v>2</v>
      </c>
      <c r="U1356">
        <f>VLOOKUP($R1356,装备规划说明!$X$27:$AI$34,U$1,FALSE)</f>
        <v>16</v>
      </c>
      <c r="V1356">
        <f>INT(VLOOKUP($R1356,装备规划说明!$X$27:$AI$34,V$1,FALSE)*VLOOKUP($G1356,装备规划说明!$F$10:$O$21,4,FALSE)/装备规划说明!$AE$14)</f>
        <v>1549</v>
      </c>
      <c r="W1356">
        <f>VLOOKUP($R1356,装备规划说明!$X$27:$AI$34,W$1,FALSE)</f>
        <v>20</v>
      </c>
      <c r="X1356">
        <f>INT(VLOOKUP($R1356,装备规划说明!$X$27:$AI$34,X$1,FALSE)*VLOOKUP($G1356,装备规划说明!$F$10:$O$21,4,FALSE)/装备规划说明!$AE$14)</f>
        <v>77</v>
      </c>
      <c r="Y1356" t="str">
        <f t="shared" si="2762"/>
        <v>[[16,1084,1936][[20,53,96]</v>
      </c>
      <c r="Z1356">
        <f t="shared" si="2744"/>
        <v>0</v>
      </c>
      <c r="AA1356" t="str">
        <f t="shared" si="2745"/>
        <v>[[16,258,1032,100][20,12,51,100]]</v>
      </c>
      <c r="AB1356" t="str">
        <f t="shared" si="2745"/>
        <v>[[16,258,1032,100][20,12,51,100]]</v>
      </c>
      <c r="AC1356" t="str">
        <f t="shared" si="2745"/>
        <v>[[16,258,1032,100][20,12,51,100]]</v>
      </c>
      <c r="AD1356" t="str">
        <f t="shared" si="2745"/>
        <v>[[16,258,1032,100][20,12,51,100]]</v>
      </c>
      <c r="AE1356">
        <f t="shared" si="2746"/>
        <v>1</v>
      </c>
    </row>
    <row r="1357" spans="1:31" hidden="1" x14ac:dyDescent="0.15">
      <c r="A1357" t="str">
        <f t="shared" si="2702"/>
        <v>1303108</v>
      </c>
      <c r="B1357">
        <f t="shared" si="2703"/>
        <v>1</v>
      </c>
      <c r="E1357">
        <f t="shared" ref="E1357" si="2766">E857</f>
        <v>1</v>
      </c>
      <c r="G1357">
        <f t="shared" ref="G1357" si="2767">G857</f>
        <v>8</v>
      </c>
      <c r="H1357">
        <f>VLOOKUP(G1357,装备规划说明!$F$7:$H$20,2,FALSE)</f>
        <v>110</v>
      </c>
      <c r="I1357">
        <f>IF(G1357&gt;2,IF(E1357=VLOOKUP(G1357,装备规划说明!$F$10:$P$20,11,FALSE),1,0)+IF(E1357-1=VLOOKUP(G1357,装备规划说明!$F$10:$P$20,11,FALSE),1,0),IF(E1357=VLOOKUP(G1357,装备规划说明!$F$10:$P$20,11,FALSE),1,0))</f>
        <v>0</v>
      </c>
      <c r="J1357">
        <f t="shared" si="2706"/>
        <v>3</v>
      </c>
      <c r="K1357">
        <v>0</v>
      </c>
      <c r="R1357">
        <f t="shared" ref="R1357:S1357" si="2768">R857</f>
        <v>3</v>
      </c>
      <c r="S1357">
        <f t="shared" si="2768"/>
        <v>3</v>
      </c>
      <c r="U1357">
        <f>VLOOKUP($R1357,装备规划说明!$X$27:$AI$34,U$1,FALSE)</f>
        <v>16</v>
      </c>
      <c r="V1357">
        <f>INT(VLOOKUP($R1357,装备规划说明!$X$27:$AI$34,V$1,FALSE)*VLOOKUP($G1357,装备规划说明!$F$10:$O$21,4,FALSE)/装备规划说明!$AE$14)</f>
        <v>774</v>
      </c>
      <c r="W1357">
        <f>VLOOKUP($R1357,装备规划说明!$X$27:$AI$34,W$1,FALSE)</f>
        <v>21</v>
      </c>
      <c r="X1357">
        <f>INT(VLOOKUP($R1357,装备规划说明!$X$27:$AI$34,X$1,FALSE)*VLOOKUP($G1357,装备规划说明!$F$10:$O$21,4,FALSE)/装备规划说明!$AE$14)</f>
        <v>77</v>
      </c>
      <c r="Y1357" t="str">
        <f t="shared" si="2762"/>
        <v>[[16,541,967][[21,53,96]</v>
      </c>
      <c r="Z1357">
        <f t="shared" si="2744"/>
        <v>0</v>
      </c>
      <c r="AA1357" t="str">
        <f t="shared" si="2745"/>
        <v>[[16,129,516,100][21,12,51,100]]</v>
      </c>
      <c r="AB1357" t="str">
        <f t="shared" si="2745"/>
        <v>[[16,129,516,100][21,12,51,100]]</v>
      </c>
      <c r="AC1357" t="str">
        <f t="shared" si="2745"/>
        <v>[[16,129,516,100][21,12,51,100]]</v>
      </c>
      <c r="AD1357" t="str">
        <f t="shared" si="2745"/>
        <v>[[16,129,516,100][21,12,51,100]]</v>
      </c>
      <c r="AE1357">
        <f t="shared" si="2746"/>
        <v>1</v>
      </c>
    </row>
    <row r="1358" spans="1:31" hidden="1" x14ac:dyDescent="0.15">
      <c r="A1358" t="str">
        <f t="shared" si="2702"/>
        <v>1304108</v>
      </c>
      <c r="B1358">
        <f t="shared" si="2703"/>
        <v>1</v>
      </c>
      <c r="E1358">
        <f t="shared" ref="E1358" si="2769">E858</f>
        <v>1</v>
      </c>
      <c r="G1358">
        <f t="shared" ref="G1358" si="2770">G858</f>
        <v>8</v>
      </c>
      <c r="H1358">
        <f>VLOOKUP(G1358,装备规划说明!$F$7:$H$20,2,FALSE)</f>
        <v>110</v>
      </c>
      <c r="I1358">
        <f>IF(G1358&gt;2,IF(E1358=VLOOKUP(G1358,装备规划说明!$F$10:$P$20,11,FALSE),1,0)+IF(E1358-1=VLOOKUP(G1358,装备规划说明!$F$10:$P$20,11,FALSE),1,0),IF(E1358=VLOOKUP(G1358,装备规划说明!$F$10:$P$20,11,FALSE),1,0))</f>
        <v>0</v>
      </c>
      <c r="J1358">
        <f t="shared" si="2706"/>
        <v>3</v>
      </c>
      <c r="K1358">
        <v>0</v>
      </c>
      <c r="R1358">
        <f t="shared" ref="R1358:S1358" si="2771">R858</f>
        <v>4</v>
      </c>
      <c r="S1358">
        <f t="shared" si="2771"/>
        <v>4</v>
      </c>
      <c r="U1358">
        <f>VLOOKUP($R1358,装备规划说明!$X$27:$AI$34,U$1,FALSE)</f>
        <v>18</v>
      </c>
      <c r="V1358">
        <f>INT(VLOOKUP($R1358,装备规划说明!$X$27:$AI$34,V$1,FALSE)*VLOOKUP($G1358,装备规划说明!$F$10:$O$21,4,FALSE)/装备规划说明!$AE$14)</f>
        <v>77</v>
      </c>
      <c r="W1358">
        <f>VLOOKUP($R1358,装备规划说明!$X$27:$AI$34,W$1,FALSE)</f>
        <v>22</v>
      </c>
      <c r="X1358">
        <f>INT(VLOOKUP($R1358,装备规划说明!$X$27:$AI$34,X$1,FALSE)*VLOOKUP($G1358,装备规划说明!$F$10:$O$21,4,FALSE)/装备规划说明!$AE$14)</f>
        <v>38</v>
      </c>
      <c r="Y1358" t="str">
        <f t="shared" si="2762"/>
        <v>[[18,53,96][[22,26,47]</v>
      </c>
      <c r="Z1358">
        <f t="shared" si="2744"/>
        <v>0</v>
      </c>
      <c r="AA1358" t="str">
        <f t="shared" si="2745"/>
        <v>[[18,12,51,100][22,6,25,100]]</v>
      </c>
      <c r="AB1358" t="str">
        <f t="shared" si="2745"/>
        <v>[[18,12,51,100][22,6,25,100]]</v>
      </c>
      <c r="AC1358" t="str">
        <f t="shared" si="2745"/>
        <v>[[18,12,51,100][22,6,25,100]]</v>
      </c>
      <c r="AD1358" t="str">
        <f t="shared" si="2745"/>
        <v>[[18,12,51,100][22,6,25,100]]</v>
      </c>
      <c r="AE1358">
        <f t="shared" si="2746"/>
        <v>1</v>
      </c>
    </row>
    <row r="1359" spans="1:31" hidden="1" x14ac:dyDescent="0.15">
      <c r="A1359" t="str">
        <f t="shared" si="2702"/>
        <v>1305108</v>
      </c>
      <c r="B1359">
        <f t="shared" si="2703"/>
        <v>1</v>
      </c>
      <c r="E1359">
        <f t="shared" ref="E1359" si="2772">E859</f>
        <v>1</v>
      </c>
      <c r="G1359">
        <f t="shared" ref="G1359" si="2773">G859</f>
        <v>8</v>
      </c>
      <c r="H1359">
        <f>VLOOKUP(G1359,装备规划说明!$F$7:$H$20,2,FALSE)</f>
        <v>110</v>
      </c>
      <c r="I1359">
        <f>IF(G1359&gt;2,IF(E1359=VLOOKUP(G1359,装备规划说明!$F$10:$P$20,11,FALSE),1,0)+IF(E1359-1=VLOOKUP(G1359,装备规划说明!$F$10:$P$20,11,FALSE),1,0),IF(E1359=VLOOKUP(G1359,装备规划说明!$F$10:$P$20,11,FALSE),1,0))</f>
        <v>0</v>
      </c>
      <c r="J1359">
        <f t="shared" si="2706"/>
        <v>3</v>
      </c>
      <c r="K1359">
        <v>0</v>
      </c>
      <c r="R1359">
        <f t="shared" ref="R1359:S1359" si="2774">R859</f>
        <v>5</v>
      </c>
      <c r="S1359">
        <f t="shared" si="2774"/>
        <v>5</v>
      </c>
      <c r="U1359">
        <f>VLOOKUP($R1359,装备规划说明!$X$27:$AI$34,U$1,FALSE)</f>
        <v>16</v>
      </c>
      <c r="V1359">
        <f>INT(VLOOKUP($R1359,装备规划说明!$X$27:$AI$34,V$1,FALSE)*VLOOKUP($G1359,装备规划说明!$F$10:$O$21,4,FALSE)/装备规划说明!$AE$14)</f>
        <v>1084</v>
      </c>
      <c r="W1359">
        <f>VLOOKUP($R1359,装备规划说明!$X$27:$AI$34,W$1,FALSE)</f>
        <v>17</v>
      </c>
      <c r="X1359">
        <f>INT(VLOOKUP($R1359,装备规划说明!$X$27:$AI$34,X$1,FALSE)*VLOOKUP($G1359,装备规划说明!$F$10:$O$21,4,FALSE)/装备规划说明!$AE$14)</f>
        <v>774</v>
      </c>
      <c r="Y1359" t="str">
        <f t="shared" si="2762"/>
        <v>[[16,758,1355][[17,541,967]</v>
      </c>
      <c r="Z1359">
        <f t="shared" si="2744"/>
        <v>0</v>
      </c>
      <c r="AA1359" t="str">
        <f t="shared" si="2745"/>
        <v>[[16,180,722,100][17,129,516,100]]</v>
      </c>
      <c r="AB1359" t="str">
        <f t="shared" si="2745"/>
        <v>[[16,180,722,100][17,129,516,100]]</v>
      </c>
      <c r="AC1359" t="str">
        <f t="shared" si="2745"/>
        <v>[[16,180,722,100][17,129,516,100]]</v>
      </c>
      <c r="AD1359" t="str">
        <f t="shared" si="2745"/>
        <v>[[16,180,722,100][17,129,516,100]]</v>
      </c>
      <c r="AE1359">
        <f t="shared" si="2746"/>
        <v>1</v>
      </c>
    </row>
    <row r="1360" spans="1:31" hidden="1" x14ac:dyDescent="0.15">
      <c r="A1360" t="str">
        <f t="shared" si="2702"/>
        <v>1306108</v>
      </c>
      <c r="B1360">
        <f t="shared" si="2703"/>
        <v>1</v>
      </c>
      <c r="E1360">
        <f t="shared" ref="E1360" si="2775">E860</f>
        <v>1</v>
      </c>
      <c r="G1360">
        <f t="shared" ref="G1360" si="2776">G860</f>
        <v>8</v>
      </c>
      <c r="H1360">
        <f>VLOOKUP(G1360,装备规划说明!$F$7:$H$20,2,FALSE)</f>
        <v>110</v>
      </c>
      <c r="I1360">
        <f>IF(G1360&gt;2,IF(E1360=VLOOKUP(G1360,装备规划说明!$F$10:$P$20,11,FALSE),1,0)+IF(E1360-1=VLOOKUP(G1360,装备规划说明!$F$10:$P$20,11,FALSE),1,0),IF(E1360=VLOOKUP(G1360,装备规划说明!$F$10:$P$20,11,FALSE),1,0))</f>
        <v>0</v>
      </c>
      <c r="J1360">
        <f t="shared" si="2706"/>
        <v>3</v>
      </c>
      <c r="K1360">
        <v>0</v>
      </c>
      <c r="R1360">
        <f t="shared" ref="R1360:S1360" si="2777">R860</f>
        <v>6</v>
      </c>
      <c r="S1360">
        <f t="shared" si="2777"/>
        <v>6</v>
      </c>
      <c r="U1360">
        <f>VLOOKUP($R1360,装备规划说明!$X$27:$AI$34,U$1,FALSE)</f>
        <v>18</v>
      </c>
      <c r="V1360">
        <f>INT(VLOOKUP($R1360,装备规划说明!$X$27:$AI$34,V$1,FALSE)*VLOOKUP($G1360,装备规划说明!$F$10:$O$21,4,FALSE)/装备规划说明!$AE$14)</f>
        <v>77</v>
      </c>
      <c r="W1360">
        <f>VLOOKUP($R1360,装备规划说明!$X$27:$AI$34,W$1,FALSE)</f>
        <v>17</v>
      </c>
      <c r="X1360">
        <f>INT(VLOOKUP($R1360,装备规划说明!$X$27:$AI$34,X$1,FALSE)*VLOOKUP($G1360,装备规划说明!$F$10:$O$21,4,FALSE)/装备规划说明!$AE$14)</f>
        <v>30</v>
      </c>
      <c r="Y1360" t="str">
        <f t="shared" si="2762"/>
        <v>[[18,53,96][[17,21,37]</v>
      </c>
      <c r="Z1360">
        <f t="shared" si="2744"/>
        <v>0</v>
      </c>
      <c r="AA1360" t="str">
        <f t="shared" si="2745"/>
        <v>[[18,12,51,100][17,5,20,100]]</v>
      </c>
      <c r="AB1360" t="str">
        <f t="shared" si="2745"/>
        <v>[[18,12,51,100][17,5,20,100]]</v>
      </c>
      <c r="AC1360" t="str">
        <f t="shared" si="2745"/>
        <v>[[18,12,51,100][17,5,20,100]]</v>
      </c>
      <c r="AD1360" t="str">
        <f t="shared" si="2745"/>
        <v>[[18,12,51,100][17,5,20,100]]</v>
      </c>
      <c r="AE1360">
        <f t="shared" si="2746"/>
        <v>1</v>
      </c>
    </row>
    <row r="1361" spans="1:31" hidden="1" x14ac:dyDescent="0.15">
      <c r="A1361" t="str">
        <f t="shared" si="2702"/>
        <v>1307108</v>
      </c>
      <c r="B1361">
        <f t="shared" si="2703"/>
        <v>1</v>
      </c>
      <c r="E1361">
        <f t="shared" ref="E1361" si="2778">E861</f>
        <v>1</v>
      </c>
      <c r="G1361">
        <f t="shared" ref="G1361" si="2779">G861</f>
        <v>8</v>
      </c>
      <c r="H1361">
        <f>VLOOKUP(G1361,装备规划说明!$F$7:$H$20,2,FALSE)</f>
        <v>110</v>
      </c>
      <c r="I1361">
        <f>IF(G1361&gt;2,IF(E1361=VLOOKUP(G1361,装备规划说明!$F$10:$P$20,11,FALSE),1,0)+IF(E1361-1=VLOOKUP(G1361,装备规划说明!$F$10:$P$20,11,FALSE),1,0),IF(E1361=VLOOKUP(G1361,装备规划说明!$F$10:$P$20,11,FALSE),1,0))</f>
        <v>0</v>
      </c>
      <c r="J1361">
        <f t="shared" si="2706"/>
        <v>3</v>
      </c>
      <c r="K1361">
        <v>0</v>
      </c>
      <c r="R1361">
        <f t="shared" ref="R1361:S1361" si="2780">R861</f>
        <v>7</v>
      </c>
      <c r="S1361">
        <f t="shared" si="2780"/>
        <v>7</v>
      </c>
      <c r="U1361">
        <f>VLOOKUP($R1361,装备规划说明!$X$27:$AI$34,U$1,FALSE)</f>
        <v>16</v>
      </c>
      <c r="V1361">
        <f>INT(VLOOKUP($R1361,装备规划说明!$X$27:$AI$34,V$1,FALSE)*VLOOKUP($G1361,装备规划说明!$F$10:$O$21,4,FALSE)/装备规划说明!$AE$14)</f>
        <v>1549</v>
      </c>
      <c r="W1361">
        <f>VLOOKUP($R1361,装备规划说明!$X$27:$AI$34,W$1,FALSE)</f>
        <v>18</v>
      </c>
      <c r="X1361">
        <f>INT(VLOOKUP($R1361,装备规划说明!$X$27:$AI$34,X$1,FALSE)*VLOOKUP($G1361,装备规划说明!$F$10:$O$21,4,FALSE)/装备规划说明!$AE$14)</f>
        <v>309</v>
      </c>
      <c r="Y1361" t="str">
        <f t="shared" si="2762"/>
        <v>[[16,1084,1936][[18,216,386]</v>
      </c>
      <c r="Z1361">
        <f t="shared" si="2744"/>
        <v>0</v>
      </c>
      <c r="AA1361" t="str">
        <f t="shared" si="2745"/>
        <v>[[16,258,1032,100][18,51,206,100]]</v>
      </c>
      <c r="AB1361" t="str">
        <f t="shared" si="2745"/>
        <v>[[16,258,1032,100][18,51,206,100]]</v>
      </c>
      <c r="AC1361" t="str">
        <f t="shared" si="2745"/>
        <v>[[16,258,1032,100][18,51,206,100]]</v>
      </c>
      <c r="AD1361" t="str">
        <f t="shared" si="2745"/>
        <v>[[16,258,1032,100][18,51,206,100]]</v>
      </c>
      <c r="AE1361">
        <f t="shared" si="2746"/>
        <v>1</v>
      </c>
    </row>
    <row r="1362" spans="1:31" hidden="1" x14ac:dyDescent="0.15">
      <c r="A1362" t="str">
        <f t="shared" si="2702"/>
        <v>1307108</v>
      </c>
      <c r="B1362">
        <f t="shared" si="2703"/>
        <v>1</v>
      </c>
      <c r="E1362">
        <f t="shared" ref="E1362" si="2781">E862</f>
        <v>1</v>
      </c>
      <c r="G1362">
        <f t="shared" ref="G1362" si="2782">G862</f>
        <v>8</v>
      </c>
      <c r="H1362">
        <f>VLOOKUP(G1362,装备规划说明!$F$7:$H$20,2,FALSE)</f>
        <v>110</v>
      </c>
      <c r="I1362">
        <f>IF(G1362&gt;2,IF(E1362=VLOOKUP(G1362,装备规划说明!$F$10:$P$20,11,FALSE),1,0)+IF(E1362-1=VLOOKUP(G1362,装备规划说明!$F$10:$P$20,11,FALSE),1,0),IF(E1362=VLOOKUP(G1362,装备规划说明!$F$10:$P$20,11,FALSE),1,0))</f>
        <v>0</v>
      </c>
      <c r="J1362">
        <f t="shared" si="2706"/>
        <v>3</v>
      </c>
      <c r="K1362">
        <v>0</v>
      </c>
      <c r="R1362">
        <f t="shared" ref="R1362:S1362" si="2783">R862</f>
        <v>7</v>
      </c>
      <c r="S1362">
        <f t="shared" si="2783"/>
        <v>7</v>
      </c>
      <c r="U1362">
        <f>VLOOKUP($R1362,装备规划说明!$X$27:$AI$34,U$1,FALSE)</f>
        <v>16</v>
      </c>
      <c r="V1362">
        <f>INT(VLOOKUP($R1362,装备规划说明!$X$27:$AI$34,V$1,FALSE)*VLOOKUP($G1362,装备规划说明!$F$10:$O$21,4,FALSE)/装备规划说明!$AE$14)</f>
        <v>1549</v>
      </c>
      <c r="W1362">
        <f>VLOOKUP($R1362,装备规划说明!$X$27:$AI$34,W$1,FALSE)</f>
        <v>18</v>
      </c>
      <c r="X1362">
        <f>INT(VLOOKUP($R1362,装备规划说明!$X$27:$AI$34,X$1,FALSE)*VLOOKUP($G1362,装备规划说明!$F$10:$O$21,4,FALSE)/装备规划说明!$AE$14)</f>
        <v>309</v>
      </c>
      <c r="Y1362" t="str">
        <f t="shared" si="2762"/>
        <v>[[16,1084,1936][[18,216,386]</v>
      </c>
      <c r="Z1362">
        <f t="shared" si="2744"/>
        <v>0</v>
      </c>
      <c r="AA1362" t="str">
        <f t="shared" si="2745"/>
        <v>[[16,258,1032,100][18,51,206,100]]</v>
      </c>
      <c r="AB1362" t="str">
        <f t="shared" si="2745"/>
        <v>[[16,258,1032,100][18,51,206,100]]</v>
      </c>
      <c r="AC1362" t="str">
        <f t="shared" si="2745"/>
        <v>[[16,258,1032,100][18,51,206,100]]</v>
      </c>
      <c r="AD1362" t="str">
        <f t="shared" si="2745"/>
        <v>[[16,258,1032,100][18,51,206,100]]</v>
      </c>
      <c r="AE1362">
        <f t="shared" si="2746"/>
        <v>1</v>
      </c>
    </row>
    <row r="1363" spans="1:31" hidden="1" x14ac:dyDescent="0.15">
      <c r="A1363" t="str">
        <f t="shared" si="2702"/>
        <v>1307108</v>
      </c>
      <c r="B1363">
        <f t="shared" si="2703"/>
        <v>1</v>
      </c>
      <c r="E1363">
        <f t="shared" ref="E1363" si="2784">E863</f>
        <v>1</v>
      </c>
      <c r="G1363">
        <f t="shared" ref="G1363" si="2785">G863</f>
        <v>8</v>
      </c>
      <c r="H1363">
        <f>VLOOKUP(G1363,装备规划说明!$F$7:$H$20,2,FALSE)</f>
        <v>110</v>
      </c>
      <c r="I1363">
        <f>IF(G1363&gt;2,IF(E1363=VLOOKUP(G1363,装备规划说明!$F$10:$P$20,11,FALSE),1,0)+IF(E1363-1=VLOOKUP(G1363,装备规划说明!$F$10:$P$20,11,FALSE),1,0),IF(E1363=VLOOKUP(G1363,装备规划说明!$F$10:$P$20,11,FALSE),1,0))</f>
        <v>0</v>
      </c>
      <c r="J1363">
        <f t="shared" si="2706"/>
        <v>3</v>
      </c>
      <c r="K1363">
        <v>0</v>
      </c>
      <c r="R1363">
        <f t="shared" ref="R1363:S1363" si="2786">R863</f>
        <v>7</v>
      </c>
      <c r="S1363">
        <f t="shared" si="2786"/>
        <v>7</v>
      </c>
      <c r="U1363">
        <f>VLOOKUP($R1363,装备规划说明!$X$27:$AI$34,U$1,FALSE)</f>
        <v>16</v>
      </c>
      <c r="V1363">
        <f>INT(VLOOKUP($R1363,装备规划说明!$X$27:$AI$34,V$1,FALSE)*VLOOKUP($G1363,装备规划说明!$F$10:$O$21,4,FALSE)/装备规划说明!$AE$14)</f>
        <v>1549</v>
      </c>
      <c r="W1363">
        <f>VLOOKUP($R1363,装备规划说明!$X$27:$AI$34,W$1,FALSE)</f>
        <v>18</v>
      </c>
      <c r="X1363">
        <f>INT(VLOOKUP($R1363,装备规划说明!$X$27:$AI$34,X$1,FALSE)*VLOOKUP($G1363,装备规划说明!$F$10:$O$21,4,FALSE)/装备规划说明!$AE$14)</f>
        <v>309</v>
      </c>
      <c r="Y1363" t="str">
        <f t="shared" si="2762"/>
        <v>[[16,1084,1936][[18,216,386]</v>
      </c>
      <c r="Z1363">
        <f t="shared" si="2744"/>
        <v>0</v>
      </c>
      <c r="AA1363" t="str">
        <f t="shared" si="2745"/>
        <v>[[16,258,1032,100][18,51,206,100]]</v>
      </c>
      <c r="AB1363" t="str">
        <f t="shared" si="2745"/>
        <v>[[16,258,1032,100][18,51,206,100]]</v>
      </c>
      <c r="AC1363" t="str">
        <f t="shared" si="2745"/>
        <v>[[16,258,1032,100][18,51,206,100]]</v>
      </c>
      <c r="AD1363" t="str">
        <f t="shared" si="2745"/>
        <v>[[16,258,1032,100][18,51,206,100]]</v>
      </c>
      <c r="AE1363">
        <f t="shared" si="2746"/>
        <v>1</v>
      </c>
    </row>
    <row r="1364" spans="1:31" hidden="1" x14ac:dyDescent="0.15">
      <c r="A1364" t="str">
        <f t="shared" si="2702"/>
        <v>1307108</v>
      </c>
      <c r="B1364">
        <f t="shared" si="2703"/>
        <v>1</v>
      </c>
      <c r="E1364">
        <f t="shared" ref="E1364" si="2787">E864</f>
        <v>1</v>
      </c>
      <c r="G1364">
        <f t="shared" ref="G1364" si="2788">G864</f>
        <v>8</v>
      </c>
      <c r="H1364">
        <f>VLOOKUP(G1364,装备规划说明!$F$7:$H$20,2,FALSE)</f>
        <v>110</v>
      </c>
      <c r="I1364">
        <f>IF(G1364&gt;2,IF(E1364=VLOOKUP(G1364,装备规划说明!$F$10:$P$20,11,FALSE),1,0)+IF(E1364-1=VLOOKUP(G1364,装备规划说明!$F$10:$P$20,11,FALSE),1,0),IF(E1364=VLOOKUP(G1364,装备规划说明!$F$10:$P$20,11,FALSE),1,0))</f>
        <v>0</v>
      </c>
      <c r="J1364">
        <f t="shared" si="2706"/>
        <v>3</v>
      </c>
      <c r="K1364">
        <v>0</v>
      </c>
      <c r="R1364">
        <f t="shared" ref="R1364:S1364" si="2789">R864</f>
        <v>7</v>
      </c>
      <c r="S1364">
        <f t="shared" si="2789"/>
        <v>7</v>
      </c>
      <c r="U1364">
        <f>VLOOKUP($R1364,装备规划说明!$X$27:$AI$34,U$1,FALSE)</f>
        <v>16</v>
      </c>
      <c r="V1364">
        <f>INT(VLOOKUP($R1364,装备规划说明!$X$27:$AI$34,V$1,FALSE)*VLOOKUP($G1364,装备规划说明!$F$10:$O$21,4,FALSE)/装备规划说明!$AE$14)</f>
        <v>1549</v>
      </c>
      <c r="W1364">
        <f>VLOOKUP($R1364,装备规划说明!$X$27:$AI$34,W$1,FALSE)</f>
        <v>18</v>
      </c>
      <c r="X1364">
        <f>INT(VLOOKUP($R1364,装备规划说明!$X$27:$AI$34,X$1,FALSE)*VLOOKUP($G1364,装备规划说明!$F$10:$O$21,4,FALSE)/装备规划说明!$AE$14)</f>
        <v>309</v>
      </c>
      <c r="Y1364" t="str">
        <f t="shared" si="2762"/>
        <v>[[16,1084,1936][[18,216,386]</v>
      </c>
      <c r="Z1364">
        <f t="shared" si="2744"/>
        <v>0</v>
      </c>
      <c r="AA1364" t="str">
        <f t="shared" si="2745"/>
        <v>[[16,258,1032,100][18,51,206,100]]</v>
      </c>
      <c r="AB1364" t="str">
        <f t="shared" si="2745"/>
        <v>[[16,258,1032,100][18,51,206,100]]</v>
      </c>
      <c r="AC1364" t="str">
        <f t="shared" si="2745"/>
        <v>[[16,258,1032,100][18,51,206,100]]</v>
      </c>
      <c r="AD1364" t="str">
        <f t="shared" si="2745"/>
        <v>[[16,258,1032,100][18,51,206,100]]</v>
      </c>
      <c r="AE1364">
        <f t="shared" si="2746"/>
        <v>1</v>
      </c>
    </row>
    <row r="1365" spans="1:31" hidden="1" x14ac:dyDescent="0.15">
      <c r="A1365" t="str">
        <f t="shared" si="2702"/>
        <v>1301208</v>
      </c>
      <c r="B1365">
        <f t="shared" si="2703"/>
        <v>1</v>
      </c>
      <c r="E1365">
        <f t="shared" ref="E1365" si="2790">E865</f>
        <v>2</v>
      </c>
      <c r="G1365">
        <f t="shared" ref="G1365" si="2791">G865</f>
        <v>8</v>
      </c>
      <c r="H1365">
        <f>VLOOKUP(G1365,装备规划说明!$F$7:$H$20,2,FALSE)</f>
        <v>110</v>
      </c>
      <c r="I1365">
        <f>IF(G1365&gt;2,IF(E1365=VLOOKUP(G1365,装备规划说明!$F$10:$P$20,11,FALSE),1,0)+IF(E1365-1=VLOOKUP(G1365,装备规划说明!$F$10:$P$20,11,FALSE),1,0),IF(E1365=VLOOKUP(G1365,装备规划说明!$F$10:$P$20,11,FALSE),1,0))</f>
        <v>0</v>
      </c>
      <c r="J1365">
        <f t="shared" si="2706"/>
        <v>3</v>
      </c>
      <c r="K1365">
        <v>0</v>
      </c>
      <c r="R1365">
        <f t="shared" ref="R1365:S1365" si="2792">R865</f>
        <v>1</v>
      </c>
      <c r="S1365">
        <f t="shared" si="2792"/>
        <v>1</v>
      </c>
      <c r="U1365">
        <f>VLOOKUP($R1365,装备规划说明!$X$27:$AI$34,U$1,FALSE)</f>
        <v>16</v>
      </c>
      <c r="V1365">
        <f>INT(VLOOKUP($R1365,装备规划说明!$X$27:$AI$34,V$1,FALSE)*VLOOKUP($G1365,装备规划说明!$F$10:$O$21,4,FALSE)/装备规划说明!$AE$14)</f>
        <v>1084</v>
      </c>
      <c r="W1365">
        <f>VLOOKUP($R1365,装备规划说明!$X$27:$AI$34,W$1,FALSE)</f>
        <v>20</v>
      </c>
      <c r="X1365">
        <f>INT(VLOOKUP($R1365,装备规划说明!$X$27:$AI$34,X$1,FALSE)*VLOOKUP($G1365,装备规划说明!$F$10:$O$21,4,FALSE)/装备规划说明!$AE$14)</f>
        <v>77</v>
      </c>
      <c r="Y1365" t="str">
        <f t="shared" si="2762"/>
        <v>[[16,758,1355][[20,53,96]</v>
      </c>
      <c r="Z1365">
        <f t="shared" si="2744"/>
        <v>1</v>
      </c>
      <c r="AA1365" t="str">
        <f t="shared" si="2745"/>
        <v>[[16,180,722,100][20,12,51,100]]</v>
      </c>
      <c r="AB1365" t="str">
        <f t="shared" si="2745"/>
        <v>[[16,180,722,100][20,12,51,100]]</v>
      </c>
      <c r="AC1365" t="str">
        <f t="shared" si="2745"/>
        <v>[[16,180,722,100][20,12,51,100]]</v>
      </c>
      <c r="AD1365" t="str">
        <f t="shared" si="2745"/>
        <v>[[16,180,722,100][20,12,51,100]]</v>
      </c>
      <c r="AE1365">
        <f t="shared" si="2746"/>
        <v>1</v>
      </c>
    </row>
    <row r="1366" spans="1:31" hidden="1" x14ac:dyDescent="0.15">
      <c r="A1366" t="str">
        <f t="shared" si="2702"/>
        <v>1302208</v>
      </c>
      <c r="B1366">
        <f t="shared" si="2703"/>
        <v>1</v>
      </c>
      <c r="E1366">
        <f t="shared" ref="E1366" si="2793">E866</f>
        <v>2</v>
      </c>
      <c r="G1366">
        <f t="shared" ref="G1366" si="2794">G866</f>
        <v>8</v>
      </c>
      <c r="H1366">
        <f>VLOOKUP(G1366,装备规划说明!$F$7:$H$20,2,FALSE)</f>
        <v>110</v>
      </c>
      <c r="I1366">
        <f>IF(G1366&gt;2,IF(E1366=VLOOKUP(G1366,装备规划说明!$F$10:$P$20,11,FALSE),1,0)+IF(E1366-1=VLOOKUP(G1366,装备规划说明!$F$10:$P$20,11,FALSE),1,0),IF(E1366=VLOOKUP(G1366,装备规划说明!$F$10:$P$20,11,FALSE),1,0))</f>
        <v>0</v>
      </c>
      <c r="J1366">
        <f t="shared" si="2706"/>
        <v>3</v>
      </c>
      <c r="K1366">
        <v>0</v>
      </c>
      <c r="R1366">
        <f t="shared" ref="R1366:S1366" si="2795">R866</f>
        <v>2</v>
      </c>
      <c r="S1366">
        <f t="shared" si="2795"/>
        <v>2</v>
      </c>
      <c r="U1366">
        <f>VLOOKUP($R1366,装备规划说明!$X$27:$AI$34,U$1,FALSE)</f>
        <v>16</v>
      </c>
      <c r="V1366">
        <f>INT(VLOOKUP($R1366,装备规划说明!$X$27:$AI$34,V$1,FALSE)*VLOOKUP($G1366,装备规划说明!$F$10:$O$21,4,FALSE)/装备规划说明!$AE$14)</f>
        <v>1549</v>
      </c>
      <c r="W1366">
        <f>VLOOKUP($R1366,装备规划说明!$X$27:$AI$34,W$1,FALSE)</f>
        <v>20</v>
      </c>
      <c r="X1366">
        <f>INT(VLOOKUP($R1366,装备规划说明!$X$27:$AI$34,X$1,FALSE)*VLOOKUP($G1366,装备规划说明!$F$10:$O$21,4,FALSE)/装备规划说明!$AE$14)</f>
        <v>77</v>
      </c>
      <c r="Y1366" t="str">
        <f t="shared" si="2762"/>
        <v>[[16,1084,1936][[20,53,96]</v>
      </c>
      <c r="Z1366">
        <f t="shared" si="2744"/>
        <v>1</v>
      </c>
      <c r="AA1366" t="str">
        <f t="shared" si="2745"/>
        <v>[[16,258,1032,100][20,12,51,100]]</v>
      </c>
      <c r="AB1366" t="str">
        <f t="shared" si="2745"/>
        <v>[[16,258,1032,100][20,12,51,100]]</v>
      </c>
      <c r="AC1366" t="str">
        <f t="shared" si="2745"/>
        <v>[[16,258,1032,100][20,12,51,100]]</v>
      </c>
      <c r="AD1366" t="str">
        <f t="shared" si="2745"/>
        <v>[[16,258,1032,100][20,12,51,100]]</v>
      </c>
      <c r="AE1366">
        <f t="shared" si="2746"/>
        <v>1</v>
      </c>
    </row>
    <row r="1367" spans="1:31" hidden="1" x14ac:dyDescent="0.15">
      <c r="A1367" t="str">
        <f t="shared" si="2702"/>
        <v>1303208</v>
      </c>
      <c r="B1367">
        <f t="shared" si="2703"/>
        <v>1</v>
      </c>
      <c r="E1367">
        <f t="shared" ref="E1367" si="2796">E867</f>
        <v>2</v>
      </c>
      <c r="G1367">
        <f t="shared" ref="G1367" si="2797">G867</f>
        <v>8</v>
      </c>
      <c r="H1367">
        <f>VLOOKUP(G1367,装备规划说明!$F$7:$H$20,2,FALSE)</f>
        <v>110</v>
      </c>
      <c r="I1367">
        <f>IF(G1367&gt;2,IF(E1367=VLOOKUP(G1367,装备规划说明!$F$10:$P$20,11,FALSE),1,0)+IF(E1367-1=VLOOKUP(G1367,装备规划说明!$F$10:$P$20,11,FALSE),1,0),IF(E1367=VLOOKUP(G1367,装备规划说明!$F$10:$P$20,11,FALSE),1,0))</f>
        <v>0</v>
      </c>
      <c r="J1367">
        <f t="shared" si="2706"/>
        <v>3</v>
      </c>
      <c r="K1367">
        <v>0</v>
      </c>
      <c r="R1367">
        <f t="shared" ref="R1367:S1367" si="2798">R867</f>
        <v>3</v>
      </c>
      <c r="S1367">
        <f t="shared" si="2798"/>
        <v>3</v>
      </c>
      <c r="U1367">
        <f>VLOOKUP($R1367,装备规划说明!$X$27:$AI$34,U$1,FALSE)</f>
        <v>16</v>
      </c>
      <c r="V1367">
        <f>INT(VLOOKUP($R1367,装备规划说明!$X$27:$AI$34,V$1,FALSE)*VLOOKUP($G1367,装备规划说明!$F$10:$O$21,4,FALSE)/装备规划说明!$AE$14)</f>
        <v>774</v>
      </c>
      <c r="W1367">
        <f>VLOOKUP($R1367,装备规划说明!$X$27:$AI$34,W$1,FALSE)</f>
        <v>21</v>
      </c>
      <c r="X1367">
        <f>INT(VLOOKUP($R1367,装备规划说明!$X$27:$AI$34,X$1,FALSE)*VLOOKUP($G1367,装备规划说明!$F$10:$O$21,4,FALSE)/装备规划说明!$AE$14)</f>
        <v>77</v>
      </c>
      <c r="Y1367" t="str">
        <f t="shared" si="2762"/>
        <v>[[16,541,967][[21,53,96]</v>
      </c>
      <c r="Z1367">
        <f t="shared" si="2744"/>
        <v>1</v>
      </c>
      <c r="AA1367" t="str">
        <f t="shared" si="2745"/>
        <v>[[16,129,516,100][21,12,51,100]]</v>
      </c>
      <c r="AB1367" t="str">
        <f t="shared" si="2745"/>
        <v>[[16,129,516,100][21,12,51,100]]</v>
      </c>
      <c r="AC1367" t="str">
        <f t="shared" si="2745"/>
        <v>[[16,129,516,100][21,12,51,100]]</v>
      </c>
      <c r="AD1367" t="str">
        <f t="shared" si="2745"/>
        <v>[[16,129,516,100][21,12,51,100]]</v>
      </c>
      <c r="AE1367">
        <f t="shared" si="2746"/>
        <v>1</v>
      </c>
    </row>
    <row r="1368" spans="1:31" hidden="1" x14ac:dyDescent="0.15">
      <c r="A1368" t="str">
        <f t="shared" si="2702"/>
        <v>1304208</v>
      </c>
      <c r="B1368">
        <f t="shared" si="2703"/>
        <v>1</v>
      </c>
      <c r="E1368">
        <f t="shared" ref="E1368" si="2799">E868</f>
        <v>2</v>
      </c>
      <c r="G1368">
        <f t="shared" ref="G1368" si="2800">G868</f>
        <v>8</v>
      </c>
      <c r="H1368">
        <f>VLOOKUP(G1368,装备规划说明!$F$7:$H$20,2,FALSE)</f>
        <v>110</v>
      </c>
      <c r="I1368">
        <f>IF(G1368&gt;2,IF(E1368=VLOOKUP(G1368,装备规划说明!$F$10:$P$20,11,FALSE),1,0)+IF(E1368-1=VLOOKUP(G1368,装备规划说明!$F$10:$P$20,11,FALSE),1,0),IF(E1368=VLOOKUP(G1368,装备规划说明!$F$10:$P$20,11,FALSE),1,0))</f>
        <v>0</v>
      </c>
      <c r="J1368">
        <f t="shared" si="2706"/>
        <v>3</v>
      </c>
      <c r="K1368">
        <v>0</v>
      </c>
      <c r="R1368">
        <f t="shared" ref="R1368:S1368" si="2801">R868</f>
        <v>4</v>
      </c>
      <c r="S1368">
        <f t="shared" si="2801"/>
        <v>4</v>
      </c>
      <c r="U1368">
        <f>VLOOKUP($R1368,装备规划说明!$X$27:$AI$34,U$1,FALSE)</f>
        <v>18</v>
      </c>
      <c r="V1368">
        <f>INT(VLOOKUP($R1368,装备规划说明!$X$27:$AI$34,V$1,FALSE)*VLOOKUP($G1368,装备规划说明!$F$10:$O$21,4,FALSE)/装备规划说明!$AE$14)</f>
        <v>77</v>
      </c>
      <c r="W1368">
        <f>VLOOKUP($R1368,装备规划说明!$X$27:$AI$34,W$1,FALSE)</f>
        <v>22</v>
      </c>
      <c r="X1368">
        <f>INT(VLOOKUP($R1368,装备规划说明!$X$27:$AI$34,X$1,FALSE)*VLOOKUP($G1368,装备规划说明!$F$10:$O$21,4,FALSE)/装备规划说明!$AE$14)</f>
        <v>38</v>
      </c>
      <c r="Y1368" t="str">
        <f t="shared" si="2762"/>
        <v>[[18,53,96][[22,26,47]</v>
      </c>
      <c r="Z1368">
        <f t="shared" si="2744"/>
        <v>1</v>
      </c>
      <c r="AA1368" t="str">
        <f t="shared" si="2745"/>
        <v>[[18,12,51,100][22,6,25,100]]</v>
      </c>
      <c r="AB1368" t="str">
        <f t="shared" si="2745"/>
        <v>[[18,12,51,100][22,6,25,100]]</v>
      </c>
      <c r="AC1368" t="str">
        <f t="shared" si="2745"/>
        <v>[[18,12,51,100][22,6,25,100]]</v>
      </c>
      <c r="AD1368" t="str">
        <f t="shared" si="2745"/>
        <v>[[18,12,51,100][22,6,25,100]]</v>
      </c>
      <c r="AE1368">
        <f t="shared" si="2746"/>
        <v>1</v>
      </c>
    </row>
    <row r="1369" spans="1:31" hidden="1" x14ac:dyDescent="0.15">
      <c r="A1369" t="str">
        <f t="shared" si="2702"/>
        <v>1305208</v>
      </c>
      <c r="B1369">
        <f t="shared" si="2703"/>
        <v>1</v>
      </c>
      <c r="E1369">
        <f t="shared" ref="E1369" si="2802">E869</f>
        <v>2</v>
      </c>
      <c r="G1369">
        <f t="shared" ref="G1369" si="2803">G869</f>
        <v>8</v>
      </c>
      <c r="H1369">
        <f>VLOOKUP(G1369,装备规划说明!$F$7:$H$20,2,FALSE)</f>
        <v>110</v>
      </c>
      <c r="I1369">
        <f>IF(G1369&gt;2,IF(E1369=VLOOKUP(G1369,装备规划说明!$F$10:$P$20,11,FALSE),1,0)+IF(E1369-1=VLOOKUP(G1369,装备规划说明!$F$10:$P$20,11,FALSE),1,0),IF(E1369=VLOOKUP(G1369,装备规划说明!$F$10:$P$20,11,FALSE),1,0))</f>
        <v>0</v>
      </c>
      <c r="J1369">
        <f t="shared" si="2706"/>
        <v>3</v>
      </c>
      <c r="K1369">
        <v>0</v>
      </c>
      <c r="R1369">
        <f t="shared" ref="R1369:S1369" si="2804">R869</f>
        <v>5</v>
      </c>
      <c r="S1369">
        <f t="shared" si="2804"/>
        <v>5</v>
      </c>
      <c r="U1369">
        <f>VLOOKUP($R1369,装备规划说明!$X$27:$AI$34,U$1,FALSE)</f>
        <v>16</v>
      </c>
      <c r="V1369">
        <f>INT(VLOOKUP($R1369,装备规划说明!$X$27:$AI$34,V$1,FALSE)*VLOOKUP($G1369,装备规划说明!$F$10:$O$21,4,FALSE)/装备规划说明!$AE$14)</f>
        <v>1084</v>
      </c>
      <c r="W1369">
        <f>VLOOKUP($R1369,装备规划说明!$X$27:$AI$34,W$1,FALSE)</f>
        <v>17</v>
      </c>
      <c r="X1369">
        <f>INT(VLOOKUP($R1369,装备规划说明!$X$27:$AI$34,X$1,FALSE)*VLOOKUP($G1369,装备规划说明!$F$10:$O$21,4,FALSE)/装备规划说明!$AE$14)</f>
        <v>774</v>
      </c>
      <c r="Y1369" t="str">
        <f t="shared" si="2762"/>
        <v>[[16,758,1355][[17,541,967]</v>
      </c>
      <c r="Z1369">
        <f t="shared" si="2744"/>
        <v>1</v>
      </c>
      <c r="AA1369" t="str">
        <f t="shared" si="2745"/>
        <v>[[16,180,722,100][17,129,516,100]]</v>
      </c>
      <c r="AB1369" t="str">
        <f t="shared" si="2745"/>
        <v>[[16,180,722,100][17,129,516,100]]</v>
      </c>
      <c r="AC1369" t="str">
        <f t="shared" si="2745"/>
        <v>[[16,180,722,100][17,129,516,100]]</v>
      </c>
      <c r="AD1369" t="str">
        <f t="shared" si="2745"/>
        <v>[[16,180,722,100][17,129,516,100]]</v>
      </c>
      <c r="AE1369">
        <f t="shared" si="2746"/>
        <v>1</v>
      </c>
    </row>
    <row r="1370" spans="1:31" hidden="1" x14ac:dyDescent="0.15">
      <c r="A1370" t="str">
        <f t="shared" si="2702"/>
        <v>1306208</v>
      </c>
      <c r="B1370">
        <f t="shared" si="2703"/>
        <v>1</v>
      </c>
      <c r="E1370">
        <f t="shared" ref="E1370" si="2805">E870</f>
        <v>2</v>
      </c>
      <c r="G1370">
        <f t="shared" ref="G1370" si="2806">G870</f>
        <v>8</v>
      </c>
      <c r="H1370">
        <f>VLOOKUP(G1370,装备规划说明!$F$7:$H$20,2,FALSE)</f>
        <v>110</v>
      </c>
      <c r="I1370">
        <f>IF(G1370&gt;2,IF(E1370=VLOOKUP(G1370,装备规划说明!$F$10:$P$20,11,FALSE),1,0)+IF(E1370-1=VLOOKUP(G1370,装备规划说明!$F$10:$P$20,11,FALSE),1,0),IF(E1370=VLOOKUP(G1370,装备规划说明!$F$10:$P$20,11,FALSE),1,0))</f>
        <v>0</v>
      </c>
      <c r="J1370">
        <f t="shared" si="2706"/>
        <v>3</v>
      </c>
      <c r="K1370">
        <v>0</v>
      </c>
      <c r="R1370">
        <f t="shared" ref="R1370:S1370" si="2807">R870</f>
        <v>6</v>
      </c>
      <c r="S1370">
        <f t="shared" si="2807"/>
        <v>6</v>
      </c>
      <c r="U1370">
        <f>VLOOKUP($R1370,装备规划说明!$X$27:$AI$34,U$1,FALSE)</f>
        <v>18</v>
      </c>
      <c r="V1370">
        <f>INT(VLOOKUP($R1370,装备规划说明!$X$27:$AI$34,V$1,FALSE)*VLOOKUP($G1370,装备规划说明!$F$10:$O$21,4,FALSE)/装备规划说明!$AE$14)</f>
        <v>77</v>
      </c>
      <c r="W1370">
        <f>VLOOKUP($R1370,装备规划说明!$X$27:$AI$34,W$1,FALSE)</f>
        <v>17</v>
      </c>
      <c r="X1370">
        <f>INT(VLOOKUP($R1370,装备规划说明!$X$27:$AI$34,X$1,FALSE)*VLOOKUP($G1370,装备规划说明!$F$10:$O$21,4,FALSE)/装备规划说明!$AE$14)</f>
        <v>30</v>
      </c>
      <c r="Y1370" t="str">
        <f t="shared" si="2762"/>
        <v>[[18,53,96][[17,21,37]</v>
      </c>
      <c r="Z1370">
        <f t="shared" si="2744"/>
        <v>1</v>
      </c>
      <c r="AA1370" t="str">
        <f t="shared" si="2745"/>
        <v>[[18,12,51,100][17,5,20,100]]</v>
      </c>
      <c r="AB1370" t="str">
        <f t="shared" si="2745"/>
        <v>[[18,12,51,100][17,5,20,100]]</v>
      </c>
      <c r="AC1370" t="str">
        <f t="shared" si="2745"/>
        <v>[[18,12,51,100][17,5,20,100]]</v>
      </c>
      <c r="AD1370" t="str">
        <f t="shared" si="2745"/>
        <v>[[18,12,51,100][17,5,20,100]]</v>
      </c>
      <c r="AE1370">
        <f t="shared" si="2746"/>
        <v>1</v>
      </c>
    </row>
    <row r="1371" spans="1:31" hidden="1" x14ac:dyDescent="0.15">
      <c r="A1371" t="str">
        <f t="shared" si="2702"/>
        <v>1307208</v>
      </c>
      <c r="B1371">
        <f t="shared" si="2703"/>
        <v>1</v>
      </c>
      <c r="E1371">
        <f t="shared" ref="E1371" si="2808">E871</f>
        <v>2</v>
      </c>
      <c r="G1371">
        <f t="shared" ref="G1371" si="2809">G871</f>
        <v>8</v>
      </c>
      <c r="H1371">
        <f>VLOOKUP(G1371,装备规划说明!$F$7:$H$20,2,FALSE)</f>
        <v>110</v>
      </c>
      <c r="I1371">
        <f>IF(G1371&gt;2,IF(E1371=VLOOKUP(G1371,装备规划说明!$F$10:$P$20,11,FALSE),1,0)+IF(E1371-1=VLOOKUP(G1371,装备规划说明!$F$10:$P$20,11,FALSE),1,0),IF(E1371=VLOOKUP(G1371,装备规划说明!$F$10:$P$20,11,FALSE),1,0))</f>
        <v>0</v>
      </c>
      <c r="J1371">
        <f t="shared" si="2706"/>
        <v>3</v>
      </c>
      <c r="K1371">
        <v>0</v>
      </c>
      <c r="R1371">
        <f t="shared" ref="R1371:S1371" si="2810">R871</f>
        <v>7</v>
      </c>
      <c r="S1371">
        <f t="shared" si="2810"/>
        <v>7</v>
      </c>
      <c r="U1371">
        <f>VLOOKUP($R1371,装备规划说明!$X$27:$AI$34,U$1,FALSE)</f>
        <v>16</v>
      </c>
      <c r="V1371">
        <f>INT(VLOOKUP($R1371,装备规划说明!$X$27:$AI$34,V$1,FALSE)*VLOOKUP($G1371,装备规划说明!$F$10:$O$21,4,FALSE)/装备规划说明!$AE$14)</f>
        <v>1549</v>
      </c>
      <c r="W1371">
        <f>VLOOKUP($R1371,装备规划说明!$X$27:$AI$34,W$1,FALSE)</f>
        <v>18</v>
      </c>
      <c r="X1371">
        <f>INT(VLOOKUP($R1371,装备规划说明!$X$27:$AI$34,X$1,FALSE)*VLOOKUP($G1371,装备规划说明!$F$10:$O$21,4,FALSE)/装备规划说明!$AE$14)</f>
        <v>309</v>
      </c>
      <c r="Y1371" t="str">
        <f t="shared" si="2762"/>
        <v>[[16,1084,1936][[18,216,386]</v>
      </c>
      <c r="Z1371">
        <f t="shared" si="2744"/>
        <v>1</v>
      </c>
      <c r="AA1371" t="str">
        <f t="shared" si="2745"/>
        <v>[[16,258,1032,100][18,51,206,100]]</v>
      </c>
      <c r="AB1371" t="str">
        <f t="shared" si="2745"/>
        <v>[[16,258,1032,100][18,51,206,100]]</v>
      </c>
      <c r="AC1371" t="str">
        <f t="shared" si="2745"/>
        <v>[[16,258,1032,100][18,51,206,100]]</v>
      </c>
      <c r="AD1371" t="str">
        <f t="shared" si="2745"/>
        <v>[[16,258,1032,100][18,51,206,100]]</v>
      </c>
      <c r="AE1371">
        <f t="shared" si="2746"/>
        <v>1</v>
      </c>
    </row>
    <row r="1372" spans="1:31" hidden="1" x14ac:dyDescent="0.15">
      <c r="A1372" t="str">
        <f t="shared" si="2702"/>
        <v>1307208</v>
      </c>
      <c r="B1372">
        <f t="shared" si="2703"/>
        <v>1</v>
      </c>
      <c r="E1372">
        <f t="shared" ref="E1372" si="2811">E872</f>
        <v>2</v>
      </c>
      <c r="G1372">
        <f t="shared" ref="G1372" si="2812">G872</f>
        <v>8</v>
      </c>
      <c r="H1372">
        <f>VLOOKUP(G1372,装备规划说明!$F$7:$H$20,2,FALSE)</f>
        <v>110</v>
      </c>
      <c r="I1372">
        <f>IF(G1372&gt;2,IF(E1372=VLOOKUP(G1372,装备规划说明!$F$10:$P$20,11,FALSE),1,0)+IF(E1372-1=VLOOKUP(G1372,装备规划说明!$F$10:$P$20,11,FALSE),1,0),IF(E1372=VLOOKUP(G1372,装备规划说明!$F$10:$P$20,11,FALSE),1,0))</f>
        <v>0</v>
      </c>
      <c r="J1372">
        <f t="shared" si="2706"/>
        <v>3</v>
      </c>
      <c r="K1372">
        <v>0</v>
      </c>
      <c r="R1372">
        <f t="shared" ref="R1372:S1372" si="2813">R872</f>
        <v>7</v>
      </c>
      <c r="S1372">
        <f t="shared" si="2813"/>
        <v>7</v>
      </c>
      <c r="U1372">
        <f>VLOOKUP($R1372,装备规划说明!$X$27:$AI$34,U$1,FALSE)</f>
        <v>16</v>
      </c>
      <c r="V1372">
        <f>INT(VLOOKUP($R1372,装备规划说明!$X$27:$AI$34,V$1,FALSE)*VLOOKUP($G1372,装备规划说明!$F$10:$O$21,4,FALSE)/装备规划说明!$AE$14)</f>
        <v>1549</v>
      </c>
      <c r="W1372">
        <f>VLOOKUP($R1372,装备规划说明!$X$27:$AI$34,W$1,FALSE)</f>
        <v>18</v>
      </c>
      <c r="X1372">
        <f>INT(VLOOKUP($R1372,装备规划说明!$X$27:$AI$34,X$1,FALSE)*VLOOKUP($G1372,装备规划说明!$F$10:$O$21,4,FALSE)/装备规划说明!$AE$14)</f>
        <v>309</v>
      </c>
      <c r="Y1372" t="str">
        <f t="shared" si="2762"/>
        <v>[[16,1084,1936][[18,216,386]</v>
      </c>
      <c r="Z1372">
        <f t="shared" si="2744"/>
        <v>1</v>
      </c>
      <c r="AA1372" t="str">
        <f t="shared" si="2745"/>
        <v>[[16,258,1032,100][18,51,206,100]]</v>
      </c>
      <c r="AB1372" t="str">
        <f t="shared" si="2745"/>
        <v>[[16,258,1032,100][18,51,206,100]]</v>
      </c>
      <c r="AC1372" t="str">
        <f t="shared" si="2745"/>
        <v>[[16,258,1032,100][18,51,206,100]]</v>
      </c>
      <c r="AD1372" t="str">
        <f t="shared" si="2745"/>
        <v>[[16,258,1032,100][18,51,206,100]]</v>
      </c>
      <c r="AE1372">
        <f t="shared" si="2746"/>
        <v>1</v>
      </c>
    </row>
    <row r="1373" spans="1:31" hidden="1" x14ac:dyDescent="0.15">
      <c r="A1373" t="str">
        <f t="shared" si="2702"/>
        <v>1307208</v>
      </c>
      <c r="B1373">
        <f t="shared" si="2703"/>
        <v>1</v>
      </c>
      <c r="E1373">
        <f t="shared" ref="E1373" si="2814">E873</f>
        <v>2</v>
      </c>
      <c r="G1373">
        <f t="shared" ref="G1373" si="2815">G873</f>
        <v>8</v>
      </c>
      <c r="H1373">
        <f>VLOOKUP(G1373,装备规划说明!$F$7:$H$20,2,FALSE)</f>
        <v>110</v>
      </c>
      <c r="I1373">
        <f>IF(G1373&gt;2,IF(E1373=VLOOKUP(G1373,装备规划说明!$F$10:$P$20,11,FALSE),1,0)+IF(E1373-1=VLOOKUP(G1373,装备规划说明!$F$10:$P$20,11,FALSE),1,0),IF(E1373=VLOOKUP(G1373,装备规划说明!$F$10:$P$20,11,FALSE),1,0))</f>
        <v>0</v>
      </c>
      <c r="J1373">
        <f t="shared" si="2706"/>
        <v>3</v>
      </c>
      <c r="K1373">
        <v>0</v>
      </c>
      <c r="R1373">
        <f t="shared" ref="R1373:S1373" si="2816">R873</f>
        <v>7</v>
      </c>
      <c r="S1373">
        <f t="shared" si="2816"/>
        <v>7</v>
      </c>
      <c r="U1373">
        <f>VLOOKUP($R1373,装备规划说明!$X$27:$AI$34,U$1,FALSE)</f>
        <v>16</v>
      </c>
      <c r="V1373">
        <f>INT(VLOOKUP($R1373,装备规划说明!$X$27:$AI$34,V$1,FALSE)*VLOOKUP($G1373,装备规划说明!$F$10:$O$21,4,FALSE)/装备规划说明!$AE$14)</f>
        <v>1549</v>
      </c>
      <c r="W1373">
        <f>VLOOKUP($R1373,装备规划说明!$X$27:$AI$34,W$1,FALSE)</f>
        <v>18</v>
      </c>
      <c r="X1373">
        <f>INT(VLOOKUP($R1373,装备规划说明!$X$27:$AI$34,X$1,FALSE)*VLOOKUP($G1373,装备规划说明!$F$10:$O$21,4,FALSE)/装备规划说明!$AE$14)</f>
        <v>309</v>
      </c>
      <c r="Y1373" t="str">
        <f t="shared" si="2762"/>
        <v>[[16,1084,1936][[18,216,386]</v>
      </c>
      <c r="Z1373">
        <f t="shared" si="2744"/>
        <v>1</v>
      </c>
      <c r="AA1373" t="str">
        <f t="shared" si="2745"/>
        <v>[[16,258,1032,100][18,51,206,100]]</v>
      </c>
      <c r="AB1373" t="str">
        <f t="shared" si="2745"/>
        <v>[[16,258,1032,100][18,51,206,100]]</v>
      </c>
      <c r="AC1373" t="str">
        <f t="shared" si="2745"/>
        <v>[[16,258,1032,100][18,51,206,100]]</v>
      </c>
      <c r="AD1373" t="str">
        <f t="shared" si="2745"/>
        <v>[[16,258,1032,100][18,51,206,100]]</v>
      </c>
      <c r="AE1373">
        <f t="shared" si="2746"/>
        <v>1</v>
      </c>
    </row>
    <row r="1374" spans="1:31" hidden="1" x14ac:dyDescent="0.15">
      <c r="A1374" t="str">
        <f t="shared" si="2702"/>
        <v>1307208</v>
      </c>
      <c r="B1374">
        <f t="shared" si="2703"/>
        <v>1</v>
      </c>
      <c r="E1374">
        <f t="shared" ref="E1374" si="2817">E874</f>
        <v>2</v>
      </c>
      <c r="G1374">
        <f t="shared" ref="G1374" si="2818">G874</f>
        <v>8</v>
      </c>
      <c r="H1374">
        <f>VLOOKUP(G1374,装备规划说明!$F$7:$H$20,2,FALSE)</f>
        <v>110</v>
      </c>
      <c r="I1374">
        <f>IF(G1374&gt;2,IF(E1374=VLOOKUP(G1374,装备规划说明!$F$10:$P$20,11,FALSE),1,0)+IF(E1374-1=VLOOKUP(G1374,装备规划说明!$F$10:$P$20,11,FALSE),1,0),IF(E1374=VLOOKUP(G1374,装备规划说明!$F$10:$P$20,11,FALSE),1,0))</f>
        <v>0</v>
      </c>
      <c r="J1374">
        <f t="shared" si="2706"/>
        <v>3</v>
      </c>
      <c r="K1374">
        <v>0</v>
      </c>
      <c r="R1374">
        <f t="shared" ref="R1374:S1374" si="2819">R874</f>
        <v>7</v>
      </c>
      <c r="S1374">
        <f t="shared" si="2819"/>
        <v>7</v>
      </c>
      <c r="U1374">
        <f>VLOOKUP($R1374,装备规划说明!$X$27:$AI$34,U$1,FALSE)</f>
        <v>16</v>
      </c>
      <c r="V1374">
        <f>INT(VLOOKUP($R1374,装备规划说明!$X$27:$AI$34,V$1,FALSE)*VLOOKUP($G1374,装备规划说明!$F$10:$O$21,4,FALSE)/装备规划说明!$AE$14)</f>
        <v>1549</v>
      </c>
      <c r="W1374">
        <f>VLOOKUP($R1374,装备规划说明!$X$27:$AI$34,W$1,FALSE)</f>
        <v>18</v>
      </c>
      <c r="X1374">
        <f>INT(VLOOKUP($R1374,装备规划说明!$X$27:$AI$34,X$1,FALSE)*VLOOKUP($G1374,装备规划说明!$F$10:$O$21,4,FALSE)/装备规划说明!$AE$14)</f>
        <v>309</v>
      </c>
      <c r="Y1374" t="str">
        <f t="shared" si="2762"/>
        <v>[[16,1084,1936][[18,216,386]</v>
      </c>
      <c r="Z1374">
        <f t="shared" si="2744"/>
        <v>1</v>
      </c>
      <c r="AA1374" t="str">
        <f t="shared" si="2745"/>
        <v>[[16,258,1032,100][18,51,206,100]]</v>
      </c>
      <c r="AB1374" t="str">
        <f t="shared" si="2745"/>
        <v>[[16,258,1032,100][18,51,206,100]]</v>
      </c>
      <c r="AC1374" t="str">
        <f t="shared" si="2745"/>
        <v>[[16,258,1032,100][18,51,206,100]]</v>
      </c>
      <c r="AD1374" t="str">
        <f t="shared" si="2745"/>
        <v>[[16,258,1032,100][18,51,206,100]]</v>
      </c>
      <c r="AE1374">
        <f t="shared" si="2746"/>
        <v>1</v>
      </c>
    </row>
    <row r="1375" spans="1:31" hidden="1" x14ac:dyDescent="0.15">
      <c r="A1375" t="str">
        <f t="shared" si="2702"/>
        <v>1301308</v>
      </c>
      <c r="B1375">
        <f t="shared" si="2703"/>
        <v>1</v>
      </c>
      <c r="E1375">
        <f t="shared" ref="E1375" si="2820">E875</f>
        <v>3</v>
      </c>
      <c r="G1375">
        <f t="shared" ref="G1375" si="2821">G875</f>
        <v>8</v>
      </c>
      <c r="H1375">
        <f>VLOOKUP(G1375,装备规划说明!$F$7:$H$20,2,FALSE)</f>
        <v>110</v>
      </c>
      <c r="I1375">
        <f>IF(G1375&gt;2,IF(E1375=VLOOKUP(G1375,装备规划说明!$F$10:$P$20,11,FALSE),1,0)+IF(E1375-1=VLOOKUP(G1375,装备规划说明!$F$10:$P$20,11,FALSE),1,0),IF(E1375=VLOOKUP(G1375,装备规划说明!$F$10:$P$20,11,FALSE),1,0))</f>
        <v>0</v>
      </c>
      <c r="J1375">
        <f t="shared" si="2706"/>
        <v>3</v>
      </c>
      <c r="K1375">
        <v>0</v>
      </c>
      <c r="R1375">
        <f t="shared" ref="R1375:S1375" si="2822">R875</f>
        <v>1</v>
      </c>
      <c r="S1375">
        <f t="shared" si="2822"/>
        <v>1</v>
      </c>
      <c r="U1375">
        <f>VLOOKUP($R1375,装备规划说明!$X$27:$AI$34,U$1,FALSE)</f>
        <v>16</v>
      </c>
      <c r="V1375">
        <f>INT(VLOOKUP($R1375,装备规划说明!$X$27:$AI$34,V$1,FALSE)*VLOOKUP($G1375,装备规划说明!$F$10:$O$21,4,FALSE)/装备规划说明!$AE$14)</f>
        <v>1084</v>
      </c>
      <c r="W1375">
        <f>VLOOKUP($R1375,装备规划说明!$X$27:$AI$34,W$1,FALSE)</f>
        <v>20</v>
      </c>
      <c r="X1375">
        <f>INT(VLOOKUP($R1375,装备规划说明!$X$27:$AI$34,X$1,FALSE)*VLOOKUP($G1375,装备规划说明!$F$10:$O$21,4,FALSE)/装备规划说明!$AE$14)</f>
        <v>77</v>
      </c>
      <c r="Y1375" t="str">
        <f t="shared" si="2762"/>
        <v>[[16,758,1355][[20,53,96]</v>
      </c>
      <c r="Z1375">
        <f t="shared" si="2744"/>
        <v>2</v>
      </c>
      <c r="AA1375" t="str">
        <f t="shared" si="2745"/>
        <v>[[16,180,722,100][20,12,51,100]]</v>
      </c>
      <c r="AB1375" t="str">
        <f t="shared" si="2745"/>
        <v>[[16,180,722,100][20,12,51,100]]</v>
      </c>
      <c r="AC1375" t="str">
        <f t="shared" si="2745"/>
        <v>[[16,180,722,100][20,12,51,100]]</v>
      </c>
      <c r="AD1375" t="str">
        <f t="shared" si="2745"/>
        <v>[[16,180,722,100][20,12,51,100]]</v>
      </c>
      <c r="AE1375">
        <f t="shared" si="2746"/>
        <v>2</v>
      </c>
    </row>
    <row r="1376" spans="1:31" hidden="1" x14ac:dyDescent="0.15">
      <c r="A1376" t="str">
        <f t="shared" si="2702"/>
        <v>1302308</v>
      </c>
      <c r="B1376">
        <f t="shared" si="2703"/>
        <v>1</v>
      </c>
      <c r="E1376">
        <f t="shared" ref="E1376" si="2823">E876</f>
        <v>3</v>
      </c>
      <c r="G1376">
        <f t="shared" ref="G1376" si="2824">G876</f>
        <v>8</v>
      </c>
      <c r="H1376">
        <f>VLOOKUP(G1376,装备规划说明!$F$7:$H$20,2,FALSE)</f>
        <v>110</v>
      </c>
      <c r="I1376">
        <f>IF(G1376&gt;2,IF(E1376=VLOOKUP(G1376,装备规划说明!$F$10:$P$20,11,FALSE),1,0)+IF(E1376-1=VLOOKUP(G1376,装备规划说明!$F$10:$P$20,11,FALSE),1,0),IF(E1376=VLOOKUP(G1376,装备规划说明!$F$10:$P$20,11,FALSE),1,0))</f>
        <v>0</v>
      </c>
      <c r="J1376">
        <f t="shared" si="2706"/>
        <v>3</v>
      </c>
      <c r="K1376">
        <v>0</v>
      </c>
      <c r="R1376">
        <f t="shared" ref="R1376:S1376" si="2825">R876</f>
        <v>2</v>
      </c>
      <c r="S1376">
        <f t="shared" si="2825"/>
        <v>2</v>
      </c>
      <c r="U1376">
        <f>VLOOKUP($R1376,装备规划说明!$X$27:$AI$34,U$1,FALSE)</f>
        <v>16</v>
      </c>
      <c r="V1376">
        <f>INT(VLOOKUP($R1376,装备规划说明!$X$27:$AI$34,V$1,FALSE)*VLOOKUP($G1376,装备规划说明!$F$10:$O$21,4,FALSE)/装备规划说明!$AE$14)</f>
        <v>1549</v>
      </c>
      <c r="W1376">
        <f>VLOOKUP($R1376,装备规划说明!$X$27:$AI$34,W$1,FALSE)</f>
        <v>20</v>
      </c>
      <c r="X1376">
        <f>INT(VLOOKUP($R1376,装备规划说明!$X$27:$AI$34,X$1,FALSE)*VLOOKUP($G1376,装备规划说明!$F$10:$O$21,4,FALSE)/装备规划说明!$AE$14)</f>
        <v>77</v>
      </c>
      <c r="Y1376" t="str">
        <f t="shared" si="2762"/>
        <v>[[16,1084,1936][[20,53,96]</v>
      </c>
      <c r="Z1376">
        <f t="shared" si="2744"/>
        <v>2</v>
      </c>
      <c r="AA1376" t="str">
        <f t="shared" si="2745"/>
        <v>[[16,258,1032,100][20,12,51,100]]</v>
      </c>
      <c r="AB1376" t="str">
        <f t="shared" si="2745"/>
        <v>[[16,258,1032,100][20,12,51,100]]</v>
      </c>
      <c r="AC1376" t="str">
        <f t="shared" si="2745"/>
        <v>[[16,258,1032,100][20,12,51,100]]</v>
      </c>
      <c r="AD1376" t="str">
        <f t="shared" si="2745"/>
        <v>[[16,258,1032,100][20,12,51,100]]</v>
      </c>
      <c r="AE1376">
        <f t="shared" si="2746"/>
        <v>2</v>
      </c>
    </row>
    <row r="1377" spans="1:31" hidden="1" x14ac:dyDescent="0.15">
      <c r="A1377" t="str">
        <f t="shared" si="2702"/>
        <v>1303308</v>
      </c>
      <c r="B1377">
        <f t="shared" si="2703"/>
        <v>1</v>
      </c>
      <c r="E1377">
        <f t="shared" ref="E1377" si="2826">E877</f>
        <v>3</v>
      </c>
      <c r="G1377">
        <f t="shared" ref="G1377" si="2827">G877</f>
        <v>8</v>
      </c>
      <c r="H1377">
        <f>VLOOKUP(G1377,装备规划说明!$F$7:$H$20,2,FALSE)</f>
        <v>110</v>
      </c>
      <c r="I1377">
        <f>IF(G1377&gt;2,IF(E1377=VLOOKUP(G1377,装备规划说明!$F$10:$P$20,11,FALSE),1,0)+IF(E1377-1=VLOOKUP(G1377,装备规划说明!$F$10:$P$20,11,FALSE),1,0),IF(E1377=VLOOKUP(G1377,装备规划说明!$F$10:$P$20,11,FALSE),1,0))</f>
        <v>0</v>
      </c>
      <c r="J1377">
        <f t="shared" si="2706"/>
        <v>3</v>
      </c>
      <c r="K1377">
        <v>0</v>
      </c>
      <c r="R1377">
        <f t="shared" ref="R1377:S1377" si="2828">R877</f>
        <v>3</v>
      </c>
      <c r="S1377">
        <f t="shared" si="2828"/>
        <v>3</v>
      </c>
      <c r="U1377">
        <f>VLOOKUP($R1377,装备规划说明!$X$27:$AI$34,U$1,FALSE)</f>
        <v>16</v>
      </c>
      <c r="V1377">
        <f>INT(VLOOKUP($R1377,装备规划说明!$X$27:$AI$34,V$1,FALSE)*VLOOKUP($G1377,装备规划说明!$F$10:$O$21,4,FALSE)/装备规划说明!$AE$14)</f>
        <v>774</v>
      </c>
      <c r="W1377">
        <f>VLOOKUP($R1377,装备规划说明!$X$27:$AI$34,W$1,FALSE)</f>
        <v>21</v>
      </c>
      <c r="X1377">
        <f>INT(VLOOKUP($R1377,装备规划说明!$X$27:$AI$34,X$1,FALSE)*VLOOKUP($G1377,装备规划说明!$F$10:$O$21,4,FALSE)/装备规划说明!$AE$14)</f>
        <v>77</v>
      </c>
      <c r="Y1377" t="str">
        <f t="shared" si="2762"/>
        <v>[[16,541,967][[21,53,96]</v>
      </c>
      <c r="Z1377">
        <f t="shared" si="2744"/>
        <v>2</v>
      </c>
      <c r="AA1377" t="str">
        <f t="shared" si="2745"/>
        <v>[[16,129,516,100][21,12,51,100]]</v>
      </c>
      <c r="AB1377" t="str">
        <f t="shared" si="2745"/>
        <v>[[16,129,516,100][21,12,51,100]]</v>
      </c>
      <c r="AC1377" t="str">
        <f t="shared" si="2745"/>
        <v>[[16,129,516,100][21,12,51,100]]</v>
      </c>
      <c r="AD1377" t="str">
        <f t="shared" si="2745"/>
        <v>[[16,129,516,100][21,12,51,100]]</v>
      </c>
      <c r="AE1377">
        <f t="shared" si="2746"/>
        <v>2</v>
      </c>
    </row>
    <row r="1378" spans="1:31" hidden="1" x14ac:dyDescent="0.15">
      <c r="A1378" t="str">
        <f t="shared" si="2702"/>
        <v>1304308</v>
      </c>
      <c r="B1378">
        <f t="shared" si="2703"/>
        <v>1</v>
      </c>
      <c r="E1378">
        <f t="shared" ref="E1378" si="2829">E878</f>
        <v>3</v>
      </c>
      <c r="G1378">
        <f t="shared" ref="G1378" si="2830">G878</f>
        <v>8</v>
      </c>
      <c r="H1378">
        <f>VLOOKUP(G1378,装备规划说明!$F$7:$H$20,2,FALSE)</f>
        <v>110</v>
      </c>
      <c r="I1378">
        <f>IF(G1378&gt;2,IF(E1378=VLOOKUP(G1378,装备规划说明!$F$10:$P$20,11,FALSE),1,0)+IF(E1378-1=VLOOKUP(G1378,装备规划说明!$F$10:$P$20,11,FALSE),1,0),IF(E1378=VLOOKUP(G1378,装备规划说明!$F$10:$P$20,11,FALSE),1,0))</f>
        <v>0</v>
      </c>
      <c r="J1378">
        <f t="shared" si="2706"/>
        <v>3</v>
      </c>
      <c r="K1378">
        <v>0</v>
      </c>
      <c r="R1378">
        <f t="shared" ref="R1378:S1378" si="2831">R878</f>
        <v>4</v>
      </c>
      <c r="S1378">
        <f t="shared" si="2831"/>
        <v>4</v>
      </c>
      <c r="U1378">
        <f>VLOOKUP($R1378,装备规划说明!$X$27:$AI$34,U$1,FALSE)</f>
        <v>18</v>
      </c>
      <c r="V1378">
        <f>INT(VLOOKUP($R1378,装备规划说明!$X$27:$AI$34,V$1,FALSE)*VLOOKUP($G1378,装备规划说明!$F$10:$O$21,4,FALSE)/装备规划说明!$AE$14)</f>
        <v>77</v>
      </c>
      <c r="W1378">
        <f>VLOOKUP($R1378,装备规划说明!$X$27:$AI$34,W$1,FALSE)</f>
        <v>22</v>
      </c>
      <c r="X1378">
        <f>INT(VLOOKUP($R1378,装备规划说明!$X$27:$AI$34,X$1,FALSE)*VLOOKUP($G1378,装备规划说明!$F$10:$O$21,4,FALSE)/装备规划说明!$AE$14)</f>
        <v>38</v>
      </c>
      <c r="Y1378" t="str">
        <f t="shared" si="2762"/>
        <v>[[18,53,96][[22,26,47]</v>
      </c>
      <c r="Z1378">
        <f t="shared" si="2744"/>
        <v>2</v>
      </c>
      <c r="AA1378" t="str">
        <f t="shared" si="2745"/>
        <v>[[18,12,51,100][22,6,25,100]]</v>
      </c>
      <c r="AB1378" t="str">
        <f t="shared" si="2745"/>
        <v>[[18,12,51,100][22,6,25,100]]</v>
      </c>
      <c r="AC1378" t="str">
        <f t="shared" si="2745"/>
        <v>[[18,12,51,100][22,6,25,100]]</v>
      </c>
      <c r="AD1378" t="str">
        <f t="shared" si="2745"/>
        <v>[[18,12,51,100][22,6,25,100]]</v>
      </c>
      <c r="AE1378">
        <f t="shared" si="2746"/>
        <v>2</v>
      </c>
    </row>
    <row r="1379" spans="1:31" hidden="1" x14ac:dyDescent="0.15">
      <c r="A1379" t="str">
        <f t="shared" si="2702"/>
        <v>1305308</v>
      </c>
      <c r="B1379">
        <f t="shared" si="2703"/>
        <v>1</v>
      </c>
      <c r="E1379">
        <f t="shared" ref="E1379" si="2832">E879</f>
        <v>3</v>
      </c>
      <c r="G1379">
        <f t="shared" ref="G1379" si="2833">G879</f>
        <v>8</v>
      </c>
      <c r="H1379">
        <f>VLOOKUP(G1379,装备规划说明!$F$7:$H$20,2,FALSE)</f>
        <v>110</v>
      </c>
      <c r="I1379">
        <f>IF(G1379&gt;2,IF(E1379=VLOOKUP(G1379,装备规划说明!$F$10:$P$20,11,FALSE),1,0)+IF(E1379-1=VLOOKUP(G1379,装备规划说明!$F$10:$P$20,11,FALSE),1,0),IF(E1379=VLOOKUP(G1379,装备规划说明!$F$10:$P$20,11,FALSE),1,0))</f>
        <v>0</v>
      </c>
      <c r="J1379">
        <f t="shared" si="2706"/>
        <v>3</v>
      </c>
      <c r="K1379">
        <v>0</v>
      </c>
      <c r="R1379">
        <f t="shared" ref="R1379:S1379" si="2834">R879</f>
        <v>5</v>
      </c>
      <c r="S1379">
        <f t="shared" si="2834"/>
        <v>5</v>
      </c>
      <c r="U1379">
        <f>VLOOKUP($R1379,装备规划说明!$X$27:$AI$34,U$1,FALSE)</f>
        <v>16</v>
      </c>
      <c r="V1379">
        <f>INT(VLOOKUP($R1379,装备规划说明!$X$27:$AI$34,V$1,FALSE)*VLOOKUP($G1379,装备规划说明!$F$10:$O$21,4,FALSE)/装备规划说明!$AE$14)</f>
        <v>1084</v>
      </c>
      <c r="W1379">
        <f>VLOOKUP($R1379,装备规划说明!$X$27:$AI$34,W$1,FALSE)</f>
        <v>17</v>
      </c>
      <c r="X1379">
        <f>INT(VLOOKUP($R1379,装备规划说明!$X$27:$AI$34,X$1,FALSE)*VLOOKUP($G1379,装备规划说明!$F$10:$O$21,4,FALSE)/装备规划说明!$AE$14)</f>
        <v>774</v>
      </c>
      <c r="Y1379" t="str">
        <f t="shared" si="2762"/>
        <v>[[16,758,1355][[17,541,967]</v>
      </c>
      <c r="Z1379">
        <f t="shared" si="2744"/>
        <v>2</v>
      </c>
      <c r="AA1379" t="str">
        <f t="shared" si="2745"/>
        <v>[[16,180,722,100][17,129,516,100]]</v>
      </c>
      <c r="AB1379" t="str">
        <f t="shared" si="2745"/>
        <v>[[16,180,722,100][17,129,516,100]]</v>
      </c>
      <c r="AC1379" t="str">
        <f t="shared" si="2745"/>
        <v>[[16,180,722,100][17,129,516,100]]</v>
      </c>
      <c r="AD1379" t="str">
        <f t="shared" si="2745"/>
        <v>[[16,180,722,100][17,129,516,100]]</v>
      </c>
      <c r="AE1379">
        <f t="shared" si="2746"/>
        <v>2</v>
      </c>
    </row>
    <row r="1380" spans="1:31" hidden="1" x14ac:dyDescent="0.15">
      <c r="A1380" t="str">
        <f t="shared" si="2702"/>
        <v>1306308</v>
      </c>
      <c r="B1380">
        <f t="shared" si="2703"/>
        <v>1</v>
      </c>
      <c r="E1380">
        <f t="shared" ref="E1380" si="2835">E880</f>
        <v>3</v>
      </c>
      <c r="G1380">
        <f t="shared" ref="G1380" si="2836">G880</f>
        <v>8</v>
      </c>
      <c r="H1380">
        <f>VLOOKUP(G1380,装备规划说明!$F$7:$H$20,2,FALSE)</f>
        <v>110</v>
      </c>
      <c r="I1380">
        <f>IF(G1380&gt;2,IF(E1380=VLOOKUP(G1380,装备规划说明!$F$10:$P$20,11,FALSE),1,0)+IF(E1380-1=VLOOKUP(G1380,装备规划说明!$F$10:$P$20,11,FALSE),1,0),IF(E1380=VLOOKUP(G1380,装备规划说明!$F$10:$P$20,11,FALSE),1,0))</f>
        <v>0</v>
      </c>
      <c r="J1380">
        <f t="shared" si="2706"/>
        <v>3</v>
      </c>
      <c r="K1380">
        <v>0</v>
      </c>
      <c r="R1380">
        <f t="shared" ref="R1380:S1380" si="2837">R880</f>
        <v>6</v>
      </c>
      <c r="S1380">
        <f t="shared" si="2837"/>
        <v>6</v>
      </c>
      <c r="U1380">
        <f>VLOOKUP($R1380,装备规划说明!$X$27:$AI$34,U$1,FALSE)</f>
        <v>18</v>
      </c>
      <c r="V1380">
        <f>INT(VLOOKUP($R1380,装备规划说明!$X$27:$AI$34,V$1,FALSE)*VLOOKUP($G1380,装备规划说明!$F$10:$O$21,4,FALSE)/装备规划说明!$AE$14)</f>
        <v>77</v>
      </c>
      <c r="W1380">
        <f>VLOOKUP($R1380,装备规划说明!$X$27:$AI$34,W$1,FALSE)</f>
        <v>17</v>
      </c>
      <c r="X1380">
        <f>INT(VLOOKUP($R1380,装备规划说明!$X$27:$AI$34,X$1,FALSE)*VLOOKUP($G1380,装备规划说明!$F$10:$O$21,4,FALSE)/装备规划说明!$AE$14)</f>
        <v>30</v>
      </c>
      <c r="Y1380" t="str">
        <f t="shared" si="2762"/>
        <v>[[18,53,96][[17,21,37]</v>
      </c>
      <c r="Z1380">
        <f t="shared" si="2744"/>
        <v>2</v>
      </c>
      <c r="AA1380" t="str">
        <f t="shared" si="2745"/>
        <v>[[18,12,51,100][17,5,20,100]]</v>
      </c>
      <c r="AB1380" t="str">
        <f t="shared" si="2745"/>
        <v>[[18,12,51,100][17,5,20,100]]</v>
      </c>
      <c r="AC1380" t="str">
        <f t="shared" si="2745"/>
        <v>[[18,12,51,100][17,5,20,100]]</v>
      </c>
      <c r="AD1380" t="str">
        <f t="shared" si="2745"/>
        <v>[[18,12,51,100][17,5,20,100]]</v>
      </c>
      <c r="AE1380">
        <f t="shared" si="2746"/>
        <v>2</v>
      </c>
    </row>
    <row r="1381" spans="1:31" hidden="1" x14ac:dyDescent="0.15">
      <c r="A1381" t="str">
        <f t="shared" si="2702"/>
        <v>1307308</v>
      </c>
      <c r="B1381">
        <f t="shared" si="2703"/>
        <v>1</v>
      </c>
      <c r="E1381">
        <f t="shared" ref="E1381" si="2838">E881</f>
        <v>3</v>
      </c>
      <c r="G1381">
        <f t="shared" ref="G1381" si="2839">G881</f>
        <v>8</v>
      </c>
      <c r="H1381">
        <f>VLOOKUP(G1381,装备规划说明!$F$7:$H$20,2,FALSE)</f>
        <v>110</v>
      </c>
      <c r="I1381">
        <f>IF(G1381&gt;2,IF(E1381=VLOOKUP(G1381,装备规划说明!$F$10:$P$20,11,FALSE),1,0)+IF(E1381-1=VLOOKUP(G1381,装备规划说明!$F$10:$P$20,11,FALSE),1,0),IF(E1381=VLOOKUP(G1381,装备规划说明!$F$10:$P$20,11,FALSE),1,0))</f>
        <v>0</v>
      </c>
      <c r="J1381">
        <f t="shared" si="2706"/>
        <v>3</v>
      </c>
      <c r="K1381">
        <v>0</v>
      </c>
      <c r="R1381">
        <f t="shared" ref="R1381:S1381" si="2840">R881</f>
        <v>7</v>
      </c>
      <c r="S1381">
        <f t="shared" si="2840"/>
        <v>7</v>
      </c>
      <c r="U1381">
        <f>VLOOKUP($R1381,装备规划说明!$X$27:$AI$34,U$1,FALSE)</f>
        <v>16</v>
      </c>
      <c r="V1381">
        <f>INT(VLOOKUP($R1381,装备规划说明!$X$27:$AI$34,V$1,FALSE)*VLOOKUP($G1381,装备规划说明!$F$10:$O$21,4,FALSE)/装备规划说明!$AE$14)</f>
        <v>1549</v>
      </c>
      <c r="W1381">
        <f>VLOOKUP($R1381,装备规划说明!$X$27:$AI$34,W$1,FALSE)</f>
        <v>18</v>
      </c>
      <c r="X1381">
        <f>INT(VLOOKUP($R1381,装备规划说明!$X$27:$AI$34,X$1,FALSE)*VLOOKUP($G1381,装备规划说明!$F$10:$O$21,4,FALSE)/装备规划说明!$AE$14)</f>
        <v>309</v>
      </c>
      <c r="Y1381" t="str">
        <f t="shared" si="2762"/>
        <v>[[16,1084,1936][[18,216,386]</v>
      </c>
      <c r="Z1381">
        <f t="shared" si="2744"/>
        <v>2</v>
      </c>
      <c r="AA1381" t="str">
        <f t="shared" si="2745"/>
        <v>[[16,258,1032,100][18,51,206,100]]</v>
      </c>
      <c r="AB1381" t="str">
        <f t="shared" si="2745"/>
        <v>[[16,258,1032,100][18,51,206,100]]</v>
      </c>
      <c r="AC1381" t="str">
        <f t="shared" si="2745"/>
        <v>[[16,258,1032,100][18,51,206,100]]</v>
      </c>
      <c r="AD1381" t="str">
        <f t="shared" si="2745"/>
        <v>[[16,258,1032,100][18,51,206,100]]</v>
      </c>
      <c r="AE1381">
        <f t="shared" si="2746"/>
        <v>2</v>
      </c>
    </row>
    <row r="1382" spans="1:31" hidden="1" x14ac:dyDescent="0.15">
      <c r="A1382" t="str">
        <f t="shared" si="2702"/>
        <v>1307308</v>
      </c>
      <c r="B1382">
        <f t="shared" si="2703"/>
        <v>1</v>
      </c>
      <c r="E1382">
        <f t="shared" ref="E1382" si="2841">E882</f>
        <v>3</v>
      </c>
      <c r="G1382">
        <f t="shared" ref="G1382" si="2842">G882</f>
        <v>8</v>
      </c>
      <c r="H1382">
        <f>VLOOKUP(G1382,装备规划说明!$F$7:$H$20,2,FALSE)</f>
        <v>110</v>
      </c>
      <c r="I1382">
        <f>IF(G1382&gt;2,IF(E1382=VLOOKUP(G1382,装备规划说明!$F$10:$P$20,11,FALSE),1,0)+IF(E1382-1=VLOOKUP(G1382,装备规划说明!$F$10:$P$20,11,FALSE),1,0),IF(E1382=VLOOKUP(G1382,装备规划说明!$F$10:$P$20,11,FALSE),1,0))</f>
        <v>0</v>
      </c>
      <c r="J1382">
        <f t="shared" si="2706"/>
        <v>3</v>
      </c>
      <c r="K1382">
        <v>0</v>
      </c>
      <c r="R1382">
        <f t="shared" ref="R1382:S1382" si="2843">R882</f>
        <v>7</v>
      </c>
      <c r="S1382">
        <f t="shared" si="2843"/>
        <v>7</v>
      </c>
      <c r="U1382">
        <f>VLOOKUP($R1382,装备规划说明!$X$27:$AI$34,U$1,FALSE)</f>
        <v>16</v>
      </c>
      <c r="V1382">
        <f>INT(VLOOKUP($R1382,装备规划说明!$X$27:$AI$34,V$1,FALSE)*VLOOKUP($G1382,装备规划说明!$F$10:$O$21,4,FALSE)/装备规划说明!$AE$14)</f>
        <v>1549</v>
      </c>
      <c r="W1382">
        <f>VLOOKUP($R1382,装备规划说明!$X$27:$AI$34,W$1,FALSE)</f>
        <v>18</v>
      </c>
      <c r="X1382">
        <f>INT(VLOOKUP($R1382,装备规划说明!$X$27:$AI$34,X$1,FALSE)*VLOOKUP($G1382,装备规划说明!$F$10:$O$21,4,FALSE)/装备规划说明!$AE$14)</f>
        <v>309</v>
      </c>
      <c r="Y1382" t="str">
        <f t="shared" si="2762"/>
        <v>[[16,1084,1936][[18,216,386]</v>
      </c>
      <c r="Z1382">
        <f t="shared" si="2744"/>
        <v>2</v>
      </c>
      <c r="AA1382" t="str">
        <f t="shared" ref="AA1382:AD1413" si="2844">"[["&amp;$U1382&amp;","&amp;INT($V1382/6)&amp;","&amp;INT($V1382/1.5)&amp;",100]"&amp;"["&amp;$W1382&amp;","&amp;INT($X1382/6)&amp;","&amp;INT($X1382/1.5)&amp;",100]]"</f>
        <v>[[16,258,1032,100][18,51,206,100]]</v>
      </c>
      <c r="AB1382" t="str">
        <f t="shared" si="2844"/>
        <v>[[16,258,1032,100][18,51,206,100]]</v>
      </c>
      <c r="AC1382" t="str">
        <f t="shared" si="2844"/>
        <v>[[16,258,1032,100][18,51,206,100]]</v>
      </c>
      <c r="AD1382" t="str">
        <f t="shared" si="2844"/>
        <v>[[16,258,1032,100][18,51,206,100]]</v>
      </c>
      <c r="AE1382">
        <f t="shared" si="2746"/>
        <v>2</v>
      </c>
    </row>
    <row r="1383" spans="1:31" hidden="1" x14ac:dyDescent="0.15">
      <c r="A1383" t="str">
        <f t="shared" si="2702"/>
        <v>1307308</v>
      </c>
      <c r="B1383">
        <f t="shared" si="2703"/>
        <v>1</v>
      </c>
      <c r="E1383">
        <f t="shared" ref="E1383" si="2845">E883</f>
        <v>3</v>
      </c>
      <c r="G1383">
        <f t="shared" ref="G1383" si="2846">G883</f>
        <v>8</v>
      </c>
      <c r="H1383">
        <f>VLOOKUP(G1383,装备规划说明!$F$7:$H$20,2,FALSE)</f>
        <v>110</v>
      </c>
      <c r="I1383">
        <f>IF(G1383&gt;2,IF(E1383=VLOOKUP(G1383,装备规划说明!$F$10:$P$20,11,FALSE),1,0)+IF(E1383-1=VLOOKUP(G1383,装备规划说明!$F$10:$P$20,11,FALSE),1,0),IF(E1383=VLOOKUP(G1383,装备规划说明!$F$10:$P$20,11,FALSE),1,0))</f>
        <v>0</v>
      </c>
      <c r="J1383">
        <f t="shared" si="2706"/>
        <v>3</v>
      </c>
      <c r="K1383">
        <v>0</v>
      </c>
      <c r="R1383">
        <f t="shared" ref="R1383:S1383" si="2847">R883</f>
        <v>7</v>
      </c>
      <c r="S1383">
        <f t="shared" si="2847"/>
        <v>7</v>
      </c>
      <c r="U1383">
        <f>VLOOKUP($R1383,装备规划说明!$X$27:$AI$34,U$1,FALSE)</f>
        <v>16</v>
      </c>
      <c r="V1383">
        <f>INT(VLOOKUP($R1383,装备规划说明!$X$27:$AI$34,V$1,FALSE)*VLOOKUP($G1383,装备规划说明!$F$10:$O$21,4,FALSE)/装备规划说明!$AE$14)</f>
        <v>1549</v>
      </c>
      <c r="W1383">
        <f>VLOOKUP($R1383,装备规划说明!$X$27:$AI$34,W$1,FALSE)</f>
        <v>18</v>
      </c>
      <c r="X1383">
        <f>INT(VLOOKUP($R1383,装备规划说明!$X$27:$AI$34,X$1,FALSE)*VLOOKUP($G1383,装备规划说明!$F$10:$O$21,4,FALSE)/装备规划说明!$AE$14)</f>
        <v>309</v>
      </c>
      <c r="Y1383" t="str">
        <f t="shared" si="2762"/>
        <v>[[16,1084,1936][[18,216,386]</v>
      </c>
      <c r="Z1383">
        <f t="shared" si="2744"/>
        <v>2</v>
      </c>
      <c r="AA1383" t="str">
        <f t="shared" si="2844"/>
        <v>[[16,258,1032,100][18,51,206,100]]</v>
      </c>
      <c r="AB1383" t="str">
        <f t="shared" si="2844"/>
        <v>[[16,258,1032,100][18,51,206,100]]</v>
      </c>
      <c r="AC1383" t="str">
        <f t="shared" si="2844"/>
        <v>[[16,258,1032,100][18,51,206,100]]</v>
      </c>
      <c r="AD1383" t="str">
        <f t="shared" si="2844"/>
        <v>[[16,258,1032,100][18,51,206,100]]</v>
      </c>
      <c r="AE1383">
        <f t="shared" si="2746"/>
        <v>2</v>
      </c>
    </row>
    <row r="1384" spans="1:31" hidden="1" x14ac:dyDescent="0.15">
      <c r="A1384" t="str">
        <f t="shared" si="2702"/>
        <v>1307308</v>
      </c>
      <c r="B1384">
        <f t="shared" si="2703"/>
        <v>1</v>
      </c>
      <c r="E1384">
        <f t="shared" ref="E1384" si="2848">E884</f>
        <v>3</v>
      </c>
      <c r="G1384">
        <f t="shared" ref="G1384" si="2849">G884</f>
        <v>8</v>
      </c>
      <c r="H1384">
        <f>VLOOKUP(G1384,装备规划说明!$F$7:$H$20,2,FALSE)</f>
        <v>110</v>
      </c>
      <c r="I1384">
        <f>IF(G1384&gt;2,IF(E1384=VLOOKUP(G1384,装备规划说明!$F$10:$P$20,11,FALSE),1,0)+IF(E1384-1=VLOOKUP(G1384,装备规划说明!$F$10:$P$20,11,FALSE),1,0),IF(E1384=VLOOKUP(G1384,装备规划说明!$F$10:$P$20,11,FALSE),1,0))</f>
        <v>0</v>
      </c>
      <c r="J1384">
        <f t="shared" si="2706"/>
        <v>3</v>
      </c>
      <c r="K1384">
        <v>0</v>
      </c>
      <c r="R1384">
        <f t="shared" ref="R1384:S1384" si="2850">R884</f>
        <v>7</v>
      </c>
      <c r="S1384">
        <f t="shared" si="2850"/>
        <v>7</v>
      </c>
      <c r="U1384">
        <f>VLOOKUP($R1384,装备规划说明!$X$27:$AI$34,U$1,FALSE)</f>
        <v>16</v>
      </c>
      <c r="V1384">
        <f>INT(VLOOKUP($R1384,装备规划说明!$X$27:$AI$34,V$1,FALSE)*VLOOKUP($G1384,装备规划说明!$F$10:$O$21,4,FALSE)/装备规划说明!$AE$14)</f>
        <v>1549</v>
      </c>
      <c r="W1384">
        <f>VLOOKUP($R1384,装备规划说明!$X$27:$AI$34,W$1,FALSE)</f>
        <v>18</v>
      </c>
      <c r="X1384">
        <f>INT(VLOOKUP($R1384,装备规划说明!$X$27:$AI$34,X$1,FALSE)*VLOOKUP($G1384,装备规划说明!$F$10:$O$21,4,FALSE)/装备规划说明!$AE$14)</f>
        <v>309</v>
      </c>
      <c r="Y1384" t="str">
        <f t="shared" si="2762"/>
        <v>[[16,1084,1936][[18,216,386]</v>
      </c>
      <c r="Z1384">
        <f t="shared" si="2744"/>
        <v>2</v>
      </c>
      <c r="AA1384" t="str">
        <f t="shared" si="2844"/>
        <v>[[16,258,1032,100][18,51,206,100]]</v>
      </c>
      <c r="AB1384" t="str">
        <f t="shared" si="2844"/>
        <v>[[16,258,1032,100][18,51,206,100]]</v>
      </c>
      <c r="AC1384" t="str">
        <f t="shared" si="2844"/>
        <v>[[16,258,1032,100][18,51,206,100]]</v>
      </c>
      <c r="AD1384" t="str">
        <f t="shared" si="2844"/>
        <v>[[16,258,1032,100][18,51,206,100]]</v>
      </c>
      <c r="AE1384">
        <f t="shared" si="2746"/>
        <v>2</v>
      </c>
    </row>
    <row r="1385" spans="1:31" x14ac:dyDescent="0.15">
      <c r="A1385" t="str">
        <f t="shared" si="2702"/>
        <v>1301408</v>
      </c>
      <c r="B1385">
        <f t="shared" si="2703"/>
        <v>1</v>
      </c>
      <c r="E1385">
        <f t="shared" ref="E1385" si="2851">E885</f>
        <v>4</v>
      </c>
      <c r="G1385">
        <f t="shared" ref="G1385" si="2852">G885</f>
        <v>8</v>
      </c>
      <c r="H1385">
        <f>VLOOKUP(G1385,装备规划说明!$F$7:$H$20,2,FALSE)</f>
        <v>110</v>
      </c>
      <c r="I1385">
        <f>IF(G1385&gt;2,IF(E1385=VLOOKUP(G1385,装备规划说明!$F$10:$P$20,11,FALSE),1,0)+IF(E1385-1=VLOOKUP(G1385,装备规划说明!$F$10:$P$20,11,FALSE),1,0),IF(E1385=VLOOKUP(G1385,装备规划说明!$F$10:$P$20,11,FALSE),1,0))</f>
        <v>1</v>
      </c>
      <c r="J1385">
        <f t="shared" si="2706"/>
        <v>3</v>
      </c>
      <c r="K1385">
        <v>0</v>
      </c>
      <c r="R1385">
        <f t="shared" ref="R1385:S1385" si="2853">R885</f>
        <v>1</v>
      </c>
      <c r="S1385">
        <f t="shared" si="2853"/>
        <v>1</v>
      </c>
      <c r="U1385">
        <f>VLOOKUP($R1385,装备规划说明!$X$27:$AI$34,U$1,FALSE)</f>
        <v>16</v>
      </c>
      <c r="V1385">
        <f>INT(VLOOKUP($R1385,装备规划说明!$X$27:$AI$34,V$1,FALSE)*VLOOKUP($G1385,装备规划说明!$F$10:$O$21,4,FALSE)/装备规划说明!$AE$14)</f>
        <v>1084</v>
      </c>
      <c r="W1385">
        <f>VLOOKUP($R1385,装备规划说明!$X$27:$AI$34,W$1,FALSE)</f>
        <v>20</v>
      </c>
      <c r="X1385">
        <f>INT(VLOOKUP($R1385,装备规划说明!$X$27:$AI$34,X$1,FALSE)*VLOOKUP($G1385,装备规划说明!$F$10:$O$21,4,FALSE)/装备规划说明!$AE$14)</f>
        <v>77</v>
      </c>
      <c r="Y1385" t="str">
        <f t="shared" ref="Y1385:Y1404" si="2854">"[["&amp;$U1385&amp;","&amp;INT($V1385)&amp;"]"&amp;"[["&amp;$W1385&amp;","&amp;INT($X1385)&amp;"]]"</f>
        <v>[[16,1084][[20,77]]</v>
      </c>
      <c r="Z1385">
        <f t="shared" si="2744"/>
        <v>3</v>
      </c>
      <c r="AA1385" t="str">
        <f t="shared" si="2844"/>
        <v>[[16,180,722,100][20,12,51,100]]</v>
      </c>
      <c r="AB1385" t="str">
        <f t="shared" si="2844"/>
        <v>[[16,180,722,100][20,12,51,100]]</v>
      </c>
      <c r="AC1385" t="str">
        <f t="shared" si="2844"/>
        <v>[[16,180,722,100][20,12,51,100]]</v>
      </c>
      <c r="AD1385" t="str">
        <f t="shared" si="2844"/>
        <v>[[16,180,722,100][20,12,51,100]]</v>
      </c>
      <c r="AE1385">
        <f t="shared" si="2746"/>
        <v>2</v>
      </c>
    </row>
    <row r="1386" spans="1:31" x14ac:dyDescent="0.15">
      <c r="A1386" t="str">
        <f t="shared" si="2702"/>
        <v>1302408</v>
      </c>
      <c r="B1386">
        <f t="shared" si="2703"/>
        <v>1</v>
      </c>
      <c r="E1386">
        <f t="shared" ref="E1386" si="2855">E886</f>
        <v>4</v>
      </c>
      <c r="G1386">
        <f t="shared" ref="G1386" si="2856">G886</f>
        <v>8</v>
      </c>
      <c r="H1386">
        <f>VLOOKUP(G1386,装备规划说明!$F$7:$H$20,2,FALSE)</f>
        <v>110</v>
      </c>
      <c r="I1386">
        <f>IF(G1386&gt;2,IF(E1386=VLOOKUP(G1386,装备规划说明!$F$10:$P$20,11,FALSE),1,0)+IF(E1386-1=VLOOKUP(G1386,装备规划说明!$F$10:$P$20,11,FALSE),1,0),IF(E1386=VLOOKUP(G1386,装备规划说明!$F$10:$P$20,11,FALSE),1,0))</f>
        <v>1</v>
      </c>
      <c r="J1386">
        <f t="shared" si="2706"/>
        <v>3</v>
      </c>
      <c r="K1386">
        <v>0</v>
      </c>
      <c r="R1386">
        <f t="shared" ref="R1386:S1386" si="2857">R886</f>
        <v>2</v>
      </c>
      <c r="S1386">
        <f t="shared" si="2857"/>
        <v>2</v>
      </c>
      <c r="U1386">
        <f>VLOOKUP($R1386,装备规划说明!$X$27:$AI$34,U$1,FALSE)</f>
        <v>16</v>
      </c>
      <c r="V1386">
        <f>INT(VLOOKUP($R1386,装备规划说明!$X$27:$AI$34,V$1,FALSE)*VLOOKUP($G1386,装备规划说明!$F$10:$O$21,4,FALSE)/装备规划说明!$AE$14)</f>
        <v>1549</v>
      </c>
      <c r="W1386">
        <f>VLOOKUP($R1386,装备规划说明!$X$27:$AI$34,W$1,FALSE)</f>
        <v>20</v>
      </c>
      <c r="X1386">
        <f>INT(VLOOKUP($R1386,装备规划说明!$X$27:$AI$34,X$1,FALSE)*VLOOKUP($G1386,装备规划说明!$F$10:$O$21,4,FALSE)/装备规划说明!$AE$14)</f>
        <v>77</v>
      </c>
      <c r="Y1386" t="str">
        <f t="shared" si="2854"/>
        <v>[[16,1549][[20,77]]</v>
      </c>
      <c r="Z1386">
        <f t="shared" si="2744"/>
        <v>3</v>
      </c>
      <c r="AA1386" t="str">
        <f t="shared" si="2844"/>
        <v>[[16,258,1032,100][20,12,51,100]]</v>
      </c>
      <c r="AB1386" t="str">
        <f t="shared" si="2844"/>
        <v>[[16,258,1032,100][20,12,51,100]]</v>
      </c>
      <c r="AC1386" t="str">
        <f t="shared" si="2844"/>
        <v>[[16,258,1032,100][20,12,51,100]]</v>
      </c>
      <c r="AD1386" t="str">
        <f t="shared" si="2844"/>
        <v>[[16,258,1032,100][20,12,51,100]]</v>
      </c>
      <c r="AE1386">
        <f t="shared" si="2746"/>
        <v>2</v>
      </c>
    </row>
    <row r="1387" spans="1:31" x14ac:dyDescent="0.15">
      <c r="A1387" t="str">
        <f t="shared" si="2702"/>
        <v>1303408</v>
      </c>
      <c r="B1387">
        <f t="shared" si="2703"/>
        <v>1</v>
      </c>
      <c r="E1387">
        <f t="shared" ref="E1387" si="2858">E887</f>
        <v>4</v>
      </c>
      <c r="G1387">
        <f t="shared" ref="G1387" si="2859">G887</f>
        <v>8</v>
      </c>
      <c r="H1387">
        <f>VLOOKUP(G1387,装备规划说明!$F$7:$H$20,2,FALSE)</f>
        <v>110</v>
      </c>
      <c r="I1387">
        <f>IF(G1387&gt;2,IF(E1387=VLOOKUP(G1387,装备规划说明!$F$10:$P$20,11,FALSE),1,0)+IF(E1387-1=VLOOKUP(G1387,装备规划说明!$F$10:$P$20,11,FALSE),1,0),IF(E1387=VLOOKUP(G1387,装备规划说明!$F$10:$P$20,11,FALSE),1,0))</f>
        <v>1</v>
      </c>
      <c r="J1387">
        <f t="shared" si="2706"/>
        <v>3</v>
      </c>
      <c r="K1387">
        <v>0</v>
      </c>
      <c r="R1387">
        <f t="shared" ref="R1387:S1387" si="2860">R887</f>
        <v>3</v>
      </c>
      <c r="S1387">
        <f t="shared" si="2860"/>
        <v>3</v>
      </c>
      <c r="U1387">
        <f>VLOOKUP($R1387,装备规划说明!$X$27:$AI$34,U$1,FALSE)</f>
        <v>16</v>
      </c>
      <c r="V1387">
        <f>INT(VLOOKUP($R1387,装备规划说明!$X$27:$AI$34,V$1,FALSE)*VLOOKUP($G1387,装备规划说明!$F$10:$O$21,4,FALSE)/装备规划说明!$AE$14)</f>
        <v>774</v>
      </c>
      <c r="W1387">
        <f>VLOOKUP($R1387,装备规划说明!$X$27:$AI$34,W$1,FALSE)</f>
        <v>21</v>
      </c>
      <c r="X1387">
        <f>INT(VLOOKUP($R1387,装备规划说明!$X$27:$AI$34,X$1,FALSE)*VLOOKUP($G1387,装备规划说明!$F$10:$O$21,4,FALSE)/装备规划说明!$AE$14)</f>
        <v>77</v>
      </c>
      <c r="Y1387" t="str">
        <f t="shared" si="2854"/>
        <v>[[16,774][[21,77]]</v>
      </c>
      <c r="Z1387">
        <f t="shared" si="2744"/>
        <v>3</v>
      </c>
      <c r="AA1387" t="str">
        <f t="shared" si="2844"/>
        <v>[[16,129,516,100][21,12,51,100]]</v>
      </c>
      <c r="AB1387" t="str">
        <f t="shared" si="2844"/>
        <v>[[16,129,516,100][21,12,51,100]]</v>
      </c>
      <c r="AC1387" t="str">
        <f t="shared" si="2844"/>
        <v>[[16,129,516,100][21,12,51,100]]</v>
      </c>
      <c r="AD1387" t="str">
        <f t="shared" si="2844"/>
        <v>[[16,129,516,100][21,12,51,100]]</v>
      </c>
      <c r="AE1387">
        <f t="shared" si="2746"/>
        <v>2</v>
      </c>
    </row>
    <row r="1388" spans="1:31" x14ac:dyDescent="0.15">
      <c r="A1388" t="str">
        <f t="shared" si="2702"/>
        <v>1304408</v>
      </c>
      <c r="B1388">
        <f t="shared" si="2703"/>
        <v>1</v>
      </c>
      <c r="E1388">
        <f t="shared" ref="E1388" si="2861">E888</f>
        <v>4</v>
      </c>
      <c r="G1388">
        <f t="shared" ref="G1388" si="2862">G888</f>
        <v>8</v>
      </c>
      <c r="H1388">
        <f>VLOOKUP(G1388,装备规划说明!$F$7:$H$20,2,FALSE)</f>
        <v>110</v>
      </c>
      <c r="I1388">
        <f>IF(G1388&gt;2,IF(E1388=VLOOKUP(G1388,装备规划说明!$F$10:$P$20,11,FALSE),1,0)+IF(E1388-1=VLOOKUP(G1388,装备规划说明!$F$10:$P$20,11,FALSE),1,0),IF(E1388=VLOOKUP(G1388,装备规划说明!$F$10:$P$20,11,FALSE),1,0))</f>
        <v>1</v>
      </c>
      <c r="J1388">
        <f t="shared" si="2706"/>
        <v>3</v>
      </c>
      <c r="K1388">
        <v>0</v>
      </c>
      <c r="R1388">
        <f t="shared" ref="R1388:S1388" si="2863">R888</f>
        <v>4</v>
      </c>
      <c r="S1388">
        <f t="shared" si="2863"/>
        <v>4</v>
      </c>
      <c r="U1388">
        <f>VLOOKUP($R1388,装备规划说明!$X$27:$AI$34,U$1,FALSE)</f>
        <v>18</v>
      </c>
      <c r="V1388">
        <f>INT(VLOOKUP($R1388,装备规划说明!$X$27:$AI$34,V$1,FALSE)*VLOOKUP($G1388,装备规划说明!$F$10:$O$21,4,FALSE)/装备规划说明!$AE$14)</f>
        <v>77</v>
      </c>
      <c r="W1388">
        <f>VLOOKUP($R1388,装备规划说明!$X$27:$AI$34,W$1,FALSE)</f>
        <v>22</v>
      </c>
      <c r="X1388">
        <f>INT(VLOOKUP($R1388,装备规划说明!$X$27:$AI$34,X$1,FALSE)*VLOOKUP($G1388,装备规划说明!$F$10:$O$21,4,FALSE)/装备规划说明!$AE$14)</f>
        <v>38</v>
      </c>
      <c r="Y1388" t="str">
        <f t="shared" si="2854"/>
        <v>[[18,77][[22,38]]</v>
      </c>
      <c r="Z1388">
        <f t="shared" si="2744"/>
        <v>3</v>
      </c>
      <c r="AA1388" t="str">
        <f t="shared" si="2844"/>
        <v>[[18,12,51,100][22,6,25,100]]</v>
      </c>
      <c r="AB1388" t="str">
        <f t="shared" si="2844"/>
        <v>[[18,12,51,100][22,6,25,100]]</v>
      </c>
      <c r="AC1388" t="str">
        <f t="shared" si="2844"/>
        <v>[[18,12,51,100][22,6,25,100]]</v>
      </c>
      <c r="AD1388" t="str">
        <f t="shared" si="2844"/>
        <v>[[18,12,51,100][22,6,25,100]]</v>
      </c>
      <c r="AE1388">
        <f t="shared" si="2746"/>
        <v>2</v>
      </c>
    </row>
    <row r="1389" spans="1:31" x14ac:dyDescent="0.15">
      <c r="A1389" t="str">
        <f t="shared" si="2702"/>
        <v>1305408</v>
      </c>
      <c r="B1389">
        <f t="shared" si="2703"/>
        <v>1</v>
      </c>
      <c r="E1389">
        <f t="shared" ref="E1389" si="2864">E889</f>
        <v>4</v>
      </c>
      <c r="G1389">
        <f t="shared" ref="G1389" si="2865">G889</f>
        <v>8</v>
      </c>
      <c r="H1389">
        <f>VLOOKUP(G1389,装备规划说明!$F$7:$H$20,2,FALSE)</f>
        <v>110</v>
      </c>
      <c r="I1389">
        <f>IF(G1389&gt;2,IF(E1389=VLOOKUP(G1389,装备规划说明!$F$10:$P$20,11,FALSE),1,0)+IF(E1389-1=VLOOKUP(G1389,装备规划说明!$F$10:$P$20,11,FALSE),1,0),IF(E1389=VLOOKUP(G1389,装备规划说明!$F$10:$P$20,11,FALSE),1,0))</f>
        <v>1</v>
      </c>
      <c r="J1389">
        <f t="shared" si="2706"/>
        <v>3</v>
      </c>
      <c r="K1389">
        <v>0</v>
      </c>
      <c r="R1389">
        <f t="shared" ref="R1389:S1389" si="2866">R889</f>
        <v>5</v>
      </c>
      <c r="S1389">
        <f t="shared" si="2866"/>
        <v>5</v>
      </c>
      <c r="U1389">
        <f>VLOOKUP($R1389,装备规划说明!$X$27:$AI$34,U$1,FALSE)</f>
        <v>16</v>
      </c>
      <c r="V1389">
        <f>INT(VLOOKUP($R1389,装备规划说明!$X$27:$AI$34,V$1,FALSE)*VLOOKUP($G1389,装备规划说明!$F$10:$O$21,4,FALSE)/装备规划说明!$AE$14)</f>
        <v>1084</v>
      </c>
      <c r="W1389">
        <f>VLOOKUP($R1389,装备规划说明!$X$27:$AI$34,W$1,FALSE)</f>
        <v>17</v>
      </c>
      <c r="X1389">
        <f>INT(VLOOKUP($R1389,装备规划说明!$X$27:$AI$34,X$1,FALSE)*VLOOKUP($G1389,装备规划说明!$F$10:$O$21,4,FALSE)/装备规划说明!$AE$14)</f>
        <v>774</v>
      </c>
      <c r="Y1389" t="str">
        <f t="shared" si="2854"/>
        <v>[[16,1084][[17,774]]</v>
      </c>
      <c r="Z1389">
        <f t="shared" si="2744"/>
        <v>3</v>
      </c>
      <c r="AA1389" t="str">
        <f t="shared" si="2844"/>
        <v>[[16,180,722,100][17,129,516,100]]</v>
      </c>
      <c r="AB1389" t="str">
        <f t="shared" si="2844"/>
        <v>[[16,180,722,100][17,129,516,100]]</v>
      </c>
      <c r="AC1389" t="str">
        <f t="shared" si="2844"/>
        <v>[[16,180,722,100][17,129,516,100]]</v>
      </c>
      <c r="AD1389" t="str">
        <f t="shared" si="2844"/>
        <v>[[16,180,722,100][17,129,516,100]]</v>
      </c>
      <c r="AE1389">
        <f t="shared" si="2746"/>
        <v>2</v>
      </c>
    </row>
    <row r="1390" spans="1:31" x14ac:dyDescent="0.15">
      <c r="A1390" t="str">
        <f t="shared" si="2702"/>
        <v>1306408</v>
      </c>
      <c r="B1390">
        <f t="shared" si="2703"/>
        <v>1</v>
      </c>
      <c r="E1390">
        <f t="shared" ref="E1390" si="2867">E890</f>
        <v>4</v>
      </c>
      <c r="G1390">
        <f t="shared" ref="G1390" si="2868">G890</f>
        <v>8</v>
      </c>
      <c r="H1390">
        <f>VLOOKUP(G1390,装备规划说明!$F$7:$H$20,2,FALSE)</f>
        <v>110</v>
      </c>
      <c r="I1390">
        <f>IF(G1390&gt;2,IF(E1390=VLOOKUP(G1390,装备规划说明!$F$10:$P$20,11,FALSE),1,0)+IF(E1390-1=VLOOKUP(G1390,装备规划说明!$F$10:$P$20,11,FALSE),1,0),IF(E1390=VLOOKUP(G1390,装备规划说明!$F$10:$P$20,11,FALSE),1,0))</f>
        <v>1</v>
      </c>
      <c r="J1390">
        <f t="shared" si="2706"/>
        <v>3</v>
      </c>
      <c r="K1390">
        <v>0</v>
      </c>
      <c r="R1390">
        <f t="shared" ref="R1390:S1390" si="2869">R890</f>
        <v>6</v>
      </c>
      <c r="S1390">
        <f t="shared" si="2869"/>
        <v>6</v>
      </c>
      <c r="U1390">
        <f>VLOOKUP($R1390,装备规划说明!$X$27:$AI$34,U$1,FALSE)</f>
        <v>18</v>
      </c>
      <c r="V1390">
        <f>INT(VLOOKUP($R1390,装备规划说明!$X$27:$AI$34,V$1,FALSE)*VLOOKUP($G1390,装备规划说明!$F$10:$O$21,4,FALSE)/装备规划说明!$AE$14)</f>
        <v>77</v>
      </c>
      <c r="W1390">
        <f>VLOOKUP($R1390,装备规划说明!$X$27:$AI$34,W$1,FALSE)</f>
        <v>17</v>
      </c>
      <c r="X1390">
        <f>INT(VLOOKUP($R1390,装备规划说明!$X$27:$AI$34,X$1,FALSE)*VLOOKUP($G1390,装备规划说明!$F$10:$O$21,4,FALSE)/装备规划说明!$AE$14)</f>
        <v>30</v>
      </c>
      <c r="Y1390" t="str">
        <f t="shared" si="2854"/>
        <v>[[18,77][[17,30]]</v>
      </c>
      <c r="Z1390">
        <f t="shared" si="2744"/>
        <v>3</v>
      </c>
      <c r="AA1390" t="str">
        <f t="shared" si="2844"/>
        <v>[[18,12,51,100][17,5,20,100]]</v>
      </c>
      <c r="AB1390" t="str">
        <f t="shared" si="2844"/>
        <v>[[18,12,51,100][17,5,20,100]]</v>
      </c>
      <c r="AC1390" t="str">
        <f t="shared" si="2844"/>
        <v>[[18,12,51,100][17,5,20,100]]</v>
      </c>
      <c r="AD1390" t="str">
        <f t="shared" si="2844"/>
        <v>[[18,12,51,100][17,5,20,100]]</v>
      </c>
      <c r="AE1390">
        <f t="shared" si="2746"/>
        <v>2</v>
      </c>
    </row>
    <row r="1391" spans="1:31" x14ac:dyDescent="0.15">
      <c r="A1391" t="str">
        <f t="shared" si="2702"/>
        <v>1307408</v>
      </c>
      <c r="B1391">
        <f t="shared" si="2703"/>
        <v>1</v>
      </c>
      <c r="E1391">
        <f t="shared" ref="E1391" si="2870">E891</f>
        <v>4</v>
      </c>
      <c r="G1391">
        <f t="shared" ref="G1391" si="2871">G891</f>
        <v>8</v>
      </c>
      <c r="H1391">
        <f>VLOOKUP(G1391,装备规划说明!$F$7:$H$20,2,FALSE)</f>
        <v>110</v>
      </c>
      <c r="I1391">
        <f>IF(G1391&gt;2,IF(E1391=VLOOKUP(G1391,装备规划说明!$F$10:$P$20,11,FALSE),1,0)+IF(E1391-1=VLOOKUP(G1391,装备规划说明!$F$10:$P$20,11,FALSE),1,0),IF(E1391=VLOOKUP(G1391,装备规划说明!$F$10:$P$20,11,FALSE),1,0))</f>
        <v>1</v>
      </c>
      <c r="J1391">
        <f t="shared" si="2706"/>
        <v>3</v>
      </c>
      <c r="K1391">
        <v>0</v>
      </c>
      <c r="R1391">
        <f t="shared" ref="R1391:S1391" si="2872">R891</f>
        <v>7</v>
      </c>
      <c r="S1391">
        <f t="shared" si="2872"/>
        <v>7</v>
      </c>
      <c r="U1391">
        <f>VLOOKUP($R1391,装备规划说明!$X$27:$AI$34,U$1,FALSE)</f>
        <v>16</v>
      </c>
      <c r="V1391">
        <f>INT(VLOOKUP($R1391,装备规划说明!$X$27:$AI$34,V$1,FALSE)*VLOOKUP($G1391,装备规划说明!$F$10:$O$21,4,FALSE)/装备规划说明!$AE$14)</f>
        <v>1549</v>
      </c>
      <c r="W1391">
        <f>VLOOKUP($R1391,装备规划说明!$X$27:$AI$34,W$1,FALSE)</f>
        <v>18</v>
      </c>
      <c r="X1391">
        <f>INT(VLOOKUP($R1391,装备规划说明!$X$27:$AI$34,X$1,FALSE)*VLOOKUP($G1391,装备规划说明!$F$10:$O$21,4,FALSE)/装备规划说明!$AE$14)</f>
        <v>309</v>
      </c>
      <c r="Y1391" t="str">
        <f t="shared" si="2854"/>
        <v>[[16,1549][[18,309]]</v>
      </c>
      <c r="Z1391">
        <f t="shared" si="2744"/>
        <v>3</v>
      </c>
      <c r="AA1391" t="str">
        <f t="shared" si="2844"/>
        <v>[[16,258,1032,100][18,51,206,100]]</v>
      </c>
      <c r="AB1391" t="str">
        <f t="shared" si="2844"/>
        <v>[[16,258,1032,100][18,51,206,100]]</v>
      </c>
      <c r="AC1391" t="str">
        <f t="shared" si="2844"/>
        <v>[[16,258,1032,100][18,51,206,100]]</v>
      </c>
      <c r="AD1391" t="str">
        <f t="shared" si="2844"/>
        <v>[[16,258,1032,100][18,51,206,100]]</v>
      </c>
      <c r="AE1391">
        <f t="shared" si="2746"/>
        <v>2</v>
      </c>
    </row>
    <row r="1392" spans="1:31" x14ac:dyDescent="0.15">
      <c r="A1392" t="str">
        <f t="shared" si="2702"/>
        <v>1307408</v>
      </c>
      <c r="B1392">
        <f t="shared" si="2703"/>
        <v>1</v>
      </c>
      <c r="E1392">
        <f t="shared" ref="E1392" si="2873">E892</f>
        <v>4</v>
      </c>
      <c r="G1392">
        <f t="shared" ref="G1392" si="2874">G892</f>
        <v>8</v>
      </c>
      <c r="H1392">
        <f>VLOOKUP(G1392,装备规划说明!$F$7:$H$20,2,FALSE)</f>
        <v>110</v>
      </c>
      <c r="I1392">
        <f>IF(G1392&gt;2,IF(E1392=VLOOKUP(G1392,装备规划说明!$F$10:$P$20,11,FALSE),1,0)+IF(E1392-1=VLOOKUP(G1392,装备规划说明!$F$10:$P$20,11,FALSE),1,0),IF(E1392=VLOOKUP(G1392,装备规划说明!$F$10:$P$20,11,FALSE),1,0))</f>
        <v>1</v>
      </c>
      <c r="J1392">
        <f t="shared" si="2706"/>
        <v>3</v>
      </c>
      <c r="K1392">
        <v>0</v>
      </c>
      <c r="R1392">
        <f t="shared" ref="R1392:S1392" si="2875">R892</f>
        <v>7</v>
      </c>
      <c r="S1392">
        <f t="shared" si="2875"/>
        <v>7</v>
      </c>
      <c r="U1392">
        <f>VLOOKUP($R1392,装备规划说明!$X$27:$AI$34,U$1,FALSE)</f>
        <v>16</v>
      </c>
      <c r="V1392">
        <f>INT(VLOOKUP($R1392,装备规划说明!$X$27:$AI$34,V$1,FALSE)*VLOOKUP($G1392,装备规划说明!$F$10:$O$21,4,FALSE)/装备规划说明!$AE$14)</f>
        <v>1549</v>
      </c>
      <c r="W1392">
        <f>VLOOKUP($R1392,装备规划说明!$X$27:$AI$34,W$1,FALSE)</f>
        <v>18</v>
      </c>
      <c r="X1392">
        <f>INT(VLOOKUP($R1392,装备规划说明!$X$27:$AI$34,X$1,FALSE)*VLOOKUP($G1392,装备规划说明!$F$10:$O$21,4,FALSE)/装备规划说明!$AE$14)</f>
        <v>309</v>
      </c>
      <c r="Y1392" t="str">
        <f t="shared" si="2854"/>
        <v>[[16,1549][[18,309]]</v>
      </c>
      <c r="Z1392">
        <f t="shared" si="2744"/>
        <v>3</v>
      </c>
      <c r="AA1392" t="str">
        <f t="shared" si="2844"/>
        <v>[[16,258,1032,100][18,51,206,100]]</v>
      </c>
      <c r="AB1392" t="str">
        <f t="shared" si="2844"/>
        <v>[[16,258,1032,100][18,51,206,100]]</v>
      </c>
      <c r="AC1392" t="str">
        <f t="shared" si="2844"/>
        <v>[[16,258,1032,100][18,51,206,100]]</v>
      </c>
      <c r="AD1392" t="str">
        <f t="shared" si="2844"/>
        <v>[[16,258,1032,100][18,51,206,100]]</v>
      </c>
      <c r="AE1392">
        <f t="shared" si="2746"/>
        <v>2</v>
      </c>
    </row>
    <row r="1393" spans="1:31" x14ac:dyDescent="0.15">
      <c r="A1393" t="str">
        <f t="shared" si="2702"/>
        <v>1307408</v>
      </c>
      <c r="B1393">
        <f t="shared" si="2703"/>
        <v>1</v>
      </c>
      <c r="E1393">
        <f t="shared" ref="E1393" si="2876">E893</f>
        <v>4</v>
      </c>
      <c r="G1393">
        <f t="shared" ref="G1393" si="2877">G893</f>
        <v>8</v>
      </c>
      <c r="H1393">
        <f>VLOOKUP(G1393,装备规划说明!$F$7:$H$20,2,FALSE)</f>
        <v>110</v>
      </c>
      <c r="I1393">
        <f>IF(G1393&gt;2,IF(E1393=VLOOKUP(G1393,装备规划说明!$F$10:$P$20,11,FALSE),1,0)+IF(E1393-1=VLOOKUP(G1393,装备规划说明!$F$10:$P$20,11,FALSE),1,0),IF(E1393=VLOOKUP(G1393,装备规划说明!$F$10:$P$20,11,FALSE),1,0))</f>
        <v>1</v>
      </c>
      <c r="J1393">
        <f t="shared" si="2706"/>
        <v>3</v>
      </c>
      <c r="K1393">
        <v>0</v>
      </c>
      <c r="R1393">
        <f t="shared" ref="R1393:S1393" si="2878">R893</f>
        <v>7</v>
      </c>
      <c r="S1393">
        <f t="shared" si="2878"/>
        <v>7</v>
      </c>
      <c r="U1393">
        <f>VLOOKUP($R1393,装备规划说明!$X$27:$AI$34,U$1,FALSE)</f>
        <v>16</v>
      </c>
      <c r="V1393">
        <f>INT(VLOOKUP($R1393,装备规划说明!$X$27:$AI$34,V$1,FALSE)*VLOOKUP($G1393,装备规划说明!$F$10:$O$21,4,FALSE)/装备规划说明!$AE$14)</f>
        <v>1549</v>
      </c>
      <c r="W1393">
        <f>VLOOKUP($R1393,装备规划说明!$X$27:$AI$34,W$1,FALSE)</f>
        <v>18</v>
      </c>
      <c r="X1393">
        <f>INT(VLOOKUP($R1393,装备规划说明!$X$27:$AI$34,X$1,FALSE)*VLOOKUP($G1393,装备规划说明!$F$10:$O$21,4,FALSE)/装备规划说明!$AE$14)</f>
        <v>309</v>
      </c>
      <c r="Y1393" t="str">
        <f t="shared" si="2854"/>
        <v>[[16,1549][[18,309]]</v>
      </c>
      <c r="Z1393">
        <f t="shared" si="2744"/>
        <v>3</v>
      </c>
      <c r="AA1393" t="str">
        <f t="shared" si="2844"/>
        <v>[[16,258,1032,100][18,51,206,100]]</v>
      </c>
      <c r="AB1393" t="str">
        <f t="shared" si="2844"/>
        <v>[[16,258,1032,100][18,51,206,100]]</v>
      </c>
      <c r="AC1393" t="str">
        <f t="shared" si="2844"/>
        <v>[[16,258,1032,100][18,51,206,100]]</v>
      </c>
      <c r="AD1393" t="str">
        <f t="shared" si="2844"/>
        <v>[[16,258,1032,100][18,51,206,100]]</v>
      </c>
      <c r="AE1393">
        <f t="shared" si="2746"/>
        <v>2</v>
      </c>
    </row>
    <row r="1394" spans="1:31" x14ac:dyDescent="0.15">
      <c r="A1394" t="str">
        <f t="shared" si="2702"/>
        <v>1307408</v>
      </c>
      <c r="B1394">
        <f t="shared" si="2703"/>
        <v>1</v>
      </c>
      <c r="E1394">
        <f t="shared" ref="E1394" si="2879">E894</f>
        <v>4</v>
      </c>
      <c r="G1394">
        <f t="shared" ref="G1394" si="2880">G894</f>
        <v>8</v>
      </c>
      <c r="H1394">
        <f>VLOOKUP(G1394,装备规划说明!$F$7:$H$20,2,FALSE)</f>
        <v>110</v>
      </c>
      <c r="I1394">
        <f>IF(G1394&gt;2,IF(E1394=VLOOKUP(G1394,装备规划说明!$F$10:$P$20,11,FALSE),1,0)+IF(E1394-1=VLOOKUP(G1394,装备规划说明!$F$10:$P$20,11,FALSE),1,0),IF(E1394=VLOOKUP(G1394,装备规划说明!$F$10:$P$20,11,FALSE),1,0))</f>
        <v>1</v>
      </c>
      <c r="J1394">
        <f t="shared" si="2706"/>
        <v>3</v>
      </c>
      <c r="K1394">
        <v>0</v>
      </c>
      <c r="R1394">
        <f t="shared" ref="R1394:S1394" si="2881">R894</f>
        <v>7</v>
      </c>
      <c r="S1394">
        <f t="shared" si="2881"/>
        <v>7</v>
      </c>
      <c r="U1394">
        <f>VLOOKUP($R1394,装备规划说明!$X$27:$AI$34,U$1,FALSE)</f>
        <v>16</v>
      </c>
      <c r="V1394">
        <f>INT(VLOOKUP($R1394,装备规划说明!$X$27:$AI$34,V$1,FALSE)*VLOOKUP($G1394,装备规划说明!$F$10:$O$21,4,FALSE)/装备规划说明!$AE$14)</f>
        <v>1549</v>
      </c>
      <c r="W1394">
        <f>VLOOKUP($R1394,装备规划说明!$X$27:$AI$34,W$1,FALSE)</f>
        <v>18</v>
      </c>
      <c r="X1394">
        <f>INT(VLOOKUP($R1394,装备规划说明!$X$27:$AI$34,X$1,FALSE)*VLOOKUP($G1394,装备规划说明!$F$10:$O$21,4,FALSE)/装备规划说明!$AE$14)</f>
        <v>309</v>
      </c>
      <c r="Y1394" t="str">
        <f t="shared" si="2854"/>
        <v>[[16,1549][[18,309]]</v>
      </c>
      <c r="Z1394">
        <f t="shared" si="2744"/>
        <v>3</v>
      </c>
      <c r="AA1394" t="str">
        <f t="shared" si="2844"/>
        <v>[[16,258,1032,100][18,51,206,100]]</v>
      </c>
      <c r="AB1394" t="str">
        <f t="shared" si="2844"/>
        <v>[[16,258,1032,100][18,51,206,100]]</v>
      </c>
      <c r="AC1394" t="str">
        <f t="shared" si="2844"/>
        <v>[[16,258,1032,100][18,51,206,100]]</v>
      </c>
      <c r="AD1394" t="str">
        <f t="shared" si="2844"/>
        <v>[[16,258,1032,100][18,51,206,100]]</v>
      </c>
      <c r="AE1394">
        <f t="shared" si="2746"/>
        <v>2</v>
      </c>
    </row>
    <row r="1395" spans="1:31" x14ac:dyDescent="0.15">
      <c r="A1395" t="str">
        <f t="shared" si="2702"/>
        <v>1301508</v>
      </c>
      <c r="B1395">
        <f t="shared" si="2703"/>
        <v>1</v>
      </c>
      <c r="E1395">
        <f t="shared" ref="E1395" si="2882">E895</f>
        <v>5</v>
      </c>
      <c r="G1395">
        <f t="shared" ref="G1395" si="2883">G895</f>
        <v>8</v>
      </c>
      <c r="H1395">
        <f>VLOOKUP(G1395,装备规划说明!$F$7:$H$20,2,FALSE)</f>
        <v>110</v>
      </c>
      <c r="I1395">
        <f>IF(G1395&gt;2,IF(E1395=VLOOKUP(G1395,装备规划说明!$F$10:$P$20,11,FALSE),1,0)+IF(E1395-1=VLOOKUP(G1395,装备规划说明!$F$10:$P$20,11,FALSE),1,0),IF(E1395=VLOOKUP(G1395,装备规划说明!$F$10:$P$20,11,FALSE),1,0))</f>
        <v>1</v>
      </c>
      <c r="J1395">
        <f t="shared" si="2706"/>
        <v>3</v>
      </c>
      <c r="K1395">
        <v>0</v>
      </c>
      <c r="R1395">
        <f t="shared" ref="R1395:S1395" si="2884">R895</f>
        <v>1</v>
      </c>
      <c r="S1395">
        <f t="shared" si="2884"/>
        <v>1</v>
      </c>
      <c r="U1395">
        <f>VLOOKUP($R1395,装备规划说明!$X$27:$AI$34,U$1,FALSE)</f>
        <v>16</v>
      </c>
      <c r="V1395">
        <f>INT(VLOOKUP($R1395,装备规划说明!$X$27:$AI$34,V$1,FALSE)*VLOOKUP($G1395,装备规划说明!$F$10:$O$21,4,FALSE)/装备规划说明!$AE$14)</f>
        <v>1084</v>
      </c>
      <c r="W1395">
        <f>VLOOKUP($R1395,装备规划说明!$X$27:$AI$34,W$1,FALSE)</f>
        <v>20</v>
      </c>
      <c r="X1395">
        <f>INT(VLOOKUP($R1395,装备规划说明!$X$27:$AI$34,X$1,FALSE)*VLOOKUP($G1395,装备规划说明!$F$10:$O$21,4,FALSE)/装备规划说明!$AE$14)</f>
        <v>77</v>
      </c>
      <c r="Y1395" t="str">
        <f t="shared" si="2854"/>
        <v>[[16,1084][[20,77]]</v>
      </c>
      <c r="Z1395">
        <f t="shared" si="2744"/>
        <v>4</v>
      </c>
      <c r="AA1395" t="str">
        <f t="shared" si="2844"/>
        <v>[[16,180,722,100][20,12,51,100]]</v>
      </c>
      <c r="AB1395" t="str">
        <f t="shared" si="2844"/>
        <v>[[16,180,722,100][20,12,51,100]]</v>
      </c>
      <c r="AC1395" t="str">
        <f t="shared" si="2844"/>
        <v>[[16,180,722,100][20,12,51,100]]</v>
      </c>
      <c r="AD1395" t="str">
        <f t="shared" si="2844"/>
        <v>[[16,180,722,100][20,12,51,100]]</v>
      </c>
      <c r="AE1395">
        <f t="shared" si="2746"/>
        <v>2</v>
      </c>
    </row>
    <row r="1396" spans="1:31" x14ac:dyDescent="0.15">
      <c r="A1396" t="str">
        <f t="shared" si="2702"/>
        <v>1302508</v>
      </c>
      <c r="B1396">
        <f t="shared" si="2703"/>
        <v>1</v>
      </c>
      <c r="E1396">
        <f t="shared" ref="E1396" si="2885">E896</f>
        <v>5</v>
      </c>
      <c r="G1396">
        <f t="shared" ref="G1396" si="2886">G896</f>
        <v>8</v>
      </c>
      <c r="H1396">
        <f>VLOOKUP(G1396,装备规划说明!$F$7:$H$20,2,FALSE)</f>
        <v>110</v>
      </c>
      <c r="I1396">
        <f>IF(G1396&gt;2,IF(E1396=VLOOKUP(G1396,装备规划说明!$F$10:$P$20,11,FALSE),1,0)+IF(E1396-1=VLOOKUP(G1396,装备规划说明!$F$10:$P$20,11,FALSE),1,0),IF(E1396=VLOOKUP(G1396,装备规划说明!$F$10:$P$20,11,FALSE),1,0))</f>
        <v>1</v>
      </c>
      <c r="J1396">
        <f t="shared" si="2706"/>
        <v>3</v>
      </c>
      <c r="K1396">
        <v>0</v>
      </c>
      <c r="R1396">
        <f t="shared" ref="R1396:S1396" si="2887">R896</f>
        <v>2</v>
      </c>
      <c r="S1396">
        <f t="shared" si="2887"/>
        <v>2</v>
      </c>
      <c r="U1396">
        <f>VLOOKUP($R1396,装备规划说明!$X$27:$AI$34,U$1,FALSE)</f>
        <v>16</v>
      </c>
      <c r="V1396">
        <f>INT(VLOOKUP($R1396,装备规划说明!$X$27:$AI$34,V$1,FALSE)*VLOOKUP($G1396,装备规划说明!$F$10:$O$21,4,FALSE)/装备规划说明!$AE$14)</f>
        <v>1549</v>
      </c>
      <c r="W1396">
        <f>VLOOKUP($R1396,装备规划说明!$X$27:$AI$34,W$1,FALSE)</f>
        <v>20</v>
      </c>
      <c r="X1396">
        <f>INT(VLOOKUP($R1396,装备规划说明!$X$27:$AI$34,X$1,FALSE)*VLOOKUP($G1396,装备规划说明!$F$10:$O$21,4,FALSE)/装备规划说明!$AE$14)</f>
        <v>77</v>
      </c>
      <c r="Y1396" t="str">
        <f t="shared" si="2854"/>
        <v>[[16,1549][[20,77]]</v>
      </c>
      <c r="Z1396">
        <f t="shared" si="2744"/>
        <v>4</v>
      </c>
      <c r="AA1396" t="str">
        <f t="shared" si="2844"/>
        <v>[[16,258,1032,100][20,12,51,100]]</v>
      </c>
      <c r="AB1396" t="str">
        <f t="shared" si="2844"/>
        <v>[[16,258,1032,100][20,12,51,100]]</v>
      </c>
      <c r="AC1396" t="str">
        <f t="shared" si="2844"/>
        <v>[[16,258,1032,100][20,12,51,100]]</v>
      </c>
      <c r="AD1396" t="str">
        <f t="shared" si="2844"/>
        <v>[[16,258,1032,100][20,12,51,100]]</v>
      </c>
      <c r="AE1396">
        <f t="shared" si="2746"/>
        <v>2</v>
      </c>
    </row>
    <row r="1397" spans="1:31" x14ac:dyDescent="0.15">
      <c r="A1397" t="str">
        <f t="shared" si="2702"/>
        <v>1303508</v>
      </c>
      <c r="B1397">
        <f t="shared" si="2703"/>
        <v>1</v>
      </c>
      <c r="E1397">
        <f t="shared" ref="E1397" si="2888">E897</f>
        <v>5</v>
      </c>
      <c r="G1397">
        <f t="shared" ref="G1397" si="2889">G897</f>
        <v>8</v>
      </c>
      <c r="H1397">
        <f>VLOOKUP(G1397,装备规划说明!$F$7:$H$20,2,FALSE)</f>
        <v>110</v>
      </c>
      <c r="I1397">
        <f>IF(G1397&gt;2,IF(E1397=VLOOKUP(G1397,装备规划说明!$F$10:$P$20,11,FALSE),1,0)+IF(E1397-1=VLOOKUP(G1397,装备规划说明!$F$10:$P$20,11,FALSE),1,0),IF(E1397=VLOOKUP(G1397,装备规划说明!$F$10:$P$20,11,FALSE),1,0))</f>
        <v>1</v>
      </c>
      <c r="J1397">
        <f t="shared" si="2706"/>
        <v>3</v>
      </c>
      <c r="K1397">
        <v>0</v>
      </c>
      <c r="R1397">
        <f t="shared" ref="R1397:S1397" si="2890">R897</f>
        <v>3</v>
      </c>
      <c r="S1397">
        <f t="shared" si="2890"/>
        <v>3</v>
      </c>
      <c r="U1397">
        <f>VLOOKUP($R1397,装备规划说明!$X$27:$AI$34,U$1,FALSE)</f>
        <v>16</v>
      </c>
      <c r="V1397">
        <f>INT(VLOOKUP($R1397,装备规划说明!$X$27:$AI$34,V$1,FALSE)*VLOOKUP($G1397,装备规划说明!$F$10:$O$21,4,FALSE)/装备规划说明!$AE$14)</f>
        <v>774</v>
      </c>
      <c r="W1397">
        <f>VLOOKUP($R1397,装备规划说明!$X$27:$AI$34,W$1,FALSE)</f>
        <v>21</v>
      </c>
      <c r="X1397">
        <f>INT(VLOOKUP($R1397,装备规划说明!$X$27:$AI$34,X$1,FALSE)*VLOOKUP($G1397,装备规划说明!$F$10:$O$21,4,FALSE)/装备规划说明!$AE$14)</f>
        <v>77</v>
      </c>
      <c r="Y1397" t="str">
        <f t="shared" si="2854"/>
        <v>[[16,774][[21,77]]</v>
      </c>
      <c r="Z1397">
        <f t="shared" si="2744"/>
        <v>4</v>
      </c>
      <c r="AA1397" t="str">
        <f t="shared" si="2844"/>
        <v>[[16,129,516,100][21,12,51,100]]</v>
      </c>
      <c r="AB1397" t="str">
        <f t="shared" si="2844"/>
        <v>[[16,129,516,100][21,12,51,100]]</v>
      </c>
      <c r="AC1397" t="str">
        <f t="shared" si="2844"/>
        <v>[[16,129,516,100][21,12,51,100]]</v>
      </c>
      <c r="AD1397" t="str">
        <f t="shared" si="2844"/>
        <v>[[16,129,516,100][21,12,51,100]]</v>
      </c>
      <c r="AE1397">
        <f t="shared" si="2746"/>
        <v>2</v>
      </c>
    </row>
    <row r="1398" spans="1:31" x14ac:dyDescent="0.15">
      <c r="A1398" t="str">
        <f t="shared" si="2702"/>
        <v>1304508</v>
      </c>
      <c r="B1398">
        <f t="shared" si="2703"/>
        <v>1</v>
      </c>
      <c r="E1398">
        <f t="shared" ref="E1398" si="2891">E898</f>
        <v>5</v>
      </c>
      <c r="G1398">
        <f t="shared" ref="G1398" si="2892">G898</f>
        <v>8</v>
      </c>
      <c r="H1398">
        <f>VLOOKUP(G1398,装备规划说明!$F$7:$H$20,2,FALSE)</f>
        <v>110</v>
      </c>
      <c r="I1398">
        <f>IF(G1398&gt;2,IF(E1398=VLOOKUP(G1398,装备规划说明!$F$10:$P$20,11,FALSE),1,0)+IF(E1398-1=VLOOKUP(G1398,装备规划说明!$F$10:$P$20,11,FALSE),1,0),IF(E1398=VLOOKUP(G1398,装备规划说明!$F$10:$P$20,11,FALSE),1,0))</f>
        <v>1</v>
      </c>
      <c r="J1398">
        <f t="shared" si="2706"/>
        <v>3</v>
      </c>
      <c r="K1398">
        <v>0</v>
      </c>
      <c r="R1398">
        <f t="shared" ref="R1398:S1398" si="2893">R898</f>
        <v>4</v>
      </c>
      <c r="S1398">
        <f t="shared" si="2893"/>
        <v>4</v>
      </c>
      <c r="U1398">
        <f>VLOOKUP($R1398,装备规划说明!$X$27:$AI$34,U$1,FALSE)</f>
        <v>18</v>
      </c>
      <c r="V1398">
        <f>INT(VLOOKUP($R1398,装备规划说明!$X$27:$AI$34,V$1,FALSE)*VLOOKUP($G1398,装备规划说明!$F$10:$O$21,4,FALSE)/装备规划说明!$AE$14)</f>
        <v>77</v>
      </c>
      <c r="W1398">
        <f>VLOOKUP($R1398,装备规划说明!$X$27:$AI$34,W$1,FALSE)</f>
        <v>22</v>
      </c>
      <c r="X1398">
        <f>INT(VLOOKUP($R1398,装备规划说明!$X$27:$AI$34,X$1,FALSE)*VLOOKUP($G1398,装备规划说明!$F$10:$O$21,4,FALSE)/装备规划说明!$AE$14)</f>
        <v>38</v>
      </c>
      <c r="Y1398" t="str">
        <f t="shared" si="2854"/>
        <v>[[18,77][[22,38]]</v>
      </c>
      <c r="Z1398">
        <f t="shared" si="2744"/>
        <v>4</v>
      </c>
      <c r="AA1398" t="str">
        <f t="shared" si="2844"/>
        <v>[[18,12,51,100][22,6,25,100]]</v>
      </c>
      <c r="AB1398" t="str">
        <f t="shared" si="2844"/>
        <v>[[18,12,51,100][22,6,25,100]]</v>
      </c>
      <c r="AC1398" t="str">
        <f t="shared" si="2844"/>
        <v>[[18,12,51,100][22,6,25,100]]</v>
      </c>
      <c r="AD1398" t="str">
        <f t="shared" si="2844"/>
        <v>[[18,12,51,100][22,6,25,100]]</v>
      </c>
      <c r="AE1398">
        <f t="shared" si="2746"/>
        <v>2</v>
      </c>
    </row>
    <row r="1399" spans="1:31" x14ac:dyDescent="0.15">
      <c r="A1399" t="str">
        <f t="shared" si="2702"/>
        <v>1305508</v>
      </c>
      <c r="B1399">
        <f t="shared" si="2703"/>
        <v>1</v>
      </c>
      <c r="E1399">
        <f t="shared" ref="E1399" si="2894">E899</f>
        <v>5</v>
      </c>
      <c r="G1399">
        <f t="shared" ref="G1399" si="2895">G899</f>
        <v>8</v>
      </c>
      <c r="H1399">
        <f>VLOOKUP(G1399,装备规划说明!$F$7:$H$20,2,FALSE)</f>
        <v>110</v>
      </c>
      <c r="I1399">
        <f>IF(G1399&gt;2,IF(E1399=VLOOKUP(G1399,装备规划说明!$F$10:$P$20,11,FALSE),1,0)+IF(E1399-1=VLOOKUP(G1399,装备规划说明!$F$10:$P$20,11,FALSE),1,0),IF(E1399=VLOOKUP(G1399,装备规划说明!$F$10:$P$20,11,FALSE),1,0))</f>
        <v>1</v>
      </c>
      <c r="J1399">
        <f t="shared" si="2706"/>
        <v>3</v>
      </c>
      <c r="K1399">
        <v>0</v>
      </c>
      <c r="R1399">
        <f t="shared" ref="R1399:S1399" si="2896">R899</f>
        <v>5</v>
      </c>
      <c r="S1399">
        <f t="shared" si="2896"/>
        <v>5</v>
      </c>
      <c r="U1399">
        <f>VLOOKUP($R1399,装备规划说明!$X$27:$AI$34,U$1,FALSE)</f>
        <v>16</v>
      </c>
      <c r="V1399">
        <f>INT(VLOOKUP($R1399,装备规划说明!$X$27:$AI$34,V$1,FALSE)*VLOOKUP($G1399,装备规划说明!$F$10:$O$21,4,FALSE)/装备规划说明!$AE$14)</f>
        <v>1084</v>
      </c>
      <c r="W1399">
        <f>VLOOKUP($R1399,装备规划说明!$X$27:$AI$34,W$1,FALSE)</f>
        <v>17</v>
      </c>
      <c r="X1399">
        <f>INT(VLOOKUP($R1399,装备规划说明!$X$27:$AI$34,X$1,FALSE)*VLOOKUP($G1399,装备规划说明!$F$10:$O$21,4,FALSE)/装备规划说明!$AE$14)</f>
        <v>774</v>
      </c>
      <c r="Y1399" t="str">
        <f t="shared" si="2854"/>
        <v>[[16,1084][[17,774]]</v>
      </c>
      <c r="Z1399">
        <f t="shared" si="2744"/>
        <v>4</v>
      </c>
      <c r="AA1399" t="str">
        <f t="shared" si="2844"/>
        <v>[[16,180,722,100][17,129,516,100]]</v>
      </c>
      <c r="AB1399" t="str">
        <f t="shared" si="2844"/>
        <v>[[16,180,722,100][17,129,516,100]]</v>
      </c>
      <c r="AC1399" t="str">
        <f t="shared" si="2844"/>
        <v>[[16,180,722,100][17,129,516,100]]</v>
      </c>
      <c r="AD1399" t="str">
        <f t="shared" si="2844"/>
        <v>[[16,180,722,100][17,129,516,100]]</v>
      </c>
      <c r="AE1399">
        <f t="shared" si="2746"/>
        <v>2</v>
      </c>
    </row>
    <row r="1400" spans="1:31" x14ac:dyDescent="0.15">
      <c r="A1400" t="str">
        <f t="shared" si="2702"/>
        <v>1306508</v>
      </c>
      <c r="B1400">
        <f t="shared" si="2703"/>
        <v>1</v>
      </c>
      <c r="E1400">
        <f t="shared" ref="E1400" si="2897">E900</f>
        <v>5</v>
      </c>
      <c r="G1400">
        <f t="shared" ref="G1400" si="2898">G900</f>
        <v>8</v>
      </c>
      <c r="H1400">
        <f>VLOOKUP(G1400,装备规划说明!$F$7:$H$20,2,FALSE)</f>
        <v>110</v>
      </c>
      <c r="I1400">
        <f>IF(G1400&gt;2,IF(E1400=VLOOKUP(G1400,装备规划说明!$F$10:$P$20,11,FALSE),1,0)+IF(E1400-1=VLOOKUP(G1400,装备规划说明!$F$10:$P$20,11,FALSE),1,0),IF(E1400=VLOOKUP(G1400,装备规划说明!$F$10:$P$20,11,FALSE),1,0))</f>
        <v>1</v>
      </c>
      <c r="J1400">
        <f t="shared" si="2706"/>
        <v>3</v>
      </c>
      <c r="K1400">
        <v>0</v>
      </c>
      <c r="R1400">
        <f t="shared" ref="R1400:S1400" si="2899">R900</f>
        <v>6</v>
      </c>
      <c r="S1400">
        <f t="shared" si="2899"/>
        <v>6</v>
      </c>
      <c r="U1400">
        <f>VLOOKUP($R1400,装备规划说明!$X$27:$AI$34,U$1,FALSE)</f>
        <v>18</v>
      </c>
      <c r="V1400">
        <f>INT(VLOOKUP($R1400,装备规划说明!$X$27:$AI$34,V$1,FALSE)*VLOOKUP($G1400,装备规划说明!$F$10:$O$21,4,FALSE)/装备规划说明!$AE$14)</f>
        <v>77</v>
      </c>
      <c r="W1400">
        <f>VLOOKUP($R1400,装备规划说明!$X$27:$AI$34,W$1,FALSE)</f>
        <v>17</v>
      </c>
      <c r="X1400">
        <f>INT(VLOOKUP($R1400,装备规划说明!$X$27:$AI$34,X$1,FALSE)*VLOOKUP($G1400,装备规划说明!$F$10:$O$21,4,FALSE)/装备规划说明!$AE$14)</f>
        <v>30</v>
      </c>
      <c r="Y1400" t="str">
        <f t="shared" si="2854"/>
        <v>[[18,77][[17,30]]</v>
      </c>
      <c r="Z1400">
        <f t="shared" si="2744"/>
        <v>4</v>
      </c>
      <c r="AA1400" t="str">
        <f t="shared" si="2844"/>
        <v>[[18,12,51,100][17,5,20,100]]</v>
      </c>
      <c r="AB1400" t="str">
        <f t="shared" si="2844"/>
        <v>[[18,12,51,100][17,5,20,100]]</v>
      </c>
      <c r="AC1400" t="str">
        <f t="shared" si="2844"/>
        <v>[[18,12,51,100][17,5,20,100]]</v>
      </c>
      <c r="AD1400" t="str">
        <f t="shared" si="2844"/>
        <v>[[18,12,51,100][17,5,20,100]]</v>
      </c>
      <c r="AE1400">
        <f t="shared" si="2746"/>
        <v>2</v>
      </c>
    </row>
    <row r="1401" spans="1:31" x14ac:dyDescent="0.15">
      <c r="A1401" t="str">
        <f t="shared" si="2702"/>
        <v>1307508</v>
      </c>
      <c r="B1401">
        <f t="shared" si="2703"/>
        <v>1</v>
      </c>
      <c r="E1401">
        <f t="shared" ref="E1401" si="2900">E901</f>
        <v>5</v>
      </c>
      <c r="G1401">
        <f t="shared" ref="G1401" si="2901">G901</f>
        <v>8</v>
      </c>
      <c r="H1401">
        <f>VLOOKUP(G1401,装备规划说明!$F$7:$H$20,2,FALSE)</f>
        <v>110</v>
      </c>
      <c r="I1401">
        <f>IF(G1401&gt;2,IF(E1401=VLOOKUP(G1401,装备规划说明!$F$10:$P$20,11,FALSE),1,0)+IF(E1401-1=VLOOKUP(G1401,装备规划说明!$F$10:$P$20,11,FALSE),1,0),IF(E1401=VLOOKUP(G1401,装备规划说明!$F$10:$P$20,11,FALSE),1,0))</f>
        <v>1</v>
      </c>
      <c r="J1401">
        <f t="shared" si="2706"/>
        <v>3</v>
      </c>
      <c r="K1401">
        <v>0</v>
      </c>
      <c r="R1401">
        <f t="shared" ref="R1401:S1401" si="2902">R901</f>
        <v>7</v>
      </c>
      <c r="S1401">
        <f t="shared" si="2902"/>
        <v>7</v>
      </c>
      <c r="U1401">
        <f>VLOOKUP($R1401,装备规划说明!$X$27:$AI$34,U$1,FALSE)</f>
        <v>16</v>
      </c>
      <c r="V1401">
        <f>INT(VLOOKUP($R1401,装备规划说明!$X$27:$AI$34,V$1,FALSE)*VLOOKUP($G1401,装备规划说明!$F$10:$O$21,4,FALSE)/装备规划说明!$AE$14)</f>
        <v>1549</v>
      </c>
      <c r="W1401">
        <f>VLOOKUP($R1401,装备规划说明!$X$27:$AI$34,W$1,FALSE)</f>
        <v>18</v>
      </c>
      <c r="X1401">
        <f>INT(VLOOKUP($R1401,装备规划说明!$X$27:$AI$34,X$1,FALSE)*VLOOKUP($G1401,装备规划说明!$F$10:$O$21,4,FALSE)/装备规划说明!$AE$14)</f>
        <v>309</v>
      </c>
      <c r="Y1401" t="str">
        <f t="shared" si="2854"/>
        <v>[[16,1549][[18,309]]</v>
      </c>
      <c r="Z1401">
        <f t="shared" si="2744"/>
        <v>4</v>
      </c>
      <c r="AA1401" t="str">
        <f t="shared" si="2844"/>
        <v>[[16,258,1032,100][18,51,206,100]]</v>
      </c>
      <c r="AB1401" t="str">
        <f t="shared" si="2844"/>
        <v>[[16,258,1032,100][18,51,206,100]]</v>
      </c>
      <c r="AC1401" t="str">
        <f t="shared" si="2844"/>
        <v>[[16,258,1032,100][18,51,206,100]]</v>
      </c>
      <c r="AD1401" t="str">
        <f t="shared" si="2844"/>
        <v>[[16,258,1032,100][18,51,206,100]]</v>
      </c>
      <c r="AE1401">
        <f t="shared" si="2746"/>
        <v>2</v>
      </c>
    </row>
    <row r="1402" spans="1:31" x14ac:dyDescent="0.15">
      <c r="A1402" t="str">
        <f t="shared" ref="A1402:A1465" si="2903">B1402&amp;J1402&amp;IF(R1402&lt;10,"0"&amp;R1402,R1402)&amp;E1402&amp;IF(G1402&lt;10,"0"&amp;G1402,G1402)</f>
        <v>1307508</v>
      </c>
      <c r="B1402">
        <f t="shared" ref="B1402:B1454" si="2904">B902</f>
        <v>1</v>
      </c>
      <c r="E1402">
        <f t="shared" ref="E1402" si="2905">E902</f>
        <v>5</v>
      </c>
      <c r="G1402">
        <f t="shared" ref="G1402" si="2906">G902</f>
        <v>8</v>
      </c>
      <c r="H1402">
        <f>VLOOKUP(G1402,装备规划说明!$F$7:$H$20,2,FALSE)</f>
        <v>110</v>
      </c>
      <c r="I1402">
        <f>IF(G1402&gt;2,IF(E1402=VLOOKUP(G1402,装备规划说明!$F$10:$P$20,11,FALSE),1,0)+IF(E1402-1=VLOOKUP(G1402,装备规划说明!$F$10:$P$20,11,FALSE),1,0),IF(E1402=VLOOKUP(G1402,装备规划说明!$F$10:$P$20,11,FALSE),1,0))</f>
        <v>1</v>
      </c>
      <c r="J1402">
        <f t="shared" ref="J1402:J1454" si="2907">J902+1</f>
        <v>3</v>
      </c>
      <c r="K1402">
        <v>0</v>
      </c>
      <c r="R1402">
        <f t="shared" ref="R1402:S1402" si="2908">R902</f>
        <v>7</v>
      </c>
      <c r="S1402">
        <f t="shared" si="2908"/>
        <v>7</v>
      </c>
      <c r="U1402">
        <f>VLOOKUP($R1402,装备规划说明!$X$27:$AI$34,U$1,FALSE)</f>
        <v>16</v>
      </c>
      <c r="V1402">
        <f>INT(VLOOKUP($R1402,装备规划说明!$X$27:$AI$34,V$1,FALSE)*VLOOKUP($G1402,装备规划说明!$F$10:$O$21,4,FALSE)/装备规划说明!$AE$14)</f>
        <v>1549</v>
      </c>
      <c r="W1402">
        <f>VLOOKUP($R1402,装备规划说明!$X$27:$AI$34,W$1,FALSE)</f>
        <v>18</v>
      </c>
      <c r="X1402">
        <f>INT(VLOOKUP($R1402,装备规划说明!$X$27:$AI$34,X$1,FALSE)*VLOOKUP($G1402,装备规划说明!$F$10:$O$21,4,FALSE)/装备规划说明!$AE$14)</f>
        <v>309</v>
      </c>
      <c r="Y1402" t="str">
        <f t="shared" si="2854"/>
        <v>[[16,1549][[18,309]]</v>
      </c>
      <c r="Z1402">
        <f t="shared" si="2744"/>
        <v>4</v>
      </c>
      <c r="AA1402" t="str">
        <f t="shared" si="2844"/>
        <v>[[16,258,1032,100][18,51,206,100]]</v>
      </c>
      <c r="AB1402" t="str">
        <f t="shared" si="2844"/>
        <v>[[16,258,1032,100][18,51,206,100]]</v>
      </c>
      <c r="AC1402" t="str">
        <f t="shared" si="2844"/>
        <v>[[16,258,1032,100][18,51,206,100]]</v>
      </c>
      <c r="AD1402" t="str">
        <f t="shared" si="2844"/>
        <v>[[16,258,1032,100][18,51,206,100]]</v>
      </c>
      <c r="AE1402">
        <f t="shared" si="2746"/>
        <v>2</v>
      </c>
    </row>
    <row r="1403" spans="1:31" x14ac:dyDescent="0.15">
      <c r="A1403" t="str">
        <f t="shared" si="2903"/>
        <v>1307508</v>
      </c>
      <c r="B1403">
        <f t="shared" si="2904"/>
        <v>1</v>
      </c>
      <c r="E1403">
        <f t="shared" ref="E1403" si="2909">E903</f>
        <v>5</v>
      </c>
      <c r="G1403">
        <f t="shared" ref="G1403" si="2910">G903</f>
        <v>8</v>
      </c>
      <c r="H1403">
        <f>VLOOKUP(G1403,装备规划说明!$F$7:$H$20,2,FALSE)</f>
        <v>110</v>
      </c>
      <c r="I1403">
        <f>IF(G1403&gt;2,IF(E1403=VLOOKUP(G1403,装备规划说明!$F$10:$P$20,11,FALSE),1,0)+IF(E1403-1=VLOOKUP(G1403,装备规划说明!$F$10:$P$20,11,FALSE),1,0),IF(E1403=VLOOKUP(G1403,装备规划说明!$F$10:$P$20,11,FALSE),1,0))</f>
        <v>1</v>
      </c>
      <c r="J1403">
        <f t="shared" si="2907"/>
        <v>3</v>
      </c>
      <c r="K1403">
        <v>0</v>
      </c>
      <c r="R1403">
        <f t="shared" ref="R1403:S1403" si="2911">R903</f>
        <v>7</v>
      </c>
      <c r="S1403">
        <f t="shared" si="2911"/>
        <v>7</v>
      </c>
      <c r="U1403">
        <f>VLOOKUP($R1403,装备规划说明!$X$27:$AI$34,U$1,FALSE)</f>
        <v>16</v>
      </c>
      <c r="V1403">
        <f>INT(VLOOKUP($R1403,装备规划说明!$X$27:$AI$34,V$1,FALSE)*VLOOKUP($G1403,装备规划说明!$F$10:$O$21,4,FALSE)/装备规划说明!$AE$14)</f>
        <v>1549</v>
      </c>
      <c r="W1403">
        <f>VLOOKUP($R1403,装备规划说明!$X$27:$AI$34,W$1,FALSE)</f>
        <v>18</v>
      </c>
      <c r="X1403">
        <f>INT(VLOOKUP($R1403,装备规划说明!$X$27:$AI$34,X$1,FALSE)*VLOOKUP($G1403,装备规划说明!$F$10:$O$21,4,FALSE)/装备规划说明!$AE$14)</f>
        <v>309</v>
      </c>
      <c r="Y1403" t="str">
        <f t="shared" si="2854"/>
        <v>[[16,1549][[18,309]]</v>
      </c>
      <c r="Z1403">
        <f t="shared" si="2744"/>
        <v>4</v>
      </c>
      <c r="AA1403" t="str">
        <f t="shared" si="2844"/>
        <v>[[16,258,1032,100][18,51,206,100]]</v>
      </c>
      <c r="AB1403" t="str">
        <f t="shared" si="2844"/>
        <v>[[16,258,1032,100][18,51,206,100]]</v>
      </c>
      <c r="AC1403" t="str">
        <f t="shared" si="2844"/>
        <v>[[16,258,1032,100][18,51,206,100]]</v>
      </c>
      <c r="AD1403" t="str">
        <f t="shared" si="2844"/>
        <v>[[16,258,1032,100][18,51,206,100]]</v>
      </c>
      <c r="AE1403">
        <f t="shared" si="2746"/>
        <v>2</v>
      </c>
    </row>
    <row r="1404" spans="1:31" x14ac:dyDescent="0.15">
      <c r="A1404" t="str">
        <f t="shared" si="2903"/>
        <v>1307508</v>
      </c>
      <c r="B1404">
        <f t="shared" si="2904"/>
        <v>1</v>
      </c>
      <c r="E1404">
        <f t="shared" ref="E1404" si="2912">E904</f>
        <v>5</v>
      </c>
      <c r="G1404">
        <f t="shared" ref="G1404" si="2913">G904</f>
        <v>8</v>
      </c>
      <c r="H1404">
        <f>VLOOKUP(G1404,装备规划说明!$F$7:$H$20,2,FALSE)</f>
        <v>110</v>
      </c>
      <c r="I1404">
        <f>IF(G1404&gt;2,IF(E1404=VLOOKUP(G1404,装备规划说明!$F$10:$P$20,11,FALSE),1,0)+IF(E1404-1=VLOOKUP(G1404,装备规划说明!$F$10:$P$20,11,FALSE),1,0),IF(E1404=VLOOKUP(G1404,装备规划说明!$F$10:$P$20,11,FALSE),1,0))</f>
        <v>1</v>
      </c>
      <c r="J1404">
        <f t="shared" si="2907"/>
        <v>3</v>
      </c>
      <c r="K1404">
        <v>0</v>
      </c>
      <c r="R1404">
        <f t="shared" ref="R1404:S1404" si="2914">R904</f>
        <v>7</v>
      </c>
      <c r="S1404">
        <f t="shared" si="2914"/>
        <v>7</v>
      </c>
      <c r="U1404">
        <f>VLOOKUP($R1404,装备规划说明!$X$27:$AI$34,U$1,FALSE)</f>
        <v>16</v>
      </c>
      <c r="V1404">
        <f>INT(VLOOKUP($R1404,装备规划说明!$X$27:$AI$34,V$1,FALSE)*VLOOKUP($G1404,装备规划说明!$F$10:$O$21,4,FALSE)/装备规划说明!$AE$14)</f>
        <v>1549</v>
      </c>
      <c r="W1404">
        <f>VLOOKUP($R1404,装备规划说明!$X$27:$AI$34,W$1,FALSE)</f>
        <v>18</v>
      </c>
      <c r="X1404">
        <f>INT(VLOOKUP($R1404,装备规划说明!$X$27:$AI$34,X$1,FALSE)*VLOOKUP($G1404,装备规划说明!$F$10:$O$21,4,FALSE)/装备规划说明!$AE$14)</f>
        <v>309</v>
      </c>
      <c r="Y1404" t="str">
        <f t="shared" si="2854"/>
        <v>[[16,1549][[18,309]]</v>
      </c>
      <c r="Z1404">
        <f t="shared" si="2744"/>
        <v>4</v>
      </c>
      <c r="AA1404" t="str">
        <f t="shared" si="2844"/>
        <v>[[16,258,1032,100][18,51,206,100]]</v>
      </c>
      <c r="AB1404" t="str">
        <f t="shared" si="2844"/>
        <v>[[16,258,1032,100][18,51,206,100]]</v>
      </c>
      <c r="AC1404" t="str">
        <f t="shared" si="2844"/>
        <v>[[16,258,1032,100][18,51,206,100]]</v>
      </c>
      <c r="AD1404" t="str">
        <f t="shared" si="2844"/>
        <v>[[16,258,1032,100][18,51,206,100]]</v>
      </c>
      <c r="AE1404">
        <f t="shared" si="2746"/>
        <v>2</v>
      </c>
    </row>
    <row r="1405" spans="1:31" hidden="1" x14ac:dyDescent="0.15">
      <c r="A1405" t="str">
        <f t="shared" si="2903"/>
        <v>1301109</v>
      </c>
      <c r="B1405">
        <f t="shared" si="2904"/>
        <v>1</v>
      </c>
      <c r="E1405">
        <f t="shared" ref="E1405" si="2915">E905</f>
        <v>1</v>
      </c>
      <c r="G1405">
        <f t="shared" ref="G1405" si="2916">G905</f>
        <v>9</v>
      </c>
      <c r="H1405">
        <f>VLOOKUP(G1405,装备规划说明!$F$7:$H$20,2,FALSE)</f>
        <v>120</v>
      </c>
      <c r="I1405">
        <f>IF(G1405&gt;2,IF(E1405=VLOOKUP(G1405,装备规划说明!$F$10:$P$20,11,FALSE),1,0)+IF(E1405-1=VLOOKUP(G1405,装备规划说明!$F$10:$P$20,11,FALSE),1,0),IF(E1405=VLOOKUP(G1405,装备规划说明!$F$10:$P$20,11,FALSE),1,0))</f>
        <v>0</v>
      </c>
      <c r="J1405">
        <f t="shared" si="2907"/>
        <v>3</v>
      </c>
      <c r="K1405">
        <v>0</v>
      </c>
      <c r="R1405">
        <f t="shared" ref="R1405:S1405" si="2917">R905</f>
        <v>1</v>
      </c>
      <c r="S1405">
        <f t="shared" si="2917"/>
        <v>1</v>
      </c>
      <c r="U1405">
        <f>VLOOKUP($R1405,装备规划说明!$X$27:$AI$34,U$1,FALSE)</f>
        <v>16</v>
      </c>
      <c r="V1405">
        <f>INT(VLOOKUP($R1405,装备规划说明!$X$27:$AI$34,V$1,FALSE)*VLOOKUP($G1405,装备规划说明!$F$10:$O$21,4,FALSE)/装备规划说明!$AE$14)</f>
        <v>1183</v>
      </c>
      <c r="W1405">
        <f>VLOOKUP($R1405,装备规划说明!$X$27:$AI$34,W$1,FALSE)</f>
        <v>20</v>
      </c>
      <c r="X1405">
        <f>INT(VLOOKUP($R1405,装备规划说明!$X$27:$AI$34,X$1,FALSE)*VLOOKUP($G1405,装备规划说明!$F$10:$O$21,4,FALSE)/装备规划说明!$AE$14)</f>
        <v>84</v>
      </c>
      <c r="Y1405" t="str">
        <f t="shared" si="2762"/>
        <v>[[16,828,1478][[20,58,105]</v>
      </c>
      <c r="Z1405">
        <f t="shared" si="2744"/>
        <v>0</v>
      </c>
      <c r="AA1405" t="str">
        <f t="shared" si="2844"/>
        <v>[[16,197,788,100][20,14,56,100]]</v>
      </c>
      <c r="AB1405" t="str">
        <f t="shared" si="2844"/>
        <v>[[16,197,788,100][20,14,56,100]]</v>
      </c>
      <c r="AC1405" t="str">
        <f t="shared" si="2844"/>
        <v>[[16,197,788,100][20,14,56,100]]</v>
      </c>
      <c r="AD1405" t="str">
        <f t="shared" si="2844"/>
        <v>[[16,197,788,100][20,14,56,100]]</v>
      </c>
      <c r="AE1405">
        <f t="shared" si="2746"/>
        <v>1</v>
      </c>
    </row>
    <row r="1406" spans="1:31" hidden="1" x14ac:dyDescent="0.15">
      <c r="A1406" t="str">
        <f t="shared" si="2903"/>
        <v>1302109</v>
      </c>
      <c r="B1406">
        <f t="shared" si="2904"/>
        <v>1</v>
      </c>
      <c r="E1406">
        <f t="shared" ref="E1406" si="2918">E906</f>
        <v>1</v>
      </c>
      <c r="G1406">
        <f t="shared" ref="G1406" si="2919">G906</f>
        <v>9</v>
      </c>
      <c r="H1406">
        <f>VLOOKUP(G1406,装备规划说明!$F$7:$H$20,2,FALSE)</f>
        <v>120</v>
      </c>
      <c r="I1406">
        <f>IF(G1406&gt;2,IF(E1406=VLOOKUP(G1406,装备规划说明!$F$10:$P$20,11,FALSE),1,0)+IF(E1406-1=VLOOKUP(G1406,装备规划说明!$F$10:$P$20,11,FALSE),1,0),IF(E1406=VLOOKUP(G1406,装备规划说明!$F$10:$P$20,11,FALSE),1,0))</f>
        <v>0</v>
      </c>
      <c r="J1406">
        <f t="shared" si="2907"/>
        <v>3</v>
      </c>
      <c r="K1406">
        <v>0</v>
      </c>
      <c r="R1406">
        <f t="shared" ref="R1406:S1406" si="2920">R906</f>
        <v>2</v>
      </c>
      <c r="S1406">
        <f t="shared" si="2920"/>
        <v>2</v>
      </c>
      <c r="U1406">
        <f>VLOOKUP($R1406,装备规划说明!$X$27:$AI$34,U$1,FALSE)</f>
        <v>16</v>
      </c>
      <c r="V1406">
        <f>INT(VLOOKUP($R1406,装备规划说明!$X$27:$AI$34,V$1,FALSE)*VLOOKUP($G1406,装备规划说明!$F$10:$O$21,4,FALSE)/装备规划说明!$AE$14)</f>
        <v>1690</v>
      </c>
      <c r="W1406">
        <f>VLOOKUP($R1406,装备规划说明!$X$27:$AI$34,W$1,FALSE)</f>
        <v>20</v>
      </c>
      <c r="X1406">
        <f>INT(VLOOKUP($R1406,装备规划说明!$X$27:$AI$34,X$1,FALSE)*VLOOKUP($G1406,装备规划说明!$F$10:$O$21,4,FALSE)/装备规划说明!$AE$14)</f>
        <v>84</v>
      </c>
      <c r="Y1406" t="str">
        <f t="shared" si="2762"/>
        <v>[[16,1183,2112][[20,58,105]</v>
      </c>
      <c r="Z1406">
        <f t="shared" si="2744"/>
        <v>0</v>
      </c>
      <c r="AA1406" t="str">
        <f t="shared" si="2844"/>
        <v>[[16,281,1126,100][20,14,56,100]]</v>
      </c>
      <c r="AB1406" t="str">
        <f t="shared" si="2844"/>
        <v>[[16,281,1126,100][20,14,56,100]]</v>
      </c>
      <c r="AC1406" t="str">
        <f t="shared" si="2844"/>
        <v>[[16,281,1126,100][20,14,56,100]]</v>
      </c>
      <c r="AD1406" t="str">
        <f t="shared" si="2844"/>
        <v>[[16,281,1126,100][20,14,56,100]]</v>
      </c>
      <c r="AE1406">
        <f t="shared" si="2746"/>
        <v>1</v>
      </c>
    </row>
    <row r="1407" spans="1:31" hidden="1" x14ac:dyDescent="0.15">
      <c r="A1407" t="str">
        <f t="shared" si="2903"/>
        <v>1303109</v>
      </c>
      <c r="B1407">
        <f t="shared" si="2904"/>
        <v>1</v>
      </c>
      <c r="E1407">
        <f t="shared" ref="E1407" si="2921">E907</f>
        <v>1</v>
      </c>
      <c r="G1407">
        <f t="shared" ref="G1407" si="2922">G907</f>
        <v>9</v>
      </c>
      <c r="H1407">
        <f>VLOOKUP(G1407,装备规划说明!$F$7:$H$20,2,FALSE)</f>
        <v>120</v>
      </c>
      <c r="I1407">
        <f>IF(G1407&gt;2,IF(E1407=VLOOKUP(G1407,装备规划说明!$F$10:$P$20,11,FALSE),1,0)+IF(E1407-1=VLOOKUP(G1407,装备规划说明!$F$10:$P$20,11,FALSE),1,0),IF(E1407=VLOOKUP(G1407,装备规划说明!$F$10:$P$20,11,FALSE),1,0))</f>
        <v>0</v>
      </c>
      <c r="J1407">
        <f t="shared" si="2907"/>
        <v>3</v>
      </c>
      <c r="K1407">
        <v>0</v>
      </c>
      <c r="R1407">
        <f t="shared" ref="R1407:S1407" si="2923">R907</f>
        <v>3</v>
      </c>
      <c r="S1407">
        <f t="shared" si="2923"/>
        <v>3</v>
      </c>
      <c r="U1407">
        <f>VLOOKUP($R1407,装备规划说明!$X$27:$AI$34,U$1,FALSE)</f>
        <v>16</v>
      </c>
      <c r="V1407">
        <f>INT(VLOOKUP($R1407,装备规划说明!$X$27:$AI$34,V$1,FALSE)*VLOOKUP($G1407,装备规划说明!$F$10:$O$21,4,FALSE)/装备规划说明!$AE$14)</f>
        <v>845</v>
      </c>
      <c r="W1407">
        <f>VLOOKUP($R1407,装备规划说明!$X$27:$AI$34,W$1,FALSE)</f>
        <v>21</v>
      </c>
      <c r="X1407">
        <f>INT(VLOOKUP($R1407,装备规划说明!$X$27:$AI$34,X$1,FALSE)*VLOOKUP($G1407,装备规划说明!$F$10:$O$21,4,FALSE)/装备规划说明!$AE$14)</f>
        <v>84</v>
      </c>
      <c r="Y1407" t="str">
        <f t="shared" si="2762"/>
        <v>[[16,591,1056][[21,58,105]</v>
      </c>
      <c r="Z1407">
        <f t="shared" si="2744"/>
        <v>0</v>
      </c>
      <c r="AA1407" t="str">
        <f t="shared" si="2844"/>
        <v>[[16,140,563,100][21,14,56,100]]</v>
      </c>
      <c r="AB1407" t="str">
        <f t="shared" si="2844"/>
        <v>[[16,140,563,100][21,14,56,100]]</v>
      </c>
      <c r="AC1407" t="str">
        <f t="shared" si="2844"/>
        <v>[[16,140,563,100][21,14,56,100]]</v>
      </c>
      <c r="AD1407" t="str">
        <f t="shared" si="2844"/>
        <v>[[16,140,563,100][21,14,56,100]]</v>
      </c>
      <c r="AE1407">
        <f t="shared" si="2746"/>
        <v>1</v>
      </c>
    </row>
    <row r="1408" spans="1:31" hidden="1" x14ac:dyDescent="0.15">
      <c r="A1408" t="str">
        <f t="shared" si="2903"/>
        <v>1304109</v>
      </c>
      <c r="B1408">
        <f t="shared" si="2904"/>
        <v>1</v>
      </c>
      <c r="E1408">
        <f t="shared" ref="E1408" si="2924">E908</f>
        <v>1</v>
      </c>
      <c r="G1408">
        <f t="shared" ref="G1408" si="2925">G908</f>
        <v>9</v>
      </c>
      <c r="H1408">
        <f>VLOOKUP(G1408,装备规划说明!$F$7:$H$20,2,FALSE)</f>
        <v>120</v>
      </c>
      <c r="I1408">
        <f>IF(G1408&gt;2,IF(E1408=VLOOKUP(G1408,装备规划说明!$F$10:$P$20,11,FALSE),1,0)+IF(E1408-1=VLOOKUP(G1408,装备规划说明!$F$10:$P$20,11,FALSE),1,0),IF(E1408=VLOOKUP(G1408,装备规划说明!$F$10:$P$20,11,FALSE),1,0))</f>
        <v>0</v>
      </c>
      <c r="J1408">
        <f t="shared" si="2907"/>
        <v>3</v>
      </c>
      <c r="K1408">
        <v>0</v>
      </c>
      <c r="R1408">
        <f t="shared" ref="R1408:S1408" si="2926">R908</f>
        <v>4</v>
      </c>
      <c r="S1408">
        <f t="shared" si="2926"/>
        <v>4</v>
      </c>
      <c r="U1408">
        <f>VLOOKUP($R1408,装备规划说明!$X$27:$AI$34,U$1,FALSE)</f>
        <v>18</v>
      </c>
      <c r="V1408">
        <f>INT(VLOOKUP($R1408,装备规划说明!$X$27:$AI$34,V$1,FALSE)*VLOOKUP($G1408,装备规划说明!$F$10:$O$21,4,FALSE)/装备规划说明!$AE$14)</f>
        <v>84</v>
      </c>
      <c r="W1408">
        <f>VLOOKUP($R1408,装备规划说明!$X$27:$AI$34,W$1,FALSE)</f>
        <v>22</v>
      </c>
      <c r="X1408">
        <f>INT(VLOOKUP($R1408,装备规划说明!$X$27:$AI$34,X$1,FALSE)*VLOOKUP($G1408,装备规划说明!$F$10:$O$21,4,FALSE)/装备规划说明!$AE$14)</f>
        <v>42</v>
      </c>
      <c r="Y1408" t="str">
        <f t="shared" si="2762"/>
        <v>[[18,58,105][[22,29,52]</v>
      </c>
      <c r="Z1408">
        <f t="shared" si="2744"/>
        <v>0</v>
      </c>
      <c r="AA1408" t="str">
        <f t="shared" si="2844"/>
        <v>[[18,14,56,100][22,7,28,100]]</v>
      </c>
      <c r="AB1408" t="str">
        <f t="shared" si="2844"/>
        <v>[[18,14,56,100][22,7,28,100]]</v>
      </c>
      <c r="AC1408" t="str">
        <f t="shared" si="2844"/>
        <v>[[18,14,56,100][22,7,28,100]]</v>
      </c>
      <c r="AD1408" t="str">
        <f t="shared" si="2844"/>
        <v>[[18,14,56,100][22,7,28,100]]</v>
      </c>
      <c r="AE1408">
        <f t="shared" si="2746"/>
        <v>1</v>
      </c>
    </row>
    <row r="1409" spans="1:31" hidden="1" x14ac:dyDescent="0.15">
      <c r="A1409" t="str">
        <f t="shared" si="2903"/>
        <v>1305109</v>
      </c>
      <c r="B1409">
        <f t="shared" si="2904"/>
        <v>1</v>
      </c>
      <c r="E1409">
        <f t="shared" ref="E1409" si="2927">E909</f>
        <v>1</v>
      </c>
      <c r="G1409">
        <f t="shared" ref="G1409" si="2928">G909</f>
        <v>9</v>
      </c>
      <c r="H1409">
        <f>VLOOKUP(G1409,装备规划说明!$F$7:$H$20,2,FALSE)</f>
        <v>120</v>
      </c>
      <c r="I1409">
        <f>IF(G1409&gt;2,IF(E1409=VLOOKUP(G1409,装备规划说明!$F$10:$P$20,11,FALSE),1,0)+IF(E1409-1=VLOOKUP(G1409,装备规划说明!$F$10:$P$20,11,FALSE),1,0),IF(E1409=VLOOKUP(G1409,装备规划说明!$F$10:$P$20,11,FALSE),1,0))</f>
        <v>0</v>
      </c>
      <c r="J1409">
        <f t="shared" si="2907"/>
        <v>3</v>
      </c>
      <c r="K1409">
        <v>0</v>
      </c>
      <c r="R1409">
        <f t="shared" ref="R1409:S1409" si="2929">R909</f>
        <v>5</v>
      </c>
      <c r="S1409">
        <f t="shared" si="2929"/>
        <v>5</v>
      </c>
      <c r="U1409">
        <f>VLOOKUP($R1409,装备规划说明!$X$27:$AI$34,U$1,FALSE)</f>
        <v>16</v>
      </c>
      <c r="V1409">
        <f>INT(VLOOKUP($R1409,装备规划说明!$X$27:$AI$34,V$1,FALSE)*VLOOKUP($G1409,装备规划说明!$F$10:$O$21,4,FALSE)/装备规划说明!$AE$14)</f>
        <v>1183</v>
      </c>
      <c r="W1409">
        <f>VLOOKUP($R1409,装备规划说明!$X$27:$AI$34,W$1,FALSE)</f>
        <v>17</v>
      </c>
      <c r="X1409">
        <f>INT(VLOOKUP($R1409,装备规划说明!$X$27:$AI$34,X$1,FALSE)*VLOOKUP($G1409,装备规划说明!$F$10:$O$21,4,FALSE)/装备规划说明!$AE$14)</f>
        <v>845</v>
      </c>
      <c r="Y1409" t="str">
        <f t="shared" si="2762"/>
        <v>[[16,828,1478][[17,591,1056]</v>
      </c>
      <c r="Z1409">
        <f t="shared" si="2744"/>
        <v>0</v>
      </c>
      <c r="AA1409" t="str">
        <f t="shared" si="2844"/>
        <v>[[16,197,788,100][17,140,563,100]]</v>
      </c>
      <c r="AB1409" t="str">
        <f t="shared" si="2844"/>
        <v>[[16,197,788,100][17,140,563,100]]</v>
      </c>
      <c r="AC1409" t="str">
        <f t="shared" si="2844"/>
        <v>[[16,197,788,100][17,140,563,100]]</v>
      </c>
      <c r="AD1409" t="str">
        <f t="shared" si="2844"/>
        <v>[[16,197,788,100][17,140,563,100]]</v>
      </c>
      <c r="AE1409">
        <f t="shared" si="2746"/>
        <v>1</v>
      </c>
    </row>
    <row r="1410" spans="1:31" hidden="1" x14ac:dyDescent="0.15">
      <c r="A1410" t="str">
        <f t="shared" si="2903"/>
        <v>1306109</v>
      </c>
      <c r="B1410">
        <f t="shared" si="2904"/>
        <v>1</v>
      </c>
      <c r="E1410">
        <f t="shared" ref="E1410" si="2930">E910</f>
        <v>1</v>
      </c>
      <c r="G1410">
        <f t="shared" ref="G1410" si="2931">G910</f>
        <v>9</v>
      </c>
      <c r="H1410">
        <f>VLOOKUP(G1410,装备规划说明!$F$7:$H$20,2,FALSE)</f>
        <v>120</v>
      </c>
      <c r="I1410">
        <f>IF(G1410&gt;2,IF(E1410=VLOOKUP(G1410,装备规划说明!$F$10:$P$20,11,FALSE),1,0)+IF(E1410-1=VLOOKUP(G1410,装备规划说明!$F$10:$P$20,11,FALSE),1,0),IF(E1410=VLOOKUP(G1410,装备规划说明!$F$10:$P$20,11,FALSE),1,0))</f>
        <v>0</v>
      </c>
      <c r="J1410">
        <f t="shared" si="2907"/>
        <v>3</v>
      </c>
      <c r="K1410">
        <v>0</v>
      </c>
      <c r="R1410">
        <f t="shared" ref="R1410:S1410" si="2932">R910</f>
        <v>6</v>
      </c>
      <c r="S1410">
        <f t="shared" si="2932"/>
        <v>6</v>
      </c>
      <c r="U1410">
        <f>VLOOKUP($R1410,装备规划说明!$X$27:$AI$34,U$1,FALSE)</f>
        <v>18</v>
      </c>
      <c r="V1410">
        <f>INT(VLOOKUP($R1410,装备规划说明!$X$27:$AI$34,V$1,FALSE)*VLOOKUP($G1410,装备规划说明!$F$10:$O$21,4,FALSE)/装备规划说明!$AE$14)</f>
        <v>84</v>
      </c>
      <c r="W1410">
        <f>VLOOKUP($R1410,装备规划说明!$X$27:$AI$34,W$1,FALSE)</f>
        <v>17</v>
      </c>
      <c r="X1410">
        <f>INT(VLOOKUP($R1410,装备规划说明!$X$27:$AI$34,X$1,FALSE)*VLOOKUP($G1410,装备规划说明!$F$10:$O$21,4,FALSE)/装备规划说明!$AE$14)</f>
        <v>33</v>
      </c>
      <c r="Y1410" t="str">
        <f t="shared" si="2762"/>
        <v>[[18,58,105][[17,23,41]</v>
      </c>
      <c r="Z1410">
        <f t="shared" si="2744"/>
        <v>0</v>
      </c>
      <c r="AA1410" t="str">
        <f t="shared" si="2844"/>
        <v>[[18,14,56,100][17,5,22,100]]</v>
      </c>
      <c r="AB1410" t="str">
        <f t="shared" si="2844"/>
        <v>[[18,14,56,100][17,5,22,100]]</v>
      </c>
      <c r="AC1410" t="str">
        <f t="shared" si="2844"/>
        <v>[[18,14,56,100][17,5,22,100]]</v>
      </c>
      <c r="AD1410" t="str">
        <f t="shared" si="2844"/>
        <v>[[18,14,56,100][17,5,22,100]]</v>
      </c>
      <c r="AE1410">
        <f t="shared" si="2746"/>
        <v>1</v>
      </c>
    </row>
    <row r="1411" spans="1:31" hidden="1" x14ac:dyDescent="0.15">
      <c r="A1411" t="str">
        <f t="shared" si="2903"/>
        <v>1307109</v>
      </c>
      <c r="B1411">
        <f t="shared" si="2904"/>
        <v>1</v>
      </c>
      <c r="E1411">
        <f t="shared" ref="E1411" si="2933">E911</f>
        <v>1</v>
      </c>
      <c r="G1411">
        <f t="shared" ref="G1411" si="2934">G911</f>
        <v>9</v>
      </c>
      <c r="H1411">
        <f>VLOOKUP(G1411,装备规划说明!$F$7:$H$20,2,FALSE)</f>
        <v>120</v>
      </c>
      <c r="I1411">
        <f>IF(G1411&gt;2,IF(E1411=VLOOKUP(G1411,装备规划说明!$F$10:$P$20,11,FALSE),1,0)+IF(E1411-1=VLOOKUP(G1411,装备规划说明!$F$10:$P$20,11,FALSE),1,0),IF(E1411=VLOOKUP(G1411,装备规划说明!$F$10:$P$20,11,FALSE),1,0))</f>
        <v>0</v>
      </c>
      <c r="J1411">
        <f t="shared" si="2907"/>
        <v>3</v>
      </c>
      <c r="K1411">
        <v>0</v>
      </c>
      <c r="R1411">
        <f t="shared" ref="R1411:S1411" si="2935">R911</f>
        <v>7</v>
      </c>
      <c r="S1411">
        <f t="shared" si="2935"/>
        <v>7</v>
      </c>
      <c r="U1411">
        <f>VLOOKUP($R1411,装备规划说明!$X$27:$AI$34,U$1,FALSE)</f>
        <v>16</v>
      </c>
      <c r="V1411">
        <f>INT(VLOOKUP($R1411,装备规划说明!$X$27:$AI$34,V$1,FALSE)*VLOOKUP($G1411,装备规划说明!$F$10:$O$21,4,FALSE)/装备规划说明!$AE$14)</f>
        <v>1690</v>
      </c>
      <c r="W1411">
        <f>VLOOKUP($R1411,装备规划说明!$X$27:$AI$34,W$1,FALSE)</f>
        <v>18</v>
      </c>
      <c r="X1411">
        <f>INT(VLOOKUP($R1411,装备规划说明!$X$27:$AI$34,X$1,FALSE)*VLOOKUP($G1411,装备规划说明!$F$10:$O$21,4,FALSE)/装备规划说明!$AE$14)</f>
        <v>338</v>
      </c>
      <c r="Y1411" t="str">
        <f t="shared" si="2762"/>
        <v>[[16,1183,2112][[18,236,422]</v>
      </c>
      <c r="Z1411">
        <f t="shared" si="2744"/>
        <v>0</v>
      </c>
      <c r="AA1411" t="str">
        <f t="shared" si="2844"/>
        <v>[[16,281,1126,100][18,56,225,100]]</v>
      </c>
      <c r="AB1411" t="str">
        <f t="shared" si="2844"/>
        <v>[[16,281,1126,100][18,56,225,100]]</v>
      </c>
      <c r="AC1411" t="str">
        <f t="shared" si="2844"/>
        <v>[[16,281,1126,100][18,56,225,100]]</v>
      </c>
      <c r="AD1411" t="str">
        <f t="shared" si="2844"/>
        <v>[[16,281,1126,100][18,56,225,100]]</v>
      </c>
      <c r="AE1411">
        <f t="shared" si="2746"/>
        <v>1</v>
      </c>
    </row>
    <row r="1412" spans="1:31" hidden="1" x14ac:dyDescent="0.15">
      <c r="A1412" t="str">
        <f t="shared" si="2903"/>
        <v>1307109</v>
      </c>
      <c r="B1412">
        <f t="shared" si="2904"/>
        <v>1</v>
      </c>
      <c r="E1412">
        <f t="shared" ref="E1412" si="2936">E912</f>
        <v>1</v>
      </c>
      <c r="G1412">
        <f t="shared" ref="G1412" si="2937">G912</f>
        <v>9</v>
      </c>
      <c r="H1412">
        <f>VLOOKUP(G1412,装备规划说明!$F$7:$H$20,2,FALSE)</f>
        <v>120</v>
      </c>
      <c r="I1412">
        <f>IF(G1412&gt;2,IF(E1412=VLOOKUP(G1412,装备规划说明!$F$10:$P$20,11,FALSE),1,0)+IF(E1412-1=VLOOKUP(G1412,装备规划说明!$F$10:$P$20,11,FALSE),1,0),IF(E1412=VLOOKUP(G1412,装备规划说明!$F$10:$P$20,11,FALSE),1,0))</f>
        <v>0</v>
      </c>
      <c r="J1412">
        <f t="shared" si="2907"/>
        <v>3</v>
      </c>
      <c r="K1412">
        <v>0</v>
      </c>
      <c r="R1412">
        <f t="shared" ref="R1412:S1412" si="2938">R912</f>
        <v>7</v>
      </c>
      <c r="S1412">
        <f t="shared" si="2938"/>
        <v>7</v>
      </c>
      <c r="U1412">
        <f>VLOOKUP($R1412,装备规划说明!$X$27:$AI$34,U$1,FALSE)</f>
        <v>16</v>
      </c>
      <c r="V1412">
        <f>INT(VLOOKUP($R1412,装备规划说明!$X$27:$AI$34,V$1,FALSE)*VLOOKUP($G1412,装备规划说明!$F$10:$O$21,4,FALSE)/装备规划说明!$AE$14)</f>
        <v>1690</v>
      </c>
      <c r="W1412">
        <f>VLOOKUP($R1412,装备规划说明!$X$27:$AI$34,W$1,FALSE)</f>
        <v>18</v>
      </c>
      <c r="X1412">
        <f>INT(VLOOKUP($R1412,装备规划说明!$X$27:$AI$34,X$1,FALSE)*VLOOKUP($G1412,装备规划说明!$F$10:$O$21,4,FALSE)/装备规划说明!$AE$14)</f>
        <v>338</v>
      </c>
      <c r="Y1412" t="str">
        <f t="shared" si="2762"/>
        <v>[[16,1183,2112][[18,236,422]</v>
      </c>
      <c r="Z1412">
        <f t="shared" si="2744"/>
        <v>0</v>
      </c>
      <c r="AA1412" t="str">
        <f t="shared" si="2844"/>
        <v>[[16,281,1126,100][18,56,225,100]]</v>
      </c>
      <c r="AB1412" t="str">
        <f t="shared" si="2844"/>
        <v>[[16,281,1126,100][18,56,225,100]]</v>
      </c>
      <c r="AC1412" t="str">
        <f t="shared" si="2844"/>
        <v>[[16,281,1126,100][18,56,225,100]]</v>
      </c>
      <c r="AD1412" t="str">
        <f t="shared" si="2844"/>
        <v>[[16,281,1126,100][18,56,225,100]]</v>
      </c>
      <c r="AE1412">
        <f t="shared" si="2746"/>
        <v>1</v>
      </c>
    </row>
    <row r="1413" spans="1:31" hidden="1" x14ac:dyDescent="0.15">
      <c r="A1413" t="str">
        <f t="shared" si="2903"/>
        <v>1307109</v>
      </c>
      <c r="B1413">
        <f t="shared" si="2904"/>
        <v>1</v>
      </c>
      <c r="E1413">
        <f t="shared" ref="E1413" si="2939">E913</f>
        <v>1</v>
      </c>
      <c r="G1413">
        <f t="shared" ref="G1413" si="2940">G913</f>
        <v>9</v>
      </c>
      <c r="H1413">
        <f>VLOOKUP(G1413,装备规划说明!$F$7:$H$20,2,FALSE)</f>
        <v>120</v>
      </c>
      <c r="I1413">
        <f>IF(G1413&gt;2,IF(E1413=VLOOKUP(G1413,装备规划说明!$F$10:$P$20,11,FALSE),1,0)+IF(E1413-1=VLOOKUP(G1413,装备规划说明!$F$10:$P$20,11,FALSE),1,0),IF(E1413=VLOOKUP(G1413,装备规划说明!$F$10:$P$20,11,FALSE),1,0))</f>
        <v>0</v>
      </c>
      <c r="J1413">
        <f t="shared" si="2907"/>
        <v>3</v>
      </c>
      <c r="K1413">
        <v>0</v>
      </c>
      <c r="R1413">
        <f t="shared" ref="R1413:S1413" si="2941">R913</f>
        <v>7</v>
      </c>
      <c r="S1413">
        <f t="shared" si="2941"/>
        <v>7</v>
      </c>
      <c r="U1413">
        <f>VLOOKUP($R1413,装备规划说明!$X$27:$AI$34,U$1,FALSE)</f>
        <v>16</v>
      </c>
      <c r="V1413">
        <f>INT(VLOOKUP($R1413,装备规划说明!$X$27:$AI$34,V$1,FALSE)*VLOOKUP($G1413,装备规划说明!$F$10:$O$21,4,FALSE)/装备规划说明!$AE$14)</f>
        <v>1690</v>
      </c>
      <c r="W1413">
        <f>VLOOKUP($R1413,装备规划说明!$X$27:$AI$34,W$1,FALSE)</f>
        <v>18</v>
      </c>
      <c r="X1413">
        <f>INT(VLOOKUP($R1413,装备规划说明!$X$27:$AI$34,X$1,FALSE)*VLOOKUP($G1413,装备规划说明!$F$10:$O$21,4,FALSE)/装备规划说明!$AE$14)</f>
        <v>338</v>
      </c>
      <c r="Y1413" t="str">
        <f t="shared" si="2762"/>
        <v>[[16,1183,2112][[18,236,422]</v>
      </c>
      <c r="Z1413">
        <f t="shared" si="2744"/>
        <v>0</v>
      </c>
      <c r="AA1413" t="str">
        <f t="shared" si="2844"/>
        <v>[[16,281,1126,100][18,56,225,100]]</v>
      </c>
      <c r="AB1413" t="str">
        <f t="shared" si="2844"/>
        <v>[[16,281,1126,100][18,56,225,100]]</v>
      </c>
      <c r="AC1413" t="str">
        <f t="shared" si="2844"/>
        <v>[[16,281,1126,100][18,56,225,100]]</v>
      </c>
      <c r="AD1413" t="str">
        <f t="shared" si="2844"/>
        <v>[[16,281,1126,100][18,56,225,100]]</v>
      </c>
      <c r="AE1413">
        <f t="shared" si="2746"/>
        <v>1</v>
      </c>
    </row>
    <row r="1414" spans="1:31" hidden="1" x14ac:dyDescent="0.15">
      <c r="A1414" t="str">
        <f t="shared" si="2903"/>
        <v>1307109</v>
      </c>
      <c r="B1414">
        <f t="shared" si="2904"/>
        <v>1</v>
      </c>
      <c r="E1414">
        <f t="shared" ref="E1414" si="2942">E914</f>
        <v>1</v>
      </c>
      <c r="G1414">
        <f t="shared" ref="G1414" si="2943">G914</f>
        <v>9</v>
      </c>
      <c r="H1414">
        <f>VLOOKUP(G1414,装备规划说明!$F$7:$H$20,2,FALSE)</f>
        <v>120</v>
      </c>
      <c r="I1414">
        <f>IF(G1414&gt;2,IF(E1414=VLOOKUP(G1414,装备规划说明!$F$10:$P$20,11,FALSE),1,0)+IF(E1414-1=VLOOKUP(G1414,装备规划说明!$F$10:$P$20,11,FALSE),1,0),IF(E1414=VLOOKUP(G1414,装备规划说明!$F$10:$P$20,11,FALSE),1,0))</f>
        <v>0</v>
      </c>
      <c r="J1414">
        <f t="shared" si="2907"/>
        <v>3</v>
      </c>
      <c r="K1414">
        <v>0</v>
      </c>
      <c r="R1414">
        <f t="shared" ref="R1414:S1414" si="2944">R914</f>
        <v>7</v>
      </c>
      <c r="S1414">
        <f t="shared" si="2944"/>
        <v>7</v>
      </c>
      <c r="U1414">
        <f>VLOOKUP($R1414,装备规划说明!$X$27:$AI$34,U$1,FALSE)</f>
        <v>16</v>
      </c>
      <c r="V1414">
        <f>INT(VLOOKUP($R1414,装备规划说明!$X$27:$AI$34,V$1,FALSE)*VLOOKUP($G1414,装备规划说明!$F$10:$O$21,4,FALSE)/装备规划说明!$AE$14)</f>
        <v>1690</v>
      </c>
      <c r="W1414">
        <f>VLOOKUP($R1414,装备规划说明!$X$27:$AI$34,W$1,FALSE)</f>
        <v>18</v>
      </c>
      <c r="X1414">
        <f>INT(VLOOKUP($R1414,装备规划说明!$X$27:$AI$34,X$1,FALSE)*VLOOKUP($G1414,装备规划说明!$F$10:$O$21,4,FALSE)/装备规划说明!$AE$14)</f>
        <v>338</v>
      </c>
      <c r="Y1414" t="str">
        <f t="shared" ref="Y1414:Y1477" si="2945">"[["&amp;$U1414&amp;","&amp;INT($V1414*0.7)&amp;","&amp;INT($V1414*1.25)&amp;"]"&amp;"[["&amp;$W1414&amp;","&amp;INT($X1414*0.7)&amp;","&amp;INT($X1414*1.25)&amp;"]"</f>
        <v>[[16,1183,2112][[18,236,422]</v>
      </c>
      <c r="Z1414">
        <f t="shared" ref="Z1414:Z1477" si="2946">E1414-1</f>
        <v>0</v>
      </c>
      <c r="AA1414" t="str">
        <f t="shared" ref="AA1414:AD1445" si="2947">"[["&amp;$U1414&amp;","&amp;INT($V1414/6)&amp;","&amp;INT($V1414/1.5)&amp;",100]"&amp;"["&amp;$W1414&amp;","&amp;INT($X1414/6)&amp;","&amp;INT($X1414/1.5)&amp;",100]]"</f>
        <v>[[16,281,1126,100][18,56,225,100]]</v>
      </c>
      <c r="AB1414" t="str">
        <f t="shared" si="2947"/>
        <v>[[16,281,1126,100][18,56,225,100]]</v>
      </c>
      <c r="AC1414" t="str">
        <f t="shared" si="2947"/>
        <v>[[16,281,1126,100][18,56,225,100]]</v>
      </c>
      <c r="AD1414" t="str">
        <f t="shared" si="2947"/>
        <v>[[16,281,1126,100][18,56,225,100]]</v>
      </c>
      <c r="AE1414">
        <f t="shared" ref="AE1414:AE1477" si="2948">ROUNDDOWN((E1414*3+G1414)/8,0)</f>
        <v>1</v>
      </c>
    </row>
    <row r="1415" spans="1:31" hidden="1" x14ac:dyDescent="0.15">
      <c r="A1415" t="str">
        <f t="shared" si="2903"/>
        <v>1301209</v>
      </c>
      <c r="B1415">
        <f t="shared" si="2904"/>
        <v>1</v>
      </c>
      <c r="E1415">
        <f t="shared" ref="E1415" si="2949">E915</f>
        <v>2</v>
      </c>
      <c r="G1415">
        <f t="shared" ref="G1415" si="2950">G915</f>
        <v>9</v>
      </c>
      <c r="H1415">
        <f>VLOOKUP(G1415,装备规划说明!$F$7:$H$20,2,FALSE)</f>
        <v>120</v>
      </c>
      <c r="I1415">
        <f>IF(G1415&gt;2,IF(E1415=VLOOKUP(G1415,装备规划说明!$F$10:$P$20,11,FALSE),1,0)+IF(E1415-1=VLOOKUP(G1415,装备规划说明!$F$10:$P$20,11,FALSE),1,0),IF(E1415=VLOOKUP(G1415,装备规划说明!$F$10:$P$20,11,FALSE),1,0))</f>
        <v>0</v>
      </c>
      <c r="J1415">
        <f t="shared" si="2907"/>
        <v>3</v>
      </c>
      <c r="K1415">
        <v>0</v>
      </c>
      <c r="R1415">
        <f t="shared" ref="R1415:S1415" si="2951">R915</f>
        <v>1</v>
      </c>
      <c r="S1415">
        <f t="shared" si="2951"/>
        <v>1</v>
      </c>
      <c r="U1415">
        <f>VLOOKUP($R1415,装备规划说明!$X$27:$AI$34,U$1,FALSE)</f>
        <v>16</v>
      </c>
      <c r="V1415">
        <f>INT(VLOOKUP($R1415,装备规划说明!$X$27:$AI$34,V$1,FALSE)*VLOOKUP($G1415,装备规划说明!$F$10:$O$21,4,FALSE)/装备规划说明!$AE$14)</f>
        <v>1183</v>
      </c>
      <c r="W1415">
        <f>VLOOKUP($R1415,装备规划说明!$X$27:$AI$34,W$1,FALSE)</f>
        <v>20</v>
      </c>
      <c r="X1415">
        <f>INT(VLOOKUP($R1415,装备规划说明!$X$27:$AI$34,X$1,FALSE)*VLOOKUP($G1415,装备规划说明!$F$10:$O$21,4,FALSE)/装备规划说明!$AE$14)</f>
        <v>84</v>
      </c>
      <c r="Y1415" t="str">
        <f t="shared" si="2945"/>
        <v>[[16,828,1478][[20,58,105]</v>
      </c>
      <c r="Z1415">
        <f t="shared" si="2946"/>
        <v>1</v>
      </c>
      <c r="AA1415" t="str">
        <f t="shared" si="2947"/>
        <v>[[16,197,788,100][20,14,56,100]]</v>
      </c>
      <c r="AB1415" t="str">
        <f t="shared" si="2947"/>
        <v>[[16,197,788,100][20,14,56,100]]</v>
      </c>
      <c r="AC1415" t="str">
        <f t="shared" si="2947"/>
        <v>[[16,197,788,100][20,14,56,100]]</v>
      </c>
      <c r="AD1415" t="str">
        <f t="shared" si="2947"/>
        <v>[[16,197,788,100][20,14,56,100]]</v>
      </c>
      <c r="AE1415">
        <f t="shared" si="2948"/>
        <v>1</v>
      </c>
    </row>
    <row r="1416" spans="1:31" hidden="1" x14ac:dyDescent="0.15">
      <c r="A1416" t="str">
        <f t="shared" si="2903"/>
        <v>1302209</v>
      </c>
      <c r="B1416">
        <f t="shared" si="2904"/>
        <v>1</v>
      </c>
      <c r="E1416">
        <f t="shared" ref="E1416" si="2952">E916</f>
        <v>2</v>
      </c>
      <c r="G1416">
        <f t="shared" ref="G1416" si="2953">G916</f>
        <v>9</v>
      </c>
      <c r="H1416">
        <f>VLOOKUP(G1416,装备规划说明!$F$7:$H$20,2,FALSE)</f>
        <v>120</v>
      </c>
      <c r="I1416">
        <f>IF(G1416&gt;2,IF(E1416=VLOOKUP(G1416,装备规划说明!$F$10:$P$20,11,FALSE),1,0)+IF(E1416-1=VLOOKUP(G1416,装备规划说明!$F$10:$P$20,11,FALSE),1,0),IF(E1416=VLOOKUP(G1416,装备规划说明!$F$10:$P$20,11,FALSE),1,0))</f>
        <v>0</v>
      </c>
      <c r="J1416">
        <f t="shared" si="2907"/>
        <v>3</v>
      </c>
      <c r="K1416">
        <v>0</v>
      </c>
      <c r="R1416">
        <f t="shared" ref="R1416:S1416" si="2954">R916</f>
        <v>2</v>
      </c>
      <c r="S1416">
        <f t="shared" si="2954"/>
        <v>2</v>
      </c>
      <c r="U1416">
        <f>VLOOKUP($R1416,装备规划说明!$X$27:$AI$34,U$1,FALSE)</f>
        <v>16</v>
      </c>
      <c r="V1416">
        <f>INT(VLOOKUP($R1416,装备规划说明!$X$27:$AI$34,V$1,FALSE)*VLOOKUP($G1416,装备规划说明!$F$10:$O$21,4,FALSE)/装备规划说明!$AE$14)</f>
        <v>1690</v>
      </c>
      <c r="W1416">
        <f>VLOOKUP($R1416,装备规划说明!$X$27:$AI$34,W$1,FALSE)</f>
        <v>20</v>
      </c>
      <c r="X1416">
        <f>INT(VLOOKUP($R1416,装备规划说明!$X$27:$AI$34,X$1,FALSE)*VLOOKUP($G1416,装备规划说明!$F$10:$O$21,4,FALSE)/装备规划说明!$AE$14)</f>
        <v>84</v>
      </c>
      <c r="Y1416" t="str">
        <f t="shared" si="2945"/>
        <v>[[16,1183,2112][[20,58,105]</v>
      </c>
      <c r="Z1416">
        <f t="shared" si="2946"/>
        <v>1</v>
      </c>
      <c r="AA1416" t="str">
        <f t="shared" si="2947"/>
        <v>[[16,281,1126,100][20,14,56,100]]</v>
      </c>
      <c r="AB1416" t="str">
        <f t="shared" si="2947"/>
        <v>[[16,281,1126,100][20,14,56,100]]</v>
      </c>
      <c r="AC1416" t="str">
        <f t="shared" si="2947"/>
        <v>[[16,281,1126,100][20,14,56,100]]</v>
      </c>
      <c r="AD1416" t="str">
        <f t="shared" si="2947"/>
        <v>[[16,281,1126,100][20,14,56,100]]</v>
      </c>
      <c r="AE1416">
        <f t="shared" si="2948"/>
        <v>1</v>
      </c>
    </row>
    <row r="1417" spans="1:31" hidden="1" x14ac:dyDescent="0.15">
      <c r="A1417" t="str">
        <f t="shared" si="2903"/>
        <v>1303209</v>
      </c>
      <c r="B1417">
        <f t="shared" si="2904"/>
        <v>1</v>
      </c>
      <c r="E1417">
        <f t="shared" ref="E1417" si="2955">E917</f>
        <v>2</v>
      </c>
      <c r="G1417">
        <f t="shared" ref="G1417" si="2956">G917</f>
        <v>9</v>
      </c>
      <c r="H1417">
        <f>VLOOKUP(G1417,装备规划说明!$F$7:$H$20,2,FALSE)</f>
        <v>120</v>
      </c>
      <c r="I1417">
        <f>IF(G1417&gt;2,IF(E1417=VLOOKUP(G1417,装备规划说明!$F$10:$P$20,11,FALSE),1,0)+IF(E1417-1=VLOOKUP(G1417,装备规划说明!$F$10:$P$20,11,FALSE),1,0),IF(E1417=VLOOKUP(G1417,装备规划说明!$F$10:$P$20,11,FALSE),1,0))</f>
        <v>0</v>
      </c>
      <c r="J1417">
        <f t="shared" si="2907"/>
        <v>3</v>
      </c>
      <c r="K1417">
        <v>0</v>
      </c>
      <c r="R1417">
        <f t="shared" ref="R1417:S1417" si="2957">R917</f>
        <v>3</v>
      </c>
      <c r="S1417">
        <f t="shared" si="2957"/>
        <v>3</v>
      </c>
      <c r="U1417">
        <f>VLOOKUP($R1417,装备规划说明!$X$27:$AI$34,U$1,FALSE)</f>
        <v>16</v>
      </c>
      <c r="V1417">
        <f>INT(VLOOKUP($R1417,装备规划说明!$X$27:$AI$34,V$1,FALSE)*VLOOKUP($G1417,装备规划说明!$F$10:$O$21,4,FALSE)/装备规划说明!$AE$14)</f>
        <v>845</v>
      </c>
      <c r="W1417">
        <f>VLOOKUP($R1417,装备规划说明!$X$27:$AI$34,W$1,FALSE)</f>
        <v>21</v>
      </c>
      <c r="X1417">
        <f>INT(VLOOKUP($R1417,装备规划说明!$X$27:$AI$34,X$1,FALSE)*VLOOKUP($G1417,装备规划说明!$F$10:$O$21,4,FALSE)/装备规划说明!$AE$14)</f>
        <v>84</v>
      </c>
      <c r="Y1417" t="str">
        <f t="shared" si="2945"/>
        <v>[[16,591,1056][[21,58,105]</v>
      </c>
      <c r="Z1417">
        <f t="shared" si="2946"/>
        <v>1</v>
      </c>
      <c r="AA1417" t="str">
        <f t="shared" si="2947"/>
        <v>[[16,140,563,100][21,14,56,100]]</v>
      </c>
      <c r="AB1417" t="str">
        <f t="shared" si="2947"/>
        <v>[[16,140,563,100][21,14,56,100]]</v>
      </c>
      <c r="AC1417" t="str">
        <f t="shared" si="2947"/>
        <v>[[16,140,563,100][21,14,56,100]]</v>
      </c>
      <c r="AD1417" t="str">
        <f t="shared" si="2947"/>
        <v>[[16,140,563,100][21,14,56,100]]</v>
      </c>
      <c r="AE1417">
        <f t="shared" si="2948"/>
        <v>1</v>
      </c>
    </row>
    <row r="1418" spans="1:31" hidden="1" x14ac:dyDescent="0.15">
      <c r="A1418" t="str">
        <f t="shared" si="2903"/>
        <v>1304209</v>
      </c>
      <c r="B1418">
        <f t="shared" si="2904"/>
        <v>1</v>
      </c>
      <c r="E1418">
        <f t="shared" ref="E1418" si="2958">E918</f>
        <v>2</v>
      </c>
      <c r="G1418">
        <f t="shared" ref="G1418" si="2959">G918</f>
        <v>9</v>
      </c>
      <c r="H1418">
        <f>VLOOKUP(G1418,装备规划说明!$F$7:$H$20,2,FALSE)</f>
        <v>120</v>
      </c>
      <c r="I1418">
        <f>IF(G1418&gt;2,IF(E1418=VLOOKUP(G1418,装备规划说明!$F$10:$P$20,11,FALSE),1,0)+IF(E1418-1=VLOOKUP(G1418,装备规划说明!$F$10:$P$20,11,FALSE),1,0),IF(E1418=VLOOKUP(G1418,装备规划说明!$F$10:$P$20,11,FALSE),1,0))</f>
        <v>0</v>
      </c>
      <c r="J1418">
        <f t="shared" si="2907"/>
        <v>3</v>
      </c>
      <c r="K1418">
        <v>0</v>
      </c>
      <c r="R1418">
        <f t="shared" ref="R1418:S1418" si="2960">R918</f>
        <v>4</v>
      </c>
      <c r="S1418">
        <f t="shared" si="2960"/>
        <v>4</v>
      </c>
      <c r="U1418">
        <f>VLOOKUP($R1418,装备规划说明!$X$27:$AI$34,U$1,FALSE)</f>
        <v>18</v>
      </c>
      <c r="V1418">
        <f>INT(VLOOKUP($R1418,装备规划说明!$X$27:$AI$34,V$1,FALSE)*VLOOKUP($G1418,装备规划说明!$F$10:$O$21,4,FALSE)/装备规划说明!$AE$14)</f>
        <v>84</v>
      </c>
      <c r="W1418">
        <f>VLOOKUP($R1418,装备规划说明!$X$27:$AI$34,W$1,FALSE)</f>
        <v>22</v>
      </c>
      <c r="X1418">
        <f>INT(VLOOKUP($R1418,装备规划说明!$X$27:$AI$34,X$1,FALSE)*VLOOKUP($G1418,装备规划说明!$F$10:$O$21,4,FALSE)/装备规划说明!$AE$14)</f>
        <v>42</v>
      </c>
      <c r="Y1418" t="str">
        <f t="shared" si="2945"/>
        <v>[[18,58,105][[22,29,52]</v>
      </c>
      <c r="Z1418">
        <f t="shared" si="2946"/>
        <v>1</v>
      </c>
      <c r="AA1418" t="str">
        <f t="shared" si="2947"/>
        <v>[[18,14,56,100][22,7,28,100]]</v>
      </c>
      <c r="AB1418" t="str">
        <f t="shared" si="2947"/>
        <v>[[18,14,56,100][22,7,28,100]]</v>
      </c>
      <c r="AC1418" t="str">
        <f t="shared" si="2947"/>
        <v>[[18,14,56,100][22,7,28,100]]</v>
      </c>
      <c r="AD1418" t="str">
        <f t="shared" si="2947"/>
        <v>[[18,14,56,100][22,7,28,100]]</v>
      </c>
      <c r="AE1418">
        <f t="shared" si="2948"/>
        <v>1</v>
      </c>
    </row>
    <row r="1419" spans="1:31" hidden="1" x14ac:dyDescent="0.15">
      <c r="A1419" t="str">
        <f t="shared" si="2903"/>
        <v>1305209</v>
      </c>
      <c r="B1419">
        <f t="shared" si="2904"/>
        <v>1</v>
      </c>
      <c r="E1419">
        <f t="shared" ref="E1419" si="2961">E919</f>
        <v>2</v>
      </c>
      <c r="G1419">
        <f t="shared" ref="G1419" si="2962">G919</f>
        <v>9</v>
      </c>
      <c r="H1419">
        <f>VLOOKUP(G1419,装备规划说明!$F$7:$H$20,2,FALSE)</f>
        <v>120</v>
      </c>
      <c r="I1419">
        <f>IF(G1419&gt;2,IF(E1419=VLOOKUP(G1419,装备规划说明!$F$10:$P$20,11,FALSE),1,0)+IF(E1419-1=VLOOKUP(G1419,装备规划说明!$F$10:$P$20,11,FALSE),1,0),IF(E1419=VLOOKUP(G1419,装备规划说明!$F$10:$P$20,11,FALSE),1,0))</f>
        <v>0</v>
      </c>
      <c r="J1419">
        <f t="shared" si="2907"/>
        <v>3</v>
      </c>
      <c r="K1419">
        <v>0</v>
      </c>
      <c r="R1419">
        <f t="shared" ref="R1419:S1419" si="2963">R919</f>
        <v>5</v>
      </c>
      <c r="S1419">
        <f t="shared" si="2963"/>
        <v>5</v>
      </c>
      <c r="U1419">
        <f>VLOOKUP($R1419,装备规划说明!$X$27:$AI$34,U$1,FALSE)</f>
        <v>16</v>
      </c>
      <c r="V1419">
        <f>INT(VLOOKUP($R1419,装备规划说明!$X$27:$AI$34,V$1,FALSE)*VLOOKUP($G1419,装备规划说明!$F$10:$O$21,4,FALSE)/装备规划说明!$AE$14)</f>
        <v>1183</v>
      </c>
      <c r="W1419">
        <f>VLOOKUP($R1419,装备规划说明!$X$27:$AI$34,W$1,FALSE)</f>
        <v>17</v>
      </c>
      <c r="X1419">
        <f>INT(VLOOKUP($R1419,装备规划说明!$X$27:$AI$34,X$1,FALSE)*VLOOKUP($G1419,装备规划说明!$F$10:$O$21,4,FALSE)/装备规划说明!$AE$14)</f>
        <v>845</v>
      </c>
      <c r="Y1419" t="str">
        <f t="shared" si="2945"/>
        <v>[[16,828,1478][[17,591,1056]</v>
      </c>
      <c r="Z1419">
        <f t="shared" si="2946"/>
        <v>1</v>
      </c>
      <c r="AA1419" t="str">
        <f t="shared" si="2947"/>
        <v>[[16,197,788,100][17,140,563,100]]</v>
      </c>
      <c r="AB1419" t="str">
        <f t="shared" si="2947"/>
        <v>[[16,197,788,100][17,140,563,100]]</v>
      </c>
      <c r="AC1419" t="str">
        <f t="shared" si="2947"/>
        <v>[[16,197,788,100][17,140,563,100]]</v>
      </c>
      <c r="AD1419" t="str">
        <f t="shared" si="2947"/>
        <v>[[16,197,788,100][17,140,563,100]]</v>
      </c>
      <c r="AE1419">
        <f t="shared" si="2948"/>
        <v>1</v>
      </c>
    </row>
    <row r="1420" spans="1:31" hidden="1" x14ac:dyDescent="0.15">
      <c r="A1420" t="str">
        <f t="shared" si="2903"/>
        <v>1306209</v>
      </c>
      <c r="B1420">
        <f t="shared" si="2904"/>
        <v>1</v>
      </c>
      <c r="E1420">
        <f t="shared" ref="E1420" si="2964">E920</f>
        <v>2</v>
      </c>
      <c r="G1420">
        <f t="shared" ref="G1420" si="2965">G920</f>
        <v>9</v>
      </c>
      <c r="H1420">
        <f>VLOOKUP(G1420,装备规划说明!$F$7:$H$20,2,FALSE)</f>
        <v>120</v>
      </c>
      <c r="I1420">
        <f>IF(G1420&gt;2,IF(E1420=VLOOKUP(G1420,装备规划说明!$F$10:$P$20,11,FALSE),1,0)+IF(E1420-1=VLOOKUP(G1420,装备规划说明!$F$10:$P$20,11,FALSE),1,0),IF(E1420=VLOOKUP(G1420,装备规划说明!$F$10:$P$20,11,FALSE),1,0))</f>
        <v>0</v>
      </c>
      <c r="J1420">
        <f t="shared" si="2907"/>
        <v>3</v>
      </c>
      <c r="K1420">
        <v>0</v>
      </c>
      <c r="R1420">
        <f t="shared" ref="R1420:S1420" si="2966">R920</f>
        <v>6</v>
      </c>
      <c r="S1420">
        <f t="shared" si="2966"/>
        <v>6</v>
      </c>
      <c r="U1420">
        <f>VLOOKUP($R1420,装备规划说明!$X$27:$AI$34,U$1,FALSE)</f>
        <v>18</v>
      </c>
      <c r="V1420">
        <f>INT(VLOOKUP($R1420,装备规划说明!$X$27:$AI$34,V$1,FALSE)*VLOOKUP($G1420,装备规划说明!$F$10:$O$21,4,FALSE)/装备规划说明!$AE$14)</f>
        <v>84</v>
      </c>
      <c r="W1420">
        <f>VLOOKUP($R1420,装备规划说明!$X$27:$AI$34,W$1,FALSE)</f>
        <v>17</v>
      </c>
      <c r="X1420">
        <f>INT(VLOOKUP($R1420,装备规划说明!$X$27:$AI$34,X$1,FALSE)*VLOOKUP($G1420,装备规划说明!$F$10:$O$21,4,FALSE)/装备规划说明!$AE$14)</f>
        <v>33</v>
      </c>
      <c r="Y1420" t="str">
        <f t="shared" si="2945"/>
        <v>[[18,58,105][[17,23,41]</v>
      </c>
      <c r="Z1420">
        <f t="shared" si="2946"/>
        <v>1</v>
      </c>
      <c r="AA1420" t="str">
        <f t="shared" si="2947"/>
        <v>[[18,14,56,100][17,5,22,100]]</v>
      </c>
      <c r="AB1420" t="str">
        <f t="shared" si="2947"/>
        <v>[[18,14,56,100][17,5,22,100]]</v>
      </c>
      <c r="AC1420" t="str">
        <f t="shared" si="2947"/>
        <v>[[18,14,56,100][17,5,22,100]]</v>
      </c>
      <c r="AD1420" t="str">
        <f t="shared" si="2947"/>
        <v>[[18,14,56,100][17,5,22,100]]</v>
      </c>
      <c r="AE1420">
        <f t="shared" si="2948"/>
        <v>1</v>
      </c>
    </row>
    <row r="1421" spans="1:31" hidden="1" x14ac:dyDescent="0.15">
      <c r="A1421" t="str">
        <f t="shared" si="2903"/>
        <v>1307209</v>
      </c>
      <c r="B1421">
        <f t="shared" si="2904"/>
        <v>1</v>
      </c>
      <c r="E1421">
        <f t="shared" ref="E1421" si="2967">E921</f>
        <v>2</v>
      </c>
      <c r="G1421">
        <f t="shared" ref="G1421" si="2968">G921</f>
        <v>9</v>
      </c>
      <c r="H1421">
        <f>VLOOKUP(G1421,装备规划说明!$F$7:$H$20,2,FALSE)</f>
        <v>120</v>
      </c>
      <c r="I1421">
        <f>IF(G1421&gt;2,IF(E1421=VLOOKUP(G1421,装备规划说明!$F$10:$P$20,11,FALSE),1,0)+IF(E1421-1=VLOOKUP(G1421,装备规划说明!$F$10:$P$20,11,FALSE),1,0),IF(E1421=VLOOKUP(G1421,装备规划说明!$F$10:$P$20,11,FALSE),1,0))</f>
        <v>0</v>
      </c>
      <c r="J1421">
        <f t="shared" si="2907"/>
        <v>3</v>
      </c>
      <c r="K1421">
        <v>0</v>
      </c>
      <c r="R1421">
        <f t="shared" ref="R1421:S1421" si="2969">R921</f>
        <v>7</v>
      </c>
      <c r="S1421">
        <f t="shared" si="2969"/>
        <v>7</v>
      </c>
      <c r="U1421">
        <f>VLOOKUP($R1421,装备规划说明!$X$27:$AI$34,U$1,FALSE)</f>
        <v>16</v>
      </c>
      <c r="V1421">
        <f>INT(VLOOKUP($R1421,装备规划说明!$X$27:$AI$34,V$1,FALSE)*VLOOKUP($G1421,装备规划说明!$F$10:$O$21,4,FALSE)/装备规划说明!$AE$14)</f>
        <v>1690</v>
      </c>
      <c r="W1421">
        <f>VLOOKUP($R1421,装备规划说明!$X$27:$AI$34,W$1,FALSE)</f>
        <v>18</v>
      </c>
      <c r="X1421">
        <f>INT(VLOOKUP($R1421,装备规划说明!$X$27:$AI$34,X$1,FALSE)*VLOOKUP($G1421,装备规划说明!$F$10:$O$21,4,FALSE)/装备规划说明!$AE$14)</f>
        <v>338</v>
      </c>
      <c r="Y1421" t="str">
        <f t="shared" si="2945"/>
        <v>[[16,1183,2112][[18,236,422]</v>
      </c>
      <c r="Z1421">
        <f t="shared" si="2946"/>
        <v>1</v>
      </c>
      <c r="AA1421" t="str">
        <f t="shared" si="2947"/>
        <v>[[16,281,1126,100][18,56,225,100]]</v>
      </c>
      <c r="AB1421" t="str">
        <f t="shared" si="2947"/>
        <v>[[16,281,1126,100][18,56,225,100]]</v>
      </c>
      <c r="AC1421" t="str">
        <f t="shared" si="2947"/>
        <v>[[16,281,1126,100][18,56,225,100]]</v>
      </c>
      <c r="AD1421" t="str">
        <f t="shared" si="2947"/>
        <v>[[16,281,1126,100][18,56,225,100]]</v>
      </c>
      <c r="AE1421">
        <f t="shared" si="2948"/>
        <v>1</v>
      </c>
    </row>
    <row r="1422" spans="1:31" hidden="1" x14ac:dyDescent="0.15">
      <c r="A1422" t="str">
        <f t="shared" si="2903"/>
        <v>1307209</v>
      </c>
      <c r="B1422">
        <f t="shared" si="2904"/>
        <v>1</v>
      </c>
      <c r="E1422">
        <f t="shared" ref="E1422" si="2970">E922</f>
        <v>2</v>
      </c>
      <c r="G1422">
        <f t="shared" ref="G1422" si="2971">G922</f>
        <v>9</v>
      </c>
      <c r="H1422">
        <f>VLOOKUP(G1422,装备规划说明!$F$7:$H$20,2,FALSE)</f>
        <v>120</v>
      </c>
      <c r="I1422">
        <f>IF(G1422&gt;2,IF(E1422=VLOOKUP(G1422,装备规划说明!$F$10:$P$20,11,FALSE),1,0)+IF(E1422-1=VLOOKUP(G1422,装备规划说明!$F$10:$P$20,11,FALSE),1,0),IF(E1422=VLOOKUP(G1422,装备规划说明!$F$10:$P$20,11,FALSE),1,0))</f>
        <v>0</v>
      </c>
      <c r="J1422">
        <f t="shared" si="2907"/>
        <v>3</v>
      </c>
      <c r="K1422">
        <v>0</v>
      </c>
      <c r="R1422">
        <f t="shared" ref="R1422:S1422" si="2972">R922</f>
        <v>7</v>
      </c>
      <c r="S1422">
        <f t="shared" si="2972"/>
        <v>7</v>
      </c>
      <c r="U1422">
        <f>VLOOKUP($R1422,装备规划说明!$X$27:$AI$34,U$1,FALSE)</f>
        <v>16</v>
      </c>
      <c r="V1422">
        <f>INT(VLOOKUP($R1422,装备规划说明!$X$27:$AI$34,V$1,FALSE)*VLOOKUP($G1422,装备规划说明!$F$10:$O$21,4,FALSE)/装备规划说明!$AE$14)</f>
        <v>1690</v>
      </c>
      <c r="W1422">
        <f>VLOOKUP($R1422,装备规划说明!$X$27:$AI$34,W$1,FALSE)</f>
        <v>18</v>
      </c>
      <c r="X1422">
        <f>INT(VLOOKUP($R1422,装备规划说明!$X$27:$AI$34,X$1,FALSE)*VLOOKUP($G1422,装备规划说明!$F$10:$O$21,4,FALSE)/装备规划说明!$AE$14)</f>
        <v>338</v>
      </c>
      <c r="Y1422" t="str">
        <f t="shared" si="2945"/>
        <v>[[16,1183,2112][[18,236,422]</v>
      </c>
      <c r="Z1422">
        <f t="shared" si="2946"/>
        <v>1</v>
      </c>
      <c r="AA1422" t="str">
        <f t="shared" si="2947"/>
        <v>[[16,281,1126,100][18,56,225,100]]</v>
      </c>
      <c r="AB1422" t="str">
        <f t="shared" si="2947"/>
        <v>[[16,281,1126,100][18,56,225,100]]</v>
      </c>
      <c r="AC1422" t="str">
        <f t="shared" si="2947"/>
        <v>[[16,281,1126,100][18,56,225,100]]</v>
      </c>
      <c r="AD1422" t="str">
        <f t="shared" si="2947"/>
        <v>[[16,281,1126,100][18,56,225,100]]</v>
      </c>
      <c r="AE1422">
        <f t="shared" si="2948"/>
        <v>1</v>
      </c>
    </row>
    <row r="1423" spans="1:31" hidden="1" x14ac:dyDescent="0.15">
      <c r="A1423" t="str">
        <f t="shared" si="2903"/>
        <v>1307209</v>
      </c>
      <c r="B1423">
        <f t="shared" si="2904"/>
        <v>1</v>
      </c>
      <c r="E1423">
        <f t="shared" ref="E1423" si="2973">E923</f>
        <v>2</v>
      </c>
      <c r="G1423">
        <f t="shared" ref="G1423" si="2974">G923</f>
        <v>9</v>
      </c>
      <c r="H1423">
        <f>VLOOKUP(G1423,装备规划说明!$F$7:$H$20,2,FALSE)</f>
        <v>120</v>
      </c>
      <c r="I1423">
        <f>IF(G1423&gt;2,IF(E1423=VLOOKUP(G1423,装备规划说明!$F$10:$P$20,11,FALSE),1,0)+IF(E1423-1=VLOOKUP(G1423,装备规划说明!$F$10:$P$20,11,FALSE),1,0),IF(E1423=VLOOKUP(G1423,装备规划说明!$F$10:$P$20,11,FALSE),1,0))</f>
        <v>0</v>
      </c>
      <c r="J1423">
        <f t="shared" si="2907"/>
        <v>3</v>
      </c>
      <c r="K1423">
        <v>0</v>
      </c>
      <c r="R1423">
        <f t="shared" ref="R1423:S1423" si="2975">R923</f>
        <v>7</v>
      </c>
      <c r="S1423">
        <f t="shared" si="2975"/>
        <v>7</v>
      </c>
      <c r="U1423">
        <f>VLOOKUP($R1423,装备规划说明!$X$27:$AI$34,U$1,FALSE)</f>
        <v>16</v>
      </c>
      <c r="V1423">
        <f>INT(VLOOKUP($R1423,装备规划说明!$X$27:$AI$34,V$1,FALSE)*VLOOKUP($G1423,装备规划说明!$F$10:$O$21,4,FALSE)/装备规划说明!$AE$14)</f>
        <v>1690</v>
      </c>
      <c r="W1423">
        <f>VLOOKUP($R1423,装备规划说明!$X$27:$AI$34,W$1,FALSE)</f>
        <v>18</v>
      </c>
      <c r="X1423">
        <f>INT(VLOOKUP($R1423,装备规划说明!$X$27:$AI$34,X$1,FALSE)*VLOOKUP($G1423,装备规划说明!$F$10:$O$21,4,FALSE)/装备规划说明!$AE$14)</f>
        <v>338</v>
      </c>
      <c r="Y1423" t="str">
        <f t="shared" si="2945"/>
        <v>[[16,1183,2112][[18,236,422]</v>
      </c>
      <c r="Z1423">
        <f t="shared" si="2946"/>
        <v>1</v>
      </c>
      <c r="AA1423" t="str">
        <f t="shared" si="2947"/>
        <v>[[16,281,1126,100][18,56,225,100]]</v>
      </c>
      <c r="AB1423" t="str">
        <f t="shared" si="2947"/>
        <v>[[16,281,1126,100][18,56,225,100]]</v>
      </c>
      <c r="AC1423" t="str">
        <f t="shared" si="2947"/>
        <v>[[16,281,1126,100][18,56,225,100]]</v>
      </c>
      <c r="AD1423" t="str">
        <f t="shared" si="2947"/>
        <v>[[16,281,1126,100][18,56,225,100]]</v>
      </c>
      <c r="AE1423">
        <f t="shared" si="2948"/>
        <v>1</v>
      </c>
    </row>
    <row r="1424" spans="1:31" hidden="1" x14ac:dyDescent="0.15">
      <c r="A1424" t="str">
        <f t="shared" si="2903"/>
        <v>1307209</v>
      </c>
      <c r="B1424">
        <f t="shared" si="2904"/>
        <v>1</v>
      </c>
      <c r="E1424">
        <f t="shared" ref="E1424" si="2976">E924</f>
        <v>2</v>
      </c>
      <c r="G1424">
        <f t="shared" ref="G1424" si="2977">G924</f>
        <v>9</v>
      </c>
      <c r="H1424">
        <f>VLOOKUP(G1424,装备规划说明!$F$7:$H$20,2,FALSE)</f>
        <v>120</v>
      </c>
      <c r="I1424">
        <f>IF(G1424&gt;2,IF(E1424=VLOOKUP(G1424,装备规划说明!$F$10:$P$20,11,FALSE),1,0)+IF(E1424-1=VLOOKUP(G1424,装备规划说明!$F$10:$P$20,11,FALSE),1,0),IF(E1424=VLOOKUP(G1424,装备规划说明!$F$10:$P$20,11,FALSE),1,0))</f>
        <v>0</v>
      </c>
      <c r="J1424">
        <f t="shared" si="2907"/>
        <v>3</v>
      </c>
      <c r="K1424">
        <v>0</v>
      </c>
      <c r="R1424">
        <f t="shared" ref="R1424:S1424" si="2978">R924</f>
        <v>7</v>
      </c>
      <c r="S1424">
        <f t="shared" si="2978"/>
        <v>7</v>
      </c>
      <c r="U1424">
        <f>VLOOKUP($R1424,装备规划说明!$X$27:$AI$34,U$1,FALSE)</f>
        <v>16</v>
      </c>
      <c r="V1424">
        <f>INT(VLOOKUP($R1424,装备规划说明!$X$27:$AI$34,V$1,FALSE)*VLOOKUP($G1424,装备规划说明!$F$10:$O$21,4,FALSE)/装备规划说明!$AE$14)</f>
        <v>1690</v>
      </c>
      <c r="W1424">
        <f>VLOOKUP($R1424,装备规划说明!$X$27:$AI$34,W$1,FALSE)</f>
        <v>18</v>
      </c>
      <c r="X1424">
        <f>INT(VLOOKUP($R1424,装备规划说明!$X$27:$AI$34,X$1,FALSE)*VLOOKUP($G1424,装备规划说明!$F$10:$O$21,4,FALSE)/装备规划说明!$AE$14)</f>
        <v>338</v>
      </c>
      <c r="Y1424" t="str">
        <f t="shared" si="2945"/>
        <v>[[16,1183,2112][[18,236,422]</v>
      </c>
      <c r="Z1424">
        <f t="shared" si="2946"/>
        <v>1</v>
      </c>
      <c r="AA1424" t="str">
        <f t="shared" si="2947"/>
        <v>[[16,281,1126,100][18,56,225,100]]</v>
      </c>
      <c r="AB1424" t="str">
        <f t="shared" si="2947"/>
        <v>[[16,281,1126,100][18,56,225,100]]</v>
      </c>
      <c r="AC1424" t="str">
        <f t="shared" si="2947"/>
        <v>[[16,281,1126,100][18,56,225,100]]</v>
      </c>
      <c r="AD1424" t="str">
        <f t="shared" si="2947"/>
        <v>[[16,281,1126,100][18,56,225,100]]</v>
      </c>
      <c r="AE1424">
        <f t="shared" si="2948"/>
        <v>1</v>
      </c>
    </row>
    <row r="1425" spans="1:31" hidden="1" x14ac:dyDescent="0.15">
      <c r="A1425" t="str">
        <f t="shared" si="2903"/>
        <v>1301309</v>
      </c>
      <c r="B1425">
        <f t="shared" si="2904"/>
        <v>1</v>
      </c>
      <c r="E1425">
        <f t="shared" ref="E1425" si="2979">E925</f>
        <v>3</v>
      </c>
      <c r="G1425">
        <f t="shared" ref="G1425" si="2980">G925</f>
        <v>9</v>
      </c>
      <c r="H1425">
        <f>VLOOKUP(G1425,装备规划说明!$F$7:$H$20,2,FALSE)</f>
        <v>120</v>
      </c>
      <c r="I1425">
        <f>IF(G1425&gt;2,IF(E1425=VLOOKUP(G1425,装备规划说明!$F$10:$P$20,11,FALSE),1,0)+IF(E1425-1=VLOOKUP(G1425,装备规划说明!$F$10:$P$20,11,FALSE),1,0),IF(E1425=VLOOKUP(G1425,装备规划说明!$F$10:$P$20,11,FALSE),1,0))</f>
        <v>0</v>
      </c>
      <c r="J1425">
        <f t="shared" si="2907"/>
        <v>3</v>
      </c>
      <c r="K1425">
        <v>0</v>
      </c>
      <c r="R1425">
        <f t="shared" ref="R1425:S1425" si="2981">R925</f>
        <v>1</v>
      </c>
      <c r="S1425">
        <f t="shared" si="2981"/>
        <v>1</v>
      </c>
      <c r="U1425">
        <f>VLOOKUP($R1425,装备规划说明!$X$27:$AI$34,U$1,FALSE)</f>
        <v>16</v>
      </c>
      <c r="V1425">
        <f>INT(VLOOKUP($R1425,装备规划说明!$X$27:$AI$34,V$1,FALSE)*VLOOKUP($G1425,装备规划说明!$F$10:$O$21,4,FALSE)/装备规划说明!$AE$14)</f>
        <v>1183</v>
      </c>
      <c r="W1425">
        <f>VLOOKUP($R1425,装备规划说明!$X$27:$AI$34,W$1,FALSE)</f>
        <v>20</v>
      </c>
      <c r="X1425">
        <f>INT(VLOOKUP($R1425,装备规划说明!$X$27:$AI$34,X$1,FALSE)*VLOOKUP($G1425,装备规划说明!$F$10:$O$21,4,FALSE)/装备规划说明!$AE$14)</f>
        <v>84</v>
      </c>
      <c r="Y1425" t="str">
        <f t="shared" si="2945"/>
        <v>[[16,828,1478][[20,58,105]</v>
      </c>
      <c r="Z1425">
        <f t="shared" si="2946"/>
        <v>2</v>
      </c>
      <c r="AA1425" t="str">
        <f t="shared" si="2947"/>
        <v>[[16,197,788,100][20,14,56,100]]</v>
      </c>
      <c r="AB1425" t="str">
        <f t="shared" si="2947"/>
        <v>[[16,197,788,100][20,14,56,100]]</v>
      </c>
      <c r="AC1425" t="str">
        <f t="shared" si="2947"/>
        <v>[[16,197,788,100][20,14,56,100]]</v>
      </c>
      <c r="AD1425" t="str">
        <f t="shared" si="2947"/>
        <v>[[16,197,788,100][20,14,56,100]]</v>
      </c>
      <c r="AE1425">
        <f t="shared" si="2948"/>
        <v>2</v>
      </c>
    </row>
    <row r="1426" spans="1:31" hidden="1" x14ac:dyDescent="0.15">
      <c r="A1426" t="str">
        <f t="shared" si="2903"/>
        <v>1302309</v>
      </c>
      <c r="B1426">
        <f t="shared" si="2904"/>
        <v>1</v>
      </c>
      <c r="E1426">
        <f t="shared" ref="E1426" si="2982">E926</f>
        <v>3</v>
      </c>
      <c r="G1426">
        <f t="shared" ref="G1426" si="2983">G926</f>
        <v>9</v>
      </c>
      <c r="H1426">
        <f>VLOOKUP(G1426,装备规划说明!$F$7:$H$20,2,FALSE)</f>
        <v>120</v>
      </c>
      <c r="I1426">
        <f>IF(G1426&gt;2,IF(E1426=VLOOKUP(G1426,装备规划说明!$F$10:$P$20,11,FALSE),1,0)+IF(E1426-1=VLOOKUP(G1426,装备规划说明!$F$10:$P$20,11,FALSE),1,0),IF(E1426=VLOOKUP(G1426,装备规划说明!$F$10:$P$20,11,FALSE),1,0))</f>
        <v>0</v>
      </c>
      <c r="J1426">
        <f t="shared" si="2907"/>
        <v>3</v>
      </c>
      <c r="K1426">
        <v>0</v>
      </c>
      <c r="R1426">
        <f t="shared" ref="R1426:S1426" si="2984">R926</f>
        <v>2</v>
      </c>
      <c r="S1426">
        <f t="shared" si="2984"/>
        <v>2</v>
      </c>
      <c r="U1426">
        <f>VLOOKUP($R1426,装备规划说明!$X$27:$AI$34,U$1,FALSE)</f>
        <v>16</v>
      </c>
      <c r="V1426">
        <f>INT(VLOOKUP($R1426,装备规划说明!$X$27:$AI$34,V$1,FALSE)*VLOOKUP($G1426,装备规划说明!$F$10:$O$21,4,FALSE)/装备规划说明!$AE$14)</f>
        <v>1690</v>
      </c>
      <c r="W1426">
        <f>VLOOKUP($R1426,装备规划说明!$X$27:$AI$34,W$1,FALSE)</f>
        <v>20</v>
      </c>
      <c r="X1426">
        <f>INT(VLOOKUP($R1426,装备规划说明!$X$27:$AI$34,X$1,FALSE)*VLOOKUP($G1426,装备规划说明!$F$10:$O$21,4,FALSE)/装备规划说明!$AE$14)</f>
        <v>84</v>
      </c>
      <c r="Y1426" t="str">
        <f t="shared" si="2945"/>
        <v>[[16,1183,2112][[20,58,105]</v>
      </c>
      <c r="Z1426">
        <f t="shared" si="2946"/>
        <v>2</v>
      </c>
      <c r="AA1426" t="str">
        <f t="shared" si="2947"/>
        <v>[[16,281,1126,100][20,14,56,100]]</v>
      </c>
      <c r="AB1426" t="str">
        <f t="shared" si="2947"/>
        <v>[[16,281,1126,100][20,14,56,100]]</v>
      </c>
      <c r="AC1426" t="str">
        <f t="shared" si="2947"/>
        <v>[[16,281,1126,100][20,14,56,100]]</v>
      </c>
      <c r="AD1426" t="str">
        <f t="shared" si="2947"/>
        <v>[[16,281,1126,100][20,14,56,100]]</v>
      </c>
      <c r="AE1426">
        <f t="shared" si="2948"/>
        <v>2</v>
      </c>
    </row>
    <row r="1427" spans="1:31" hidden="1" x14ac:dyDescent="0.15">
      <c r="A1427" t="str">
        <f t="shared" si="2903"/>
        <v>1303309</v>
      </c>
      <c r="B1427">
        <f t="shared" si="2904"/>
        <v>1</v>
      </c>
      <c r="E1427">
        <f t="shared" ref="E1427" si="2985">E927</f>
        <v>3</v>
      </c>
      <c r="G1427">
        <f t="shared" ref="G1427" si="2986">G927</f>
        <v>9</v>
      </c>
      <c r="H1427">
        <f>VLOOKUP(G1427,装备规划说明!$F$7:$H$20,2,FALSE)</f>
        <v>120</v>
      </c>
      <c r="I1427">
        <f>IF(G1427&gt;2,IF(E1427=VLOOKUP(G1427,装备规划说明!$F$10:$P$20,11,FALSE),1,0)+IF(E1427-1=VLOOKUP(G1427,装备规划说明!$F$10:$P$20,11,FALSE),1,0),IF(E1427=VLOOKUP(G1427,装备规划说明!$F$10:$P$20,11,FALSE),1,0))</f>
        <v>0</v>
      </c>
      <c r="J1427">
        <f t="shared" si="2907"/>
        <v>3</v>
      </c>
      <c r="K1427">
        <v>0</v>
      </c>
      <c r="R1427">
        <f t="shared" ref="R1427:S1427" si="2987">R927</f>
        <v>3</v>
      </c>
      <c r="S1427">
        <f t="shared" si="2987"/>
        <v>3</v>
      </c>
      <c r="U1427">
        <f>VLOOKUP($R1427,装备规划说明!$X$27:$AI$34,U$1,FALSE)</f>
        <v>16</v>
      </c>
      <c r="V1427">
        <f>INT(VLOOKUP($R1427,装备规划说明!$X$27:$AI$34,V$1,FALSE)*VLOOKUP($G1427,装备规划说明!$F$10:$O$21,4,FALSE)/装备规划说明!$AE$14)</f>
        <v>845</v>
      </c>
      <c r="W1427">
        <f>VLOOKUP($R1427,装备规划说明!$X$27:$AI$34,W$1,FALSE)</f>
        <v>21</v>
      </c>
      <c r="X1427">
        <f>INT(VLOOKUP($R1427,装备规划说明!$X$27:$AI$34,X$1,FALSE)*VLOOKUP($G1427,装备规划说明!$F$10:$O$21,4,FALSE)/装备规划说明!$AE$14)</f>
        <v>84</v>
      </c>
      <c r="Y1427" t="str">
        <f t="shared" si="2945"/>
        <v>[[16,591,1056][[21,58,105]</v>
      </c>
      <c r="Z1427">
        <f t="shared" si="2946"/>
        <v>2</v>
      </c>
      <c r="AA1427" t="str">
        <f t="shared" si="2947"/>
        <v>[[16,140,563,100][21,14,56,100]]</v>
      </c>
      <c r="AB1427" t="str">
        <f t="shared" si="2947"/>
        <v>[[16,140,563,100][21,14,56,100]]</v>
      </c>
      <c r="AC1427" t="str">
        <f t="shared" si="2947"/>
        <v>[[16,140,563,100][21,14,56,100]]</v>
      </c>
      <c r="AD1427" t="str">
        <f t="shared" si="2947"/>
        <v>[[16,140,563,100][21,14,56,100]]</v>
      </c>
      <c r="AE1427">
        <f t="shared" si="2948"/>
        <v>2</v>
      </c>
    </row>
    <row r="1428" spans="1:31" hidden="1" x14ac:dyDescent="0.15">
      <c r="A1428" t="str">
        <f t="shared" si="2903"/>
        <v>1304309</v>
      </c>
      <c r="B1428">
        <f t="shared" si="2904"/>
        <v>1</v>
      </c>
      <c r="E1428">
        <f t="shared" ref="E1428" si="2988">E928</f>
        <v>3</v>
      </c>
      <c r="G1428">
        <f t="shared" ref="G1428" si="2989">G928</f>
        <v>9</v>
      </c>
      <c r="H1428">
        <f>VLOOKUP(G1428,装备规划说明!$F$7:$H$20,2,FALSE)</f>
        <v>120</v>
      </c>
      <c r="I1428">
        <f>IF(G1428&gt;2,IF(E1428=VLOOKUP(G1428,装备规划说明!$F$10:$P$20,11,FALSE),1,0)+IF(E1428-1=VLOOKUP(G1428,装备规划说明!$F$10:$P$20,11,FALSE),1,0),IF(E1428=VLOOKUP(G1428,装备规划说明!$F$10:$P$20,11,FALSE),1,0))</f>
        <v>0</v>
      </c>
      <c r="J1428">
        <f t="shared" si="2907"/>
        <v>3</v>
      </c>
      <c r="K1428">
        <v>0</v>
      </c>
      <c r="R1428">
        <f t="shared" ref="R1428:S1428" si="2990">R928</f>
        <v>4</v>
      </c>
      <c r="S1428">
        <f t="shared" si="2990"/>
        <v>4</v>
      </c>
      <c r="U1428">
        <f>VLOOKUP($R1428,装备规划说明!$X$27:$AI$34,U$1,FALSE)</f>
        <v>18</v>
      </c>
      <c r="V1428">
        <f>INT(VLOOKUP($R1428,装备规划说明!$X$27:$AI$34,V$1,FALSE)*VLOOKUP($G1428,装备规划说明!$F$10:$O$21,4,FALSE)/装备规划说明!$AE$14)</f>
        <v>84</v>
      </c>
      <c r="W1428">
        <f>VLOOKUP($R1428,装备规划说明!$X$27:$AI$34,W$1,FALSE)</f>
        <v>22</v>
      </c>
      <c r="X1428">
        <f>INT(VLOOKUP($R1428,装备规划说明!$X$27:$AI$34,X$1,FALSE)*VLOOKUP($G1428,装备规划说明!$F$10:$O$21,4,FALSE)/装备规划说明!$AE$14)</f>
        <v>42</v>
      </c>
      <c r="Y1428" t="str">
        <f t="shared" si="2945"/>
        <v>[[18,58,105][[22,29,52]</v>
      </c>
      <c r="Z1428">
        <f t="shared" si="2946"/>
        <v>2</v>
      </c>
      <c r="AA1428" t="str">
        <f t="shared" si="2947"/>
        <v>[[18,14,56,100][22,7,28,100]]</v>
      </c>
      <c r="AB1428" t="str">
        <f t="shared" si="2947"/>
        <v>[[18,14,56,100][22,7,28,100]]</v>
      </c>
      <c r="AC1428" t="str">
        <f t="shared" si="2947"/>
        <v>[[18,14,56,100][22,7,28,100]]</v>
      </c>
      <c r="AD1428" t="str">
        <f t="shared" si="2947"/>
        <v>[[18,14,56,100][22,7,28,100]]</v>
      </c>
      <c r="AE1428">
        <f t="shared" si="2948"/>
        <v>2</v>
      </c>
    </row>
    <row r="1429" spans="1:31" hidden="1" x14ac:dyDescent="0.15">
      <c r="A1429" t="str">
        <f t="shared" si="2903"/>
        <v>1305309</v>
      </c>
      <c r="B1429">
        <f t="shared" si="2904"/>
        <v>1</v>
      </c>
      <c r="E1429">
        <f t="shared" ref="E1429" si="2991">E929</f>
        <v>3</v>
      </c>
      <c r="G1429">
        <f t="shared" ref="G1429" si="2992">G929</f>
        <v>9</v>
      </c>
      <c r="H1429">
        <f>VLOOKUP(G1429,装备规划说明!$F$7:$H$20,2,FALSE)</f>
        <v>120</v>
      </c>
      <c r="I1429">
        <f>IF(G1429&gt;2,IF(E1429=VLOOKUP(G1429,装备规划说明!$F$10:$P$20,11,FALSE),1,0)+IF(E1429-1=VLOOKUP(G1429,装备规划说明!$F$10:$P$20,11,FALSE),1,0),IF(E1429=VLOOKUP(G1429,装备规划说明!$F$10:$P$20,11,FALSE),1,0))</f>
        <v>0</v>
      </c>
      <c r="J1429">
        <f t="shared" si="2907"/>
        <v>3</v>
      </c>
      <c r="K1429">
        <v>0</v>
      </c>
      <c r="R1429">
        <f t="shared" ref="R1429:S1429" si="2993">R929</f>
        <v>5</v>
      </c>
      <c r="S1429">
        <f t="shared" si="2993"/>
        <v>5</v>
      </c>
      <c r="U1429">
        <f>VLOOKUP($R1429,装备规划说明!$X$27:$AI$34,U$1,FALSE)</f>
        <v>16</v>
      </c>
      <c r="V1429">
        <f>INT(VLOOKUP($R1429,装备规划说明!$X$27:$AI$34,V$1,FALSE)*VLOOKUP($G1429,装备规划说明!$F$10:$O$21,4,FALSE)/装备规划说明!$AE$14)</f>
        <v>1183</v>
      </c>
      <c r="W1429">
        <f>VLOOKUP($R1429,装备规划说明!$X$27:$AI$34,W$1,FALSE)</f>
        <v>17</v>
      </c>
      <c r="X1429">
        <f>INT(VLOOKUP($R1429,装备规划说明!$X$27:$AI$34,X$1,FALSE)*VLOOKUP($G1429,装备规划说明!$F$10:$O$21,4,FALSE)/装备规划说明!$AE$14)</f>
        <v>845</v>
      </c>
      <c r="Y1429" t="str">
        <f t="shared" si="2945"/>
        <v>[[16,828,1478][[17,591,1056]</v>
      </c>
      <c r="Z1429">
        <f t="shared" si="2946"/>
        <v>2</v>
      </c>
      <c r="AA1429" t="str">
        <f t="shared" si="2947"/>
        <v>[[16,197,788,100][17,140,563,100]]</v>
      </c>
      <c r="AB1429" t="str">
        <f t="shared" si="2947"/>
        <v>[[16,197,788,100][17,140,563,100]]</v>
      </c>
      <c r="AC1429" t="str">
        <f t="shared" si="2947"/>
        <v>[[16,197,788,100][17,140,563,100]]</v>
      </c>
      <c r="AD1429" t="str">
        <f t="shared" si="2947"/>
        <v>[[16,197,788,100][17,140,563,100]]</v>
      </c>
      <c r="AE1429">
        <f t="shared" si="2948"/>
        <v>2</v>
      </c>
    </row>
    <row r="1430" spans="1:31" hidden="1" x14ac:dyDescent="0.15">
      <c r="A1430" t="str">
        <f t="shared" si="2903"/>
        <v>1306309</v>
      </c>
      <c r="B1430">
        <f t="shared" si="2904"/>
        <v>1</v>
      </c>
      <c r="E1430">
        <f t="shared" ref="E1430" si="2994">E930</f>
        <v>3</v>
      </c>
      <c r="G1430">
        <f t="shared" ref="G1430" si="2995">G930</f>
        <v>9</v>
      </c>
      <c r="H1430">
        <f>VLOOKUP(G1430,装备规划说明!$F$7:$H$20,2,FALSE)</f>
        <v>120</v>
      </c>
      <c r="I1430">
        <f>IF(G1430&gt;2,IF(E1430=VLOOKUP(G1430,装备规划说明!$F$10:$P$20,11,FALSE),1,0)+IF(E1430-1=VLOOKUP(G1430,装备规划说明!$F$10:$P$20,11,FALSE),1,0),IF(E1430=VLOOKUP(G1430,装备规划说明!$F$10:$P$20,11,FALSE),1,0))</f>
        <v>0</v>
      </c>
      <c r="J1430">
        <f t="shared" si="2907"/>
        <v>3</v>
      </c>
      <c r="K1430">
        <v>0</v>
      </c>
      <c r="R1430">
        <f t="shared" ref="R1430:S1430" si="2996">R930</f>
        <v>6</v>
      </c>
      <c r="S1430">
        <f t="shared" si="2996"/>
        <v>6</v>
      </c>
      <c r="U1430">
        <f>VLOOKUP($R1430,装备规划说明!$X$27:$AI$34,U$1,FALSE)</f>
        <v>18</v>
      </c>
      <c r="V1430">
        <f>INT(VLOOKUP($R1430,装备规划说明!$X$27:$AI$34,V$1,FALSE)*VLOOKUP($G1430,装备规划说明!$F$10:$O$21,4,FALSE)/装备规划说明!$AE$14)</f>
        <v>84</v>
      </c>
      <c r="W1430">
        <f>VLOOKUP($R1430,装备规划说明!$X$27:$AI$34,W$1,FALSE)</f>
        <v>17</v>
      </c>
      <c r="X1430">
        <f>INT(VLOOKUP($R1430,装备规划说明!$X$27:$AI$34,X$1,FALSE)*VLOOKUP($G1430,装备规划说明!$F$10:$O$21,4,FALSE)/装备规划说明!$AE$14)</f>
        <v>33</v>
      </c>
      <c r="Y1430" t="str">
        <f t="shared" si="2945"/>
        <v>[[18,58,105][[17,23,41]</v>
      </c>
      <c r="Z1430">
        <f t="shared" si="2946"/>
        <v>2</v>
      </c>
      <c r="AA1430" t="str">
        <f t="shared" si="2947"/>
        <v>[[18,14,56,100][17,5,22,100]]</v>
      </c>
      <c r="AB1430" t="str">
        <f t="shared" si="2947"/>
        <v>[[18,14,56,100][17,5,22,100]]</v>
      </c>
      <c r="AC1430" t="str">
        <f t="shared" si="2947"/>
        <v>[[18,14,56,100][17,5,22,100]]</v>
      </c>
      <c r="AD1430" t="str">
        <f t="shared" si="2947"/>
        <v>[[18,14,56,100][17,5,22,100]]</v>
      </c>
      <c r="AE1430">
        <f t="shared" si="2948"/>
        <v>2</v>
      </c>
    </row>
    <row r="1431" spans="1:31" hidden="1" x14ac:dyDescent="0.15">
      <c r="A1431" t="str">
        <f t="shared" si="2903"/>
        <v>1307309</v>
      </c>
      <c r="B1431">
        <f t="shared" si="2904"/>
        <v>1</v>
      </c>
      <c r="E1431">
        <f t="shared" ref="E1431" si="2997">E931</f>
        <v>3</v>
      </c>
      <c r="G1431">
        <f t="shared" ref="G1431" si="2998">G931</f>
        <v>9</v>
      </c>
      <c r="H1431">
        <f>VLOOKUP(G1431,装备规划说明!$F$7:$H$20,2,FALSE)</f>
        <v>120</v>
      </c>
      <c r="I1431">
        <f>IF(G1431&gt;2,IF(E1431=VLOOKUP(G1431,装备规划说明!$F$10:$P$20,11,FALSE),1,0)+IF(E1431-1=VLOOKUP(G1431,装备规划说明!$F$10:$P$20,11,FALSE),1,0),IF(E1431=VLOOKUP(G1431,装备规划说明!$F$10:$P$20,11,FALSE),1,0))</f>
        <v>0</v>
      </c>
      <c r="J1431">
        <f t="shared" si="2907"/>
        <v>3</v>
      </c>
      <c r="K1431">
        <v>0</v>
      </c>
      <c r="R1431">
        <f t="shared" ref="R1431:S1431" si="2999">R931</f>
        <v>7</v>
      </c>
      <c r="S1431">
        <f t="shared" si="2999"/>
        <v>7</v>
      </c>
      <c r="U1431">
        <f>VLOOKUP($R1431,装备规划说明!$X$27:$AI$34,U$1,FALSE)</f>
        <v>16</v>
      </c>
      <c r="V1431">
        <f>INT(VLOOKUP($R1431,装备规划说明!$X$27:$AI$34,V$1,FALSE)*VLOOKUP($G1431,装备规划说明!$F$10:$O$21,4,FALSE)/装备规划说明!$AE$14)</f>
        <v>1690</v>
      </c>
      <c r="W1431">
        <f>VLOOKUP($R1431,装备规划说明!$X$27:$AI$34,W$1,FALSE)</f>
        <v>18</v>
      </c>
      <c r="X1431">
        <f>INT(VLOOKUP($R1431,装备规划说明!$X$27:$AI$34,X$1,FALSE)*VLOOKUP($G1431,装备规划说明!$F$10:$O$21,4,FALSE)/装备规划说明!$AE$14)</f>
        <v>338</v>
      </c>
      <c r="Y1431" t="str">
        <f t="shared" si="2945"/>
        <v>[[16,1183,2112][[18,236,422]</v>
      </c>
      <c r="Z1431">
        <f t="shared" si="2946"/>
        <v>2</v>
      </c>
      <c r="AA1431" t="str">
        <f t="shared" si="2947"/>
        <v>[[16,281,1126,100][18,56,225,100]]</v>
      </c>
      <c r="AB1431" t="str">
        <f t="shared" si="2947"/>
        <v>[[16,281,1126,100][18,56,225,100]]</v>
      </c>
      <c r="AC1431" t="str">
        <f t="shared" si="2947"/>
        <v>[[16,281,1126,100][18,56,225,100]]</v>
      </c>
      <c r="AD1431" t="str">
        <f t="shared" si="2947"/>
        <v>[[16,281,1126,100][18,56,225,100]]</v>
      </c>
      <c r="AE1431">
        <f t="shared" si="2948"/>
        <v>2</v>
      </c>
    </row>
    <row r="1432" spans="1:31" hidden="1" x14ac:dyDescent="0.15">
      <c r="A1432" t="str">
        <f t="shared" si="2903"/>
        <v>1307309</v>
      </c>
      <c r="B1432">
        <f t="shared" si="2904"/>
        <v>1</v>
      </c>
      <c r="E1432">
        <f t="shared" ref="E1432" si="3000">E932</f>
        <v>3</v>
      </c>
      <c r="G1432">
        <f t="shared" ref="G1432" si="3001">G932</f>
        <v>9</v>
      </c>
      <c r="H1432">
        <f>VLOOKUP(G1432,装备规划说明!$F$7:$H$20,2,FALSE)</f>
        <v>120</v>
      </c>
      <c r="I1432">
        <f>IF(G1432&gt;2,IF(E1432=VLOOKUP(G1432,装备规划说明!$F$10:$P$20,11,FALSE),1,0)+IF(E1432-1=VLOOKUP(G1432,装备规划说明!$F$10:$P$20,11,FALSE),1,0),IF(E1432=VLOOKUP(G1432,装备规划说明!$F$10:$P$20,11,FALSE),1,0))</f>
        <v>0</v>
      </c>
      <c r="J1432">
        <f t="shared" si="2907"/>
        <v>3</v>
      </c>
      <c r="K1432">
        <v>0</v>
      </c>
      <c r="R1432">
        <f t="shared" ref="R1432:S1432" si="3002">R932</f>
        <v>7</v>
      </c>
      <c r="S1432">
        <f t="shared" si="3002"/>
        <v>7</v>
      </c>
      <c r="U1432">
        <f>VLOOKUP($R1432,装备规划说明!$X$27:$AI$34,U$1,FALSE)</f>
        <v>16</v>
      </c>
      <c r="V1432">
        <f>INT(VLOOKUP($R1432,装备规划说明!$X$27:$AI$34,V$1,FALSE)*VLOOKUP($G1432,装备规划说明!$F$10:$O$21,4,FALSE)/装备规划说明!$AE$14)</f>
        <v>1690</v>
      </c>
      <c r="W1432">
        <f>VLOOKUP($R1432,装备规划说明!$X$27:$AI$34,W$1,FALSE)</f>
        <v>18</v>
      </c>
      <c r="X1432">
        <f>INT(VLOOKUP($R1432,装备规划说明!$X$27:$AI$34,X$1,FALSE)*VLOOKUP($G1432,装备规划说明!$F$10:$O$21,4,FALSE)/装备规划说明!$AE$14)</f>
        <v>338</v>
      </c>
      <c r="Y1432" t="str">
        <f t="shared" si="2945"/>
        <v>[[16,1183,2112][[18,236,422]</v>
      </c>
      <c r="Z1432">
        <f t="shared" si="2946"/>
        <v>2</v>
      </c>
      <c r="AA1432" t="str">
        <f t="shared" si="2947"/>
        <v>[[16,281,1126,100][18,56,225,100]]</v>
      </c>
      <c r="AB1432" t="str">
        <f t="shared" si="2947"/>
        <v>[[16,281,1126,100][18,56,225,100]]</v>
      </c>
      <c r="AC1432" t="str">
        <f t="shared" si="2947"/>
        <v>[[16,281,1126,100][18,56,225,100]]</v>
      </c>
      <c r="AD1432" t="str">
        <f t="shared" si="2947"/>
        <v>[[16,281,1126,100][18,56,225,100]]</v>
      </c>
      <c r="AE1432">
        <f t="shared" si="2948"/>
        <v>2</v>
      </c>
    </row>
    <row r="1433" spans="1:31" hidden="1" x14ac:dyDescent="0.15">
      <c r="A1433" t="str">
        <f t="shared" si="2903"/>
        <v>1307309</v>
      </c>
      <c r="B1433">
        <f t="shared" si="2904"/>
        <v>1</v>
      </c>
      <c r="E1433">
        <f t="shared" ref="E1433" si="3003">E933</f>
        <v>3</v>
      </c>
      <c r="G1433">
        <f t="shared" ref="G1433" si="3004">G933</f>
        <v>9</v>
      </c>
      <c r="H1433">
        <f>VLOOKUP(G1433,装备规划说明!$F$7:$H$20,2,FALSE)</f>
        <v>120</v>
      </c>
      <c r="I1433">
        <f>IF(G1433&gt;2,IF(E1433=VLOOKUP(G1433,装备规划说明!$F$10:$P$20,11,FALSE),1,0)+IF(E1433-1=VLOOKUP(G1433,装备规划说明!$F$10:$P$20,11,FALSE),1,0),IF(E1433=VLOOKUP(G1433,装备规划说明!$F$10:$P$20,11,FALSE),1,0))</f>
        <v>0</v>
      </c>
      <c r="J1433">
        <f t="shared" si="2907"/>
        <v>3</v>
      </c>
      <c r="K1433">
        <v>0</v>
      </c>
      <c r="R1433">
        <f t="shared" ref="R1433:S1433" si="3005">R933</f>
        <v>7</v>
      </c>
      <c r="S1433">
        <f t="shared" si="3005"/>
        <v>7</v>
      </c>
      <c r="U1433">
        <f>VLOOKUP($R1433,装备规划说明!$X$27:$AI$34,U$1,FALSE)</f>
        <v>16</v>
      </c>
      <c r="V1433">
        <f>INT(VLOOKUP($R1433,装备规划说明!$X$27:$AI$34,V$1,FALSE)*VLOOKUP($G1433,装备规划说明!$F$10:$O$21,4,FALSE)/装备规划说明!$AE$14)</f>
        <v>1690</v>
      </c>
      <c r="W1433">
        <f>VLOOKUP($R1433,装备规划说明!$X$27:$AI$34,W$1,FALSE)</f>
        <v>18</v>
      </c>
      <c r="X1433">
        <f>INT(VLOOKUP($R1433,装备规划说明!$X$27:$AI$34,X$1,FALSE)*VLOOKUP($G1433,装备规划说明!$F$10:$O$21,4,FALSE)/装备规划说明!$AE$14)</f>
        <v>338</v>
      </c>
      <c r="Y1433" t="str">
        <f t="shared" si="2945"/>
        <v>[[16,1183,2112][[18,236,422]</v>
      </c>
      <c r="Z1433">
        <f t="shared" si="2946"/>
        <v>2</v>
      </c>
      <c r="AA1433" t="str">
        <f t="shared" si="2947"/>
        <v>[[16,281,1126,100][18,56,225,100]]</v>
      </c>
      <c r="AB1433" t="str">
        <f t="shared" si="2947"/>
        <v>[[16,281,1126,100][18,56,225,100]]</v>
      </c>
      <c r="AC1433" t="str">
        <f t="shared" si="2947"/>
        <v>[[16,281,1126,100][18,56,225,100]]</v>
      </c>
      <c r="AD1433" t="str">
        <f t="shared" si="2947"/>
        <v>[[16,281,1126,100][18,56,225,100]]</v>
      </c>
      <c r="AE1433">
        <f t="shared" si="2948"/>
        <v>2</v>
      </c>
    </row>
    <row r="1434" spans="1:31" hidden="1" x14ac:dyDescent="0.15">
      <c r="A1434" t="str">
        <f t="shared" si="2903"/>
        <v>1307309</v>
      </c>
      <c r="B1434">
        <f t="shared" si="2904"/>
        <v>1</v>
      </c>
      <c r="E1434">
        <f t="shared" ref="E1434" si="3006">E934</f>
        <v>3</v>
      </c>
      <c r="G1434">
        <f t="shared" ref="G1434" si="3007">G934</f>
        <v>9</v>
      </c>
      <c r="H1434">
        <f>VLOOKUP(G1434,装备规划说明!$F$7:$H$20,2,FALSE)</f>
        <v>120</v>
      </c>
      <c r="I1434">
        <f>IF(G1434&gt;2,IF(E1434=VLOOKUP(G1434,装备规划说明!$F$10:$P$20,11,FALSE),1,0)+IF(E1434-1=VLOOKUP(G1434,装备规划说明!$F$10:$P$20,11,FALSE),1,0),IF(E1434=VLOOKUP(G1434,装备规划说明!$F$10:$P$20,11,FALSE),1,0))</f>
        <v>0</v>
      </c>
      <c r="J1434">
        <f t="shared" si="2907"/>
        <v>3</v>
      </c>
      <c r="K1434">
        <v>0</v>
      </c>
      <c r="R1434">
        <f t="shared" ref="R1434:S1434" si="3008">R934</f>
        <v>7</v>
      </c>
      <c r="S1434">
        <f t="shared" si="3008"/>
        <v>7</v>
      </c>
      <c r="U1434">
        <f>VLOOKUP($R1434,装备规划说明!$X$27:$AI$34,U$1,FALSE)</f>
        <v>16</v>
      </c>
      <c r="V1434">
        <f>INT(VLOOKUP($R1434,装备规划说明!$X$27:$AI$34,V$1,FALSE)*VLOOKUP($G1434,装备规划说明!$F$10:$O$21,4,FALSE)/装备规划说明!$AE$14)</f>
        <v>1690</v>
      </c>
      <c r="W1434">
        <f>VLOOKUP($R1434,装备规划说明!$X$27:$AI$34,W$1,FALSE)</f>
        <v>18</v>
      </c>
      <c r="X1434">
        <f>INT(VLOOKUP($R1434,装备规划说明!$X$27:$AI$34,X$1,FALSE)*VLOOKUP($G1434,装备规划说明!$F$10:$O$21,4,FALSE)/装备规划说明!$AE$14)</f>
        <v>338</v>
      </c>
      <c r="Y1434" t="str">
        <f t="shared" si="2945"/>
        <v>[[16,1183,2112][[18,236,422]</v>
      </c>
      <c r="Z1434">
        <f t="shared" si="2946"/>
        <v>2</v>
      </c>
      <c r="AA1434" t="str">
        <f t="shared" si="2947"/>
        <v>[[16,281,1126,100][18,56,225,100]]</v>
      </c>
      <c r="AB1434" t="str">
        <f t="shared" si="2947"/>
        <v>[[16,281,1126,100][18,56,225,100]]</v>
      </c>
      <c r="AC1434" t="str">
        <f t="shared" si="2947"/>
        <v>[[16,281,1126,100][18,56,225,100]]</v>
      </c>
      <c r="AD1434" t="str">
        <f t="shared" si="2947"/>
        <v>[[16,281,1126,100][18,56,225,100]]</v>
      </c>
      <c r="AE1434">
        <f t="shared" si="2948"/>
        <v>2</v>
      </c>
    </row>
    <row r="1435" spans="1:31" hidden="1" x14ac:dyDescent="0.15">
      <c r="A1435" t="str">
        <f t="shared" si="2903"/>
        <v>1301409</v>
      </c>
      <c r="B1435">
        <f t="shared" si="2904"/>
        <v>1</v>
      </c>
      <c r="E1435">
        <f t="shared" ref="E1435" si="3009">E935</f>
        <v>4</v>
      </c>
      <c r="G1435">
        <f t="shared" ref="G1435" si="3010">G935</f>
        <v>9</v>
      </c>
      <c r="H1435">
        <f>VLOOKUP(G1435,装备规划说明!$F$7:$H$20,2,FALSE)</f>
        <v>120</v>
      </c>
      <c r="I1435">
        <f>IF(G1435&gt;2,IF(E1435=VLOOKUP(G1435,装备规划说明!$F$10:$P$20,11,FALSE),1,0)+IF(E1435-1=VLOOKUP(G1435,装备规划说明!$F$10:$P$20,11,FALSE),1,0),IF(E1435=VLOOKUP(G1435,装备规划说明!$F$10:$P$20,11,FALSE),1,0))</f>
        <v>0</v>
      </c>
      <c r="J1435">
        <f t="shared" si="2907"/>
        <v>3</v>
      </c>
      <c r="K1435">
        <v>0</v>
      </c>
      <c r="R1435">
        <f t="shared" ref="R1435:S1435" si="3011">R935</f>
        <v>1</v>
      </c>
      <c r="S1435">
        <f t="shared" si="3011"/>
        <v>1</v>
      </c>
      <c r="U1435">
        <f>VLOOKUP($R1435,装备规划说明!$X$27:$AI$34,U$1,FALSE)</f>
        <v>16</v>
      </c>
      <c r="V1435">
        <f>INT(VLOOKUP($R1435,装备规划说明!$X$27:$AI$34,V$1,FALSE)*VLOOKUP($G1435,装备规划说明!$F$10:$O$21,4,FALSE)/装备规划说明!$AE$14)</f>
        <v>1183</v>
      </c>
      <c r="W1435">
        <f>VLOOKUP($R1435,装备规划说明!$X$27:$AI$34,W$1,FALSE)</f>
        <v>20</v>
      </c>
      <c r="X1435">
        <f>INT(VLOOKUP($R1435,装备规划说明!$X$27:$AI$34,X$1,FALSE)*VLOOKUP($G1435,装备规划说明!$F$10:$O$21,4,FALSE)/装备规划说明!$AE$14)</f>
        <v>84</v>
      </c>
      <c r="Y1435" t="str">
        <f t="shared" si="2945"/>
        <v>[[16,828,1478][[20,58,105]</v>
      </c>
      <c r="Z1435">
        <f t="shared" si="2946"/>
        <v>3</v>
      </c>
      <c r="AA1435" t="str">
        <f t="shared" si="2947"/>
        <v>[[16,197,788,100][20,14,56,100]]</v>
      </c>
      <c r="AB1435" t="str">
        <f t="shared" si="2947"/>
        <v>[[16,197,788,100][20,14,56,100]]</v>
      </c>
      <c r="AC1435" t="str">
        <f t="shared" si="2947"/>
        <v>[[16,197,788,100][20,14,56,100]]</v>
      </c>
      <c r="AD1435" t="str">
        <f t="shared" si="2947"/>
        <v>[[16,197,788,100][20,14,56,100]]</v>
      </c>
      <c r="AE1435">
        <f t="shared" si="2948"/>
        <v>2</v>
      </c>
    </row>
    <row r="1436" spans="1:31" hidden="1" x14ac:dyDescent="0.15">
      <c r="A1436" t="str">
        <f t="shared" si="2903"/>
        <v>1302409</v>
      </c>
      <c r="B1436">
        <f t="shared" si="2904"/>
        <v>1</v>
      </c>
      <c r="E1436">
        <f t="shared" ref="E1436" si="3012">E936</f>
        <v>4</v>
      </c>
      <c r="G1436">
        <f t="shared" ref="G1436" si="3013">G936</f>
        <v>9</v>
      </c>
      <c r="H1436">
        <f>VLOOKUP(G1436,装备规划说明!$F$7:$H$20,2,FALSE)</f>
        <v>120</v>
      </c>
      <c r="I1436">
        <f>IF(G1436&gt;2,IF(E1436=VLOOKUP(G1436,装备规划说明!$F$10:$P$20,11,FALSE),1,0)+IF(E1436-1=VLOOKUP(G1436,装备规划说明!$F$10:$P$20,11,FALSE),1,0),IF(E1436=VLOOKUP(G1436,装备规划说明!$F$10:$P$20,11,FALSE),1,0))</f>
        <v>0</v>
      </c>
      <c r="J1436">
        <f t="shared" si="2907"/>
        <v>3</v>
      </c>
      <c r="K1436">
        <v>0</v>
      </c>
      <c r="R1436">
        <f t="shared" ref="R1436:S1436" si="3014">R936</f>
        <v>2</v>
      </c>
      <c r="S1436">
        <f t="shared" si="3014"/>
        <v>2</v>
      </c>
      <c r="U1436">
        <f>VLOOKUP($R1436,装备规划说明!$X$27:$AI$34,U$1,FALSE)</f>
        <v>16</v>
      </c>
      <c r="V1436">
        <f>INT(VLOOKUP($R1436,装备规划说明!$X$27:$AI$34,V$1,FALSE)*VLOOKUP($G1436,装备规划说明!$F$10:$O$21,4,FALSE)/装备规划说明!$AE$14)</f>
        <v>1690</v>
      </c>
      <c r="W1436">
        <f>VLOOKUP($R1436,装备规划说明!$X$27:$AI$34,W$1,FALSE)</f>
        <v>20</v>
      </c>
      <c r="X1436">
        <f>INT(VLOOKUP($R1436,装备规划说明!$X$27:$AI$34,X$1,FALSE)*VLOOKUP($G1436,装备规划说明!$F$10:$O$21,4,FALSE)/装备规划说明!$AE$14)</f>
        <v>84</v>
      </c>
      <c r="Y1436" t="str">
        <f t="shared" si="2945"/>
        <v>[[16,1183,2112][[20,58,105]</v>
      </c>
      <c r="Z1436">
        <f t="shared" si="2946"/>
        <v>3</v>
      </c>
      <c r="AA1436" t="str">
        <f t="shared" si="2947"/>
        <v>[[16,281,1126,100][20,14,56,100]]</v>
      </c>
      <c r="AB1436" t="str">
        <f t="shared" si="2947"/>
        <v>[[16,281,1126,100][20,14,56,100]]</v>
      </c>
      <c r="AC1436" t="str">
        <f t="shared" si="2947"/>
        <v>[[16,281,1126,100][20,14,56,100]]</v>
      </c>
      <c r="AD1436" t="str">
        <f t="shared" si="2947"/>
        <v>[[16,281,1126,100][20,14,56,100]]</v>
      </c>
      <c r="AE1436">
        <f t="shared" si="2948"/>
        <v>2</v>
      </c>
    </row>
    <row r="1437" spans="1:31" hidden="1" x14ac:dyDescent="0.15">
      <c r="A1437" t="str">
        <f t="shared" si="2903"/>
        <v>1303409</v>
      </c>
      <c r="B1437">
        <f t="shared" si="2904"/>
        <v>1</v>
      </c>
      <c r="E1437">
        <f t="shared" ref="E1437" si="3015">E937</f>
        <v>4</v>
      </c>
      <c r="G1437">
        <f t="shared" ref="G1437" si="3016">G937</f>
        <v>9</v>
      </c>
      <c r="H1437">
        <f>VLOOKUP(G1437,装备规划说明!$F$7:$H$20,2,FALSE)</f>
        <v>120</v>
      </c>
      <c r="I1437">
        <f>IF(G1437&gt;2,IF(E1437=VLOOKUP(G1437,装备规划说明!$F$10:$P$20,11,FALSE),1,0)+IF(E1437-1=VLOOKUP(G1437,装备规划说明!$F$10:$P$20,11,FALSE),1,0),IF(E1437=VLOOKUP(G1437,装备规划说明!$F$10:$P$20,11,FALSE),1,0))</f>
        <v>0</v>
      </c>
      <c r="J1437">
        <f t="shared" si="2907"/>
        <v>3</v>
      </c>
      <c r="K1437">
        <v>0</v>
      </c>
      <c r="R1437">
        <f t="shared" ref="R1437:S1437" si="3017">R937</f>
        <v>3</v>
      </c>
      <c r="S1437">
        <f t="shared" si="3017"/>
        <v>3</v>
      </c>
      <c r="U1437">
        <f>VLOOKUP($R1437,装备规划说明!$X$27:$AI$34,U$1,FALSE)</f>
        <v>16</v>
      </c>
      <c r="V1437">
        <f>INT(VLOOKUP($R1437,装备规划说明!$X$27:$AI$34,V$1,FALSE)*VLOOKUP($G1437,装备规划说明!$F$10:$O$21,4,FALSE)/装备规划说明!$AE$14)</f>
        <v>845</v>
      </c>
      <c r="W1437">
        <f>VLOOKUP($R1437,装备规划说明!$X$27:$AI$34,W$1,FALSE)</f>
        <v>21</v>
      </c>
      <c r="X1437">
        <f>INT(VLOOKUP($R1437,装备规划说明!$X$27:$AI$34,X$1,FALSE)*VLOOKUP($G1437,装备规划说明!$F$10:$O$21,4,FALSE)/装备规划说明!$AE$14)</f>
        <v>84</v>
      </c>
      <c r="Y1437" t="str">
        <f t="shared" si="2945"/>
        <v>[[16,591,1056][[21,58,105]</v>
      </c>
      <c r="Z1437">
        <f t="shared" si="2946"/>
        <v>3</v>
      </c>
      <c r="AA1437" t="str">
        <f t="shared" si="2947"/>
        <v>[[16,140,563,100][21,14,56,100]]</v>
      </c>
      <c r="AB1437" t="str">
        <f t="shared" si="2947"/>
        <v>[[16,140,563,100][21,14,56,100]]</v>
      </c>
      <c r="AC1437" t="str">
        <f t="shared" si="2947"/>
        <v>[[16,140,563,100][21,14,56,100]]</v>
      </c>
      <c r="AD1437" t="str">
        <f t="shared" si="2947"/>
        <v>[[16,140,563,100][21,14,56,100]]</v>
      </c>
      <c r="AE1437">
        <f t="shared" si="2948"/>
        <v>2</v>
      </c>
    </row>
    <row r="1438" spans="1:31" hidden="1" x14ac:dyDescent="0.15">
      <c r="A1438" t="str">
        <f t="shared" si="2903"/>
        <v>1304409</v>
      </c>
      <c r="B1438">
        <f t="shared" si="2904"/>
        <v>1</v>
      </c>
      <c r="E1438">
        <f t="shared" ref="E1438" si="3018">E938</f>
        <v>4</v>
      </c>
      <c r="G1438">
        <f t="shared" ref="G1438" si="3019">G938</f>
        <v>9</v>
      </c>
      <c r="H1438">
        <f>VLOOKUP(G1438,装备规划说明!$F$7:$H$20,2,FALSE)</f>
        <v>120</v>
      </c>
      <c r="I1438">
        <f>IF(G1438&gt;2,IF(E1438=VLOOKUP(G1438,装备规划说明!$F$10:$P$20,11,FALSE),1,0)+IF(E1438-1=VLOOKUP(G1438,装备规划说明!$F$10:$P$20,11,FALSE),1,0),IF(E1438=VLOOKUP(G1438,装备规划说明!$F$10:$P$20,11,FALSE),1,0))</f>
        <v>0</v>
      </c>
      <c r="J1438">
        <f t="shared" si="2907"/>
        <v>3</v>
      </c>
      <c r="K1438">
        <v>0</v>
      </c>
      <c r="R1438">
        <f t="shared" ref="R1438:S1438" si="3020">R938</f>
        <v>4</v>
      </c>
      <c r="S1438">
        <f t="shared" si="3020"/>
        <v>4</v>
      </c>
      <c r="U1438">
        <f>VLOOKUP($R1438,装备规划说明!$X$27:$AI$34,U$1,FALSE)</f>
        <v>18</v>
      </c>
      <c r="V1438">
        <f>INT(VLOOKUP($R1438,装备规划说明!$X$27:$AI$34,V$1,FALSE)*VLOOKUP($G1438,装备规划说明!$F$10:$O$21,4,FALSE)/装备规划说明!$AE$14)</f>
        <v>84</v>
      </c>
      <c r="W1438">
        <f>VLOOKUP($R1438,装备规划说明!$X$27:$AI$34,W$1,FALSE)</f>
        <v>22</v>
      </c>
      <c r="X1438">
        <f>INT(VLOOKUP($R1438,装备规划说明!$X$27:$AI$34,X$1,FALSE)*VLOOKUP($G1438,装备规划说明!$F$10:$O$21,4,FALSE)/装备规划说明!$AE$14)</f>
        <v>42</v>
      </c>
      <c r="Y1438" t="str">
        <f t="shared" si="2945"/>
        <v>[[18,58,105][[22,29,52]</v>
      </c>
      <c r="Z1438">
        <f t="shared" si="2946"/>
        <v>3</v>
      </c>
      <c r="AA1438" t="str">
        <f t="shared" si="2947"/>
        <v>[[18,14,56,100][22,7,28,100]]</v>
      </c>
      <c r="AB1438" t="str">
        <f t="shared" si="2947"/>
        <v>[[18,14,56,100][22,7,28,100]]</v>
      </c>
      <c r="AC1438" t="str">
        <f t="shared" si="2947"/>
        <v>[[18,14,56,100][22,7,28,100]]</v>
      </c>
      <c r="AD1438" t="str">
        <f t="shared" si="2947"/>
        <v>[[18,14,56,100][22,7,28,100]]</v>
      </c>
      <c r="AE1438">
        <f t="shared" si="2948"/>
        <v>2</v>
      </c>
    </row>
    <row r="1439" spans="1:31" hidden="1" x14ac:dyDescent="0.15">
      <c r="A1439" t="str">
        <f t="shared" si="2903"/>
        <v>1305409</v>
      </c>
      <c r="B1439">
        <f t="shared" si="2904"/>
        <v>1</v>
      </c>
      <c r="E1439">
        <f t="shared" ref="E1439" si="3021">E939</f>
        <v>4</v>
      </c>
      <c r="G1439">
        <f t="shared" ref="G1439" si="3022">G939</f>
        <v>9</v>
      </c>
      <c r="H1439">
        <f>VLOOKUP(G1439,装备规划说明!$F$7:$H$20,2,FALSE)</f>
        <v>120</v>
      </c>
      <c r="I1439">
        <f>IF(G1439&gt;2,IF(E1439=VLOOKUP(G1439,装备规划说明!$F$10:$P$20,11,FALSE),1,0)+IF(E1439-1=VLOOKUP(G1439,装备规划说明!$F$10:$P$20,11,FALSE),1,0),IF(E1439=VLOOKUP(G1439,装备规划说明!$F$10:$P$20,11,FALSE),1,0))</f>
        <v>0</v>
      </c>
      <c r="J1439">
        <f t="shared" si="2907"/>
        <v>3</v>
      </c>
      <c r="K1439">
        <v>0</v>
      </c>
      <c r="R1439">
        <f t="shared" ref="R1439:S1439" si="3023">R939</f>
        <v>5</v>
      </c>
      <c r="S1439">
        <f t="shared" si="3023"/>
        <v>5</v>
      </c>
      <c r="U1439">
        <f>VLOOKUP($R1439,装备规划说明!$X$27:$AI$34,U$1,FALSE)</f>
        <v>16</v>
      </c>
      <c r="V1439">
        <f>INT(VLOOKUP($R1439,装备规划说明!$X$27:$AI$34,V$1,FALSE)*VLOOKUP($G1439,装备规划说明!$F$10:$O$21,4,FALSE)/装备规划说明!$AE$14)</f>
        <v>1183</v>
      </c>
      <c r="W1439">
        <f>VLOOKUP($R1439,装备规划说明!$X$27:$AI$34,W$1,FALSE)</f>
        <v>17</v>
      </c>
      <c r="X1439">
        <f>INT(VLOOKUP($R1439,装备规划说明!$X$27:$AI$34,X$1,FALSE)*VLOOKUP($G1439,装备规划说明!$F$10:$O$21,4,FALSE)/装备规划说明!$AE$14)</f>
        <v>845</v>
      </c>
      <c r="Y1439" t="str">
        <f t="shared" si="2945"/>
        <v>[[16,828,1478][[17,591,1056]</v>
      </c>
      <c r="Z1439">
        <f t="shared" si="2946"/>
        <v>3</v>
      </c>
      <c r="AA1439" t="str">
        <f t="shared" si="2947"/>
        <v>[[16,197,788,100][17,140,563,100]]</v>
      </c>
      <c r="AB1439" t="str">
        <f t="shared" si="2947"/>
        <v>[[16,197,788,100][17,140,563,100]]</v>
      </c>
      <c r="AC1439" t="str">
        <f t="shared" si="2947"/>
        <v>[[16,197,788,100][17,140,563,100]]</v>
      </c>
      <c r="AD1439" t="str">
        <f t="shared" si="2947"/>
        <v>[[16,197,788,100][17,140,563,100]]</v>
      </c>
      <c r="AE1439">
        <f t="shared" si="2948"/>
        <v>2</v>
      </c>
    </row>
    <row r="1440" spans="1:31" hidden="1" x14ac:dyDescent="0.15">
      <c r="A1440" t="str">
        <f t="shared" si="2903"/>
        <v>1306409</v>
      </c>
      <c r="B1440">
        <f t="shared" si="2904"/>
        <v>1</v>
      </c>
      <c r="E1440">
        <f t="shared" ref="E1440" si="3024">E940</f>
        <v>4</v>
      </c>
      <c r="G1440">
        <f t="shared" ref="G1440" si="3025">G940</f>
        <v>9</v>
      </c>
      <c r="H1440">
        <f>VLOOKUP(G1440,装备规划说明!$F$7:$H$20,2,FALSE)</f>
        <v>120</v>
      </c>
      <c r="I1440">
        <f>IF(G1440&gt;2,IF(E1440=VLOOKUP(G1440,装备规划说明!$F$10:$P$20,11,FALSE),1,0)+IF(E1440-1=VLOOKUP(G1440,装备规划说明!$F$10:$P$20,11,FALSE),1,0),IF(E1440=VLOOKUP(G1440,装备规划说明!$F$10:$P$20,11,FALSE),1,0))</f>
        <v>0</v>
      </c>
      <c r="J1440">
        <f t="shared" si="2907"/>
        <v>3</v>
      </c>
      <c r="K1440">
        <v>0</v>
      </c>
      <c r="R1440">
        <f t="shared" ref="R1440:S1440" si="3026">R940</f>
        <v>6</v>
      </c>
      <c r="S1440">
        <f t="shared" si="3026"/>
        <v>6</v>
      </c>
      <c r="U1440">
        <f>VLOOKUP($R1440,装备规划说明!$X$27:$AI$34,U$1,FALSE)</f>
        <v>18</v>
      </c>
      <c r="V1440">
        <f>INT(VLOOKUP($R1440,装备规划说明!$X$27:$AI$34,V$1,FALSE)*VLOOKUP($G1440,装备规划说明!$F$10:$O$21,4,FALSE)/装备规划说明!$AE$14)</f>
        <v>84</v>
      </c>
      <c r="W1440">
        <f>VLOOKUP($R1440,装备规划说明!$X$27:$AI$34,W$1,FALSE)</f>
        <v>17</v>
      </c>
      <c r="X1440">
        <f>INT(VLOOKUP($R1440,装备规划说明!$X$27:$AI$34,X$1,FALSE)*VLOOKUP($G1440,装备规划说明!$F$10:$O$21,4,FALSE)/装备规划说明!$AE$14)</f>
        <v>33</v>
      </c>
      <c r="Y1440" t="str">
        <f t="shared" si="2945"/>
        <v>[[18,58,105][[17,23,41]</v>
      </c>
      <c r="Z1440">
        <f t="shared" si="2946"/>
        <v>3</v>
      </c>
      <c r="AA1440" t="str">
        <f t="shared" si="2947"/>
        <v>[[18,14,56,100][17,5,22,100]]</v>
      </c>
      <c r="AB1440" t="str">
        <f t="shared" si="2947"/>
        <v>[[18,14,56,100][17,5,22,100]]</v>
      </c>
      <c r="AC1440" t="str">
        <f t="shared" si="2947"/>
        <v>[[18,14,56,100][17,5,22,100]]</v>
      </c>
      <c r="AD1440" t="str">
        <f t="shared" si="2947"/>
        <v>[[18,14,56,100][17,5,22,100]]</v>
      </c>
      <c r="AE1440">
        <f t="shared" si="2948"/>
        <v>2</v>
      </c>
    </row>
    <row r="1441" spans="1:31" hidden="1" x14ac:dyDescent="0.15">
      <c r="A1441" t="str">
        <f t="shared" si="2903"/>
        <v>1307409</v>
      </c>
      <c r="B1441">
        <f t="shared" si="2904"/>
        <v>1</v>
      </c>
      <c r="E1441">
        <f t="shared" ref="E1441" si="3027">E941</f>
        <v>4</v>
      </c>
      <c r="G1441">
        <f t="shared" ref="G1441" si="3028">G941</f>
        <v>9</v>
      </c>
      <c r="H1441">
        <f>VLOOKUP(G1441,装备规划说明!$F$7:$H$20,2,FALSE)</f>
        <v>120</v>
      </c>
      <c r="I1441">
        <f>IF(G1441&gt;2,IF(E1441=VLOOKUP(G1441,装备规划说明!$F$10:$P$20,11,FALSE),1,0)+IF(E1441-1=VLOOKUP(G1441,装备规划说明!$F$10:$P$20,11,FALSE),1,0),IF(E1441=VLOOKUP(G1441,装备规划说明!$F$10:$P$20,11,FALSE),1,0))</f>
        <v>0</v>
      </c>
      <c r="J1441">
        <f t="shared" si="2907"/>
        <v>3</v>
      </c>
      <c r="K1441">
        <v>0</v>
      </c>
      <c r="R1441">
        <f t="shared" ref="R1441:S1441" si="3029">R941</f>
        <v>7</v>
      </c>
      <c r="S1441">
        <f t="shared" si="3029"/>
        <v>7</v>
      </c>
      <c r="U1441">
        <f>VLOOKUP($R1441,装备规划说明!$X$27:$AI$34,U$1,FALSE)</f>
        <v>16</v>
      </c>
      <c r="V1441">
        <f>INT(VLOOKUP($R1441,装备规划说明!$X$27:$AI$34,V$1,FALSE)*VLOOKUP($G1441,装备规划说明!$F$10:$O$21,4,FALSE)/装备规划说明!$AE$14)</f>
        <v>1690</v>
      </c>
      <c r="W1441">
        <f>VLOOKUP($R1441,装备规划说明!$X$27:$AI$34,W$1,FALSE)</f>
        <v>18</v>
      </c>
      <c r="X1441">
        <f>INT(VLOOKUP($R1441,装备规划说明!$X$27:$AI$34,X$1,FALSE)*VLOOKUP($G1441,装备规划说明!$F$10:$O$21,4,FALSE)/装备规划说明!$AE$14)</f>
        <v>338</v>
      </c>
      <c r="Y1441" t="str">
        <f t="shared" si="2945"/>
        <v>[[16,1183,2112][[18,236,422]</v>
      </c>
      <c r="Z1441">
        <f t="shared" si="2946"/>
        <v>3</v>
      </c>
      <c r="AA1441" t="str">
        <f t="shared" si="2947"/>
        <v>[[16,281,1126,100][18,56,225,100]]</v>
      </c>
      <c r="AB1441" t="str">
        <f t="shared" si="2947"/>
        <v>[[16,281,1126,100][18,56,225,100]]</v>
      </c>
      <c r="AC1441" t="str">
        <f t="shared" si="2947"/>
        <v>[[16,281,1126,100][18,56,225,100]]</v>
      </c>
      <c r="AD1441" t="str">
        <f t="shared" si="2947"/>
        <v>[[16,281,1126,100][18,56,225,100]]</v>
      </c>
      <c r="AE1441">
        <f t="shared" si="2948"/>
        <v>2</v>
      </c>
    </row>
    <row r="1442" spans="1:31" hidden="1" x14ac:dyDescent="0.15">
      <c r="A1442" t="str">
        <f t="shared" si="2903"/>
        <v>1307409</v>
      </c>
      <c r="B1442">
        <f t="shared" si="2904"/>
        <v>1</v>
      </c>
      <c r="E1442">
        <f t="shared" ref="E1442" si="3030">E942</f>
        <v>4</v>
      </c>
      <c r="G1442">
        <f t="shared" ref="G1442" si="3031">G942</f>
        <v>9</v>
      </c>
      <c r="H1442">
        <f>VLOOKUP(G1442,装备规划说明!$F$7:$H$20,2,FALSE)</f>
        <v>120</v>
      </c>
      <c r="I1442">
        <f>IF(G1442&gt;2,IF(E1442=VLOOKUP(G1442,装备规划说明!$F$10:$P$20,11,FALSE),1,0)+IF(E1442-1=VLOOKUP(G1442,装备规划说明!$F$10:$P$20,11,FALSE),1,0),IF(E1442=VLOOKUP(G1442,装备规划说明!$F$10:$P$20,11,FALSE),1,0))</f>
        <v>0</v>
      </c>
      <c r="J1442">
        <f t="shared" si="2907"/>
        <v>3</v>
      </c>
      <c r="K1442">
        <v>0</v>
      </c>
      <c r="R1442">
        <f t="shared" ref="R1442:S1442" si="3032">R942</f>
        <v>7</v>
      </c>
      <c r="S1442">
        <f t="shared" si="3032"/>
        <v>7</v>
      </c>
      <c r="U1442">
        <f>VLOOKUP($R1442,装备规划说明!$X$27:$AI$34,U$1,FALSE)</f>
        <v>16</v>
      </c>
      <c r="V1442">
        <f>INT(VLOOKUP($R1442,装备规划说明!$X$27:$AI$34,V$1,FALSE)*VLOOKUP($G1442,装备规划说明!$F$10:$O$21,4,FALSE)/装备规划说明!$AE$14)</f>
        <v>1690</v>
      </c>
      <c r="W1442">
        <f>VLOOKUP($R1442,装备规划说明!$X$27:$AI$34,W$1,FALSE)</f>
        <v>18</v>
      </c>
      <c r="X1442">
        <f>INT(VLOOKUP($R1442,装备规划说明!$X$27:$AI$34,X$1,FALSE)*VLOOKUP($G1442,装备规划说明!$F$10:$O$21,4,FALSE)/装备规划说明!$AE$14)</f>
        <v>338</v>
      </c>
      <c r="Y1442" t="str">
        <f t="shared" si="2945"/>
        <v>[[16,1183,2112][[18,236,422]</v>
      </c>
      <c r="Z1442">
        <f t="shared" si="2946"/>
        <v>3</v>
      </c>
      <c r="AA1442" t="str">
        <f t="shared" si="2947"/>
        <v>[[16,281,1126,100][18,56,225,100]]</v>
      </c>
      <c r="AB1442" t="str">
        <f t="shared" si="2947"/>
        <v>[[16,281,1126,100][18,56,225,100]]</v>
      </c>
      <c r="AC1442" t="str">
        <f t="shared" si="2947"/>
        <v>[[16,281,1126,100][18,56,225,100]]</v>
      </c>
      <c r="AD1442" t="str">
        <f t="shared" si="2947"/>
        <v>[[16,281,1126,100][18,56,225,100]]</v>
      </c>
      <c r="AE1442">
        <f t="shared" si="2948"/>
        <v>2</v>
      </c>
    </row>
    <row r="1443" spans="1:31" hidden="1" x14ac:dyDescent="0.15">
      <c r="A1443" t="str">
        <f t="shared" si="2903"/>
        <v>1307409</v>
      </c>
      <c r="B1443">
        <f t="shared" si="2904"/>
        <v>1</v>
      </c>
      <c r="E1443">
        <f t="shared" ref="E1443" si="3033">E943</f>
        <v>4</v>
      </c>
      <c r="G1443">
        <f t="shared" ref="G1443" si="3034">G943</f>
        <v>9</v>
      </c>
      <c r="H1443">
        <f>VLOOKUP(G1443,装备规划说明!$F$7:$H$20,2,FALSE)</f>
        <v>120</v>
      </c>
      <c r="I1443">
        <f>IF(G1443&gt;2,IF(E1443=VLOOKUP(G1443,装备规划说明!$F$10:$P$20,11,FALSE),1,0)+IF(E1443-1=VLOOKUP(G1443,装备规划说明!$F$10:$P$20,11,FALSE),1,0),IF(E1443=VLOOKUP(G1443,装备规划说明!$F$10:$P$20,11,FALSE),1,0))</f>
        <v>0</v>
      </c>
      <c r="J1443">
        <f t="shared" si="2907"/>
        <v>3</v>
      </c>
      <c r="K1443">
        <v>0</v>
      </c>
      <c r="R1443">
        <f t="shared" ref="R1443:S1443" si="3035">R943</f>
        <v>7</v>
      </c>
      <c r="S1443">
        <f t="shared" si="3035"/>
        <v>7</v>
      </c>
      <c r="U1443">
        <f>VLOOKUP($R1443,装备规划说明!$X$27:$AI$34,U$1,FALSE)</f>
        <v>16</v>
      </c>
      <c r="V1443">
        <f>INT(VLOOKUP($R1443,装备规划说明!$X$27:$AI$34,V$1,FALSE)*VLOOKUP($G1443,装备规划说明!$F$10:$O$21,4,FALSE)/装备规划说明!$AE$14)</f>
        <v>1690</v>
      </c>
      <c r="W1443">
        <f>VLOOKUP($R1443,装备规划说明!$X$27:$AI$34,W$1,FALSE)</f>
        <v>18</v>
      </c>
      <c r="X1443">
        <f>INT(VLOOKUP($R1443,装备规划说明!$X$27:$AI$34,X$1,FALSE)*VLOOKUP($G1443,装备规划说明!$F$10:$O$21,4,FALSE)/装备规划说明!$AE$14)</f>
        <v>338</v>
      </c>
      <c r="Y1443" t="str">
        <f t="shared" si="2945"/>
        <v>[[16,1183,2112][[18,236,422]</v>
      </c>
      <c r="Z1443">
        <f t="shared" si="2946"/>
        <v>3</v>
      </c>
      <c r="AA1443" t="str">
        <f t="shared" si="2947"/>
        <v>[[16,281,1126,100][18,56,225,100]]</v>
      </c>
      <c r="AB1443" t="str">
        <f t="shared" si="2947"/>
        <v>[[16,281,1126,100][18,56,225,100]]</v>
      </c>
      <c r="AC1443" t="str">
        <f t="shared" si="2947"/>
        <v>[[16,281,1126,100][18,56,225,100]]</v>
      </c>
      <c r="AD1443" t="str">
        <f t="shared" si="2947"/>
        <v>[[16,281,1126,100][18,56,225,100]]</v>
      </c>
      <c r="AE1443">
        <f t="shared" si="2948"/>
        <v>2</v>
      </c>
    </row>
    <row r="1444" spans="1:31" hidden="1" x14ac:dyDescent="0.15">
      <c r="A1444" t="str">
        <f t="shared" si="2903"/>
        <v>1307409</v>
      </c>
      <c r="B1444">
        <f t="shared" si="2904"/>
        <v>1</v>
      </c>
      <c r="E1444">
        <f t="shared" ref="E1444" si="3036">E944</f>
        <v>4</v>
      </c>
      <c r="G1444">
        <f t="shared" ref="G1444" si="3037">G944</f>
        <v>9</v>
      </c>
      <c r="H1444">
        <f>VLOOKUP(G1444,装备规划说明!$F$7:$H$20,2,FALSE)</f>
        <v>120</v>
      </c>
      <c r="I1444">
        <f>IF(G1444&gt;2,IF(E1444=VLOOKUP(G1444,装备规划说明!$F$10:$P$20,11,FALSE),1,0)+IF(E1444-1=VLOOKUP(G1444,装备规划说明!$F$10:$P$20,11,FALSE),1,0),IF(E1444=VLOOKUP(G1444,装备规划说明!$F$10:$P$20,11,FALSE),1,0))</f>
        <v>0</v>
      </c>
      <c r="J1444">
        <f t="shared" si="2907"/>
        <v>3</v>
      </c>
      <c r="K1444">
        <v>0</v>
      </c>
      <c r="R1444">
        <f t="shared" ref="R1444:S1444" si="3038">R944</f>
        <v>7</v>
      </c>
      <c r="S1444">
        <f t="shared" si="3038"/>
        <v>7</v>
      </c>
      <c r="U1444">
        <f>VLOOKUP($R1444,装备规划说明!$X$27:$AI$34,U$1,FALSE)</f>
        <v>16</v>
      </c>
      <c r="V1444">
        <f>INT(VLOOKUP($R1444,装备规划说明!$X$27:$AI$34,V$1,FALSE)*VLOOKUP($G1444,装备规划说明!$F$10:$O$21,4,FALSE)/装备规划说明!$AE$14)</f>
        <v>1690</v>
      </c>
      <c r="W1444">
        <f>VLOOKUP($R1444,装备规划说明!$X$27:$AI$34,W$1,FALSE)</f>
        <v>18</v>
      </c>
      <c r="X1444">
        <f>INT(VLOOKUP($R1444,装备规划说明!$X$27:$AI$34,X$1,FALSE)*VLOOKUP($G1444,装备规划说明!$F$10:$O$21,4,FALSE)/装备规划说明!$AE$14)</f>
        <v>338</v>
      </c>
      <c r="Y1444" t="str">
        <f t="shared" si="2945"/>
        <v>[[16,1183,2112][[18,236,422]</v>
      </c>
      <c r="Z1444">
        <f t="shared" si="2946"/>
        <v>3</v>
      </c>
      <c r="AA1444" t="str">
        <f t="shared" si="2947"/>
        <v>[[16,281,1126,100][18,56,225,100]]</v>
      </c>
      <c r="AB1444" t="str">
        <f t="shared" si="2947"/>
        <v>[[16,281,1126,100][18,56,225,100]]</v>
      </c>
      <c r="AC1444" t="str">
        <f t="shared" si="2947"/>
        <v>[[16,281,1126,100][18,56,225,100]]</v>
      </c>
      <c r="AD1444" t="str">
        <f t="shared" si="2947"/>
        <v>[[16,281,1126,100][18,56,225,100]]</v>
      </c>
      <c r="AE1444">
        <f t="shared" si="2948"/>
        <v>2</v>
      </c>
    </row>
    <row r="1445" spans="1:31" x14ac:dyDescent="0.15">
      <c r="A1445" t="str">
        <f t="shared" si="2903"/>
        <v>1301509</v>
      </c>
      <c r="B1445">
        <f t="shared" si="2904"/>
        <v>1</v>
      </c>
      <c r="E1445">
        <f t="shared" ref="E1445" si="3039">E945</f>
        <v>5</v>
      </c>
      <c r="G1445">
        <f t="shared" ref="G1445" si="3040">G945</f>
        <v>9</v>
      </c>
      <c r="H1445">
        <f>VLOOKUP(G1445,装备规划说明!$F$7:$H$20,2,FALSE)</f>
        <v>120</v>
      </c>
      <c r="I1445">
        <f>IF(G1445&gt;2,IF(E1445=VLOOKUP(G1445,装备规划说明!$F$10:$P$20,11,FALSE),1,0)+IF(E1445-1=VLOOKUP(G1445,装备规划说明!$F$10:$P$20,11,FALSE),1,0),IF(E1445=VLOOKUP(G1445,装备规划说明!$F$10:$P$20,11,FALSE),1,0))</f>
        <v>1</v>
      </c>
      <c r="J1445">
        <f t="shared" si="2907"/>
        <v>3</v>
      </c>
      <c r="K1445">
        <v>0</v>
      </c>
      <c r="R1445">
        <f t="shared" ref="R1445:S1445" si="3041">R945</f>
        <v>1</v>
      </c>
      <c r="S1445">
        <f t="shared" si="3041"/>
        <v>1</v>
      </c>
      <c r="U1445">
        <f>VLOOKUP($R1445,装备规划说明!$X$27:$AI$34,U$1,FALSE)</f>
        <v>16</v>
      </c>
      <c r="V1445">
        <f>INT(VLOOKUP($R1445,装备规划说明!$X$27:$AI$34,V$1,FALSE)*VLOOKUP($G1445,装备规划说明!$F$10:$O$21,4,FALSE)/装备规划说明!$AE$14)</f>
        <v>1183</v>
      </c>
      <c r="W1445">
        <f>VLOOKUP($R1445,装备规划说明!$X$27:$AI$34,W$1,FALSE)</f>
        <v>20</v>
      </c>
      <c r="X1445">
        <f>INT(VLOOKUP($R1445,装备规划说明!$X$27:$AI$34,X$1,FALSE)*VLOOKUP($G1445,装备规划说明!$F$10:$O$21,4,FALSE)/装备规划说明!$AE$14)</f>
        <v>84</v>
      </c>
      <c r="Y1445" t="str">
        <f t="shared" ref="Y1445:Y1454" si="3042">"[["&amp;$U1445&amp;","&amp;INT($V1445)&amp;"]"&amp;"[["&amp;$W1445&amp;","&amp;INT($X1445)&amp;"]]"</f>
        <v>[[16,1183][[20,84]]</v>
      </c>
      <c r="Z1445">
        <f t="shared" si="2946"/>
        <v>4</v>
      </c>
      <c r="AA1445" t="str">
        <f t="shared" si="2947"/>
        <v>[[16,197,788,100][20,14,56,100]]</v>
      </c>
      <c r="AB1445" t="str">
        <f t="shared" si="2947"/>
        <v>[[16,197,788,100][20,14,56,100]]</v>
      </c>
      <c r="AC1445" t="str">
        <f t="shared" si="2947"/>
        <v>[[16,197,788,100][20,14,56,100]]</v>
      </c>
      <c r="AD1445" t="str">
        <f t="shared" si="2947"/>
        <v>[[16,197,788,100][20,14,56,100]]</v>
      </c>
      <c r="AE1445">
        <f t="shared" si="2948"/>
        <v>3</v>
      </c>
    </row>
    <row r="1446" spans="1:31" x14ac:dyDescent="0.15">
      <c r="A1446" t="str">
        <f t="shared" si="2903"/>
        <v>1302509</v>
      </c>
      <c r="B1446">
        <f t="shared" si="2904"/>
        <v>1</v>
      </c>
      <c r="E1446">
        <f t="shared" ref="E1446" si="3043">E946</f>
        <v>5</v>
      </c>
      <c r="G1446">
        <f t="shared" ref="G1446" si="3044">G946</f>
        <v>9</v>
      </c>
      <c r="H1446">
        <f>VLOOKUP(G1446,装备规划说明!$F$7:$H$20,2,FALSE)</f>
        <v>120</v>
      </c>
      <c r="I1446">
        <f>IF(G1446&gt;2,IF(E1446=VLOOKUP(G1446,装备规划说明!$F$10:$P$20,11,FALSE),1,0)+IF(E1446-1=VLOOKUP(G1446,装备规划说明!$F$10:$P$20,11,FALSE),1,0),IF(E1446=VLOOKUP(G1446,装备规划说明!$F$10:$P$20,11,FALSE),1,0))</f>
        <v>1</v>
      </c>
      <c r="J1446">
        <f t="shared" si="2907"/>
        <v>3</v>
      </c>
      <c r="K1446">
        <v>0</v>
      </c>
      <c r="R1446">
        <f t="shared" ref="R1446:S1446" si="3045">R946</f>
        <v>2</v>
      </c>
      <c r="S1446">
        <f t="shared" si="3045"/>
        <v>2</v>
      </c>
      <c r="U1446">
        <f>VLOOKUP($R1446,装备规划说明!$X$27:$AI$34,U$1,FALSE)</f>
        <v>16</v>
      </c>
      <c r="V1446">
        <f>INT(VLOOKUP($R1446,装备规划说明!$X$27:$AI$34,V$1,FALSE)*VLOOKUP($G1446,装备规划说明!$F$10:$O$21,4,FALSE)/装备规划说明!$AE$14)</f>
        <v>1690</v>
      </c>
      <c r="W1446">
        <f>VLOOKUP($R1446,装备规划说明!$X$27:$AI$34,W$1,FALSE)</f>
        <v>20</v>
      </c>
      <c r="X1446">
        <f>INT(VLOOKUP($R1446,装备规划说明!$X$27:$AI$34,X$1,FALSE)*VLOOKUP($G1446,装备规划说明!$F$10:$O$21,4,FALSE)/装备规划说明!$AE$14)</f>
        <v>84</v>
      </c>
      <c r="Y1446" t="str">
        <f t="shared" si="3042"/>
        <v>[[16,1690][[20,84]]</v>
      </c>
      <c r="Z1446">
        <f t="shared" si="2946"/>
        <v>4</v>
      </c>
      <c r="AA1446" t="str">
        <f t="shared" ref="AA1446:AD1477" si="3046">"[["&amp;$U1446&amp;","&amp;INT($V1446/6)&amp;","&amp;INT($V1446/1.5)&amp;",100]"&amp;"["&amp;$W1446&amp;","&amp;INT($X1446/6)&amp;","&amp;INT($X1446/1.5)&amp;",100]]"</f>
        <v>[[16,281,1126,100][20,14,56,100]]</v>
      </c>
      <c r="AB1446" t="str">
        <f t="shared" si="3046"/>
        <v>[[16,281,1126,100][20,14,56,100]]</v>
      </c>
      <c r="AC1446" t="str">
        <f t="shared" si="3046"/>
        <v>[[16,281,1126,100][20,14,56,100]]</v>
      </c>
      <c r="AD1446" t="str">
        <f t="shared" si="3046"/>
        <v>[[16,281,1126,100][20,14,56,100]]</v>
      </c>
      <c r="AE1446">
        <f t="shared" si="2948"/>
        <v>3</v>
      </c>
    </row>
    <row r="1447" spans="1:31" x14ac:dyDescent="0.15">
      <c r="A1447" t="str">
        <f t="shared" si="2903"/>
        <v>1303509</v>
      </c>
      <c r="B1447">
        <f t="shared" si="2904"/>
        <v>1</v>
      </c>
      <c r="E1447">
        <f t="shared" ref="E1447" si="3047">E947</f>
        <v>5</v>
      </c>
      <c r="G1447">
        <f t="shared" ref="G1447" si="3048">G947</f>
        <v>9</v>
      </c>
      <c r="H1447">
        <f>VLOOKUP(G1447,装备规划说明!$F$7:$H$20,2,FALSE)</f>
        <v>120</v>
      </c>
      <c r="I1447">
        <f>IF(G1447&gt;2,IF(E1447=VLOOKUP(G1447,装备规划说明!$F$10:$P$20,11,FALSE),1,0)+IF(E1447-1=VLOOKUP(G1447,装备规划说明!$F$10:$P$20,11,FALSE),1,0),IF(E1447=VLOOKUP(G1447,装备规划说明!$F$10:$P$20,11,FALSE),1,0))</f>
        <v>1</v>
      </c>
      <c r="J1447">
        <f t="shared" si="2907"/>
        <v>3</v>
      </c>
      <c r="K1447">
        <v>0</v>
      </c>
      <c r="R1447">
        <f t="shared" ref="R1447:S1447" si="3049">R947</f>
        <v>3</v>
      </c>
      <c r="S1447">
        <f t="shared" si="3049"/>
        <v>3</v>
      </c>
      <c r="U1447">
        <f>VLOOKUP($R1447,装备规划说明!$X$27:$AI$34,U$1,FALSE)</f>
        <v>16</v>
      </c>
      <c r="V1447">
        <f>INT(VLOOKUP($R1447,装备规划说明!$X$27:$AI$34,V$1,FALSE)*VLOOKUP($G1447,装备规划说明!$F$10:$O$21,4,FALSE)/装备规划说明!$AE$14)</f>
        <v>845</v>
      </c>
      <c r="W1447">
        <f>VLOOKUP($R1447,装备规划说明!$X$27:$AI$34,W$1,FALSE)</f>
        <v>21</v>
      </c>
      <c r="X1447">
        <f>INT(VLOOKUP($R1447,装备规划说明!$X$27:$AI$34,X$1,FALSE)*VLOOKUP($G1447,装备规划说明!$F$10:$O$21,4,FALSE)/装备规划说明!$AE$14)</f>
        <v>84</v>
      </c>
      <c r="Y1447" t="str">
        <f t="shared" si="3042"/>
        <v>[[16,845][[21,84]]</v>
      </c>
      <c r="Z1447">
        <f t="shared" si="2946"/>
        <v>4</v>
      </c>
      <c r="AA1447" t="str">
        <f t="shared" si="3046"/>
        <v>[[16,140,563,100][21,14,56,100]]</v>
      </c>
      <c r="AB1447" t="str">
        <f t="shared" si="3046"/>
        <v>[[16,140,563,100][21,14,56,100]]</v>
      </c>
      <c r="AC1447" t="str">
        <f t="shared" si="3046"/>
        <v>[[16,140,563,100][21,14,56,100]]</v>
      </c>
      <c r="AD1447" t="str">
        <f t="shared" si="3046"/>
        <v>[[16,140,563,100][21,14,56,100]]</v>
      </c>
      <c r="AE1447">
        <f t="shared" si="2948"/>
        <v>3</v>
      </c>
    </row>
    <row r="1448" spans="1:31" x14ac:dyDescent="0.15">
      <c r="A1448" t="str">
        <f t="shared" si="2903"/>
        <v>1304509</v>
      </c>
      <c r="B1448">
        <f t="shared" si="2904"/>
        <v>1</v>
      </c>
      <c r="E1448">
        <f t="shared" ref="E1448" si="3050">E948</f>
        <v>5</v>
      </c>
      <c r="G1448">
        <f t="shared" ref="G1448" si="3051">G948</f>
        <v>9</v>
      </c>
      <c r="H1448">
        <f>VLOOKUP(G1448,装备规划说明!$F$7:$H$20,2,FALSE)</f>
        <v>120</v>
      </c>
      <c r="I1448">
        <f>IF(G1448&gt;2,IF(E1448=VLOOKUP(G1448,装备规划说明!$F$10:$P$20,11,FALSE),1,0)+IF(E1448-1=VLOOKUP(G1448,装备规划说明!$F$10:$P$20,11,FALSE),1,0),IF(E1448=VLOOKUP(G1448,装备规划说明!$F$10:$P$20,11,FALSE),1,0))</f>
        <v>1</v>
      </c>
      <c r="J1448">
        <f t="shared" si="2907"/>
        <v>3</v>
      </c>
      <c r="K1448">
        <v>0</v>
      </c>
      <c r="R1448">
        <f t="shared" ref="R1448:S1448" si="3052">R948</f>
        <v>4</v>
      </c>
      <c r="S1448">
        <f t="shared" si="3052"/>
        <v>4</v>
      </c>
      <c r="U1448">
        <f>VLOOKUP($R1448,装备规划说明!$X$27:$AI$34,U$1,FALSE)</f>
        <v>18</v>
      </c>
      <c r="V1448">
        <f>INT(VLOOKUP($R1448,装备规划说明!$X$27:$AI$34,V$1,FALSE)*VLOOKUP($G1448,装备规划说明!$F$10:$O$21,4,FALSE)/装备规划说明!$AE$14)</f>
        <v>84</v>
      </c>
      <c r="W1448">
        <f>VLOOKUP($R1448,装备规划说明!$X$27:$AI$34,W$1,FALSE)</f>
        <v>22</v>
      </c>
      <c r="X1448">
        <f>INT(VLOOKUP($R1448,装备规划说明!$X$27:$AI$34,X$1,FALSE)*VLOOKUP($G1448,装备规划说明!$F$10:$O$21,4,FALSE)/装备规划说明!$AE$14)</f>
        <v>42</v>
      </c>
      <c r="Y1448" t="str">
        <f t="shared" si="3042"/>
        <v>[[18,84][[22,42]]</v>
      </c>
      <c r="Z1448">
        <f t="shared" si="2946"/>
        <v>4</v>
      </c>
      <c r="AA1448" t="str">
        <f t="shared" si="3046"/>
        <v>[[18,14,56,100][22,7,28,100]]</v>
      </c>
      <c r="AB1448" t="str">
        <f t="shared" si="3046"/>
        <v>[[18,14,56,100][22,7,28,100]]</v>
      </c>
      <c r="AC1448" t="str">
        <f t="shared" si="3046"/>
        <v>[[18,14,56,100][22,7,28,100]]</v>
      </c>
      <c r="AD1448" t="str">
        <f t="shared" si="3046"/>
        <v>[[18,14,56,100][22,7,28,100]]</v>
      </c>
      <c r="AE1448">
        <f t="shared" si="2948"/>
        <v>3</v>
      </c>
    </row>
    <row r="1449" spans="1:31" x14ac:dyDescent="0.15">
      <c r="A1449" t="str">
        <f t="shared" si="2903"/>
        <v>1305509</v>
      </c>
      <c r="B1449">
        <f t="shared" si="2904"/>
        <v>1</v>
      </c>
      <c r="E1449">
        <f t="shared" ref="E1449" si="3053">E949</f>
        <v>5</v>
      </c>
      <c r="G1449">
        <f t="shared" ref="G1449" si="3054">G949</f>
        <v>9</v>
      </c>
      <c r="H1449">
        <f>VLOOKUP(G1449,装备规划说明!$F$7:$H$20,2,FALSE)</f>
        <v>120</v>
      </c>
      <c r="I1449">
        <f>IF(G1449&gt;2,IF(E1449=VLOOKUP(G1449,装备规划说明!$F$10:$P$20,11,FALSE),1,0)+IF(E1449-1=VLOOKUP(G1449,装备规划说明!$F$10:$P$20,11,FALSE),1,0),IF(E1449=VLOOKUP(G1449,装备规划说明!$F$10:$P$20,11,FALSE),1,0))</f>
        <v>1</v>
      </c>
      <c r="J1449">
        <f t="shared" si="2907"/>
        <v>3</v>
      </c>
      <c r="K1449">
        <v>0</v>
      </c>
      <c r="R1449">
        <f t="shared" ref="R1449:S1449" si="3055">R949</f>
        <v>5</v>
      </c>
      <c r="S1449">
        <f t="shared" si="3055"/>
        <v>5</v>
      </c>
      <c r="U1449">
        <f>VLOOKUP($R1449,装备规划说明!$X$27:$AI$34,U$1,FALSE)</f>
        <v>16</v>
      </c>
      <c r="V1449">
        <f>INT(VLOOKUP($R1449,装备规划说明!$X$27:$AI$34,V$1,FALSE)*VLOOKUP($G1449,装备规划说明!$F$10:$O$21,4,FALSE)/装备规划说明!$AE$14)</f>
        <v>1183</v>
      </c>
      <c r="W1449">
        <f>VLOOKUP($R1449,装备规划说明!$X$27:$AI$34,W$1,FALSE)</f>
        <v>17</v>
      </c>
      <c r="X1449">
        <f>INT(VLOOKUP($R1449,装备规划说明!$X$27:$AI$34,X$1,FALSE)*VLOOKUP($G1449,装备规划说明!$F$10:$O$21,4,FALSE)/装备规划说明!$AE$14)</f>
        <v>845</v>
      </c>
      <c r="Y1449" t="str">
        <f t="shared" si="3042"/>
        <v>[[16,1183][[17,845]]</v>
      </c>
      <c r="Z1449">
        <f t="shared" si="2946"/>
        <v>4</v>
      </c>
      <c r="AA1449" t="str">
        <f t="shared" si="3046"/>
        <v>[[16,197,788,100][17,140,563,100]]</v>
      </c>
      <c r="AB1449" t="str">
        <f t="shared" si="3046"/>
        <v>[[16,197,788,100][17,140,563,100]]</v>
      </c>
      <c r="AC1449" t="str">
        <f t="shared" si="3046"/>
        <v>[[16,197,788,100][17,140,563,100]]</v>
      </c>
      <c r="AD1449" t="str">
        <f t="shared" si="3046"/>
        <v>[[16,197,788,100][17,140,563,100]]</v>
      </c>
      <c r="AE1449">
        <f t="shared" si="2948"/>
        <v>3</v>
      </c>
    </row>
    <row r="1450" spans="1:31" x14ac:dyDescent="0.15">
      <c r="A1450" t="str">
        <f t="shared" si="2903"/>
        <v>1306509</v>
      </c>
      <c r="B1450">
        <f t="shared" si="2904"/>
        <v>1</v>
      </c>
      <c r="E1450">
        <f t="shared" ref="E1450" si="3056">E950</f>
        <v>5</v>
      </c>
      <c r="G1450">
        <f t="shared" ref="G1450" si="3057">G950</f>
        <v>9</v>
      </c>
      <c r="H1450">
        <f>VLOOKUP(G1450,装备规划说明!$F$7:$H$20,2,FALSE)</f>
        <v>120</v>
      </c>
      <c r="I1450">
        <f>IF(G1450&gt;2,IF(E1450=VLOOKUP(G1450,装备规划说明!$F$10:$P$20,11,FALSE),1,0)+IF(E1450-1=VLOOKUP(G1450,装备规划说明!$F$10:$P$20,11,FALSE),1,0),IF(E1450=VLOOKUP(G1450,装备规划说明!$F$10:$P$20,11,FALSE),1,0))</f>
        <v>1</v>
      </c>
      <c r="J1450">
        <f t="shared" si="2907"/>
        <v>3</v>
      </c>
      <c r="K1450">
        <v>0</v>
      </c>
      <c r="R1450">
        <f t="shared" ref="R1450:S1450" si="3058">R950</f>
        <v>6</v>
      </c>
      <c r="S1450">
        <f t="shared" si="3058"/>
        <v>6</v>
      </c>
      <c r="U1450">
        <f>VLOOKUP($R1450,装备规划说明!$X$27:$AI$34,U$1,FALSE)</f>
        <v>18</v>
      </c>
      <c r="V1450">
        <f>INT(VLOOKUP($R1450,装备规划说明!$X$27:$AI$34,V$1,FALSE)*VLOOKUP($G1450,装备规划说明!$F$10:$O$21,4,FALSE)/装备规划说明!$AE$14)</f>
        <v>84</v>
      </c>
      <c r="W1450">
        <f>VLOOKUP($R1450,装备规划说明!$X$27:$AI$34,W$1,FALSE)</f>
        <v>17</v>
      </c>
      <c r="X1450">
        <f>INT(VLOOKUP($R1450,装备规划说明!$X$27:$AI$34,X$1,FALSE)*VLOOKUP($G1450,装备规划说明!$F$10:$O$21,4,FALSE)/装备规划说明!$AE$14)</f>
        <v>33</v>
      </c>
      <c r="Y1450" t="str">
        <f t="shared" si="3042"/>
        <v>[[18,84][[17,33]]</v>
      </c>
      <c r="Z1450">
        <f t="shared" si="2946"/>
        <v>4</v>
      </c>
      <c r="AA1450" t="str">
        <f t="shared" si="3046"/>
        <v>[[18,14,56,100][17,5,22,100]]</v>
      </c>
      <c r="AB1450" t="str">
        <f t="shared" si="3046"/>
        <v>[[18,14,56,100][17,5,22,100]]</v>
      </c>
      <c r="AC1450" t="str">
        <f t="shared" si="3046"/>
        <v>[[18,14,56,100][17,5,22,100]]</v>
      </c>
      <c r="AD1450" t="str">
        <f t="shared" si="3046"/>
        <v>[[18,14,56,100][17,5,22,100]]</v>
      </c>
      <c r="AE1450">
        <f t="shared" si="2948"/>
        <v>3</v>
      </c>
    </row>
    <row r="1451" spans="1:31" x14ac:dyDescent="0.15">
      <c r="A1451" t="str">
        <f t="shared" si="2903"/>
        <v>1307509</v>
      </c>
      <c r="B1451">
        <f t="shared" si="2904"/>
        <v>1</v>
      </c>
      <c r="E1451">
        <f t="shared" ref="E1451" si="3059">E951</f>
        <v>5</v>
      </c>
      <c r="G1451">
        <f t="shared" ref="G1451" si="3060">G951</f>
        <v>9</v>
      </c>
      <c r="H1451">
        <f>VLOOKUP(G1451,装备规划说明!$F$7:$H$20,2,FALSE)</f>
        <v>120</v>
      </c>
      <c r="I1451">
        <f>IF(G1451&gt;2,IF(E1451=VLOOKUP(G1451,装备规划说明!$F$10:$P$20,11,FALSE),1,0)+IF(E1451-1=VLOOKUP(G1451,装备规划说明!$F$10:$P$20,11,FALSE),1,0),IF(E1451=VLOOKUP(G1451,装备规划说明!$F$10:$P$20,11,FALSE),1,0))</f>
        <v>1</v>
      </c>
      <c r="J1451">
        <f t="shared" si="2907"/>
        <v>3</v>
      </c>
      <c r="K1451">
        <v>0</v>
      </c>
      <c r="R1451">
        <f t="shared" ref="R1451:S1451" si="3061">R951</f>
        <v>7</v>
      </c>
      <c r="S1451">
        <f t="shared" si="3061"/>
        <v>7</v>
      </c>
      <c r="U1451">
        <f>VLOOKUP($R1451,装备规划说明!$X$27:$AI$34,U$1,FALSE)</f>
        <v>16</v>
      </c>
      <c r="V1451">
        <f>INT(VLOOKUP($R1451,装备规划说明!$X$27:$AI$34,V$1,FALSE)*VLOOKUP($G1451,装备规划说明!$F$10:$O$21,4,FALSE)/装备规划说明!$AE$14)</f>
        <v>1690</v>
      </c>
      <c r="W1451">
        <f>VLOOKUP($R1451,装备规划说明!$X$27:$AI$34,W$1,FALSE)</f>
        <v>18</v>
      </c>
      <c r="X1451">
        <f>INT(VLOOKUP($R1451,装备规划说明!$X$27:$AI$34,X$1,FALSE)*VLOOKUP($G1451,装备规划说明!$F$10:$O$21,4,FALSE)/装备规划说明!$AE$14)</f>
        <v>338</v>
      </c>
      <c r="Y1451" t="str">
        <f t="shared" si="3042"/>
        <v>[[16,1690][[18,338]]</v>
      </c>
      <c r="Z1451">
        <f t="shared" si="2946"/>
        <v>4</v>
      </c>
      <c r="AA1451" t="str">
        <f t="shared" si="3046"/>
        <v>[[16,281,1126,100][18,56,225,100]]</v>
      </c>
      <c r="AB1451" t="str">
        <f t="shared" si="3046"/>
        <v>[[16,281,1126,100][18,56,225,100]]</v>
      </c>
      <c r="AC1451" t="str">
        <f t="shared" si="3046"/>
        <v>[[16,281,1126,100][18,56,225,100]]</v>
      </c>
      <c r="AD1451" t="str">
        <f t="shared" si="3046"/>
        <v>[[16,281,1126,100][18,56,225,100]]</v>
      </c>
      <c r="AE1451">
        <f t="shared" si="2948"/>
        <v>3</v>
      </c>
    </row>
    <row r="1452" spans="1:31" x14ac:dyDescent="0.15">
      <c r="A1452" t="str">
        <f t="shared" si="2903"/>
        <v>1307509</v>
      </c>
      <c r="B1452">
        <f t="shared" si="2904"/>
        <v>1</v>
      </c>
      <c r="E1452">
        <f t="shared" ref="E1452" si="3062">E952</f>
        <v>5</v>
      </c>
      <c r="G1452">
        <f t="shared" ref="G1452" si="3063">G952</f>
        <v>9</v>
      </c>
      <c r="H1452">
        <f>VLOOKUP(G1452,装备规划说明!$F$7:$H$20,2,FALSE)</f>
        <v>120</v>
      </c>
      <c r="I1452">
        <f>IF(G1452&gt;2,IF(E1452=VLOOKUP(G1452,装备规划说明!$F$10:$P$20,11,FALSE),1,0)+IF(E1452-1=VLOOKUP(G1452,装备规划说明!$F$10:$P$20,11,FALSE),1,0),IF(E1452=VLOOKUP(G1452,装备规划说明!$F$10:$P$20,11,FALSE),1,0))</f>
        <v>1</v>
      </c>
      <c r="J1452">
        <f t="shared" si="2907"/>
        <v>3</v>
      </c>
      <c r="K1452">
        <v>0</v>
      </c>
      <c r="R1452">
        <f t="shared" ref="R1452:S1452" si="3064">R952</f>
        <v>7</v>
      </c>
      <c r="S1452">
        <f t="shared" si="3064"/>
        <v>7</v>
      </c>
      <c r="U1452">
        <f>VLOOKUP($R1452,装备规划说明!$X$27:$AI$34,U$1,FALSE)</f>
        <v>16</v>
      </c>
      <c r="V1452">
        <f>INT(VLOOKUP($R1452,装备规划说明!$X$27:$AI$34,V$1,FALSE)*VLOOKUP($G1452,装备规划说明!$F$10:$O$21,4,FALSE)/装备规划说明!$AE$14)</f>
        <v>1690</v>
      </c>
      <c r="W1452">
        <f>VLOOKUP($R1452,装备规划说明!$X$27:$AI$34,W$1,FALSE)</f>
        <v>18</v>
      </c>
      <c r="X1452">
        <f>INT(VLOOKUP($R1452,装备规划说明!$X$27:$AI$34,X$1,FALSE)*VLOOKUP($G1452,装备规划说明!$F$10:$O$21,4,FALSE)/装备规划说明!$AE$14)</f>
        <v>338</v>
      </c>
      <c r="Y1452" t="str">
        <f t="shared" si="3042"/>
        <v>[[16,1690][[18,338]]</v>
      </c>
      <c r="Z1452">
        <f t="shared" si="2946"/>
        <v>4</v>
      </c>
      <c r="AA1452" t="str">
        <f t="shared" si="3046"/>
        <v>[[16,281,1126,100][18,56,225,100]]</v>
      </c>
      <c r="AB1452" t="str">
        <f t="shared" si="3046"/>
        <v>[[16,281,1126,100][18,56,225,100]]</v>
      </c>
      <c r="AC1452" t="str">
        <f t="shared" si="3046"/>
        <v>[[16,281,1126,100][18,56,225,100]]</v>
      </c>
      <c r="AD1452" t="str">
        <f t="shared" si="3046"/>
        <v>[[16,281,1126,100][18,56,225,100]]</v>
      </c>
      <c r="AE1452">
        <f t="shared" si="2948"/>
        <v>3</v>
      </c>
    </row>
    <row r="1453" spans="1:31" x14ac:dyDescent="0.15">
      <c r="A1453" t="str">
        <f t="shared" si="2903"/>
        <v>1307509</v>
      </c>
      <c r="B1453">
        <f t="shared" si="2904"/>
        <v>1</v>
      </c>
      <c r="E1453">
        <f t="shared" ref="E1453" si="3065">E953</f>
        <v>5</v>
      </c>
      <c r="G1453">
        <f t="shared" ref="G1453" si="3066">G953</f>
        <v>9</v>
      </c>
      <c r="H1453">
        <f>VLOOKUP(G1453,装备规划说明!$F$7:$H$20,2,FALSE)</f>
        <v>120</v>
      </c>
      <c r="I1453">
        <f>IF(G1453&gt;2,IF(E1453=VLOOKUP(G1453,装备规划说明!$F$10:$P$20,11,FALSE),1,0)+IF(E1453-1=VLOOKUP(G1453,装备规划说明!$F$10:$P$20,11,FALSE),1,0),IF(E1453=VLOOKUP(G1453,装备规划说明!$F$10:$P$20,11,FALSE),1,0))</f>
        <v>1</v>
      </c>
      <c r="J1453">
        <f t="shared" si="2907"/>
        <v>3</v>
      </c>
      <c r="K1453">
        <v>0</v>
      </c>
      <c r="R1453">
        <f t="shared" ref="R1453:S1453" si="3067">R953</f>
        <v>7</v>
      </c>
      <c r="S1453">
        <f t="shared" si="3067"/>
        <v>7</v>
      </c>
      <c r="U1453">
        <f>VLOOKUP($R1453,装备规划说明!$X$27:$AI$34,U$1,FALSE)</f>
        <v>16</v>
      </c>
      <c r="V1453">
        <f>INT(VLOOKUP($R1453,装备规划说明!$X$27:$AI$34,V$1,FALSE)*VLOOKUP($G1453,装备规划说明!$F$10:$O$21,4,FALSE)/装备规划说明!$AE$14)</f>
        <v>1690</v>
      </c>
      <c r="W1453">
        <f>VLOOKUP($R1453,装备规划说明!$X$27:$AI$34,W$1,FALSE)</f>
        <v>18</v>
      </c>
      <c r="X1453">
        <f>INT(VLOOKUP($R1453,装备规划说明!$X$27:$AI$34,X$1,FALSE)*VLOOKUP($G1453,装备规划说明!$F$10:$O$21,4,FALSE)/装备规划说明!$AE$14)</f>
        <v>338</v>
      </c>
      <c r="Y1453" t="str">
        <f t="shared" si="3042"/>
        <v>[[16,1690][[18,338]]</v>
      </c>
      <c r="Z1453">
        <f t="shared" si="2946"/>
        <v>4</v>
      </c>
      <c r="AA1453" t="str">
        <f t="shared" si="3046"/>
        <v>[[16,281,1126,100][18,56,225,100]]</v>
      </c>
      <c r="AB1453" t="str">
        <f t="shared" si="3046"/>
        <v>[[16,281,1126,100][18,56,225,100]]</v>
      </c>
      <c r="AC1453" t="str">
        <f t="shared" si="3046"/>
        <v>[[16,281,1126,100][18,56,225,100]]</v>
      </c>
      <c r="AD1453" t="str">
        <f t="shared" si="3046"/>
        <v>[[16,281,1126,100][18,56,225,100]]</v>
      </c>
      <c r="AE1453">
        <f t="shared" si="2948"/>
        <v>3</v>
      </c>
    </row>
    <row r="1454" spans="1:31" x14ac:dyDescent="0.15">
      <c r="A1454" t="str">
        <f t="shared" si="2903"/>
        <v>1307509</v>
      </c>
      <c r="B1454">
        <f t="shared" si="2904"/>
        <v>1</v>
      </c>
      <c r="E1454">
        <f t="shared" ref="E1454" si="3068">E954</f>
        <v>5</v>
      </c>
      <c r="G1454">
        <f t="shared" ref="G1454" si="3069">G954</f>
        <v>9</v>
      </c>
      <c r="H1454">
        <f>VLOOKUP(G1454,装备规划说明!$F$7:$H$20,2,FALSE)</f>
        <v>120</v>
      </c>
      <c r="I1454">
        <f>IF(G1454&gt;2,IF(E1454=VLOOKUP(G1454,装备规划说明!$F$10:$P$20,11,FALSE),1,0)+IF(E1454-1=VLOOKUP(G1454,装备规划说明!$F$10:$P$20,11,FALSE),1,0),IF(E1454=VLOOKUP(G1454,装备规划说明!$F$10:$P$20,11,FALSE),1,0))</f>
        <v>1</v>
      </c>
      <c r="J1454">
        <f t="shared" si="2907"/>
        <v>3</v>
      </c>
      <c r="K1454">
        <v>0</v>
      </c>
      <c r="R1454">
        <f t="shared" ref="R1454:S1454" si="3070">R954</f>
        <v>7</v>
      </c>
      <c r="S1454">
        <f t="shared" si="3070"/>
        <v>7</v>
      </c>
      <c r="U1454">
        <f>VLOOKUP($R1454,装备规划说明!$X$27:$AI$34,U$1,FALSE)</f>
        <v>16</v>
      </c>
      <c r="V1454">
        <f>INT(VLOOKUP($R1454,装备规划说明!$X$27:$AI$34,V$1,FALSE)*VLOOKUP($G1454,装备规划说明!$F$10:$O$21,4,FALSE)/装备规划说明!$AE$14)</f>
        <v>1690</v>
      </c>
      <c r="W1454">
        <f>VLOOKUP($R1454,装备规划说明!$X$27:$AI$34,W$1,FALSE)</f>
        <v>18</v>
      </c>
      <c r="X1454">
        <f>INT(VLOOKUP($R1454,装备规划说明!$X$27:$AI$34,X$1,FALSE)*VLOOKUP($G1454,装备规划说明!$F$10:$O$21,4,FALSE)/装备规划说明!$AE$14)</f>
        <v>338</v>
      </c>
      <c r="Y1454" t="str">
        <f t="shared" si="3042"/>
        <v>[[16,1690][[18,338]]</v>
      </c>
      <c r="Z1454">
        <f t="shared" si="2946"/>
        <v>4</v>
      </c>
      <c r="AA1454" t="str">
        <f t="shared" si="3046"/>
        <v>[[16,281,1126,100][18,56,225,100]]</v>
      </c>
      <c r="AB1454" t="str">
        <f t="shared" si="3046"/>
        <v>[[16,281,1126,100][18,56,225,100]]</v>
      </c>
      <c r="AC1454" t="str">
        <f t="shared" si="3046"/>
        <v>[[16,281,1126,100][18,56,225,100]]</v>
      </c>
      <c r="AD1454" t="str">
        <f t="shared" si="3046"/>
        <v>[[16,281,1126,100][18,56,225,100]]</v>
      </c>
      <c r="AE1454">
        <f t="shared" si="2948"/>
        <v>3</v>
      </c>
    </row>
    <row r="1455" spans="1:31" hidden="1" x14ac:dyDescent="0.15">
      <c r="A1455" t="str">
        <f t="shared" si="2903"/>
        <v>1301110</v>
      </c>
      <c r="B1455">
        <f>B955</f>
        <v>1</v>
      </c>
      <c r="E1455">
        <f t="shared" ref="E1455" si="3071">E955</f>
        <v>1</v>
      </c>
      <c r="G1455">
        <f t="shared" ref="G1455" si="3072">G955</f>
        <v>10</v>
      </c>
      <c r="H1455">
        <f>VLOOKUP(G1455,装备规划说明!$F$7:$H$20,2,FALSE)</f>
        <v>150</v>
      </c>
      <c r="I1455">
        <f>IF(G1455&gt;2,IF(E1455=VLOOKUP(G1455,装备规划说明!$F$10:$P$20,11,FALSE),1,0)+IF(E1455-1=VLOOKUP(G1455,装备规划说明!$F$10:$P$20,11,FALSE),1,0),IF(E1455=VLOOKUP(G1455,装备规划说明!$F$10:$P$20,11,FALSE),1,0))</f>
        <v>0</v>
      </c>
      <c r="J1455">
        <f>J955+1</f>
        <v>3</v>
      </c>
      <c r="K1455">
        <v>0</v>
      </c>
      <c r="R1455">
        <f t="shared" ref="R1455:S1455" si="3073">R955</f>
        <v>1</v>
      </c>
      <c r="S1455">
        <f t="shared" si="3073"/>
        <v>1</v>
      </c>
      <c r="U1455">
        <f>VLOOKUP($R1455,装备规划说明!$X$27:$AI$34,U$1,FALSE)</f>
        <v>16</v>
      </c>
      <c r="V1455">
        <f>INT(VLOOKUP($R1455,装备规划说明!$X$27:$AI$34,V$1,FALSE)*VLOOKUP($G1455,装备规划说明!$F$10:$O$21,4,FALSE)/装备规划说明!$AE$14)</f>
        <v>1478</v>
      </c>
      <c r="W1455">
        <f>VLOOKUP($R1455,装备规划说明!$X$27:$AI$34,W$1,FALSE)</f>
        <v>20</v>
      </c>
      <c r="X1455">
        <f>INT(VLOOKUP($R1455,装备规划说明!$X$27:$AI$34,X$1,FALSE)*VLOOKUP($G1455,装备规划说明!$F$10:$O$21,4,FALSE)/装备规划说明!$AE$14)</f>
        <v>105</v>
      </c>
      <c r="Y1455" t="str">
        <f t="shared" si="2945"/>
        <v>[[16,1034,1847][[20,73,131]</v>
      </c>
      <c r="Z1455">
        <f t="shared" si="2946"/>
        <v>0</v>
      </c>
      <c r="AA1455" t="str">
        <f t="shared" si="3046"/>
        <v>[[16,246,985,100][20,17,70,100]]</v>
      </c>
      <c r="AB1455" t="str">
        <f t="shared" si="3046"/>
        <v>[[16,246,985,100][20,17,70,100]]</v>
      </c>
      <c r="AC1455" t="str">
        <f t="shared" si="3046"/>
        <v>[[16,246,985,100][20,17,70,100]]</v>
      </c>
      <c r="AD1455" t="str">
        <f t="shared" si="3046"/>
        <v>[[16,246,985,100][20,17,70,100]]</v>
      </c>
      <c r="AE1455">
        <f t="shared" si="2948"/>
        <v>1</v>
      </c>
    </row>
    <row r="1456" spans="1:31" hidden="1" x14ac:dyDescent="0.15">
      <c r="A1456" t="str">
        <f t="shared" si="2903"/>
        <v>1302110</v>
      </c>
      <c r="B1456">
        <f t="shared" ref="B1456:B1475" si="3074">B956</f>
        <v>1</v>
      </c>
      <c r="E1456">
        <f t="shared" ref="E1456" si="3075">E956</f>
        <v>1</v>
      </c>
      <c r="G1456">
        <f t="shared" ref="G1456" si="3076">G956</f>
        <v>10</v>
      </c>
      <c r="H1456">
        <f>VLOOKUP(G1456,装备规划说明!$F$7:$H$20,2,FALSE)</f>
        <v>150</v>
      </c>
      <c r="I1456">
        <f>IF(G1456&gt;2,IF(E1456=VLOOKUP(G1456,装备规划说明!$F$10:$P$20,11,FALSE),1,0)+IF(E1456-1=VLOOKUP(G1456,装备规划说明!$F$10:$P$20,11,FALSE),1,0),IF(E1456=VLOOKUP(G1456,装备规划说明!$F$10:$P$20,11,FALSE),1,0))</f>
        <v>0</v>
      </c>
      <c r="J1456">
        <f t="shared" ref="J1456:J1475" si="3077">J956+1</f>
        <v>3</v>
      </c>
      <c r="K1456">
        <v>0</v>
      </c>
      <c r="R1456">
        <f t="shared" ref="R1456:S1456" si="3078">R956</f>
        <v>2</v>
      </c>
      <c r="S1456">
        <f t="shared" si="3078"/>
        <v>2</v>
      </c>
      <c r="U1456">
        <f>VLOOKUP($R1456,装备规划说明!$X$27:$AI$34,U$1,FALSE)</f>
        <v>16</v>
      </c>
      <c r="V1456">
        <f>INT(VLOOKUP($R1456,装备规划说明!$X$27:$AI$34,V$1,FALSE)*VLOOKUP($G1456,装备规划说明!$F$10:$O$21,4,FALSE)/装备规划说明!$AE$14)</f>
        <v>2112</v>
      </c>
      <c r="W1456">
        <f>VLOOKUP($R1456,装备规划说明!$X$27:$AI$34,W$1,FALSE)</f>
        <v>20</v>
      </c>
      <c r="X1456">
        <f>INT(VLOOKUP($R1456,装备规划说明!$X$27:$AI$34,X$1,FALSE)*VLOOKUP($G1456,装备规划说明!$F$10:$O$21,4,FALSE)/装备规划说明!$AE$14)</f>
        <v>105</v>
      </c>
      <c r="Y1456" t="str">
        <f t="shared" si="2945"/>
        <v>[[16,1478,2640][[20,73,131]</v>
      </c>
      <c r="Z1456">
        <f t="shared" si="2946"/>
        <v>0</v>
      </c>
      <c r="AA1456" t="str">
        <f t="shared" si="3046"/>
        <v>[[16,352,1408,100][20,17,70,100]]</v>
      </c>
      <c r="AB1456" t="str">
        <f t="shared" si="3046"/>
        <v>[[16,352,1408,100][20,17,70,100]]</v>
      </c>
      <c r="AC1456" t="str">
        <f t="shared" si="3046"/>
        <v>[[16,352,1408,100][20,17,70,100]]</v>
      </c>
      <c r="AD1456" t="str">
        <f t="shared" si="3046"/>
        <v>[[16,352,1408,100][20,17,70,100]]</v>
      </c>
      <c r="AE1456">
        <f t="shared" si="2948"/>
        <v>1</v>
      </c>
    </row>
    <row r="1457" spans="1:31" hidden="1" x14ac:dyDescent="0.15">
      <c r="A1457" t="str">
        <f t="shared" si="2903"/>
        <v>1303110</v>
      </c>
      <c r="B1457">
        <f t="shared" si="3074"/>
        <v>1</v>
      </c>
      <c r="E1457">
        <f t="shared" ref="E1457" si="3079">E957</f>
        <v>1</v>
      </c>
      <c r="G1457">
        <f t="shared" ref="G1457" si="3080">G957</f>
        <v>10</v>
      </c>
      <c r="H1457">
        <f>VLOOKUP(G1457,装备规划说明!$F$7:$H$20,2,FALSE)</f>
        <v>150</v>
      </c>
      <c r="I1457">
        <f>IF(G1457&gt;2,IF(E1457=VLOOKUP(G1457,装备规划说明!$F$10:$P$20,11,FALSE),1,0)+IF(E1457-1=VLOOKUP(G1457,装备规划说明!$F$10:$P$20,11,FALSE),1,0),IF(E1457=VLOOKUP(G1457,装备规划说明!$F$10:$P$20,11,FALSE),1,0))</f>
        <v>0</v>
      </c>
      <c r="J1457">
        <f t="shared" si="3077"/>
        <v>3</v>
      </c>
      <c r="K1457">
        <v>0</v>
      </c>
      <c r="R1457">
        <f t="shared" ref="R1457:S1457" si="3081">R957</f>
        <v>3</v>
      </c>
      <c r="S1457">
        <f t="shared" si="3081"/>
        <v>3</v>
      </c>
      <c r="U1457">
        <f>VLOOKUP($R1457,装备规划说明!$X$27:$AI$34,U$1,FALSE)</f>
        <v>16</v>
      </c>
      <c r="V1457">
        <f>INT(VLOOKUP($R1457,装备规划说明!$X$27:$AI$34,V$1,FALSE)*VLOOKUP($G1457,装备规划说明!$F$10:$O$21,4,FALSE)/装备规划说明!$AE$14)</f>
        <v>1056</v>
      </c>
      <c r="W1457">
        <f>VLOOKUP($R1457,装备规划说明!$X$27:$AI$34,W$1,FALSE)</f>
        <v>21</v>
      </c>
      <c r="X1457">
        <f>INT(VLOOKUP($R1457,装备规划说明!$X$27:$AI$34,X$1,FALSE)*VLOOKUP($G1457,装备规划说明!$F$10:$O$21,4,FALSE)/装备规划说明!$AE$14)</f>
        <v>105</v>
      </c>
      <c r="Y1457" t="str">
        <f t="shared" si="2945"/>
        <v>[[16,739,1320][[21,73,131]</v>
      </c>
      <c r="Z1457">
        <f t="shared" si="2946"/>
        <v>0</v>
      </c>
      <c r="AA1457" t="str">
        <f t="shared" si="3046"/>
        <v>[[16,176,704,100][21,17,70,100]]</v>
      </c>
      <c r="AB1457" t="str">
        <f t="shared" si="3046"/>
        <v>[[16,176,704,100][21,17,70,100]]</v>
      </c>
      <c r="AC1457" t="str">
        <f t="shared" si="3046"/>
        <v>[[16,176,704,100][21,17,70,100]]</v>
      </c>
      <c r="AD1457" t="str">
        <f t="shared" si="3046"/>
        <v>[[16,176,704,100][21,17,70,100]]</v>
      </c>
      <c r="AE1457">
        <f t="shared" si="2948"/>
        <v>1</v>
      </c>
    </row>
    <row r="1458" spans="1:31" hidden="1" x14ac:dyDescent="0.15">
      <c r="A1458" t="str">
        <f t="shared" si="2903"/>
        <v>1304110</v>
      </c>
      <c r="B1458">
        <f t="shared" si="3074"/>
        <v>1</v>
      </c>
      <c r="E1458">
        <f t="shared" ref="E1458" si="3082">E958</f>
        <v>1</v>
      </c>
      <c r="G1458">
        <f t="shared" ref="G1458" si="3083">G958</f>
        <v>10</v>
      </c>
      <c r="H1458">
        <f>VLOOKUP(G1458,装备规划说明!$F$7:$H$20,2,FALSE)</f>
        <v>150</v>
      </c>
      <c r="I1458">
        <f>IF(G1458&gt;2,IF(E1458=VLOOKUP(G1458,装备规划说明!$F$10:$P$20,11,FALSE),1,0)+IF(E1458-1=VLOOKUP(G1458,装备规划说明!$F$10:$P$20,11,FALSE),1,0),IF(E1458=VLOOKUP(G1458,装备规划说明!$F$10:$P$20,11,FALSE),1,0))</f>
        <v>0</v>
      </c>
      <c r="J1458">
        <f t="shared" si="3077"/>
        <v>3</v>
      </c>
      <c r="K1458">
        <v>0</v>
      </c>
      <c r="R1458">
        <f t="shared" ref="R1458:S1458" si="3084">R958</f>
        <v>4</v>
      </c>
      <c r="S1458">
        <f t="shared" si="3084"/>
        <v>4</v>
      </c>
      <c r="U1458">
        <f>VLOOKUP($R1458,装备规划说明!$X$27:$AI$34,U$1,FALSE)</f>
        <v>18</v>
      </c>
      <c r="V1458">
        <f>INT(VLOOKUP($R1458,装备规划说明!$X$27:$AI$34,V$1,FALSE)*VLOOKUP($G1458,装备规划说明!$F$10:$O$21,4,FALSE)/装备规划说明!$AE$14)</f>
        <v>105</v>
      </c>
      <c r="W1458">
        <f>VLOOKUP($R1458,装备规划说明!$X$27:$AI$34,W$1,FALSE)</f>
        <v>22</v>
      </c>
      <c r="X1458">
        <f>INT(VLOOKUP($R1458,装备规划说明!$X$27:$AI$34,X$1,FALSE)*VLOOKUP($G1458,装备规划说明!$F$10:$O$21,4,FALSE)/装备规划说明!$AE$14)</f>
        <v>52</v>
      </c>
      <c r="Y1458" t="str">
        <f t="shared" si="2945"/>
        <v>[[18,73,131][[22,36,65]</v>
      </c>
      <c r="Z1458">
        <f t="shared" si="2946"/>
        <v>0</v>
      </c>
      <c r="AA1458" t="str">
        <f t="shared" si="3046"/>
        <v>[[18,17,70,100][22,8,34,100]]</v>
      </c>
      <c r="AB1458" t="str">
        <f t="shared" si="3046"/>
        <v>[[18,17,70,100][22,8,34,100]]</v>
      </c>
      <c r="AC1458" t="str">
        <f t="shared" si="3046"/>
        <v>[[18,17,70,100][22,8,34,100]]</v>
      </c>
      <c r="AD1458" t="str">
        <f t="shared" si="3046"/>
        <v>[[18,17,70,100][22,8,34,100]]</v>
      </c>
      <c r="AE1458">
        <f t="shared" si="2948"/>
        <v>1</v>
      </c>
    </row>
    <row r="1459" spans="1:31" hidden="1" x14ac:dyDescent="0.15">
      <c r="A1459" t="str">
        <f t="shared" si="2903"/>
        <v>1305110</v>
      </c>
      <c r="B1459">
        <f t="shared" si="3074"/>
        <v>1</v>
      </c>
      <c r="E1459">
        <f t="shared" ref="E1459" si="3085">E959</f>
        <v>1</v>
      </c>
      <c r="G1459">
        <f t="shared" ref="G1459" si="3086">G959</f>
        <v>10</v>
      </c>
      <c r="H1459">
        <f>VLOOKUP(G1459,装备规划说明!$F$7:$H$20,2,FALSE)</f>
        <v>150</v>
      </c>
      <c r="I1459">
        <f>IF(G1459&gt;2,IF(E1459=VLOOKUP(G1459,装备规划说明!$F$10:$P$20,11,FALSE),1,0)+IF(E1459-1=VLOOKUP(G1459,装备规划说明!$F$10:$P$20,11,FALSE),1,0),IF(E1459=VLOOKUP(G1459,装备规划说明!$F$10:$P$20,11,FALSE),1,0))</f>
        <v>0</v>
      </c>
      <c r="J1459">
        <f t="shared" si="3077"/>
        <v>3</v>
      </c>
      <c r="K1459">
        <v>0</v>
      </c>
      <c r="R1459">
        <f t="shared" ref="R1459:S1459" si="3087">R959</f>
        <v>5</v>
      </c>
      <c r="S1459">
        <f t="shared" si="3087"/>
        <v>5</v>
      </c>
      <c r="U1459">
        <f>VLOOKUP($R1459,装备规划说明!$X$27:$AI$34,U$1,FALSE)</f>
        <v>16</v>
      </c>
      <c r="V1459">
        <f>INT(VLOOKUP($R1459,装备规划说明!$X$27:$AI$34,V$1,FALSE)*VLOOKUP($G1459,装备规划说明!$F$10:$O$21,4,FALSE)/装备规划说明!$AE$14)</f>
        <v>1478</v>
      </c>
      <c r="W1459">
        <f>VLOOKUP($R1459,装备规划说明!$X$27:$AI$34,W$1,FALSE)</f>
        <v>17</v>
      </c>
      <c r="X1459">
        <f>INT(VLOOKUP($R1459,装备规划说明!$X$27:$AI$34,X$1,FALSE)*VLOOKUP($G1459,装备规划说明!$F$10:$O$21,4,FALSE)/装备规划说明!$AE$14)</f>
        <v>1056</v>
      </c>
      <c r="Y1459" t="str">
        <f t="shared" si="2945"/>
        <v>[[16,1034,1847][[17,739,1320]</v>
      </c>
      <c r="Z1459">
        <f t="shared" si="2946"/>
        <v>0</v>
      </c>
      <c r="AA1459" t="str">
        <f t="shared" si="3046"/>
        <v>[[16,246,985,100][17,176,704,100]]</v>
      </c>
      <c r="AB1459" t="str">
        <f t="shared" si="3046"/>
        <v>[[16,246,985,100][17,176,704,100]]</v>
      </c>
      <c r="AC1459" t="str">
        <f t="shared" si="3046"/>
        <v>[[16,246,985,100][17,176,704,100]]</v>
      </c>
      <c r="AD1459" t="str">
        <f t="shared" si="3046"/>
        <v>[[16,246,985,100][17,176,704,100]]</v>
      </c>
      <c r="AE1459">
        <f t="shared" si="2948"/>
        <v>1</v>
      </c>
    </row>
    <row r="1460" spans="1:31" hidden="1" x14ac:dyDescent="0.15">
      <c r="A1460" t="str">
        <f t="shared" si="2903"/>
        <v>1306110</v>
      </c>
      <c r="B1460">
        <f t="shared" si="3074"/>
        <v>1</v>
      </c>
      <c r="E1460">
        <f t="shared" ref="E1460" si="3088">E960</f>
        <v>1</v>
      </c>
      <c r="G1460">
        <f t="shared" ref="G1460" si="3089">G960</f>
        <v>10</v>
      </c>
      <c r="H1460">
        <f>VLOOKUP(G1460,装备规划说明!$F$7:$H$20,2,FALSE)</f>
        <v>150</v>
      </c>
      <c r="I1460">
        <f>IF(G1460&gt;2,IF(E1460=VLOOKUP(G1460,装备规划说明!$F$10:$P$20,11,FALSE),1,0)+IF(E1460-1=VLOOKUP(G1460,装备规划说明!$F$10:$P$20,11,FALSE),1,0),IF(E1460=VLOOKUP(G1460,装备规划说明!$F$10:$P$20,11,FALSE),1,0))</f>
        <v>0</v>
      </c>
      <c r="J1460">
        <f t="shared" si="3077"/>
        <v>3</v>
      </c>
      <c r="K1460">
        <v>0</v>
      </c>
      <c r="R1460">
        <f t="shared" ref="R1460:S1460" si="3090">R960</f>
        <v>6</v>
      </c>
      <c r="S1460">
        <f t="shared" si="3090"/>
        <v>6</v>
      </c>
      <c r="U1460">
        <f>VLOOKUP($R1460,装备规划说明!$X$27:$AI$34,U$1,FALSE)</f>
        <v>18</v>
      </c>
      <c r="V1460">
        <f>INT(VLOOKUP($R1460,装备规划说明!$X$27:$AI$34,V$1,FALSE)*VLOOKUP($G1460,装备规划说明!$F$10:$O$21,4,FALSE)/装备规划说明!$AE$14)</f>
        <v>105</v>
      </c>
      <c r="W1460">
        <f>VLOOKUP($R1460,装备规划说明!$X$27:$AI$34,W$1,FALSE)</f>
        <v>17</v>
      </c>
      <c r="X1460">
        <f>INT(VLOOKUP($R1460,装备规划说明!$X$27:$AI$34,X$1,FALSE)*VLOOKUP($G1460,装备规划说明!$F$10:$O$21,4,FALSE)/装备规划说明!$AE$14)</f>
        <v>42</v>
      </c>
      <c r="Y1460" t="str">
        <f t="shared" si="2945"/>
        <v>[[18,73,131][[17,29,52]</v>
      </c>
      <c r="Z1460">
        <f t="shared" si="2946"/>
        <v>0</v>
      </c>
      <c r="AA1460" t="str">
        <f t="shared" si="3046"/>
        <v>[[18,17,70,100][17,7,28,100]]</v>
      </c>
      <c r="AB1460" t="str">
        <f t="shared" si="3046"/>
        <v>[[18,17,70,100][17,7,28,100]]</v>
      </c>
      <c r="AC1460" t="str">
        <f t="shared" si="3046"/>
        <v>[[18,17,70,100][17,7,28,100]]</v>
      </c>
      <c r="AD1460" t="str">
        <f t="shared" si="3046"/>
        <v>[[18,17,70,100][17,7,28,100]]</v>
      </c>
      <c r="AE1460">
        <f t="shared" si="2948"/>
        <v>1</v>
      </c>
    </row>
    <row r="1461" spans="1:31" hidden="1" x14ac:dyDescent="0.15">
      <c r="A1461" t="str">
        <f t="shared" si="2903"/>
        <v>1307110</v>
      </c>
      <c r="B1461">
        <f t="shared" si="3074"/>
        <v>1</v>
      </c>
      <c r="E1461">
        <f t="shared" ref="E1461" si="3091">E961</f>
        <v>1</v>
      </c>
      <c r="G1461">
        <f t="shared" ref="G1461" si="3092">G961</f>
        <v>10</v>
      </c>
      <c r="H1461">
        <f>VLOOKUP(G1461,装备规划说明!$F$7:$H$20,2,FALSE)</f>
        <v>150</v>
      </c>
      <c r="I1461">
        <f>IF(G1461&gt;2,IF(E1461=VLOOKUP(G1461,装备规划说明!$F$10:$P$20,11,FALSE),1,0)+IF(E1461-1=VLOOKUP(G1461,装备规划说明!$F$10:$P$20,11,FALSE),1,0),IF(E1461=VLOOKUP(G1461,装备规划说明!$F$10:$P$20,11,FALSE),1,0))</f>
        <v>0</v>
      </c>
      <c r="J1461">
        <f t="shared" si="3077"/>
        <v>3</v>
      </c>
      <c r="K1461">
        <v>0</v>
      </c>
      <c r="R1461">
        <f t="shared" ref="R1461:S1461" si="3093">R961</f>
        <v>7</v>
      </c>
      <c r="S1461">
        <f t="shared" si="3093"/>
        <v>7</v>
      </c>
      <c r="U1461">
        <f>VLOOKUP($R1461,装备规划说明!$X$27:$AI$34,U$1,FALSE)</f>
        <v>16</v>
      </c>
      <c r="V1461">
        <f>INT(VLOOKUP($R1461,装备规划说明!$X$27:$AI$34,V$1,FALSE)*VLOOKUP($G1461,装备规划说明!$F$10:$O$21,4,FALSE)/装备规划说明!$AE$14)</f>
        <v>2112</v>
      </c>
      <c r="W1461">
        <f>VLOOKUP($R1461,装备规划说明!$X$27:$AI$34,W$1,FALSE)</f>
        <v>18</v>
      </c>
      <c r="X1461">
        <f>INT(VLOOKUP($R1461,装备规划说明!$X$27:$AI$34,X$1,FALSE)*VLOOKUP($G1461,装备规划说明!$F$10:$O$21,4,FALSE)/装备规划说明!$AE$14)</f>
        <v>422</v>
      </c>
      <c r="Y1461" t="str">
        <f t="shared" si="2945"/>
        <v>[[16,1478,2640][[18,295,527]</v>
      </c>
      <c r="Z1461">
        <f t="shared" si="2946"/>
        <v>0</v>
      </c>
      <c r="AA1461" t="str">
        <f t="shared" si="3046"/>
        <v>[[16,352,1408,100][18,70,281,100]]</v>
      </c>
      <c r="AB1461" t="str">
        <f t="shared" si="3046"/>
        <v>[[16,352,1408,100][18,70,281,100]]</v>
      </c>
      <c r="AC1461" t="str">
        <f t="shared" si="3046"/>
        <v>[[16,352,1408,100][18,70,281,100]]</v>
      </c>
      <c r="AD1461" t="str">
        <f t="shared" si="3046"/>
        <v>[[16,352,1408,100][18,70,281,100]]</v>
      </c>
      <c r="AE1461">
        <f t="shared" si="2948"/>
        <v>1</v>
      </c>
    </row>
    <row r="1462" spans="1:31" hidden="1" x14ac:dyDescent="0.15">
      <c r="A1462" t="str">
        <f t="shared" si="2903"/>
        <v>1307110</v>
      </c>
      <c r="B1462">
        <f t="shared" si="3074"/>
        <v>1</v>
      </c>
      <c r="E1462">
        <f t="shared" ref="E1462" si="3094">E962</f>
        <v>1</v>
      </c>
      <c r="G1462">
        <f t="shared" ref="G1462" si="3095">G962</f>
        <v>10</v>
      </c>
      <c r="H1462">
        <f>VLOOKUP(G1462,装备规划说明!$F$7:$H$20,2,FALSE)</f>
        <v>150</v>
      </c>
      <c r="I1462">
        <f>IF(G1462&gt;2,IF(E1462=VLOOKUP(G1462,装备规划说明!$F$10:$P$20,11,FALSE),1,0)+IF(E1462-1=VLOOKUP(G1462,装备规划说明!$F$10:$P$20,11,FALSE),1,0),IF(E1462=VLOOKUP(G1462,装备规划说明!$F$10:$P$20,11,FALSE),1,0))</f>
        <v>0</v>
      </c>
      <c r="J1462">
        <f t="shared" si="3077"/>
        <v>3</v>
      </c>
      <c r="K1462">
        <v>0</v>
      </c>
      <c r="R1462">
        <f t="shared" ref="R1462:S1462" si="3096">R962</f>
        <v>7</v>
      </c>
      <c r="S1462">
        <f t="shared" si="3096"/>
        <v>7</v>
      </c>
      <c r="U1462">
        <f>VLOOKUP($R1462,装备规划说明!$X$27:$AI$34,U$1,FALSE)</f>
        <v>16</v>
      </c>
      <c r="V1462">
        <f>INT(VLOOKUP($R1462,装备规划说明!$X$27:$AI$34,V$1,FALSE)*VLOOKUP($G1462,装备规划说明!$F$10:$O$21,4,FALSE)/装备规划说明!$AE$14)</f>
        <v>2112</v>
      </c>
      <c r="W1462">
        <f>VLOOKUP($R1462,装备规划说明!$X$27:$AI$34,W$1,FALSE)</f>
        <v>18</v>
      </c>
      <c r="X1462">
        <f>INT(VLOOKUP($R1462,装备规划说明!$X$27:$AI$34,X$1,FALSE)*VLOOKUP($G1462,装备规划说明!$F$10:$O$21,4,FALSE)/装备规划说明!$AE$14)</f>
        <v>422</v>
      </c>
      <c r="Y1462" t="str">
        <f t="shared" si="2945"/>
        <v>[[16,1478,2640][[18,295,527]</v>
      </c>
      <c r="Z1462">
        <f t="shared" si="2946"/>
        <v>0</v>
      </c>
      <c r="AA1462" t="str">
        <f t="shared" si="3046"/>
        <v>[[16,352,1408,100][18,70,281,100]]</v>
      </c>
      <c r="AB1462" t="str">
        <f t="shared" si="3046"/>
        <v>[[16,352,1408,100][18,70,281,100]]</v>
      </c>
      <c r="AC1462" t="str">
        <f t="shared" si="3046"/>
        <v>[[16,352,1408,100][18,70,281,100]]</v>
      </c>
      <c r="AD1462" t="str">
        <f t="shared" si="3046"/>
        <v>[[16,352,1408,100][18,70,281,100]]</v>
      </c>
      <c r="AE1462">
        <f t="shared" si="2948"/>
        <v>1</v>
      </c>
    </row>
    <row r="1463" spans="1:31" hidden="1" x14ac:dyDescent="0.15">
      <c r="A1463" t="str">
        <f t="shared" si="2903"/>
        <v>1307110</v>
      </c>
      <c r="B1463">
        <f t="shared" si="3074"/>
        <v>1</v>
      </c>
      <c r="E1463">
        <f t="shared" ref="E1463" si="3097">E963</f>
        <v>1</v>
      </c>
      <c r="G1463">
        <f t="shared" ref="G1463" si="3098">G963</f>
        <v>10</v>
      </c>
      <c r="H1463">
        <f>VLOOKUP(G1463,装备规划说明!$F$7:$H$20,2,FALSE)</f>
        <v>150</v>
      </c>
      <c r="I1463">
        <f>IF(G1463&gt;2,IF(E1463=VLOOKUP(G1463,装备规划说明!$F$10:$P$20,11,FALSE),1,0)+IF(E1463-1=VLOOKUP(G1463,装备规划说明!$F$10:$P$20,11,FALSE),1,0),IF(E1463=VLOOKUP(G1463,装备规划说明!$F$10:$P$20,11,FALSE),1,0))</f>
        <v>0</v>
      </c>
      <c r="J1463">
        <f t="shared" si="3077"/>
        <v>3</v>
      </c>
      <c r="K1463">
        <v>0</v>
      </c>
      <c r="R1463">
        <f t="shared" ref="R1463:S1463" si="3099">R963</f>
        <v>7</v>
      </c>
      <c r="S1463">
        <f t="shared" si="3099"/>
        <v>7</v>
      </c>
      <c r="U1463">
        <f>VLOOKUP($R1463,装备规划说明!$X$27:$AI$34,U$1,FALSE)</f>
        <v>16</v>
      </c>
      <c r="V1463">
        <f>INT(VLOOKUP($R1463,装备规划说明!$X$27:$AI$34,V$1,FALSE)*VLOOKUP($G1463,装备规划说明!$F$10:$O$21,4,FALSE)/装备规划说明!$AE$14)</f>
        <v>2112</v>
      </c>
      <c r="W1463">
        <f>VLOOKUP($R1463,装备规划说明!$X$27:$AI$34,W$1,FALSE)</f>
        <v>18</v>
      </c>
      <c r="X1463">
        <f>INT(VLOOKUP($R1463,装备规划说明!$X$27:$AI$34,X$1,FALSE)*VLOOKUP($G1463,装备规划说明!$F$10:$O$21,4,FALSE)/装备规划说明!$AE$14)</f>
        <v>422</v>
      </c>
      <c r="Y1463" t="str">
        <f t="shared" si="2945"/>
        <v>[[16,1478,2640][[18,295,527]</v>
      </c>
      <c r="Z1463">
        <f t="shared" si="2946"/>
        <v>0</v>
      </c>
      <c r="AA1463" t="str">
        <f t="shared" si="3046"/>
        <v>[[16,352,1408,100][18,70,281,100]]</v>
      </c>
      <c r="AB1463" t="str">
        <f t="shared" si="3046"/>
        <v>[[16,352,1408,100][18,70,281,100]]</v>
      </c>
      <c r="AC1463" t="str">
        <f t="shared" si="3046"/>
        <v>[[16,352,1408,100][18,70,281,100]]</v>
      </c>
      <c r="AD1463" t="str">
        <f t="shared" si="3046"/>
        <v>[[16,352,1408,100][18,70,281,100]]</v>
      </c>
      <c r="AE1463">
        <f t="shared" si="2948"/>
        <v>1</v>
      </c>
    </row>
    <row r="1464" spans="1:31" hidden="1" x14ac:dyDescent="0.15">
      <c r="A1464" t="str">
        <f t="shared" si="2903"/>
        <v>1307110</v>
      </c>
      <c r="B1464">
        <f t="shared" si="3074"/>
        <v>1</v>
      </c>
      <c r="E1464">
        <f t="shared" ref="E1464" si="3100">E964</f>
        <v>1</v>
      </c>
      <c r="G1464">
        <f t="shared" ref="G1464" si="3101">G964</f>
        <v>10</v>
      </c>
      <c r="H1464">
        <f>VLOOKUP(G1464,装备规划说明!$F$7:$H$20,2,FALSE)</f>
        <v>150</v>
      </c>
      <c r="I1464">
        <f>IF(G1464&gt;2,IF(E1464=VLOOKUP(G1464,装备规划说明!$F$10:$P$20,11,FALSE),1,0)+IF(E1464-1=VLOOKUP(G1464,装备规划说明!$F$10:$P$20,11,FALSE),1,0),IF(E1464=VLOOKUP(G1464,装备规划说明!$F$10:$P$20,11,FALSE),1,0))</f>
        <v>0</v>
      </c>
      <c r="J1464">
        <f t="shared" si="3077"/>
        <v>3</v>
      </c>
      <c r="K1464">
        <v>0</v>
      </c>
      <c r="R1464">
        <f t="shared" ref="R1464:S1464" si="3102">R964</f>
        <v>7</v>
      </c>
      <c r="S1464">
        <f t="shared" si="3102"/>
        <v>7</v>
      </c>
      <c r="U1464">
        <f>VLOOKUP($R1464,装备规划说明!$X$27:$AI$34,U$1,FALSE)</f>
        <v>16</v>
      </c>
      <c r="V1464">
        <f>INT(VLOOKUP($R1464,装备规划说明!$X$27:$AI$34,V$1,FALSE)*VLOOKUP($G1464,装备规划说明!$F$10:$O$21,4,FALSE)/装备规划说明!$AE$14)</f>
        <v>2112</v>
      </c>
      <c r="W1464">
        <f>VLOOKUP($R1464,装备规划说明!$X$27:$AI$34,W$1,FALSE)</f>
        <v>18</v>
      </c>
      <c r="X1464">
        <f>INT(VLOOKUP($R1464,装备规划说明!$X$27:$AI$34,X$1,FALSE)*VLOOKUP($G1464,装备规划说明!$F$10:$O$21,4,FALSE)/装备规划说明!$AE$14)</f>
        <v>422</v>
      </c>
      <c r="Y1464" t="str">
        <f t="shared" si="2945"/>
        <v>[[16,1478,2640][[18,295,527]</v>
      </c>
      <c r="Z1464">
        <f t="shared" si="2946"/>
        <v>0</v>
      </c>
      <c r="AA1464" t="str">
        <f t="shared" si="3046"/>
        <v>[[16,352,1408,100][18,70,281,100]]</v>
      </c>
      <c r="AB1464" t="str">
        <f t="shared" si="3046"/>
        <v>[[16,352,1408,100][18,70,281,100]]</v>
      </c>
      <c r="AC1464" t="str">
        <f t="shared" si="3046"/>
        <v>[[16,352,1408,100][18,70,281,100]]</v>
      </c>
      <c r="AD1464" t="str">
        <f t="shared" si="3046"/>
        <v>[[16,352,1408,100][18,70,281,100]]</v>
      </c>
      <c r="AE1464">
        <f t="shared" si="2948"/>
        <v>1</v>
      </c>
    </row>
    <row r="1465" spans="1:31" hidden="1" x14ac:dyDescent="0.15">
      <c r="A1465" t="str">
        <f t="shared" si="2903"/>
        <v>1301210</v>
      </c>
      <c r="B1465">
        <f t="shared" si="3074"/>
        <v>1</v>
      </c>
      <c r="E1465">
        <f t="shared" ref="E1465" si="3103">E965</f>
        <v>2</v>
      </c>
      <c r="G1465">
        <f t="shared" ref="G1465" si="3104">G965</f>
        <v>10</v>
      </c>
      <c r="H1465">
        <f>VLOOKUP(G1465,装备规划说明!$F$7:$H$20,2,FALSE)</f>
        <v>150</v>
      </c>
      <c r="I1465">
        <f>IF(G1465&gt;2,IF(E1465=VLOOKUP(G1465,装备规划说明!$F$10:$P$20,11,FALSE),1,0)+IF(E1465-1=VLOOKUP(G1465,装备规划说明!$F$10:$P$20,11,FALSE),1,0),IF(E1465=VLOOKUP(G1465,装备规划说明!$F$10:$P$20,11,FALSE),1,0))</f>
        <v>0</v>
      </c>
      <c r="J1465">
        <f t="shared" si="3077"/>
        <v>3</v>
      </c>
      <c r="K1465">
        <v>0</v>
      </c>
      <c r="R1465">
        <f t="shared" ref="R1465:S1465" si="3105">R965</f>
        <v>1</v>
      </c>
      <c r="S1465">
        <f t="shared" si="3105"/>
        <v>1</v>
      </c>
      <c r="U1465">
        <f>VLOOKUP($R1465,装备规划说明!$X$27:$AI$34,U$1,FALSE)</f>
        <v>16</v>
      </c>
      <c r="V1465">
        <f>INT(VLOOKUP($R1465,装备规划说明!$X$27:$AI$34,V$1,FALSE)*VLOOKUP($G1465,装备规划说明!$F$10:$O$21,4,FALSE)/装备规划说明!$AE$14)</f>
        <v>1478</v>
      </c>
      <c r="W1465">
        <f>VLOOKUP($R1465,装备规划说明!$X$27:$AI$34,W$1,FALSE)</f>
        <v>20</v>
      </c>
      <c r="X1465">
        <f>INT(VLOOKUP($R1465,装备规划说明!$X$27:$AI$34,X$1,FALSE)*VLOOKUP($G1465,装备规划说明!$F$10:$O$21,4,FALSE)/装备规划说明!$AE$14)</f>
        <v>105</v>
      </c>
      <c r="Y1465" t="str">
        <f t="shared" si="2945"/>
        <v>[[16,1034,1847][[20,73,131]</v>
      </c>
      <c r="Z1465">
        <f t="shared" si="2946"/>
        <v>1</v>
      </c>
      <c r="AA1465" t="str">
        <f t="shared" si="3046"/>
        <v>[[16,246,985,100][20,17,70,100]]</v>
      </c>
      <c r="AB1465" t="str">
        <f t="shared" si="3046"/>
        <v>[[16,246,985,100][20,17,70,100]]</v>
      </c>
      <c r="AC1465" t="str">
        <f t="shared" si="3046"/>
        <v>[[16,246,985,100][20,17,70,100]]</v>
      </c>
      <c r="AD1465" t="str">
        <f t="shared" si="3046"/>
        <v>[[16,246,985,100][20,17,70,100]]</v>
      </c>
      <c r="AE1465">
        <f t="shared" si="2948"/>
        <v>2</v>
      </c>
    </row>
    <row r="1466" spans="1:31" hidden="1" x14ac:dyDescent="0.15">
      <c r="A1466" t="str">
        <f t="shared" ref="A1466:A1504" si="3106">B1466&amp;J1466&amp;IF(R1466&lt;10,"0"&amp;R1466,R1466)&amp;E1466&amp;IF(G1466&lt;10,"0"&amp;G1466,G1466)</f>
        <v>1302210</v>
      </c>
      <c r="B1466">
        <f t="shared" si="3074"/>
        <v>1</v>
      </c>
      <c r="E1466">
        <f t="shared" ref="E1466" si="3107">E966</f>
        <v>2</v>
      </c>
      <c r="G1466">
        <f t="shared" ref="G1466" si="3108">G966</f>
        <v>10</v>
      </c>
      <c r="H1466">
        <f>VLOOKUP(G1466,装备规划说明!$F$7:$H$20,2,FALSE)</f>
        <v>150</v>
      </c>
      <c r="I1466">
        <f>IF(G1466&gt;2,IF(E1466=VLOOKUP(G1466,装备规划说明!$F$10:$P$20,11,FALSE),1,0)+IF(E1466-1=VLOOKUP(G1466,装备规划说明!$F$10:$P$20,11,FALSE),1,0),IF(E1466=VLOOKUP(G1466,装备规划说明!$F$10:$P$20,11,FALSE),1,0))</f>
        <v>0</v>
      </c>
      <c r="J1466">
        <f t="shared" si="3077"/>
        <v>3</v>
      </c>
      <c r="K1466">
        <v>0</v>
      </c>
      <c r="R1466">
        <f t="shared" ref="R1466:S1466" si="3109">R966</f>
        <v>2</v>
      </c>
      <c r="S1466">
        <f t="shared" si="3109"/>
        <v>2</v>
      </c>
      <c r="U1466">
        <f>VLOOKUP($R1466,装备规划说明!$X$27:$AI$34,U$1,FALSE)</f>
        <v>16</v>
      </c>
      <c r="V1466">
        <f>INT(VLOOKUP($R1466,装备规划说明!$X$27:$AI$34,V$1,FALSE)*VLOOKUP($G1466,装备规划说明!$F$10:$O$21,4,FALSE)/装备规划说明!$AE$14)</f>
        <v>2112</v>
      </c>
      <c r="W1466">
        <f>VLOOKUP($R1466,装备规划说明!$X$27:$AI$34,W$1,FALSE)</f>
        <v>20</v>
      </c>
      <c r="X1466">
        <f>INT(VLOOKUP($R1466,装备规划说明!$X$27:$AI$34,X$1,FALSE)*VLOOKUP($G1466,装备规划说明!$F$10:$O$21,4,FALSE)/装备规划说明!$AE$14)</f>
        <v>105</v>
      </c>
      <c r="Y1466" t="str">
        <f t="shared" si="2945"/>
        <v>[[16,1478,2640][[20,73,131]</v>
      </c>
      <c r="Z1466">
        <f t="shared" si="2946"/>
        <v>1</v>
      </c>
      <c r="AA1466" t="str">
        <f t="shared" si="3046"/>
        <v>[[16,352,1408,100][20,17,70,100]]</v>
      </c>
      <c r="AB1466" t="str">
        <f t="shared" si="3046"/>
        <v>[[16,352,1408,100][20,17,70,100]]</v>
      </c>
      <c r="AC1466" t="str">
        <f t="shared" si="3046"/>
        <v>[[16,352,1408,100][20,17,70,100]]</v>
      </c>
      <c r="AD1466" t="str">
        <f t="shared" si="3046"/>
        <v>[[16,352,1408,100][20,17,70,100]]</v>
      </c>
      <c r="AE1466">
        <f t="shared" si="2948"/>
        <v>2</v>
      </c>
    </row>
    <row r="1467" spans="1:31" hidden="1" x14ac:dyDescent="0.15">
      <c r="A1467" t="str">
        <f t="shared" si="3106"/>
        <v>1303210</v>
      </c>
      <c r="B1467">
        <f t="shared" si="3074"/>
        <v>1</v>
      </c>
      <c r="E1467">
        <f t="shared" ref="E1467" si="3110">E967</f>
        <v>2</v>
      </c>
      <c r="G1467">
        <f t="shared" ref="G1467" si="3111">G967</f>
        <v>10</v>
      </c>
      <c r="H1467">
        <f>VLOOKUP(G1467,装备规划说明!$F$7:$H$20,2,FALSE)</f>
        <v>150</v>
      </c>
      <c r="I1467">
        <f>IF(G1467&gt;2,IF(E1467=VLOOKUP(G1467,装备规划说明!$F$10:$P$20,11,FALSE),1,0)+IF(E1467-1=VLOOKUP(G1467,装备规划说明!$F$10:$P$20,11,FALSE),1,0),IF(E1467=VLOOKUP(G1467,装备规划说明!$F$10:$P$20,11,FALSE),1,0))</f>
        <v>0</v>
      </c>
      <c r="J1467">
        <f t="shared" si="3077"/>
        <v>3</v>
      </c>
      <c r="K1467">
        <v>0</v>
      </c>
      <c r="R1467">
        <f t="shared" ref="R1467:S1467" si="3112">R967</f>
        <v>3</v>
      </c>
      <c r="S1467">
        <f t="shared" si="3112"/>
        <v>3</v>
      </c>
      <c r="U1467">
        <f>VLOOKUP($R1467,装备规划说明!$X$27:$AI$34,U$1,FALSE)</f>
        <v>16</v>
      </c>
      <c r="V1467">
        <f>INT(VLOOKUP($R1467,装备规划说明!$X$27:$AI$34,V$1,FALSE)*VLOOKUP($G1467,装备规划说明!$F$10:$O$21,4,FALSE)/装备规划说明!$AE$14)</f>
        <v>1056</v>
      </c>
      <c r="W1467">
        <f>VLOOKUP($R1467,装备规划说明!$X$27:$AI$34,W$1,FALSE)</f>
        <v>21</v>
      </c>
      <c r="X1467">
        <f>INT(VLOOKUP($R1467,装备规划说明!$X$27:$AI$34,X$1,FALSE)*VLOOKUP($G1467,装备规划说明!$F$10:$O$21,4,FALSE)/装备规划说明!$AE$14)</f>
        <v>105</v>
      </c>
      <c r="Y1467" t="str">
        <f t="shared" si="2945"/>
        <v>[[16,739,1320][[21,73,131]</v>
      </c>
      <c r="Z1467">
        <f t="shared" si="2946"/>
        <v>1</v>
      </c>
      <c r="AA1467" t="str">
        <f t="shared" si="3046"/>
        <v>[[16,176,704,100][21,17,70,100]]</v>
      </c>
      <c r="AB1467" t="str">
        <f t="shared" si="3046"/>
        <v>[[16,176,704,100][21,17,70,100]]</v>
      </c>
      <c r="AC1467" t="str">
        <f t="shared" si="3046"/>
        <v>[[16,176,704,100][21,17,70,100]]</v>
      </c>
      <c r="AD1467" t="str">
        <f t="shared" si="3046"/>
        <v>[[16,176,704,100][21,17,70,100]]</v>
      </c>
      <c r="AE1467">
        <f t="shared" si="2948"/>
        <v>2</v>
      </c>
    </row>
    <row r="1468" spans="1:31" hidden="1" x14ac:dyDescent="0.15">
      <c r="A1468" t="str">
        <f t="shared" si="3106"/>
        <v>1304210</v>
      </c>
      <c r="B1468">
        <f t="shared" si="3074"/>
        <v>1</v>
      </c>
      <c r="E1468">
        <f t="shared" ref="E1468" si="3113">E968</f>
        <v>2</v>
      </c>
      <c r="G1468">
        <f t="shared" ref="G1468" si="3114">G968</f>
        <v>10</v>
      </c>
      <c r="H1468">
        <f>VLOOKUP(G1468,装备规划说明!$F$7:$H$20,2,FALSE)</f>
        <v>150</v>
      </c>
      <c r="I1468">
        <f>IF(G1468&gt;2,IF(E1468=VLOOKUP(G1468,装备规划说明!$F$10:$P$20,11,FALSE),1,0)+IF(E1468-1=VLOOKUP(G1468,装备规划说明!$F$10:$P$20,11,FALSE),1,0),IF(E1468=VLOOKUP(G1468,装备规划说明!$F$10:$P$20,11,FALSE),1,0))</f>
        <v>0</v>
      </c>
      <c r="J1468">
        <f t="shared" si="3077"/>
        <v>3</v>
      </c>
      <c r="K1468">
        <v>0</v>
      </c>
      <c r="R1468">
        <f t="shared" ref="R1468:S1468" si="3115">R968</f>
        <v>4</v>
      </c>
      <c r="S1468">
        <f t="shared" si="3115"/>
        <v>4</v>
      </c>
      <c r="U1468">
        <f>VLOOKUP($R1468,装备规划说明!$X$27:$AI$34,U$1,FALSE)</f>
        <v>18</v>
      </c>
      <c r="V1468">
        <f>INT(VLOOKUP($R1468,装备规划说明!$X$27:$AI$34,V$1,FALSE)*VLOOKUP($G1468,装备规划说明!$F$10:$O$21,4,FALSE)/装备规划说明!$AE$14)</f>
        <v>105</v>
      </c>
      <c r="W1468">
        <f>VLOOKUP($R1468,装备规划说明!$X$27:$AI$34,W$1,FALSE)</f>
        <v>22</v>
      </c>
      <c r="X1468">
        <f>INT(VLOOKUP($R1468,装备规划说明!$X$27:$AI$34,X$1,FALSE)*VLOOKUP($G1468,装备规划说明!$F$10:$O$21,4,FALSE)/装备规划说明!$AE$14)</f>
        <v>52</v>
      </c>
      <c r="Y1468" t="str">
        <f t="shared" si="2945"/>
        <v>[[18,73,131][[22,36,65]</v>
      </c>
      <c r="Z1468">
        <f t="shared" si="2946"/>
        <v>1</v>
      </c>
      <c r="AA1468" t="str">
        <f t="shared" si="3046"/>
        <v>[[18,17,70,100][22,8,34,100]]</v>
      </c>
      <c r="AB1468" t="str">
        <f t="shared" si="3046"/>
        <v>[[18,17,70,100][22,8,34,100]]</v>
      </c>
      <c r="AC1468" t="str">
        <f t="shared" si="3046"/>
        <v>[[18,17,70,100][22,8,34,100]]</v>
      </c>
      <c r="AD1468" t="str">
        <f t="shared" si="3046"/>
        <v>[[18,17,70,100][22,8,34,100]]</v>
      </c>
      <c r="AE1468">
        <f t="shared" si="2948"/>
        <v>2</v>
      </c>
    </row>
    <row r="1469" spans="1:31" hidden="1" x14ac:dyDescent="0.15">
      <c r="A1469" t="str">
        <f t="shared" si="3106"/>
        <v>1305210</v>
      </c>
      <c r="B1469">
        <f t="shared" si="3074"/>
        <v>1</v>
      </c>
      <c r="E1469">
        <f t="shared" ref="E1469" si="3116">E969</f>
        <v>2</v>
      </c>
      <c r="G1469">
        <f t="shared" ref="G1469" si="3117">G969</f>
        <v>10</v>
      </c>
      <c r="H1469">
        <f>VLOOKUP(G1469,装备规划说明!$F$7:$H$20,2,FALSE)</f>
        <v>150</v>
      </c>
      <c r="I1469">
        <f>IF(G1469&gt;2,IF(E1469=VLOOKUP(G1469,装备规划说明!$F$10:$P$20,11,FALSE),1,0)+IF(E1469-1=VLOOKUP(G1469,装备规划说明!$F$10:$P$20,11,FALSE),1,0),IF(E1469=VLOOKUP(G1469,装备规划说明!$F$10:$P$20,11,FALSE),1,0))</f>
        <v>0</v>
      </c>
      <c r="J1469">
        <f t="shared" si="3077"/>
        <v>3</v>
      </c>
      <c r="K1469">
        <v>0</v>
      </c>
      <c r="R1469">
        <f t="shared" ref="R1469:S1469" si="3118">R969</f>
        <v>5</v>
      </c>
      <c r="S1469">
        <f t="shared" si="3118"/>
        <v>5</v>
      </c>
      <c r="U1469">
        <f>VLOOKUP($R1469,装备规划说明!$X$27:$AI$34,U$1,FALSE)</f>
        <v>16</v>
      </c>
      <c r="V1469">
        <f>INT(VLOOKUP($R1469,装备规划说明!$X$27:$AI$34,V$1,FALSE)*VLOOKUP($G1469,装备规划说明!$F$10:$O$21,4,FALSE)/装备规划说明!$AE$14)</f>
        <v>1478</v>
      </c>
      <c r="W1469">
        <f>VLOOKUP($R1469,装备规划说明!$X$27:$AI$34,W$1,FALSE)</f>
        <v>17</v>
      </c>
      <c r="X1469">
        <f>INT(VLOOKUP($R1469,装备规划说明!$X$27:$AI$34,X$1,FALSE)*VLOOKUP($G1469,装备规划说明!$F$10:$O$21,4,FALSE)/装备规划说明!$AE$14)</f>
        <v>1056</v>
      </c>
      <c r="Y1469" t="str">
        <f t="shared" si="2945"/>
        <v>[[16,1034,1847][[17,739,1320]</v>
      </c>
      <c r="Z1469">
        <f t="shared" si="2946"/>
        <v>1</v>
      </c>
      <c r="AA1469" t="str">
        <f t="shared" si="3046"/>
        <v>[[16,246,985,100][17,176,704,100]]</v>
      </c>
      <c r="AB1469" t="str">
        <f t="shared" si="3046"/>
        <v>[[16,246,985,100][17,176,704,100]]</v>
      </c>
      <c r="AC1469" t="str">
        <f t="shared" si="3046"/>
        <v>[[16,246,985,100][17,176,704,100]]</v>
      </c>
      <c r="AD1469" t="str">
        <f t="shared" si="3046"/>
        <v>[[16,246,985,100][17,176,704,100]]</v>
      </c>
      <c r="AE1469">
        <f t="shared" si="2948"/>
        <v>2</v>
      </c>
    </row>
    <row r="1470" spans="1:31" hidden="1" x14ac:dyDescent="0.15">
      <c r="A1470" t="str">
        <f t="shared" si="3106"/>
        <v>1306210</v>
      </c>
      <c r="B1470">
        <f t="shared" si="3074"/>
        <v>1</v>
      </c>
      <c r="E1470">
        <f t="shared" ref="E1470" si="3119">E970</f>
        <v>2</v>
      </c>
      <c r="G1470">
        <f t="shared" ref="G1470" si="3120">G970</f>
        <v>10</v>
      </c>
      <c r="H1470">
        <f>VLOOKUP(G1470,装备规划说明!$F$7:$H$20,2,FALSE)</f>
        <v>150</v>
      </c>
      <c r="I1470">
        <f>IF(G1470&gt;2,IF(E1470=VLOOKUP(G1470,装备规划说明!$F$10:$P$20,11,FALSE),1,0)+IF(E1470-1=VLOOKUP(G1470,装备规划说明!$F$10:$P$20,11,FALSE),1,0),IF(E1470=VLOOKUP(G1470,装备规划说明!$F$10:$P$20,11,FALSE),1,0))</f>
        <v>0</v>
      </c>
      <c r="J1470">
        <f t="shared" si="3077"/>
        <v>3</v>
      </c>
      <c r="K1470">
        <v>0</v>
      </c>
      <c r="R1470">
        <f t="shared" ref="R1470:S1470" si="3121">R970</f>
        <v>6</v>
      </c>
      <c r="S1470">
        <f t="shared" si="3121"/>
        <v>6</v>
      </c>
      <c r="U1470">
        <f>VLOOKUP($R1470,装备规划说明!$X$27:$AI$34,U$1,FALSE)</f>
        <v>18</v>
      </c>
      <c r="V1470">
        <f>INT(VLOOKUP($R1470,装备规划说明!$X$27:$AI$34,V$1,FALSE)*VLOOKUP($G1470,装备规划说明!$F$10:$O$21,4,FALSE)/装备规划说明!$AE$14)</f>
        <v>105</v>
      </c>
      <c r="W1470">
        <f>VLOOKUP($R1470,装备规划说明!$X$27:$AI$34,W$1,FALSE)</f>
        <v>17</v>
      </c>
      <c r="X1470">
        <f>INT(VLOOKUP($R1470,装备规划说明!$X$27:$AI$34,X$1,FALSE)*VLOOKUP($G1470,装备规划说明!$F$10:$O$21,4,FALSE)/装备规划说明!$AE$14)</f>
        <v>42</v>
      </c>
      <c r="Y1470" t="str">
        <f t="shared" si="2945"/>
        <v>[[18,73,131][[17,29,52]</v>
      </c>
      <c r="Z1470">
        <f t="shared" si="2946"/>
        <v>1</v>
      </c>
      <c r="AA1470" t="str">
        <f t="shared" si="3046"/>
        <v>[[18,17,70,100][17,7,28,100]]</v>
      </c>
      <c r="AB1470" t="str">
        <f t="shared" si="3046"/>
        <v>[[18,17,70,100][17,7,28,100]]</v>
      </c>
      <c r="AC1470" t="str">
        <f t="shared" si="3046"/>
        <v>[[18,17,70,100][17,7,28,100]]</v>
      </c>
      <c r="AD1470" t="str">
        <f t="shared" si="3046"/>
        <v>[[18,17,70,100][17,7,28,100]]</v>
      </c>
      <c r="AE1470">
        <f t="shared" si="2948"/>
        <v>2</v>
      </c>
    </row>
    <row r="1471" spans="1:31" hidden="1" x14ac:dyDescent="0.15">
      <c r="A1471" t="str">
        <f t="shared" si="3106"/>
        <v>1307210</v>
      </c>
      <c r="B1471">
        <f t="shared" si="3074"/>
        <v>1</v>
      </c>
      <c r="E1471">
        <f t="shared" ref="E1471" si="3122">E971</f>
        <v>2</v>
      </c>
      <c r="G1471">
        <f t="shared" ref="G1471" si="3123">G971</f>
        <v>10</v>
      </c>
      <c r="H1471">
        <f>VLOOKUP(G1471,装备规划说明!$F$7:$H$20,2,FALSE)</f>
        <v>150</v>
      </c>
      <c r="I1471">
        <f>IF(G1471&gt;2,IF(E1471=VLOOKUP(G1471,装备规划说明!$F$10:$P$20,11,FALSE),1,0)+IF(E1471-1=VLOOKUP(G1471,装备规划说明!$F$10:$P$20,11,FALSE),1,0),IF(E1471=VLOOKUP(G1471,装备规划说明!$F$10:$P$20,11,FALSE),1,0))</f>
        <v>0</v>
      </c>
      <c r="J1471">
        <f t="shared" si="3077"/>
        <v>3</v>
      </c>
      <c r="K1471">
        <v>0</v>
      </c>
      <c r="R1471">
        <f t="shared" ref="R1471:S1471" si="3124">R971</f>
        <v>7</v>
      </c>
      <c r="S1471">
        <f t="shared" si="3124"/>
        <v>7</v>
      </c>
      <c r="U1471">
        <f>VLOOKUP($R1471,装备规划说明!$X$27:$AI$34,U$1,FALSE)</f>
        <v>16</v>
      </c>
      <c r="V1471">
        <f>INT(VLOOKUP($R1471,装备规划说明!$X$27:$AI$34,V$1,FALSE)*VLOOKUP($G1471,装备规划说明!$F$10:$O$21,4,FALSE)/装备规划说明!$AE$14)</f>
        <v>2112</v>
      </c>
      <c r="W1471">
        <f>VLOOKUP($R1471,装备规划说明!$X$27:$AI$34,W$1,FALSE)</f>
        <v>18</v>
      </c>
      <c r="X1471">
        <f>INT(VLOOKUP($R1471,装备规划说明!$X$27:$AI$34,X$1,FALSE)*VLOOKUP($G1471,装备规划说明!$F$10:$O$21,4,FALSE)/装备规划说明!$AE$14)</f>
        <v>422</v>
      </c>
      <c r="Y1471" t="str">
        <f t="shared" si="2945"/>
        <v>[[16,1478,2640][[18,295,527]</v>
      </c>
      <c r="Z1471">
        <f t="shared" si="2946"/>
        <v>1</v>
      </c>
      <c r="AA1471" t="str">
        <f t="shared" si="3046"/>
        <v>[[16,352,1408,100][18,70,281,100]]</v>
      </c>
      <c r="AB1471" t="str">
        <f t="shared" si="3046"/>
        <v>[[16,352,1408,100][18,70,281,100]]</v>
      </c>
      <c r="AC1471" t="str">
        <f t="shared" si="3046"/>
        <v>[[16,352,1408,100][18,70,281,100]]</v>
      </c>
      <c r="AD1471" t="str">
        <f t="shared" si="3046"/>
        <v>[[16,352,1408,100][18,70,281,100]]</v>
      </c>
      <c r="AE1471">
        <f t="shared" si="2948"/>
        <v>2</v>
      </c>
    </row>
    <row r="1472" spans="1:31" hidden="1" x14ac:dyDescent="0.15">
      <c r="A1472" t="str">
        <f t="shared" si="3106"/>
        <v>1307210</v>
      </c>
      <c r="B1472">
        <f t="shared" si="3074"/>
        <v>1</v>
      </c>
      <c r="E1472">
        <f t="shared" ref="E1472" si="3125">E972</f>
        <v>2</v>
      </c>
      <c r="G1472">
        <f t="shared" ref="G1472" si="3126">G972</f>
        <v>10</v>
      </c>
      <c r="H1472">
        <f>VLOOKUP(G1472,装备规划说明!$F$7:$H$20,2,FALSE)</f>
        <v>150</v>
      </c>
      <c r="I1472">
        <f>IF(G1472&gt;2,IF(E1472=VLOOKUP(G1472,装备规划说明!$F$10:$P$20,11,FALSE),1,0)+IF(E1472-1=VLOOKUP(G1472,装备规划说明!$F$10:$P$20,11,FALSE),1,0),IF(E1472=VLOOKUP(G1472,装备规划说明!$F$10:$P$20,11,FALSE),1,0))</f>
        <v>0</v>
      </c>
      <c r="J1472">
        <f t="shared" si="3077"/>
        <v>3</v>
      </c>
      <c r="K1472">
        <v>0</v>
      </c>
      <c r="R1472">
        <f t="shared" ref="R1472:S1472" si="3127">R972</f>
        <v>7</v>
      </c>
      <c r="S1472">
        <f t="shared" si="3127"/>
        <v>7</v>
      </c>
      <c r="U1472">
        <f>VLOOKUP($R1472,装备规划说明!$X$27:$AI$34,U$1,FALSE)</f>
        <v>16</v>
      </c>
      <c r="V1472">
        <f>INT(VLOOKUP($R1472,装备规划说明!$X$27:$AI$34,V$1,FALSE)*VLOOKUP($G1472,装备规划说明!$F$10:$O$21,4,FALSE)/装备规划说明!$AE$14)</f>
        <v>2112</v>
      </c>
      <c r="W1472">
        <f>VLOOKUP($R1472,装备规划说明!$X$27:$AI$34,W$1,FALSE)</f>
        <v>18</v>
      </c>
      <c r="X1472">
        <f>INT(VLOOKUP($R1472,装备规划说明!$X$27:$AI$34,X$1,FALSE)*VLOOKUP($G1472,装备规划说明!$F$10:$O$21,4,FALSE)/装备规划说明!$AE$14)</f>
        <v>422</v>
      </c>
      <c r="Y1472" t="str">
        <f t="shared" si="2945"/>
        <v>[[16,1478,2640][[18,295,527]</v>
      </c>
      <c r="Z1472">
        <f t="shared" si="2946"/>
        <v>1</v>
      </c>
      <c r="AA1472" t="str">
        <f t="shared" si="3046"/>
        <v>[[16,352,1408,100][18,70,281,100]]</v>
      </c>
      <c r="AB1472" t="str">
        <f t="shared" si="3046"/>
        <v>[[16,352,1408,100][18,70,281,100]]</v>
      </c>
      <c r="AC1472" t="str">
        <f t="shared" si="3046"/>
        <v>[[16,352,1408,100][18,70,281,100]]</v>
      </c>
      <c r="AD1472" t="str">
        <f t="shared" si="3046"/>
        <v>[[16,352,1408,100][18,70,281,100]]</v>
      </c>
      <c r="AE1472">
        <f t="shared" si="2948"/>
        <v>2</v>
      </c>
    </row>
    <row r="1473" spans="1:31" hidden="1" x14ac:dyDescent="0.15">
      <c r="A1473" t="str">
        <f t="shared" si="3106"/>
        <v>1307210</v>
      </c>
      <c r="B1473">
        <f t="shared" si="3074"/>
        <v>1</v>
      </c>
      <c r="E1473">
        <f t="shared" ref="E1473" si="3128">E973</f>
        <v>2</v>
      </c>
      <c r="G1473">
        <f t="shared" ref="G1473" si="3129">G973</f>
        <v>10</v>
      </c>
      <c r="H1473">
        <f>VLOOKUP(G1473,装备规划说明!$F$7:$H$20,2,FALSE)</f>
        <v>150</v>
      </c>
      <c r="I1473">
        <f>IF(G1473&gt;2,IF(E1473=VLOOKUP(G1473,装备规划说明!$F$10:$P$20,11,FALSE),1,0)+IF(E1473-1=VLOOKUP(G1473,装备规划说明!$F$10:$P$20,11,FALSE),1,0),IF(E1473=VLOOKUP(G1473,装备规划说明!$F$10:$P$20,11,FALSE),1,0))</f>
        <v>0</v>
      </c>
      <c r="J1473">
        <f t="shared" si="3077"/>
        <v>3</v>
      </c>
      <c r="K1473">
        <v>0</v>
      </c>
      <c r="R1473">
        <f t="shared" ref="R1473:S1473" si="3130">R973</f>
        <v>7</v>
      </c>
      <c r="S1473">
        <f t="shared" si="3130"/>
        <v>7</v>
      </c>
      <c r="U1473">
        <f>VLOOKUP($R1473,装备规划说明!$X$27:$AI$34,U$1,FALSE)</f>
        <v>16</v>
      </c>
      <c r="V1473">
        <f>INT(VLOOKUP($R1473,装备规划说明!$X$27:$AI$34,V$1,FALSE)*VLOOKUP($G1473,装备规划说明!$F$10:$O$21,4,FALSE)/装备规划说明!$AE$14)</f>
        <v>2112</v>
      </c>
      <c r="W1473">
        <f>VLOOKUP($R1473,装备规划说明!$X$27:$AI$34,W$1,FALSE)</f>
        <v>18</v>
      </c>
      <c r="X1473">
        <f>INT(VLOOKUP($R1473,装备规划说明!$X$27:$AI$34,X$1,FALSE)*VLOOKUP($G1473,装备规划说明!$F$10:$O$21,4,FALSE)/装备规划说明!$AE$14)</f>
        <v>422</v>
      </c>
      <c r="Y1473" t="str">
        <f t="shared" si="2945"/>
        <v>[[16,1478,2640][[18,295,527]</v>
      </c>
      <c r="Z1473">
        <f t="shared" si="2946"/>
        <v>1</v>
      </c>
      <c r="AA1473" t="str">
        <f t="shared" si="3046"/>
        <v>[[16,352,1408,100][18,70,281,100]]</v>
      </c>
      <c r="AB1473" t="str">
        <f t="shared" si="3046"/>
        <v>[[16,352,1408,100][18,70,281,100]]</v>
      </c>
      <c r="AC1473" t="str">
        <f t="shared" si="3046"/>
        <v>[[16,352,1408,100][18,70,281,100]]</v>
      </c>
      <c r="AD1473" t="str">
        <f t="shared" si="3046"/>
        <v>[[16,352,1408,100][18,70,281,100]]</v>
      </c>
      <c r="AE1473">
        <f t="shared" si="2948"/>
        <v>2</v>
      </c>
    </row>
    <row r="1474" spans="1:31" hidden="1" x14ac:dyDescent="0.15">
      <c r="A1474" t="str">
        <f t="shared" si="3106"/>
        <v>1307210</v>
      </c>
      <c r="B1474">
        <f t="shared" si="3074"/>
        <v>1</v>
      </c>
      <c r="E1474">
        <f t="shared" ref="E1474" si="3131">E974</f>
        <v>2</v>
      </c>
      <c r="G1474">
        <f t="shared" ref="G1474" si="3132">G974</f>
        <v>10</v>
      </c>
      <c r="H1474">
        <f>VLOOKUP(G1474,装备规划说明!$F$7:$H$20,2,FALSE)</f>
        <v>150</v>
      </c>
      <c r="I1474">
        <f>IF(G1474&gt;2,IF(E1474=VLOOKUP(G1474,装备规划说明!$F$10:$P$20,11,FALSE),1,0)+IF(E1474-1=VLOOKUP(G1474,装备规划说明!$F$10:$P$20,11,FALSE),1,0),IF(E1474=VLOOKUP(G1474,装备规划说明!$F$10:$P$20,11,FALSE),1,0))</f>
        <v>0</v>
      </c>
      <c r="J1474">
        <f t="shared" si="3077"/>
        <v>3</v>
      </c>
      <c r="K1474">
        <v>0</v>
      </c>
      <c r="R1474">
        <f t="shared" ref="R1474:S1474" si="3133">R974</f>
        <v>7</v>
      </c>
      <c r="S1474">
        <f t="shared" si="3133"/>
        <v>7</v>
      </c>
      <c r="U1474">
        <f>VLOOKUP($R1474,装备规划说明!$X$27:$AI$34,U$1,FALSE)</f>
        <v>16</v>
      </c>
      <c r="V1474">
        <f>INT(VLOOKUP($R1474,装备规划说明!$X$27:$AI$34,V$1,FALSE)*VLOOKUP($G1474,装备规划说明!$F$10:$O$21,4,FALSE)/装备规划说明!$AE$14)</f>
        <v>2112</v>
      </c>
      <c r="W1474">
        <f>VLOOKUP($R1474,装备规划说明!$X$27:$AI$34,W$1,FALSE)</f>
        <v>18</v>
      </c>
      <c r="X1474">
        <f>INT(VLOOKUP($R1474,装备规划说明!$X$27:$AI$34,X$1,FALSE)*VLOOKUP($G1474,装备规划说明!$F$10:$O$21,4,FALSE)/装备规划说明!$AE$14)</f>
        <v>422</v>
      </c>
      <c r="Y1474" t="str">
        <f t="shared" si="2945"/>
        <v>[[16,1478,2640][[18,295,527]</v>
      </c>
      <c r="Z1474">
        <f t="shared" si="2946"/>
        <v>1</v>
      </c>
      <c r="AA1474" t="str">
        <f t="shared" si="3046"/>
        <v>[[16,352,1408,100][18,70,281,100]]</v>
      </c>
      <c r="AB1474" t="str">
        <f t="shared" si="3046"/>
        <v>[[16,352,1408,100][18,70,281,100]]</v>
      </c>
      <c r="AC1474" t="str">
        <f t="shared" si="3046"/>
        <v>[[16,352,1408,100][18,70,281,100]]</v>
      </c>
      <c r="AD1474" t="str">
        <f t="shared" si="3046"/>
        <v>[[16,352,1408,100][18,70,281,100]]</v>
      </c>
      <c r="AE1474">
        <f t="shared" si="2948"/>
        <v>2</v>
      </c>
    </row>
    <row r="1475" spans="1:31" hidden="1" x14ac:dyDescent="0.15">
      <c r="A1475" t="str">
        <f t="shared" si="3106"/>
        <v>1301310</v>
      </c>
      <c r="B1475">
        <f t="shared" si="3074"/>
        <v>1</v>
      </c>
      <c r="E1475">
        <f t="shared" ref="E1475" si="3134">E975</f>
        <v>3</v>
      </c>
      <c r="G1475">
        <f t="shared" ref="G1475" si="3135">G975</f>
        <v>10</v>
      </c>
      <c r="H1475">
        <f>VLOOKUP(G1475,装备规划说明!$F$7:$H$20,2,FALSE)</f>
        <v>150</v>
      </c>
      <c r="I1475">
        <f>IF(G1475&gt;2,IF(E1475=VLOOKUP(G1475,装备规划说明!$F$10:$P$20,11,FALSE),1,0)+IF(E1475-1=VLOOKUP(G1475,装备规划说明!$F$10:$P$20,11,FALSE),1,0),IF(E1475=VLOOKUP(G1475,装备规划说明!$F$10:$P$20,11,FALSE),1,0))</f>
        <v>0</v>
      </c>
      <c r="J1475">
        <f t="shared" si="3077"/>
        <v>3</v>
      </c>
      <c r="K1475">
        <v>0</v>
      </c>
      <c r="R1475">
        <f t="shared" ref="R1475:S1475" si="3136">R975</f>
        <v>1</v>
      </c>
      <c r="S1475">
        <f t="shared" si="3136"/>
        <v>1</v>
      </c>
      <c r="U1475">
        <f>VLOOKUP($R1475,装备规划说明!$X$27:$AI$34,U$1,FALSE)</f>
        <v>16</v>
      </c>
      <c r="V1475">
        <f>INT(VLOOKUP($R1475,装备规划说明!$X$27:$AI$34,V$1,FALSE)*VLOOKUP($G1475,装备规划说明!$F$10:$O$21,4,FALSE)/装备规划说明!$AE$14)</f>
        <v>1478</v>
      </c>
      <c r="W1475">
        <f>VLOOKUP($R1475,装备规划说明!$X$27:$AI$34,W$1,FALSE)</f>
        <v>20</v>
      </c>
      <c r="X1475">
        <f>INT(VLOOKUP($R1475,装备规划说明!$X$27:$AI$34,X$1,FALSE)*VLOOKUP($G1475,装备规划说明!$F$10:$O$21,4,FALSE)/装备规划说明!$AE$14)</f>
        <v>105</v>
      </c>
      <c r="Y1475" t="str">
        <f t="shared" si="2945"/>
        <v>[[16,1034,1847][[20,73,131]</v>
      </c>
      <c r="Z1475">
        <f t="shared" si="2946"/>
        <v>2</v>
      </c>
      <c r="AA1475" t="str">
        <f t="shared" si="3046"/>
        <v>[[16,246,985,100][20,17,70,100]]</v>
      </c>
      <c r="AB1475" t="str">
        <f t="shared" si="3046"/>
        <v>[[16,246,985,100][20,17,70,100]]</v>
      </c>
      <c r="AC1475" t="str">
        <f t="shared" si="3046"/>
        <v>[[16,246,985,100][20,17,70,100]]</v>
      </c>
      <c r="AD1475" t="str">
        <f t="shared" si="3046"/>
        <v>[[16,246,985,100][20,17,70,100]]</v>
      </c>
      <c r="AE1475">
        <f t="shared" si="2948"/>
        <v>2</v>
      </c>
    </row>
    <row r="1476" spans="1:31" hidden="1" x14ac:dyDescent="0.15">
      <c r="A1476" t="str">
        <f t="shared" si="3106"/>
        <v>1302310</v>
      </c>
      <c r="B1476">
        <f>B976</f>
        <v>1</v>
      </c>
      <c r="E1476">
        <f t="shared" ref="E1476" si="3137">E976</f>
        <v>3</v>
      </c>
      <c r="G1476">
        <f t="shared" ref="G1476" si="3138">G976</f>
        <v>10</v>
      </c>
      <c r="H1476">
        <f>VLOOKUP(G1476,装备规划说明!$F$7:$H$20,2,FALSE)</f>
        <v>150</v>
      </c>
      <c r="I1476">
        <f>IF(G1476&gt;2,IF(E1476=VLOOKUP(G1476,装备规划说明!$F$10:$P$20,11,FALSE),1,0)+IF(E1476-1=VLOOKUP(G1476,装备规划说明!$F$10:$P$20,11,FALSE),1,0),IF(E1476=VLOOKUP(G1476,装备规划说明!$F$10:$P$20,11,FALSE),1,0))</f>
        <v>0</v>
      </c>
      <c r="J1476">
        <f>J976+1</f>
        <v>3</v>
      </c>
      <c r="K1476">
        <v>0</v>
      </c>
      <c r="R1476">
        <f t="shared" ref="R1476:S1476" si="3139">R976</f>
        <v>2</v>
      </c>
      <c r="S1476">
        <f t="shared" si="3139"/>
        <v>2</v>
      </c>
      <c r="U1476">
        <f>VLOOKUP($R1476,装备规划说明!$X$27:$AI$34,U$1,FALSE)</f>
        <v>16</v>
      </c>
      <c r="V1476">
        <f>INT(VLOOKUP($R1476,装备规划说明!$X$27:$AI$34,V$1,FALSE)*VLOOKUP($G1476,装备规划说明!$F$10:$O$21,4,FALSE)/装备规划说明!$AE$14)</f>
        <v>2112</v>
      </c>
      <c r="W1476">
        <f>VLOOKUP($R1476,装备规划说明!$X$27:$AI$34,W$1,FALSE)</f>
        <v>20</v>
      </c>
      <c r="X1476">
        <f>INT(VLOOKUP($R1476,装备规划说明!$X$27:$AI$34,X$1,FALSE)*VLOOKUP($G1476,装备规划说明!$F$10:$O$21,4,FALSE)/装备规划说明!$AE$14)</f>
        <v>105</v>
      </c>
      <c r="Y1476" t="str">
        <f t="shared" si="2945"/>
        <v>[[16,1478,2640][[20,73,131]</v>
      </c>
      <c r="Z1476">
        <f t="shared" si="2946"/>
        <v>2</v>
      </c>
      <c r="AA1476" t="str">
        <f t="shared" si="3046"/>
        <v>[[16,352,1408,100][20,17,70,100]]</v>
      </c>
      <c r="AB1476" t="str">
        <f t="shared" si="3046"/>
        <v>[[16,352,1408,100][20,17,70,100]]</v>
      </c>
      <c r="AC1476" t="str">
        <f t="shared" si="3046"/>
        <v>[[16,352,1408,100][20,17,70,100]]</v>
      </c>
      <c r="AD1476" t="str">
        <f t="shared" si="3046"/>
        <v>[[16,352,1408,100][20,17,70,100]]</v>
      </c>
      <c r="AE1476">
        <f t="shared" si="2948"/>
        <v>2</v>
      </c>
    </row>
    <row r="1477" spans="1:31" hidden="1" x14ac:dyDescent="0.15">
      <c r="A1477" t="str">
        <f t="shared" si="3106"/>
        <v>1303310</v>
      </c>
      <c r="B1477">
        <f t="shared" ref="B1477:B1500" si="3140">B977</f>
        <v>1</v>
      </c>
      <c r="E1477">
        <f t="shared" ref="E1477" si="3141">E977</f>
        <v>3</v>
      </c>
      <c r="G1477">
        <f t="shared" ref="G1477" si="3142">G977</f>
        <v>10</v>
      </c>
      <c r="H1477">
        <f>VLOOKUP(G1477,装备规划说明!$F$7:$H$20,2,FALSE)</f>
        <v>150</v>
      </c>
      <c r="I1477">
        <f>IF(G1477&gt;2,IF(E1477=VLOOKUP(G1477,装备规划说明!$F$10:$P$20,11,FALSE),1,0)+IF(E1477-1=VLOOKUP(G1477,装备规划说明!$F$10:$P$20,11,FALSE),1,0),IF(E1477=VLOOKUP(G1477,装备规划说明!$F$10:$P$20,11,FALSE),1,0))</f>
        <v>0</v>
      </c>
      <c r="J1477">
        <f t="shared" ref="J1477:J1500" si="3143">J977+1</f>
        <v>3</v>
      </c>
      <c r="K1477">
        <v>0</v>
      </c>
      <c r="R1477">
        <f t="shared" ref="R1477:S1477" si="3144">R977</f>
        <v>3</v>
      </c>
      <c r="S1477">
        <f t="shared" si="3144"/>
        <v>3</v>
      </c>
      <c r="U1477">
        <f>VLOOKUP($R1477,装备规划说明!$X$27:$AI$34,U$1,FALSE)</f>
        <v>16</v>
      </c>
      <c r="V1477">
        <f>INT(VLOOKUP($R1477,装备规划说明!$X$27:$AI$34,V$1,FALSE)*VLOOKUP($G1477,装备规划说明!$F$10:$O$21,4,FALSE)/装备规划说明!$AE$14)</f>
        <v>1056</v>
      </c>
      <c r="W1477">
        <f>VLOOKUP($R1477,装备规划说明!$X$27:$AI$34,W$1,FALSE)</f>
        <v>21</v>
      </c>
      <c r="X1477">
        <f>INT(VLOOKUP($R1477,装备规划说明!$X$27:$AI$34,X$1,FALSE)*VLOOKUP($G1477,装备规划说明!$F$10:$O$21,4,FALSE)/装备规划说明!$AE$14)</f>
        <v>105</v>
      </c>
      <c r="Y1477" t="str">
        <f t="shared" si="2945"/>
        <v>[[16,739,1320][[21,73,131]</v>
      </c>
      <c r="Z1477">
        <f t="shared" si="2946"/>
        <v>2</v>
      </c>
      <c r="AA1477" t="str">
        <f t="shared" si="3046"/>
        <v>[[16,176,704,100][21,17,70,100]]</v>
      </c>
      <c r="AB1477" t="str">
        <f t="shared" si="3046"/>
        <v>[[16,176,704,100][21,17,70,100]]</v>
      </c>
      <c r="AC1477" t="str">
        <f t="shared" si="3046"/>
        <v>[[16,176,704,100][21,17,70,100]]</v>
      </c>
      <c r="AD1477" t="str">
        <f t="shared" si="3046"/>
        <v>[[16,176,704,100][21,17,70,100]]</v>
      </c>
      <c r="AE1477">
        <f t="shared" si="2948"/>
        <v>2</v>
      </c>
    </row>
    <row r="1478" spans="1:31" hidden="1" x14ac:dyDescent="0.15">
      <c r="A1478" t="str">
        <f t="shared" si="3106"/>
        <v>1304310</v>
      </c>
      <c r="B1478">
        <f t="shared" si="3140"/>
        <v>1</v>
      </c>
      <c r="E1478">
        <f t="shared" ref="E1478" si="3145">E978</f>
        <v>3</v>
      </c>
      <c r="G1478">
        <f t="shared" ref="G1478" si="3146">G978</f>
        <v>10</v>
      </c>
      <c r="H1478">
        <f>VLOOKUP(G1478,装备规划说明!$F$7:$H$20,2,FALSE)</f>
        <v>150</v>
      </c>
      <c r="I1478">
        <f>IF(G1478&gt;2,IF(E1478=VLOOKUP(G1478,装备规划说明!$F$10:$P$20,11,FALSE),1,0)+IF(E1478-1=VLOOKUP(G1478,装备规划说明!$F$10:$P$20,11,FALSE),1,0),IF(E1478=VLOOKUP(G1478,装备规划说明!$F$10:$P$20,11,FALSE),1,0))</f>
        <v>0</v>
      </c>
      <c r="J1478">
        <f t="shared" si="3143"/>
        <v>3</v>
      </c>
      <c r="K1478">
        <v>0</v>
      </c>
      <c r="R1478">
        <f t="shared" ref="R1478:S1478" si="3147">R978</f>
        <v>4</v>
      </c>
      <c r="S1478">
        <f t="shared" si="3147"/>
        <v>4</v>
      </c>
      <c r="U1478">
        <f>VLOOKUP($R1478,装备规划说明!$X$27:$AI$34,U$1,FALSE)</f>
        <v>18</v>
      </c>
      <c r="V1478">
        <f>INT(VLOOKUP($R1478,装备规划说明!$X$27:$AI$34,V$1,FALSE)*VLOOKUP($G1478,装备规划说明!$F$10:$O$21,4,FALSE)/装备规划说明!$AE$14)</f>
        <v>105</v>
      </c>
      <c r="W1478">
        <f>VLOOKUP($R1478,装备规划说明!$X$27:$AI$34,W$1,FALSE)</f>
        <v>22</v>
      </c>
      <c r="X1478">
        <f>INT(VLOOKUP($R1478,装备规划说明!$X$27:$AI$34,X$1,FALSE)*VLOOKUP($G1478,装备规划说明!$F$10:$O$21,4,FALSE)/装备规划说明!$AE$14)</f>
        <v>52</v>
      </c>
      <c r="Y1478" t="str">
        <f t="shared" ref="Y1478:Y1494" si="3148">"[["&amp;$U1478&amp;","&amp;INT($V1478*0.7)&amp;","&amp;INT($V1478*1.25)&amp;"]"&amp;"[["&amp;$W1478&amp;","&amp;INT($X1478*0.7)&amp;","&amp;INT($X1478*1.25)&amp;"]"</f>
        <v>[[18,73,131][[22,36,65]</v>
      </c>
      <c r="Z1478">
        <f t="shared" ref="Z1478:Z1504" si="3149">E1478-1</f>
        <v>2</v>
      </c>
      <c r="AA1478" t="str">
        <f t="shared" ref="AA1478:AD1504" si="3150">"[["&amp;$U1478&amp;","&amp;INT($V1478/6)&amp;","&amp;INT($V1478/1.5)&amp;",100]"&amp;"["&amp;$W1478&amp;","&amp;INT($X1478/6)&amp;","&amp;INT($X1478/1.5)&amp;",100]]"</f>
        <v>[[18,17,70,100][22,8,34,100]]</v>
      </c>
      <c r="AB1478" t="str">
        <f t="shared" si="3150"/>
        <v>[[18,17,70,100][22,8,34,100]]</v>
      </c>
      <c r="AC1478" t="str">
        <f t="shared" si="3150"/>
        <v>[[18,17,70,100][22,8,34,100]]</v>
      </c>
      <c r="AD1478" t="str">
        <f t="shared" si="3150"/>
        <v>[[18,17,70,100][22,8,34,100]]</v>
      </c>
      <c r="AE1478">
        <f t="shared" ref="AE1478:AE1504" si="3151">ROUNDDOWN((E1478*3+G1478)/8,0)</f>
        <v>2</v>
      </c>
    </row>
    <row r="1479" spans="1:31" hidden="1" x14ac:dyDescent="0.15">
      <c r="A1479" t="str">
        <f t="shared" si="3106"/>
        <v>1305310</v>
      </c>
      <c r="B1479">
        <f t="shared" si="3140"/>
        <v>1</v>
      </c>
      <c r="E1479">
        <f t="shared" ref="E1479" si="3152">E979</f>
        <v>3</v>
      </c>
      <c r="G1479">
        <f t="shared" ref="G1479" si="3153">G979</f>
        <v>10</v>
      </c>
      <c r="H1479">
        <f>VLOOKUP(G1479,装备规划说明!$F$7:$H$20,2,FALSE)</f>
        <v>150</v>
      </c>
      <c r="I1479">
        <f>IF(G1479&gt;2,IF(E1479=VLOOKUP(G1479,装备规划说明!$F$10:$P$20,11,FALSE),1,0)+IF(E1479-1=VLOOKUP(G1479,装备规划说明!$F$10:$P$20,11,FALSE),1,0),IF(E1479=VLOOKUP(G1479,装备规划说明!$F$10:$P$20,11,FALSE),1,0))</f>
        <v>0</v>
      </c>
      <c r="J1479">
        <f t="shared" si="3143"/>
        <v>3</v>
      </c>
      <c r="K1479">
        <v>0</v>
      </c>
      <c r="R1479">
        <f t="shared" ref="R1479:S1479" si="3154">R979</f>
        <v>5</v>
      </c>
      <c r="S1479">
        <f t="shared" si="3154"/>
        <v>5</v>
      </c>
      <c r="U1479">
        <f>VLOOKUP($R1479,装备规划说明!$X$27:$AI$34,U$1,FALSE)</f>
        <v>16</v>
      </c>
      <c r="V1479">
        <f>INT(VLOOKUP($R1479,装备规划说明!$X$27:$AI$34,V$1,FALSE)*VLOOKUP($G1479,装备规划说明!$F$10:$O$21,4,FALSE)/装备规划说明!$AE$14)</f>
        <v>1478</v>
      </c>
      <c r="W1479">
        <f>VLOOKUP($R1479,装备规划说明!$X$27:$AI$34,W$1,FALSE)</f>
        <v>17</v>
      </c>
      <c r="X1479">
        <f>INT(VLOOKUP($R1479,装备规划说明!$X$27:$AI$34,X$1,FALSE)*VLOOKUP($G1479,装备规划说明!$F$10:$O$21,4,FALSE)/装备规划说明!$AE$14)</f>
        <v>1056</v>
      </c>
      <c r="Y1479" t="str">
        <f t="shared" si="3148"/>
        <v>[[16,1034,1847][[17,739,1320]</v>
      </c>
      <c r="Z1479">
        <f t="shared" si="3149"/>
        <v>2</v>
      </c>
      <c r="AA1479" t="str">
        <f t="shared" si="3150"/>
        <v>[[16,246,985,100][17,176,704,100]]</v>
      </c>
      <c r="AB1479" t="str">
        <f t="shared" si="3150"/>
        <v>[[16,246,985,100][17,176,704,100]]</v>
      </c>
      <c r="AC1479" t="str">
        <f t="shared" si="3150"/>
        <v>[[16,246,985,100][17,176,704,100]]</v>
      </c>
      <c r="AD1479" t="str">
        <f t="shared" si="3150"/>
        <v>[[16,246,985,100][17,176,704,100]]</v>
      </c>
      <c r="AE1479">
        <f t="shared" si="3151"/>
        <v>2</v>
      </c>
    </row>
    <row r="1480" spans="1:31" hidden="1" x14ac:dyDescent="0.15">
      <c r="A1480" t="str">
        <f t="shared" si="3106"/>
        <v>1306310</v>
      </c>
      <c r="B1480">
        <f t="shared" si="3140"/>
        <v>1</v>
      </c>
      <c r="E1480">
        <f t="shared" ref="E1480" si="3155">E980</f>
        <v>3</v>
      </c>
      <c r="G1480">
        <f t="shared" ref="G1480" si="3156">G980</f>
        <v>10</v>
      </c>
      <c r="H1480">
        <f>VLOOKUP(G1480,装备规划说明!$F$7:$H$20,2,FALSE)</f>
        <v>150</v>
      </c>
      <c r="I1480">
        <f>IF(G1480&gt;2,IF(E1480=VLOOKUP(G1480,装备规划说明!$F$10:$P$20,11,FALSE),1,0)+IF(E1480-1=VLOOKUP(G1480,装备规划说明!$F$10:$P$20,11,FALSE),1,0),IF(E1480=VLOOKUP(G1480,装备规划说明!$F$10:$P$20,11,FALSE),1,0))</f>
        <v>0</v>
      </c>
      <c r="J1480">
        <f t="shared" si="3143"/>
        <v>3</v>
      </c>
      <c r="K1480">
        <v>0</v>
      </c>
      <c r="R1480">
        <f t="shared" ref="R1480:S1480" si="3157">R980</f>
        <v>6</v>
      </c>
      <c r="S1480">
        <f t="shared" si="3157"/>
        <v>6</v>
      </c>
      <c r="U1480">
        <f>VLOOKUP($R1480,装备规划说明!$X$27:$AI$34,U$1,FALSE)</f>
        <v>18</v>
      </c>
      <c r="V1480">
        <f>INT(VLOOKUP($R1480,装备规划说明!$X$27:$AI$34,V$1,FALSE)*VLOOKUP($G1480,装备规划说明!$F$10:$O$21,4,FALSE)/装备规划说明!$AE$14)</f>
        <v>105</v>
      </c>
      <c r="W1480">
        <f>VLOOKUP($R1480,装备规划说明!$X$27:$AI$34,W$1,FALSE)</f>
        <v>17</v>
      </c>
      <c r="X1480">
        <f>INT(VLOOKUP($R1480,装备规划说明!$X$27:$AI$34,X$1,FALSE)*VLOOKUP($G1480,装备规划说明!$F$10:$O$21,4,FALSE)/装备规划说明!$AE$14)</f>
        <v>42</v>
      </c>
      <c r="Y1480" t="str">
        <f t="shared" si="3148"/>
        <v>[[18,73,131][[17,29,52]</v>
      </c>
      <c r="Z1480">
        <f t="shared" si="3149"/>
        <v>2</v>
      </c>
      <c r="AA1480" t="str">
        <f t="shared" si="3150"/>
        <v>[[18,17,70,100][17,7,28,100]]</v>
      </c>
      <c r="AB1480" t="str">
        <f t="shared" si="3150"/>
        <v>[[18,17,70,100][17,7,28,100]]</v>
      </c>
      <c r="AC1480" t="str">
        <f t="shared" si="3150"/>
        <v>[[18,17,70,100][17,7,28,100]]</v>
      </c>
      <c r="AD1480" t="str">
        <f t="shared" si="3150"/>
        <v>[[18,17,70,100][17,7,28,100]]</v>
      </c>
      <c r="AE1480">
        <f t="shared" si="3151"/>
        <v>2</v>
      </c>
    </row>
    <row r="1481" spans="1:31" hidden="1" x14ac:dyDescent="0.15">
      <c r="A1481" t="str">
        <f t="shared" si="3106"/>
        <v>1307310</v>
      </c>
      <c r="B1481">
        <f t="shared" si="3140"/>
        <v>1</v>
      </c>
      <c r="E1481">
        <f t="shared" ref="E1481" si="3158">E981</f>
        <v>3</v>
      </c>
      <c r="G1481">
        <f t="shared" ref="G1481" si="3159">G981</f>
        <v>10</v>
      </c>
      <c r="H1481">
        <f>VLOOKUP(G1481,装备规划说明!$F$7:$H$20,2,FALSE)</f>
        <v>150</v>
      </c>
      <c r="I1481">
        <f>IF(G1481&gt;2,IF(E1481=VLOOKUP(G1481,装备规划说明!$F$10:$P$20,11,FALSE),1,0)+IF(E1481-1=VLOOKUP(G1481,装备规划说明!$F$10:$P$20,11,FALSE),1,0),IF(E1481=VLOOKUP(G1481,装备规划说明!$F$10:$P$20,11,FALSE),1,0))</f>
        <v>0</v>
      </c>
      <c r="J1481">
        <f t="shared" si="3143"/>
        <v>3</v>
      </c>
      <c r="K1481">
        <v>0</v>
      </c>
      <c r="R1481">
        <f t="shared" ref="R1481:S1481" si="3160">R981</f>
        <v>7</v>
      </c>
      <c r="S1481">
        <f t="shared" si="3160"/>
        <v>7</v>
      </c>
      <c r="U1481">
        <f>VLOOKUP($R1481,装备规划说明!$X$27:$AI$34,U$1,FALSE)</f>
        <v>16</v>
      </c>
      <c r="V1481">
        <f>INT(VLOOKUP($R1481,装备规划说明!$X$27:$AI$34,V$1,FALSE)*VLOOKUP($G1481,装备规划说明!$F$10:$O$21,4,FALSE)/装备规划说明!$AE$14)</f>
        <v>2112</v>
      </c>
      <c r="W1481">
        <f>VLOOKUP($R1481,装备规划说明!$X$27:$AI$34,W$1,FALSE)</f>
        <v>18</v>
      </c>
      <c r="X1481">
        <f>INT(VLOOKUP($R1481,装备规划说明!$X$27:$AI$34,X$1,FALSE)*VLOOKUP($G1481,装备规划说明!$F$10:$O$21,4,FALSE)/装备规划说明!$AE$14)</f>
        <v>422</v>
      </c>
      <c r="Y1481" t="str">
        <f t="shared" si="3148"/>
        <v>[[16,1478,2640][[18,295,527]</v>
      </c>
      <c r="Z1481">
        <f t="shared" si="3149"/>
        <v>2</v>
      </c>
      <c r="AA1481" t="str">
        <f t="shared" si="3150"/>
        <v>[[16,352,1408,100][18,70,281,100]]</v>
      </c>
      <c r="AB1481" t="str">
        <f t="shared" si="3150"/>
        <v>[[16,352,1408,100][18,70,281,100]]</v>
      </c>
      <c r="AC1481" t="str">
        <f t="shared" si="3150"/>
        <v>[[16,352,1408,100][18,70,281,100]]</v>
      </c>
      <c r="AD1481" t="str">
        <f t="shared" si="3150"/>
        <v>[[16,352,1408,100][18,70,281,100]]</v>
      </c>
      <c r="AE1481">
        <f t="shared" si="3151"/>
        <v>2</v>
      </c>
    </row>
    <row r="1482" spans="1:31" hidden="1" x14ac:dyDescent="0.15">
      <c r="A1482" t="str">
        <f t="shared" si="3106"/>
        <v>1307310</v>
      </c>
      <c r="B1482">
        <f t="shared" si="3140"/>
        <v>1</v>
      </c>
      <c r="E1482">
        <f t="shared" ref="E1482" si="3161">E982</f>
        <v>3</v>
      </c>
      <c r="G1482">
        <f t="shared" ref="G1482" si="3162">G982</f>
        <v>10</v>
      </c>
      <c r="H1482">
        <f>VLOOKUP(G1482,装备规划说明!$F$7:$H$20,2,FALSE)</f>
        <v>150</v>
      </c>
      <c r="I1482">
        <f>IF(G1482&gt;2,IF(E1482=VLOOKUP(G1482,装备规划说明!$F$10:$P$20,11,FALSE),1,0)+IF(E1482-1=VLOOKUP(G1482,装备规划说明!$F$10:$P$20,11,FALSE),1,0),IF(E1482=VLOOKUP(G1482,装备规划说明!$F$10:$P$20,11,FALSE),1,0))</f>
        <v>0</v>
      </c>
      <c r="J1482">
        <f t="shared" si="3143"/>
        <v>3</v>
      </c>
      <c r="K1482">
        <v>0</v>
      </c>
      <c r="R1482">
        <f t="shared" ref="R1482:S1482" si="3163">R982</f>
        <v>7</v>
      </c>
      <c r="S1482">
        <f t="shared" si="3163"/>
        <v>7</v>
      </c>
      <c r="U1482">
        <f>VLOOKUP($R1482,装备规划说明!$X$27:$AI$34,U$1,FALSE)</f>
        <v>16</v>
      </c>
      <c r="V1482">
        <f>INT(VLOOKUP($R1482,装备规划说明!$X$27:$AI$34,V$1,FALSE)*VLOOKUP($G1482,装备规划说明!$F$10:$O$21,4,FALSE)/装备规划说明!$AE$14)</f>
        <v>2112</v>
      </c>
      <c r="W1482">
        <f>VLOOKUP($R1482,装备规划说明!$X$27:$AI$34,W$1,FALSE)</f>
        <v>18</v>
      </c>
      <c r="X1482">
        <f>INT(VLOOKUP($R1482,装备规划说明!$X$27:$AI$34,X$1,FALSE)*VLOOKUP($G1482,装备规划说明!$F$10:$O$21,4,FALSE)/装备规划说明!$AE$14)</f>
        <v>422</v>
      </c>
      <c r="Y1482" t="str">
        <f t="shared" si="3148"/>
        <v>[[16,1478,2640][[18,295,527]</v>
      </c>
      <c r="Z1482">
        <f t="shared" si="3149"/>
        <v>2</v>
      </c>
      <c r="AA1482" t="str">
        <f t="shared" si="3150"/>
        <v>[[16,352,1408,100][18,70,281,100]]</v>
      </c>
      <c r="AB1482" t="str">
        <f t="shared" si="3150"/>
        <v>[[16,352,1408,100][18,70,281,100]]</v>
      </c>
      <c r="AC1482" t="str">
        <f t="shared" si="3150"/>
        <v>[[16,352,1408,100][18,70,281,100]]</v>
      </c>
      <c r="AD1482" t="str">
        <f t="shared" si="3150"/>
        <v>[[16,352,1408,100][18,70,281,100]]</v>
      </c>
      <c r="AE1482">
        <f t="shared" si="3151"/>
        <v>2</v>
      </c>
    </row>
    <row r="1483" spans="1:31" hidden="1" x14ac:dyDescent="0.15">
      <c r="A1483" t="str">
        <f t="shared" si="3106"/>
        <v>1307310</v>
      </c>
      <c r="B1483">
        <f t="shared" si="3140"/>
        <v>1</v>
      </c>
      <c r="E1483">
        <f t="shared" ref="E1483" si="3164">E983</f>
        <v>3</v>
      </c>
      <c r="G1483">
        <f t="shared" ref="G1483" si="3165">G983</f>
        <v>10</v>
      </c>
      <c r="H1483">
        <f>VLOOKUP(G1483,装备规划说明!$F$7:$H$20,2,FALSE)</f>
        <v>150</v>
      </c>
      <c r="I1483">
        <f>IF(G1483&gt;2,IF(E1483=VLOOKUP(G1483,装备规划说明!$F$10:$P$20,11,FALSE),1,0)+IF(E1483-1=VLOOKUP(G1483,装备规划说明!$F$10:$P$20,11,FALSE),1,0),IF(E1483=VLOOKUP(G1483,装备规划说明!$F$10:$P$20,11,FALSE),1,0))</f>
        <v>0</v>
      </c>
      <c r="J1483">
        <f t="shared" si="3143"/>
        <v>3</v>
      </c>
      <c r="K1483">
        <v>0</v>
      </c>
      <c r="R1483">
        <f t="shared" ref="R1483:S1483" si="3166">R983</f>
        <v>7</v>
      </c>
      <c r="S1483">
        <f t="shared" si="3166"/>
        <v>7</v>
      </c>
      <c r="U1483">
        <f>VLOOKUP($R1483,装备规划说明!$X$27:$AI$34,U$1,FALSE)</f>
        <v>16</v>
      </c>
      <c r="V1483">
        <f>INT(VLOOKUP($R1483,装备规划说明!$X$27:$AI$34,V$1,FALSE)*VLOOKUP($G1483,装备规划说明!$F$10:$O$21,4,FALSE)/装备规划说明!$AE$14)</f>
        <v>2112</v>
      </c>
      <c r="W1483">
        <f>VLOOKUP($R1483,装备规划说明!$X$27:$AI$34,W$1,FALSE)</f>
        <v>18</v>
      </c>
      <c r="X1483">
        <f>INT(VLOOKUP($R1483,装备规划说明!$X$27:$AI$34,X$1,FALSE)*VLOOKUP($G1483,装备规划说明!$F$10:$O$21,4,FALSE)/装备规划说明!$AE$14)</f>
        <v>422</v>
      </c>
      <c r="Y1483" t="str">
        <f t="shared" si="3148"/>
        <v>[[16,1478,2640][[18,295,527]</v>
      </c>
      <c r="Z1483">
        <f t="shared" si="3149"/>
        <v>2</v>
      </c>
      <c r="AA1483" t="str">
        <f t="shared" si="3150"/>
        <v>[[16,352,1408,100][18,70,281,100]]</v>
      </c>
      <c r="AB1483" t="str">
        <f t="shared" si="3150"/>
        <v>[[16,352,1408,100][18,70,281,100]]</v>
      </c>
      <c r="AC1483" t="str">
        <f t="shared" si="3150"/>
        <v>[[16,352,1408,100][18,70,281,100]]</v>
      </c>
      <c r="AD1483" t="str">
        <f t="shared" si="3150"/>
        <v>[[16,352,1408,100][18,70,281,100]]</v>
      </c>
      <c r="AE1483">
        <f t="shared" si="3151"/>
        <v>2</v>
      </c>
    </row>
    <row r="1484" spans="1:31" hidden="1" x14ac:dyDescent="0.15">
      <c r="A1484" t="str">
        <f t="shared" si="3106"/>
        <v>1307310</v>
      </c>
      <c r="B1484">
        <f t="shared" si="3140"/>
        <v>1</v>
      </c>
      <c r="E1484">
        <f t="shared" ref="E1484" si="3167">E984</f>
        <v>3</v>
      </c>
      <c r="G1484">
        <f t="shared" ref="G1484" si="3168">G984</f>
        <v>10</v>
      </c>
      <c r="H1484">
        <f>VLOOKUP(G1484,装备规划说明!$F$7:$H$20,2,FALSE)</f>
        <v>150</v>
      </c>
      <c r="I1484">
        <f>IF(G1484&gt;2,IF(E1484=VLOOKUP(G1484,装备规划说明!$F$10:$P$20,11,FALSE),1,0)+IF(E1484-1=VLOOKUP(G1484,装备规划说明!$F$10:$P$20,11,FALSE),1,0),IF(E1484=VLOOKUP(G1484,装备规划说明!$F$10:$P$20,11,FALSE),1,0))</f>
        <v>0</v>
      </c>
      <c r="J1484">
        <f t="shared" si="3143"/>
        <v>3</v>
      </c>
      <c r="K1484">
        <v>0</v>
      </c>
      <c r="R1484">
        <f t="shared" ref="R1484:S1484" si="3169">R984</f>
        <v>7</v>
      </c>
      <c r="S1484">
        <f t="shared" si="3169"/>
        <v>7</v>
      </c>
      <c r="U1484">
        <f>VLOOKUP($R1484,装备规划说明!$X$27:$AI$34,U$1,FALSE)</f>
        <v>16</v>
      </c>
      <c r="V1484">
        <f>INT(VLOOKUP($R1484,装备规划说明!$X$27:$AI$34,V$1,FALSE)*VLOOKUP($G1484,装备规划说明!$F$10:$O$21,4,FALSE)/装备规划说明!$AE$14)</f>
        <v>2112</v>
      </c>
      <c r="W1484">
        <f>VLOOKUP($R1484,装备规划说明!$X$27:$AI$34,W$1,FALSE)</f>
        <v>18</v>
      </c>
      <c r="X1484">
        <f>INT(VLOOKUP($R1484,装备规划说明!$X$27:$AI$34,X$1,FALSE)*VLOOKUP($G1484,装备规划说明!$F$10:$O$21,4,FALSE)/装备规划说明!$AE$14)</f>
        <v>422</v>
      </c>
      <c r="Y1484" t="str">
        <f t="shared" si="3148"/>
        <v>[[16,1478,2640][[18,295,527]</v>
      </c>
      <c r="Z1484">
        <f t="shared" si="3149"/>
        <v>2</v>
      </c>
      <c r="AA1484" t="str">
        <f t="shared" si="3150"/>
        <v>[[16,352,1408,100][18,70,281,100]]</v>
      </c>
      <c r="AB1484" t="str">
        <f t="shared" si="3150"/>
        <v>[[16,352,1408,100][18,70,281,100]]</v>
      </c>
      <c r="AC1484" t="str">
        <f t="shared" si="3150"/>
        <v>[[16,352,1408,100][18,70,281,100]]</v>
      </c>
      <c r="AD1484" t="str">
        <f t="shared" si="3150"/>
        <v>[[16,352,1408,100][18,70,281,100]]</v>
      </c>
      <c r="AE1484">
        <f t="shared" si="3151"/>
        <v>2</v>
      </c>
    </row>
    <row r="1485" spans="1:31" hidden="1" x14ac:dyDescent="0.15">
      <c r="A1485" t="str">
        <f t="shared" si="3106"/>
        <v>1301410</v>
      </c>
      <c r="B1485">
        <f t="shared" si="3140"/>
        <v>1</v>
      </c>
      <c r="E1485">
        <f t="shared" ref="E1485" si="3170">E985</f>
        <v>4</v>
      </c>
      <c r="G1485">
        <f t="shared" ref="G1485" si="3171">G985</f>
        <v>10</v>
      </c>
      <c r="H1485">
        <f>VLOOKUP(G1485,装备规划说明!$F$7:$H$20,2,FALSE)</f>
        <v>150</v>
      </c>
      <c r="I1485">
        <f>IF(G1485&gt;2,IF(E1485=VLOOKUP(G1485,装备规划说明!$F$10:$P$20,11,FALSE),1,0)+IF(E1485-1=VLOOKUP(G1485,装备规划说明!$F$10:$P$20,11,FALSE),1,0),IF(E1485=VLOOKUP(G1485,装备规划说明!$F$10:$P$20,11,FALSE),1,0))</f>
        <v>0</v>
      </c>
      <c r="J1485">
        <f t="shared" si="3143"/>
        <v>3</v>
      </c>
      <c r="K1485">
        <v>0</v>
      </c>
      <c r="R1485">
        <f t="shared" ref="R1485:S1485" si="3172">R985</f>
        <v>1</v>
      </c>
      <c r="S1485">
        <f t="shared" si="3172"/>
        <v>1</v>
      </c>
      <c r="U1485">
        <f>VLOOKUP($R1485,装备规划说明!$X$27:$AI$34,U$1,FALSE)</f>
        <v>16</v>
      </c>
      <c r="V1485">
        <f>INT(VLOOKUP($R1485,装备规划说明!$X$27:$AI$34,V$1,FALSE)*VLOOKUP($G1485,装备规划说明!$F$10:$O$21,4,FALSE)/装备规划说明!$AE$14)</f>
        <v>1478</v>
      </c>
      <c r="W1485">
        <f>VLOOKUP($R1485,装备规划说明!$X$27:$AI$34,W$1,FALSE)</f>
        <v>20</v>
      </c>
      <c r="X1485">
        <f>INT(VLOOKUP($R1485,装备规划说明!$X$27:$AI$34,X$1,FALSE)*VLOOKUP($G1485,装备规划说明!$F$10:$O$21,4,FALSE)/装备规划说明!$AE$14)</f>
        <v>105</v>
      </c>
      <c r="Y1485" t="str">
        <f t="shared" si="3148"/>
        <v>[[16,1034,1847][[20,73,131]</v>
      </c>
      <c r="Z1485">
        <f t="shared" si="3149"/>
        <v>3</v>
      </c>
      <c r="AA1485" t="str">
        <f t="shared" si="3150"/>
        <v>[[16,246,985,100][20,17,70,100]]</v>
      </c>
      <c r="AB1485" t="str">
        <f t="shared" si="3150"/>
        <v>[[16,246,985,100][20,17,70,100]]</v>
      </c>
      <c r="AC1485" t="str">
        <f t="shared" si="3150"/>
        <v>[[16,246,985,100][20,17,70,100]]</v>
      </c>
      <c r="AD1485" t="str">
        <f t="shared" si="3150"/>
        <v>[[16,246,985,100][20,17,70,100]]</v>
      </c>
      <c r="AE1485">
        <f t="shared" si="3151"/>
        <v>2</v>
      </c>
    </row>
    <row r="1486" spans="1:31" hidden="1" x14ac:dyDescent="0.15">
      <c r="A1486" t="str">
        <f t="shared" si="3106"/>
        <v>1302410</v>
      </c>
      <c r="B1486">
        <f t="shared" si="3140"/>
        <v>1</v>
      </c>
      <c r="E1486">
        <f t="shared" ref="E1486" si="3173">E986</f>
        <v>4</v>
      </c>
      <c r="G1486">
        <f t="shared" ref="G1486" si="3174">G986</f>
        <v>10</v>
      </c>
      <c r="H1486">
        <f>VLOOKUP(G1486,装备规划说明!$F$7:$H$20,2,FALSE)</f>
        <v>150</v>
      </c>
      <c r="I1486">
        <f>IF(G1486&gt;2,IF(E1486=VLOOKUP(G1486,装备规划说明!$F$10:$P$20,11,FALSE),1,0)+IF(E1486-1=VLOOKUP(G1486,装备规划说明!$F$10:$P$20,11,FALSE),1,0),IF(E1486=VLOOKUP(G1486,装备规划说明!$F$10:$P$20,11,FALSE),1,0))</f>
        <v>0</v>
      </c>
      <c r="J1486">
        <f t="shared" si="3143"/>
        <v>3</v>
      </c>
      <c r="K1486">
        <v>0</v>
      </c>
      <c r="R1486">
        <f t="shared" ref="R1486:S1486" si="3175">R986</f>
        <v>2</v>
      </c>
      <c r="S1486">
        <f t="shared" si="3175"/>
        <v>2</v>
      </c>
      <c r="U1486">
        <f>VLOOKUP($R1486,装备规划说明!$X$27:$AI$34,U$1,FALSE)</f>
        <v>16</v>
      </c>
      <c r="V1486">
        <f>INT(VLOOKUP($R1486,装备规划说明!$X$27:$AI$34,V$1,FALSE)*VLOOKUP($G1486,装备规划说明!$F$10:$O$21,4,FALSE)/装备规划说明!$AE$14)</f>
        <v>2112</v>
      </c>
      <c r="W1486">
        <f>VLOOKUP($R1486,装备规划说明!$X$27:$AI$34,W$1,FALSE)</f>
        <v>20</v>
      </c>
      <c r="X1486">
        <f>INT(VLOOKUP($R1486,装备规划说明!$X$27:$AI$34,X$1,FALSE)*VLOOKUP($G1486,装备规划说明!$F$10:$O$21,4,FALSE)/装备规划说明!$AE$14)</f>
        <v>105</v>
      </c>
      <c r="Y1486" t="str">
        <f t="shared" si="3148"/>
        <v>[[16,1478,2640][[20,73,131]</v>
      </c>
      <c r="Z1486">
        <f t="shared" si="3149"/>
        <v>3</v>
      </c>
      <c r="AA1486" t="str">
        <f t="shared" si="3150"/>
        <v>[[16,352,1408,100][20,17,70,100]]</v>
      </c>
      <c r="AB1486" t="str">
        <f t="shared" si="3150"/>
        <v>[[16,352,1408,100][20,17,70,100]]</v>
      </c>
      <c r="AC1486" t="str">
        <f t="shared" si="3150"/>
        <v>[[16,352,1408,100][20,17,70,100]]</v>
      </c>
      <c r="AD1486" t="str">
        <f t="shared" si="3150"/>
        <v>[[16,352,1408,100][20,17,70,100]]</v>
      </c>
      <c r="AE1486">
        <f t="shared" si="3151"/>
        <v>2</v>
      </c>
    </row>
    <row r="1487" spans="1:31" hidden="1" x14ac:dyDescent="0.15">
      <c r="A1487" t="str">
        <f t="shared" si="3106"/>
        <v>1303410</v>
      </c>
      <c r="B1487">
        <f t="shared" si="3140"/>
        <v>1</v>
      </c>
      <c r="E1487">
        <f t="shared" ref="E1487" si="3176">E987</f>
        <v>4</v>
      </c>
      <c r="G1487">
        <f t="shared" ref="G1487" si="3177">G987</f>
        <v>10</v>
      </c>
      <c r="H1487">
        <f>VLOOKUP(G1487,装备规划说明!$F$7:$H$20,2,FALSE)</f>
        <v>150</v>
      </c>
      <c r="I1487">
        <f>IF(G1487&gt;2,IF(E1487=VLOOKUP(G1487,装备规划说明!$F$10:$P$20,11,FALSE),1,0)+IF(E1487-1=VLOOKUP(G1487,装备规划说明!$F$10:$P$20,11,FALSE),1,0),IF(E1487=VLOOKUP(G1487,装备规划说明!$F$10:$P$20,11,FALSE),1,0))</f>
        <v>0</v>
      </c>
      <c r="J1487">
        <f t="shared" si="3143"/>
        <v>3</v>
      </c>
      <c r="K1487">
        <v>0</v>
      </c>
      <c r="R1487">
        <f t="shared" ref="R1487:S1487" si="3178">R987</f>
        <v>3</v>
      </c>
      <c r="S1487">
        <f t="shared" si="3178"/>
        <v>3</v>
      </c>
      <c r="U1487">
        <f>VLOOKUP($R1487,装备规划说明!$X$27:$AI$34,U$1,FALSE)</f>
        <v>16</v>
      </c>
      <c r="V1487">
        <f>INT(VLOOKUP($R1487,装备规划说明!$X$27:$AI$34,V$1,FALSE)*VLOOKUP($G1487,装备规划说明!$F$10:$O$21,4,FALSE)/装备规划说明!$AE$14)</f>
        <v>1056</v>
      </c>
      <c r="W1487">
        <f>VLOOKUP($R1487,装备规划说明!$X$27:$AI$34,W$1,FALSE)</f>
        <v>21</v>
      </c>
      <c r="X1487">
        <f>INT(VLOOKUP($R1487,装备规划说明!$X$27:$AI$34,X$1,FALSE)*VLOOKUP($G1487,装备规划说明!$F$10:$O$21,4,FALSE)/装备规划说明!$AE$14)</f>
        <v>105</v>
      </c>
      <c r="Y1487" t="str">
        <f t="shared" si="3148"/>
        <v>[[16,739,1320][[21,73,131]</v>
      </c>
      <c r="Z1487">
        <f t="shared" si="3149"/>
        <v>3</v>
      </c>
      <c r="AA1487" t="str">
        <f t="shared" si="3150"/>
        <v>[[16,176,704,100][21,17,70,100]]</v>
      </c>
      <c r="AB1487" t="str">
        <f t="shared" si="3150"/>
        <v>[[16,176,704,100][21,17,70,100]]</v>
      </c>
      <c r="AC1487" t="str">
        <f t="shared" si="3150"/>
        <v>[[16,176,704,100][21,17,70,100]]</v>
      </c>
      <c r="AD1487" t="str">
        <f t="shared" si="3150"/>
        <v>[[16,176,704,100][21,17,70,100]]</v>
      </c>
      <c r="AE1487">
        <f t="shared" si="3151"/>
        <v>2</v>
      </c>
    </row>
    <row r="1488" spans="1:31" hidden="1" x14ac:dyDescent="0.15">
      <c r="A1488" t="str">
        <f t="shared" si="3106"/>
        <v>1304410</v>
      </c>
      <c r="B1488">
        <f t="shared" si="3140"/>
        <v>1</v>
      </c>
      <c r="E1488">
        <f t="shared" ref="E1488" si="3179">E988</f>
        <v>4</v>
      </c>
      <c r="G1488">
        <f t="shared" ref="G1488" si="3180">G988</f>
        <v>10</v>
      </c>
      <c r="H1488">
        <f>VLOOKUP(G1488,装备规划说明!$F$7:$H$20,2,FALSE)</f>
        <v>150</v>
      </c>
      <c r="I1488">
        <f>IF(G1488&gt;2,IF(E1488=VLOOKUP(G1488,装备规划说明!$F$10:$P$20,11,FALSE),1,0)+IF(E1488-1=VLOOKUP(G1488,装备规划说明!$F$10:$P$20,11,FALSE),1,0),IF(E1488=VLOOKUP(G1488,装备规划说明!$F$10:$P$20,11,FALSE),1,0))</f>
        <v>0</v>
      </c>
      <c r="J1488">
        <f t="shared" si="3143"/>
        <v>3</v>
      </c>
      <c r="K1488">
        <v>0</v>
      </c>
      <c r="R1488">
        <f t="shared" ref="R1488:S1488" si="3181">R988</f>
        <v>4</v>
      </c>
      <c r="S1488">
        <f t="shared" si="3181"/>
        <v>4</v>
      </c>
      <c r="U1488">
        <f>VLOOKUP($R1488,装备规划说明!$X$27:$AI$34,U$1,FALSE)</f>
        <v>18</v>
      </c>
      <c r="V1488">
        <f>INT(VLOOKUP($R1488,装备规划说明!$X$27:$AI$34,V$1,FALSE)*VLOOKUP($G1488,装备规划说明!$F$10:$O$21,4,FALSE)/装备规划说明!$AE$14)</f>
        <v>105</v>
      </c>
      <c r="W1488">
        <f>VLOOKUP($R1488,装备规划说明!$X$27:$AI$34,W$1,FALSE)</f>
        <v>22</v>
      </c>
      <c r="X1488">
        <f>INT(VLOOKUP($R1488,装备规划说明!$X$27:$AI$34,X$1,FALSE)*VLOOKUP($G1488,装备规划说明!$F$10:$O$21,4,FALSE)/装备规划说明!$AE$14)</f>
        <v>52</v>
      </c>
      <c r="Y1488" t="str">
        <f t="shared" si="3148"/>
        <v>[[18,73,131][[22,36,65]</v>
      </c>
      <c r="Z1488">
        <f t="shared" si="3149"/>
        <v>3</v>
      </c>
      <c r="AA1488" t="str">
        <f t="shared" si="3150"/>
        <v>[[18,17,70,100][22,8,34,100]]</v>
      </c>
      <c r="AB1488" t="str">
        <f t="shared" si="3150"/>
        <v>[[18,17,70,100][22,8,34,100]]</v>
      </c>
      <c r="AC1488" t="str">
        <f t="shared" si="3150"/>
        <v>[[18,17,70,100][22,8,34,100]]</v>
      </c>
      <c r="AD1488" t="str">
        <f t="shared" si="3150"/>
        <v>[[18,17,70,100][22,8,34,100]]</v>
      </c>
      <c r="AE1488">
        <f t="shared" si="3151"/>
        <v>2</v>
      </c>
    </row>
    <row r="1489" spans="1:31" hidden="1" x14ac:dyDescent="0.15">
      <c r="A1489" t="str">
        <f t="shared" si="3106"/>
        <v>1305410</v>
      </c>
      <c r="B1489">
        <f t="shared" si="3140"/>
        <v>1</v>
      </c>
      <c r="E1489">
        <f t="shared" ref="E1489" si="3182">E989</f>
        <v>4</v>
      </c>
      <c r="G1489">
        <f t="shared" ref="G1489" si="3183">G989</f>
        <v>10</v>
      </c>
      <c r="H1489">
        <f>VLOOKUP(G1489,装备规划说明!$F$7:$H$20,2,FALSE)</f>
        <v>150</v>
      </c>
      <c r="I1489">
        <f>IF(G1489&gt;2,IF(E1489=VLOOKUP(G1489,装备规划说明!$F$10:$P$20,11,FALSE),1,0)+IF(E1489-1=VLOOKUP(G1489,装备规划说明!$F$10:$P$20,11,FALSE),1,0),IF(E1489=VLOOKUP(G1489,装备规划说明!$F$10:$P$20,11,FALSE),1,0))</f>
        <v>0</v>
      </c>
      <c r="J1489">
        <f t="shared" si="3143"/>
        <v>3</v>
      </c>
      <c r="K1489">
        <v>0</v>
      </c>
      <c r="R1489">
        <f t="shared" ref="R1489:S1489" si="3184">R989</f>
        <v>5</v>
      </c>
      <c r="S1489">
        <f t="shared" si="3184"/>
        <v>5</v>
      </c>
      <c r="U1489">
        <f>VLOOKUP($R1489,装备规划说明!$X$27:$AI$34,U$1,FALSE)</f>
        <v>16</v>
      </c>
      <c r="V1489">
        <f>INT(VLOOKUP($R1489,装备规划说明!$X$27:$AI$34,V$1,FALSE)*VLOOKUP($G1489,装备规划说明!$F$10:$O$21,4,FALSE)/装备规划说明!$AE$14)</f>
        <v>1478</v>
      </c>
      <c r="W1489">
        <f>VLOOKUP($R1489,装备规划说明!$X$27:$AI$34,W$1,FALSE)</f>
        <v>17</v>
      </c>
      <c r="X1489">
        <f>INT(VLOOKUP($R1489,装备规划说明!$X$27:$AI$34,X$1,FALSE)*VLOOKUP($G1489,装备规划说明!$F$10:$O$21,4,FALSE)/装备规划说明!$AE$14)</f>
        <v>1056</v>
      </c>
      <c r="Y1489" t="str">
        <f t="shared" si="3148"/>
        <v>[[16,1034,1847][[17,739,1320]</v>
      </c>
      <c r="Z1489">
        <f t="shared" si="3149"/>
        <v>3</v>
      </c>
      <c r="AA1489" t="str">
        <f t="shared" si="3150"/>
        <v>[[16,246,985,100][17,176,704,100]]</v>
      </c>
      <c r="AB1489" t="str">
        <f t="shared" si="3150"/>
        <v>[[16,246,985,100][17,176,704,100]]</v>
      </c>
      <c r="AC1489" t="str">
        <f t="shared" si="3150"/>
        <v>[[16,246,985,100][17,176,704,100]]</v>
      </c>
      <c r="AD1489" t="str">
        <f t="shared" si="3150"/>
        <v>[[16,246,985,100][17,176,704,100]]</v>
      </c>
      <c r="AE1489">
        <f t="shared" si="3151"/>
        <v>2</v>
      </c>
    </row>
    <row r="1490" spans="1:31" hidden="1" x14ac:dyDescent="0.15">
      <c r="A1490" t="str">
        <f t="shared" si="3106"/>
        <v>1306410</v>
      </c>
      <c r="B1490">
        <f t="shared" si="3140"/>
        <v>1</v>
      </c>
      <c r="E1490">
        <f t="shared" ref="E1490" si="3185">E990</f>
        <v>4</v>
      </c>
      <c r="G1490">
        <f t="shared" ref="G1490" si="3186">G990</f>
        <v>10</v>
      </c>
      <c r="H1490">
        <f>VLOOKUP(G1490,装备规划说明!$F$7:$H$20,2,FALSE)</f>
        <v>150</v>
      </c>
      <c r="I1490">
        <f>IF(G1490&gt;2,IF(E1490=VLOOKUP(G1490,装备规划说明!$F$10:$P$20,11,FALSE),1,0)+IF(E1490-1=VLOOKUP(G1490,装备规划说明!$F$10:$P$20,11,FALSE),1,0),IF(E1490=VLOOKUP(G1490,装备规划说明!$F$10:$P$20,11,FALSE),1,0))</f>
        <v>0</v>
      </c>
      <c r="J1490">
        <f t="shared" si="3143"/>
        <v>3</v>
      </c>
      <c r="K1490">
        <v>0</v>
      </c>
      <c r="R1490">
        <f t="shared" ref="R1490:S1490" si="3187">R990</f>
        <v>6</v>
      </c>
      <c r="S1490">
        <f t="shared" si="3187"/>
        <v>6</v>
      </c>
      <c r="U1490">
        <f>VLOOKUP($R1490,装备规划说明!$X$27:$AI$34,U$1,FALSE)</f>
        <v>18</v>
      </c>
      <c r="V1490">
        <f>INT(VLOOKUP($R1490,装备规划说明!$X$27:$AI$34,V$1,FALSE)*VLOOKUP($G1490,装备规划说明!$F$10:$O$21,4,FALSE)/装备规划说明!$AE$14)</f>
        <v>105</v>
      </c>
      <c r="W1490">
        <f>VLOOKUP($R1490,装备规划说明!$X$27:$AI$34,W$1,FALSE)</f>
        <v>17</v>
      </c>
      <c r="X1490">
        <f>INT(VLOOKUP($R1490,装备规划说明!$X$27:$AI$34,X$1,FALSE)*VLOOKUP($G1490,装备规划说明!$F$10:$O$21,4,FALSE)/装备规划说明!$AE$14)</f>
        <v>42</v>
      </c>
      <c r="Y1490" t="str">
        <f t="shared" si="3148"/>
        <v>[[18,73,131][[17,29,52]</v>
      </c>
      <c r="Z1490">
        <f t="shared" si="3149"/>
        <v>3</v>
      </c>
      <c r="AA1490" t="str">
        <f t="shared" si="3150"/>
        <v>[[18,17,70,100][17,7,28,100]]</v>
      </c>
      <c r="AB1490" t="str">
        <f t="shared" si="3150"/>
        <v>[[18,17,70,100][17,7,28,100]]</v>
      </c>
      <c r="AC1490" t="str">
        <f t="shared" si="3150"/>
        <v>[[18,17,70,100][17,7,28,100]]</v>
      </c>
      <c r="AD1490" t="str">
        <f t="shared" si="3150"/>
        <v>[[18,17,70,100][17,7,28,100]]</v>
      </c>
      <c r="AE1490">
        <f t="shared" si="3151"/>
        <v>2</v>
      </c>
    </row>
    <row r="1491" spans="1:31" hidden="1" x14ac:dyDescent="0.15">
      <c r="A1491" t="str">
        <f t="shared" si="3106"/>
        <v>1307410</v>
      </c>
      <c r="B1491">
        <f t="shared" si="3140"/>
        <v>1</v>
      </c>
      <c r="E1491">
        <f t="shared" ref="E1491" si="3188">E991</f>
        <v>4</v>
      </c>
      <c r="G1491">
        <f t="shared" ref="G1491" si="3189">G991</f>
        <v>10</v>
      </c>
      <c r="H1491">
        <f>VLOOKUP(G1491,装备规划说明!$F$7:$H$20,2,FALSE)</f>
        <v>150</v>
      </c>
      <c r="I1491">
        <f>IF(G1491&gt;2,IF(E1491=VLOOKUP(G1491,装备规划说明!$F$10:$P$20,11,FALSE),1,0)+IF(E1491-1=VLOOKUP(G1491,装备规划说明!$F$10:$P$20,11,FALSE),1,0),IF(E1491=VLOOKUP(G1491,装备规划说明!$F$10:$P$20,11,FALSE),1,0))</f>
        <v>0</v>
      </c>
      <c r="J1491">
        <f t="shared" si="3143"/>
        <v>3</v>
      </c>
      <c r="K1491">
        <v>0</v>
      </c>
      <c r="R1491">
        <f t="shared" ref="R1491:S1491" si="3190">R991</f>
        <v>7</v>
      </c>
      <c r="S1491">
        <f t="shared" si="3190"/>
        <v>7</v>
      </c>
      <c r="U1491">
        <f>VLOOKUP($R1491,装备规划说明!$X$27:$AI$34,U$1,FALSE)</f>
        <v>16</v>
      </c>
      <c r="V1491">
        <f>INT(VLOOKUP($R1491,装备规划说明!$X$27:$AI$34,V$1,FALSE)*VLOOKUP($G1491,装备规划说明!$F$10:$O$21,4,FALSE)/装备规划说明!$AE$14)</f>
        <v>2112</v>
      </c>
      <c r="W1491">
        <f>VLOOKUP($R1491,装备规划说明!$X$27:$AI$34,W$1,FALSE)</f>
        <v>18</v>
      </c>
      <c r="X1491">
        <f>INT(VLOOKUP($R1491,装备规划说明!$X$27:$AI$34,X$1,FALSE)*VLOOKUP($G1491,装备规划说明!$F$10:$O$21,4,FALSE)/装备规划说明!$AE$14)</f>
        <v>422</v>
      </c>
      <c r="Y1491" t="str">
        <f t="shared" si="3148"/>
        <v>[[16,1478,2640][[18,295,527]</v>
      </c>
      <c r="Z1491">
        <f t="shared" si="3149"/>
        <v>3</v>
      </c>
      <c r="AA1491" t="str">
        <f t="shared" si="3150"/>
        <v>[[16,352,1408,100][18,70,281,100]]</v>
      </c>
      <c r="AB1491" t="str">
        <f t="shared" si="3150"/>
        <v>[[16,352,1408,100][18,70,281,100]]</v>
      </c>
      <c r="AC1491" t="str">
        <f t="shared" si="3150"/>
        <v>[[16,352,1408,100][18,70,281,100]]</v>
      </c>
      <c r="AD1491" t="str">
        <f t="shared" si="3150"/>
        <v>[[16,352,1408,100][18,70,281,100]]</v>
      </c>
      <c r="AE1491">
        <f t="shared" si="3151"/>
        <v>2</v>
      </c>
    </row>
    <row r="1492" spans="1:31" hidden="1" x14ac:dyDescent="0.15">
      <c r="A1492" t="str">
        <f t="shared" si="3106"/>
        <v>1307410</v>
      </c>
      <c r="B1492">
        <f t="shared" si="3140"/>
        <v>1</v>
      </c>
      <c r="E1492">
        <f t="shared" ref="E1492" si="3191">E992</f>
        <v>4</v>
      </c>
      <c r="G1492">
        <f t="shared" ref="G1492" si="3192">G992</f>
        <v>10</v>
      </c>
      <c r="H1492">
        <f>VLOOKUP(G1492,装备规划说明!$F$7:$H$20,2,FALSE)</f>
        <v>150</v>
      </c>
      <c r="I1492">
        <f>IF(G1492&gt;2,IF(E1492=VLOOKUP(G1492,装备规划说明!$F$10:$P$20,11,FALSE),1,0)+IF(E1492-1=VLOOKUP(G1492,装备规划说明!$F$10:$P$20,11,FALSE),1,0),IF(E1492=VLOOKUP(G1492,装备规划说明!$F$10:$P$20,11,FALSE),1,0))</f>
        <v>0</v>
      </c>
      <c r="J1492">
        <f t="shared" si="3143"/>
        <v>3</v>
      </c>
      <c r="K1492">
        <v>0</v>
      </c>
      <c r="R1492">
        <f t="shared" ref="R1492:S1492" si="3193">R992</f>
        <v>7</v>
      </c>
      <c r="S1492">
        <f t="shared" si="3193"/>
        <v>7</v>
      </c>
      <c r="U1492">
        <f>VLOOKUP($R1492,装备规划说明!$X$27:$AI$34,U$1,FALSE)</f>
        <v>16</v>
      </c>
      <c r="V1492">
        <f>INT(VLOOKUP($R1492,装备规划说明!$X$27:$AI$34,V$1,FALSE)*VLOOKUP($G1492,装备规划说明!$F$10:$O$21,4,FALSE)/装备规划说明!$AE$14)</f>
        <v>2112</v>
      </c>
      <c r="W1492">
        <f>VLOOKUP($R1492,装备规划说明!$X$27:$AI$34,W$1,FALSE)</f>
        <v>18</v>
      </c>
      <c r="X1492">
        <f>INT(VLOOKUP($R1492,装备规划说明!$X$27:$AI$34,X$1,FALSE)*VLOOKUP($G1492,装备规划说明!$F$10:$O$21,4,FALSE)/装备规划说明!$AE$14)</f>
        <v>422</v>
      </c>
      <c r="Y1492" t="str">
        <f t="shared" si="3148"/>
        <v>[[16,1478,2640][[18,295,527]</v>
      </c>
      <c r="Z1492">
        <f t="shared" si="3149"/>
        <v>3</v>
      </c>
      <c r="AA1492" t="str">
        <f t="shared" si="3150"/>
        <v>[[16,352,1408,100][18,70,281,100]]</v>
      </c>
      <c r="AB1492" t="str">
        <f t="shared" si="3150"/>
        <v>[[16,352,1408,100][18,70,281,100]]</v>
      </c>
      <c r="AC1492" t="str">
        <f t="shared" si="3150"/>
        <v>[[16,352,1408,100][18,70,281,100]]</v>
      </c>
      <c r="AD1492" t="str">
        <f t="shared" si="3150"/>
        <v>[[16,352,1408,100][18,70,281,100]]</v>
      </c>
      <c r="AE1492">
        <f t="shared" si="3151"/>
        <v>2</v>
      </c>
    </row>
    <row r="1493" spans="1:31" hidden="1" x14ac:dyDescent="0.15">
      <c r="A1493" t="str">
        <f t="shared" si="3106"/>
        <v>1307410</v>
      </c>
      <c r="B1493">
        <f t="shared" si="3140"/>
        <v>1</v>
      </c>
      <c r="E1493">
        <f t="shared" ref="E1493" si="3194">E993</f>
        <v>4</v>
      </c>
      <c r="G1493">
        <f t="shared" ref="G1493" si="3195">G993</f>
        <v>10</v>
      </c>
      <c r="H1493">
        <f>VLOOKUP(G1493,装备规划说明!$F$7:$H$20,2,FALSE)</f>
        <v>150</v>
      </c>
      <c r="I1493">
        <f>IF(G1493&gt;2,IF(E1493=VLOOKUP(G1493,装备规划说明!$F$10:$P$20,11,FALSE),1,0)+IF(E1493-1=VLOOKUP(G1493,装备规划说明!$F$10:$P$20,11,FALSE),1,0),IF(E1493=VLOOKUP(G1493,装备规划说明!$F$10:$P$20,11,FALSE),1,0))</f>
        <v>0</v>
      </c>
      <c r="J1493">
        <f t="shared" si="3143"/>
        <v>3</v>
      </c>
      <c r="K1493">
        <v>0</v>
      </c>
      <c r="R1493">
        <f t="shared" ref="R1493:S1493" si="3196">R993</f>
        <v>7</v>
      </c>
      <c r="S1493">
        <f t="shared" si="3196"/>
        <v>7</v>
      </c>
      <c r="U1493">
        <f>VLOOKUP($R1493,装备规划说明!$X$27:$AI$34,U$1,FALSE)</f>
        <v>16</v>
      </c>
      <c r="V1493">
        <f>INT(VLOOKUP($R1493,装备规划说明!$X$27:$AI$34,V$1,FALSE)*VLOOKUP($G1493,装备规划说明!$F$10:$O$21,4,FALSE)/装备规划说明!$AE$14)</f>
        <v>2112</v>
      </c>
      <c r="W1493">
        <f>VLOOKUP($R1493,装备规划说明!$X$27:$AI$34,W$1,FALSE)</f>
        <v>18</v>
      </c>
      <c r="X1493">
        <f>INT(VLOOKUP($R1493,装备规划说明!$X$27:$AI$34,X$1,FALSE)*VLOOKUP($G1493,装备规划说明!$F$10:$O$21,4,FALSE)/装备规划说明!$AE$14)</f>
        <v>422</v>
      </c>
      <c r="Y1493" t="str">
        <f t="shared" si="3148"/>
        <v>[[16,1478,2640][[18,295,527]</v>
      </c>
      <c r="Z1493">
        <f t="shared" si="3149"/>
        <v>3</v>
      </c>
      <c r="AA1493" t="str">
        <f t="shared" si="3150"/>
        <v>[[16,352,1408,100][18,70,281,100]]</v>
      </c>
      <c r="AB1493" t="str">
        <f t="shared" si="3150"/>
        <v>[[16,352,1408,100][18,70,281,100]]</v>
      </c>
      <c r="AC1493" t="str">
        <f t="shared" si="3150"/>
        <v>[[16,352,1408,100][18,70,281,100]]</v>
      </c>
      <c r="AD1493" t="str">
        <f t="shared" si="3150"/>
        <v>[[16,352,1408,100][18,70,281,100]]</v>
      </c>
      <c r="AE1493">
        <f t="shared" si="3151"/>
        <v>2</v>
      </c>
    </row>
    <row r="1494" spans="1:31" hidden="1" x14ac:dyDescent="0.15">
      <c r="A1494" t="str">
        <f t="shared" si="3106"/>
        <v>1307410</v>
      </c>
      <c r="B1494">
        <f t="shared" si="3140"/>
        <v>1</v>
      </c>
      <c r="E1494">
        <f t="shared" ref="E1494" si="3197">E994</f>
        <v>4</v>
      </c>
      <c r="G1494">
        <f t="shared" ref="G1494" si="3198">G994</f>
        <v>10</v>
      </c>
      <c r="H1494">
        <f>VLOOKUP(G1494,装备规划说明!$F$7:$H$20,2,FALSE)</f>
        <v>150</v>
      </c>
      <c r="I1494">
        <f>IF(G1494&gt;2,IF(E1494=VLOOKUP(G1494,装备规划说明!$F$10:$P$20,11,FALSE),1,0)+IF(E1494-1=VLOOKUP(G1494,装备规划说明!$F$10:$P$20,11,FALSE),1,0),IF(E1494=VLOOKUP(G1494,装备规划说明!$F$10:$P$20,11,FALSE),1,0))</f>
        <v>0</v>
      </c>
      <c r="J1494">
        <f t="shared" si="3143"/>
        <v>3</v>
      </c>
      <c r="K1494">
        <v>0</v>
      </c>
      <c r="R1494">
        <f t="shared" ref="R1494:S1494" si="3199">R994</f>
        <v>7</v>
      </c>
      <c r="S1494">
        <f t="shared" si="3199"/>
        <v>7</v>
      </c>
      <c r="U1494">
        <f>VLOOKUP($R1494,装备规划说明!$X$27:$AI$34,U$1,FALSE)</f>
        <v>16</v>
      </c>
      <c r="V1494">
        <f>INT(VLOOKUP($R1494,装备规划说明!$X$27:$AI$34,V$1,FALSE)*VLOOKUP($G1494,装备规划说明!$F$10:$O$21,4,FALSE)/装备规划说明!$AE$14)</f>
        <v>2112</v>
      </c>
      <c r="W1494">
        <f>VLOOKUP($R1494,装备规划说明!$X$27:$AI$34,W$1,FALSE)</f>
        <v>18</v>
      </c>
      <c r="X1494">
        <f>INT(VLOOKUP($R1494,装备规划说明!$X$27:$AI$34,X$1,FALSE)*VLOOKUP($G1494,装备规划说明!$F$10:$O$21,4,FALSE)/装备规划说明!$AE$14)</f>
        <v>422</v>
      </c>
      <c r="Y1494" t="str">
        <f t="shared" si="3148"/>
        <v>[[16,1478,2640][[18,295,527]</v>
      </c>
      <c r="Z1494">
        <f t="shared" si="3149"/>
        <v>3</v>
      </c>
      <c r="AA1494" t="str">
        <f t="shared" si="3150"/>
        <v>[[16,352,1408,100][18,70,281,100]]</v>
      </c>
      <c r="AB1494" t="str">
        <f t="shared" si="3150"/>
        <v>[[16,352,1408,100][18,70,281,100]]</v>
      </c>
      <c r="AC1494" t="str">
        <f t="shared" si="3150"/>
        <v>[[16,352,1408,100][18,70,281,100]]</v>
      </c>
      <c r="AD1494" t="str">
        <f t="shared" si="3150"/>
        <v>[[16,352,1408,100][18,70,281,100]]</v>
      </c>
      <c r="AE1494">
        <f t="shared" si="3151"/>
        <v>2</v>
      </c>
    </row>
    <row r="1495" spans="1:31" x14ac:dyDescent="0.15">
      <c r="A1495" t="str">
        <f t="shared" si="3106"/>
        <v>1301510</v>
      </c>
      <c r="B1495">
        <f t="shared" si="3140"/>
        <v>1</v>
      </c>
      <c r="E1495">
        <f t="shared" ref="E1495" si="3200">E995</f>
        <v>5</v>
      </c>
      <c r="G1495">
        <f t="shared" ref="G1495" si="3201">G995</f>
        <v>10</v>
      </c>
      <c r="H1495">
        <f>VLOOKUP(G1495,装备规划说明!$F$7:$H$20,2,FALSE)</f>
        <v>150</v>
      </c>
      <c r="I1495">
        <f>IF(G1495&gt;2,IF(E1495=VLOOKUP(G1495,装备规划说明!$F$10:$P$20,11,FALSE),1,0)+IF(E1495-1=VLOOKUP(G1495,装备规划说明!$F$10:$P$20,11,FALSE),1,0),IF(E1495=VLOOKUP(G1495,装备规划说明!$F$10:$P$20,11,FALSE),1,0))</f>
        <v>1</v>
      </c>
      <c r="J1495">
        <f t="shared" si="3143"/>
        <v>3</v>
      </c>
      <c r="K1495">
        <v>0</v>
      </c>
      <c r="R1495">
        <f t="shared" ref="R1495:S1495" si="3202">R995</f>
        <v>1</v>
      </c>
      <c r="S1495">
        <f t="shared" si="3202"/>
        <v>1</v>
      </c>
      <c r="U1495">
        <f>VLOOKUP($R1495,装备规划说明!$X$27:$AI$34,U$1,FALSE)</f>
        <v>16</v>
      </c>
      <c r="V1495">
        <f>INT(VLOOKUP($R1495,装备规划说明!$X$27:$AI$34,V$1,FALSE)*VLOOKUP($G1495,装备规划说明!$F$10:$O$21,4,FALSE)/装备规划说明!$AE$14)</f>
        <v>1478</v>
      </c>
      <c r="W1495">
        <f>VLOOKUP($R1495,装备规划说明!$X$27:$AI$34,W$1,FALSE)</f>
        <v>20</v>
      </c>
      <c r="X1495">
        <f>INT(VLOOKUP($R1495,装备规划说明!$X$27:$AI$34,X$1,FALSE)*VLOOKUP($G1495,装备规划说明!$F$10:$O$21,4,FALSE)/装备规划说明!$AE$14)</f>
        <v>105</v>
      </c>
      <c r="Y1495" t="str">
        <f t="shared" ref="Y1495:Y1504" si="3203">"[["&amp;$U1495&amp;","&amp;INT($V1495)&amp;"]"&amp;"[["&amp;$W1495&amp;","&amp;INT($X1495)&amp;"]]"</f>
        <v>[[16,1478][[20,105]]</v>
      </c>
      <c r="Z1495">
        <f t="shared" si="3149"/>
        <v>4</v>
      </c>
      <c r="AA1495" t="str">
        <f t="shared" si="3150"/>
        <v>[[16,246,985,100][20,17,70,100]]</v>
      </c>
      <c r="AB1495" t="str">
        <f t="shared" si="3150"/>
        <v>[[16,246,985,100][20,17,70,100]]</v>
      </c>
      <c r="AC1495" t="str">
        <f t="shared" si="3150"/>
        <v>[[16,246,985,100][20,17,70,100]]</v>
      </c>
      <c r="AD1495" t="str">
        <f t="shared" si="3150"/>
        <v>[[16,246,985,100][20,17,70,100]]</v>
      </c>
      <c r="AE1495">
        <f t="shared" si="3151"/>
        <v>3</v>
      </c>
    </row>
    <row r="1496" spans="1:31" x14ac:dyDescent="0.15">
      <c r="A1496" t="str">
        <f t="shared" si="3106"/>
        <v>1302510</v>
      </c>
      <c r="B1496">
        <f t="shared" si="3140"/>
        <v>1</v>
      </c>
      <c r="E1496">
        <f t="shared" ref="E1496" si="3204">E996</f>
        <v>5</v>
      </c>
      <c r="G1496">
        <f t="shared" ref="G1496" si="3205">G996</f>
        <v>10</v>
      </c>
      <c r="H1496">
        <f>VLOOKUP(G1496,装备规划说明!$F$7:$H$20,2,FALSE)</f>
        <v>150</v>
      </c>
      <c r="I1496">
        <f>IF(G1496&gt;2,IF(E1496=VLOOKUP(G1496,装备规划说明!$F$10:$P$20,11,FALSE),1,0)+IF(E1496-1=VLOOKUP(G1496,装备规划说明!$F$10:$P$20,11,FALSE),1,0),IF(E1496=VLOOKUP(G1496,装备规划说明!$F$10:$P$20,11,FALSE),1,0))</f>
        <v>1</v>
      </c>
      <c r="J1496">
        <f t="shared" si="3143"/>
        <v>3</v>
      </c>
      <c r="K1496">
        <v>0</v>
      </c>
      <c r="R1496">
        <f t="shared" ref="R1496:S1496" si="3206">R996</f>
        <v>2</v>
      </c>
      <c r="S1496">
        <f t="shared" si="3206"/>
        <v>2</v>
      </c>
      <c r="U1496">
        <f>VLOOKUP($R1496,装备规划说明!$X$27:$AI$34,U$1,FALSE)</f>
        <v>16</v>
      </c>
      <c r="V1496">
        <f>INT(VLOOKUP($R1496,装备规划说明!$X$27:$AI$34,V$1,FALSE)*VLOOKUP($G1496,装备规划说明!$F$10:$O$21,4,FALSE)/装备规划说明!$AE$14)</f>
        <v>2112</v>
      </c>
      <c r="W1496">
        <f>VLOOKUP($R1496,装备规划说明!$X$27:$AI$34,W$1,FALSE)</f>
        <v>20</v>
      </c>
      <c r="X1496">
        <f>INT(VLOOKUP($R1496,装备规划说明!$X$27:$AI$34,X$1,FALSE)*VLOOKUP($G1496,装备规划说明!$F$10:$O$21,4,FALSE)/装备规划说明!$AE$14)</f>
        <v>105</v>
      </c>
      <c r="Y1496" t="str">
        <f t="shared" si="3203"/>
        <v>[[16,2112][[20,105]]</v>
      </c>
      <c r="Z1496">
        <f t="shared" si="3149"/>
        <v>4</v>
      </c>
      <c r="AA1496" t="str">
        <f t="shared" si="3150"/>
        <v>[[16,352,1408,100][20,17,70,100]]</v>
      </c>
      <c r="AB1496" t="str">
        <f t="shared" si="3150"/>
        <v>[[16,352,1408,100][20,17,70,100]]</v>
      </c>
      <c r="AC1496" t="str">
        <f t="shared" si="3150"/>
        <v>[[16,352,1408,100][20,17,70,100]]</v>
      </c>
      <c r="AD1496" t="str">
        <f t="shared" si="3150"/>
        <v>[[16,352,1408,100][20,17,70,100]]</v>
      </c>
      <c r="AE1496">
        <f t="shared" si="3151"/>
        <v>3</v>
      </c>
    </row>
    <row r="1497" spans="1:31" x14ac:dyDescent="0.15">
      <c r="A1497" t="str">
        <f t="shared" si="3106"/>
        <v>1303510</v>
      </c>
      <c r="B1497">
        <f t="shared" si="3140"/>
        <v>1</v>
      </c>
      <c r="E1497">
        <f t="shared" ref="E1497" si="3207">E997</f>
        <v>5</v>
      </c>
      <c r="G1497">
        <f t="shared" ref="G1497" si="3208">G997</f>
        <v>10</v>
      </c>
      <c r="H1497">
        <f>VLOOKUP(G1497,装备规划说明!$F$7:$H$20,2,FALSE)</f>
        <v>150</v>
      </c>
      <c r="I1497">
        <f>IF(G1497&gt;2,IF(E1497=VLOOKUP(G1497,装备规划说明!$F$10:$P$20,11,FALSE),1,0)+IF(E1497-1=VLOOKUP(G1497,装备规划说明!$F$10:$P$20,11,FALSE),1,0),IF(E1497=VLOOKUP(G1497,装备规划说明!$F$10:$P$20,11,FALSE),1,0))</f>
        <v>1</v>
      </c>
      <c r="J1497">
        <f t="shared" si="3143"/>
        <v>3</v>
      </c>
      <c r="K1497">
        <v>0</v>
      </c>
      <c r="R1497">
        <f t="shared" ref="R1497:S1497" si="3209">R997</f>
        <v>3</v>
      </c>
      <c r="S1497">
        <f t="shared" si="3209"/>
        <v>3</v>
      </c>
      <c r="U1497">
        <f>VLOOKUP($R1497,装备规划说明!$X$27:$AI$34,U$1,FALSE)</f>
        <v>16</v>
      </c>
      <c r="V1497">
        <f>INT(VLOOKUP($R1497,装备规划说明!$X$27:$AI$34,V$1,FALSE)*VLOOKUP($G1497,装备规划说明!$F$10:$O$21,4,FALSE)/装备规划说明!$AE$14)</f>
        <v>1056</v>
      </c>
      <c r="W1497">
        <f>VLOOKUP($R1497,装备规划说明!$X$27:$AI$34,W$1,FALSE)</f>
        <v>21</v>
      </c>
      <c r="X1497">
        <f>INT(VLOOKUP($R1497,装备规划说明!$X$27:$AI$34,X$1,FALSE)*VLOOKUP($G1497,装备规划说明!$F$10:$O$21,4,FALSE)/装备规划说明!$AE$14)</f>
        <v>105</v>
      </c>
      <c r="Y1497" t="str">
        <f t="shared" si="3203"/>
        <v>[[16,1056][[21,105]]</v>
      </c>
      <c r="Z1497">
        <f t="shared" si="3149"/>
        <v>4</v>
      </c>
      <c r="AA1497" t="str">
        <f t="shared" si="3150"/>
        <v>[[16,176,704,100][21,17,70,100]]</v>
      </c>
      <c r="AB1497" t="str">
        <f t="shared" si="3150"/>
        <v>[[16,176,704,100][21,17,70,100]]</v>
      </c>
      <c r="AC1497" t="str">
        <f t="shared" si="3150"/>
        <v>[[16,176,704,100][21,17,70,100]]</v>
      </c>
      <c r="AD1497" t="str">
        <f t="shared" si="3150"/>
        <v>[[16,176,704,100][21,17,70,100]]</v>
      </c>
      <c r="AE1497">
        <f t="shared" si="3151"/>
        <v>3</v>
      </c>
    </row>
    <row r="1498" spans="1:31" x14ac:dyDescent="0.15">
      <c r="A1498" t="str">
        <f t="shared" si="3106"/>
        <v>1304510</v>
      </c>
      <c r="B1498">
        <f t="shared" si="3140"/>
        <v>1</v>
      </c>
      <c r="E1498">
        <f t="shared" ref="E1498" si="3210">E998</f>
        <v>5</v>
      </c>
      <c r="G1498">
        <f t="shared" ref="G1498" si="3211">G998</f>
        <v>10</v>
      </c>
      <c r="H1498">
        <f>VLOOKUP(G1498,装备规划说明!$F$7:$H$20,2,FALSE)</f>
        <v>150</v>
      </c>
      <c r="I1498">
        <f>IF(G1498&gt;2,IF(E1498=VLOOKUP(G1498,装备规划说明!$F$10:$P$20,11,FALSE),1,0)+IF(E1498-1=VLOOKUP(G1498,装备规划说明!$F$10:$P$20,11,FALSE),1,0),IF(E1498=VLOOKUP(G1498,装备规划说明!$F$10:$P$20,11,FALSE),1,0))</f>
        <v>1</v>
      </c>
      <c r="J1498">
        <f t="shared" si="3143"/>
        <v>3</v>
      </c>
      <c r="K1498">
        <v>0</v>
      </c>
      <c r="R1498">
        <f t="shared" ref="R1498:S1498" si="3212">R998</f>
        <v>4</v>
      </c>
      <c r="S1498">
        <f t="shared" si="3212"/>
        <v>4</v>
      </c>
      <c r="U1498">
        <f>VLOOKUP($R1498,装备规划说明!$X$27:$AI$34,U$1,FALSE)</f>
        <v>18</v>
      </c>
      <c r="V1498">
        <f>INT(VLOOKUP($R1498,装备规划说明!$X$27:$AI$34,V$1,FALSE)*VLOOKUP($G1498,装备规划说明!$F$10:$O$21,4,FALSE)/装备规划说明!$AE$14)</f>
        <v>105</v>
      </c>
      <c r="W1498">
        <f>VLOOKUP($R1498,装备规划说明!$X$27:$AI$34,W$1,FALSE)</f>
        <v>22</v>
      </c>
      <c r="X1498">
        <f>INT(VLOOKUP($R1498,装备规划说明!$X$27:$AI$34,X$1,FALSE)*VLOOKUP($G1498,装备规划说明!$F$10:$O$21,4,FALSE)/装备规划说明!$AE$14)</f>
        <v>52</v>
      </c>
      <c r="Y1498" t="str">
        <f t="shared" si="3203"/>
        <v>[[18,105][[22,52]]</v>
      </c>
      <c r="Z1498">
        <f t="shared" si="3149"/>
        <v>4</v>
      </c>
      <c r="AA1498" t="str">
        <f t="shared" si="3150"/>
        <v>[[18,17,70,100][22,8,34,100]]</v>
      </c>
      <c r="AB1498" t="str">
        <f t="shared" si="3150"/>
        <v>[[18,17,70,100][22,8,34,100]]</v>
      </c>
      <c r="AC1498" t="str">
        <f t="shared" si="3150"/>
        <v>[[18,17,70,100][22,8,34,100]]</v>
      </c>
      <c r="AD1498" t="str">
        <f t="shared" si="3150"/>
        <v>[[18,17,70,100][22,8,34,100]]</v>
      </c>
      <c r="AE1498">
        <f t="shared" si="3151"/>
        <v>3</v>
      </c>
    </row>
    <row r="1499" spans="1:31" x14ac:dyDescent="0.15">
      <c r="A1499" t="str">
        <f t="shared" si="3106"/>
        <v>1305510</v>
      </c>
      <c r="B1499">
        <f t="shared" si="3140"/>
        <v>1</v>
      </c>
      <c r="E1499">
        <f t="shared" ref="E1499" si="3213">E999</f>
        <v>5</v>
      </c>
      <c r="G1499">
        <f t="shared" ref="G1499" si="3214">G999</f>
        <v>10</v>
      </c>
      <c r="H1499">
        <f>VLOOKUP(G1499,装备规划说明!$F$7:$H$20,2,FALSE)</f>
        <v>150</v>
      </c>
      <c r="I1499">
        <f>IF(G1499&gt;2,IF(E1499=VLOOKUP(G1499,装备规划说明!$F$10:$P$20,11,FALSE),1,0)+IF(E1499-1=VLOOKUP(G1499,装备规划说明!$F$10:$P$20,11,FALSE),1,0),IF(E1499=VLOOKUP(G1499,装备规划说明!$F$10:$P$20,11,FALSE),1,0))</f>
        <v>1</v>
      </c>
      <c r="J1499">
        <f t="shared" si="3143"/>
        <v>3</v>
      </c>
      <c r="K1499">
        <v>0</v>
      </c>
      <c r="R1499">
        <f t="shared" ref="R1499:S1499" si="3215">R999</f>
        <v>5</v>
      </c>
      <c r="S1499">
        <f t="shared" si="3215"/>
        <v>5</v>
      </c>
      <c r="U1499">
        <f>VLOOKUP($R1499,装备规划说明!$X$27:$AI$34,U$1,FALSE)</f>
        <v>16</v>
      </c>
      <c r="V1499">
        <f>INT(VLOOKUP($R1499,装备规划说明!$X$27:$AI$34,V$1,FALSE)*VLOOKUP($G1499,装备规划说明!$F$10:$O$21,4,FALSE)/装备规划说明!$AE$14)</f>
        <v>1478</v>
      </c>
      <c r="W1499">
        <f>VLOOKUP($R1499,装备规划说明!$X$27:$AI$34,W$1,FALSE)</f>
        <v>17</v>
      </c>
      <c r="X1499">
        <f>INT(VLOOKUP($R1499,装备规划说明!$X$27:$AI$34,X$1,FALSE)*VLOOKUP($G1499,装备规划说明!$F$10:$O$21,4,FALSE)/装备规划说明!$AE$14)</f>
        <v>1056</v>
      </c>
      <c r="Y1499" t="str">
        <f t="shared" si="3203"/>
        <v>[[16,1478][[17,1056]]</v>
      </c>
      <c r="Z1499">
        <f t="shared" si="3149"/>
        <v>4</v>
      </c>
      <c r="AA1499" t="str">
        <f t="shared" si="3150"/>
        <v>[[16,246,985,100][17,176,704,100]]</v>
      </c>
      <c r="AB1499" t="str">
        <f t="shared" si="3150"/>
        <v>[[16,246,985,100][17,176,704,100]]</v>
      </c>
      <c r="AC1499" t="str">
        <f t="shared" si="3150"/>
        <v>[[16,246,985,100][17,176,704,100]]</v>
      </c>
      <c r="AD1499" t="str">
        <f t="shared" si="3150"/>
        <v>[[16,246,985,100][17,176,704,100]]</v>
      </c>
      <c r="AE1499">
        <f t="shared" si="3151"/>
        <v>3</v>
      </c>
    </row>
    <row r="1500" spans="1:31" x14ac:dyDescent="0.15">
      <c r="A1500" t="str">
        <f t="shared" si="3106"/>
        <v>1306510</v>
      </c>
      <c r="B1500">
        <f t="shared" si="3140"/>
        <v>1</v>
      </c>
      <c r="E1500">
        <f t="shared" ref="E1500" si="3216">E1000</f>
        <v>5</v>
      </c>
      <c r="G1500">
        <f t="shared" ref="G1500" si="3217">G1000</f>
        <v>10</v>
      </c>
      <c r="H1500">
        <f>VLOOKUP(G1500,装备规划说明!$F$7:$H$20,2,FALSE)</f>
        <v>150</v>
      </c>
      <c r="I1500">
        <f>IF(G1500&gt;2,IF(E1500=VLOOKUP(G1500,装备规划说明!$F$10:$P$20,11,FALSE),1,0)+IF(E1500-1=VLOOKUP(G1500,装备规划说明!$F$10:$P$20,11,FALSE),1,0),IF(E1500=VLOOKUP(G1500,装备规划说明!$F$10:$P$20,11,FALSE),1,0))</f>
        <v>1</v>
      </c>
      <c r="J1500">
        <f t="shared" si="3143"/>
        <v>3</v>
      </c>
      <c r="K1500">
        <v>0</v>
      </c>
      <c r="R1500">
        <f t="shared" ref="R1500:S1500" si="3218">R1000</f>
        <v>6</v>
      </c>
      <c r="S1500">
        <f t="shared" si="3218"/>
        <v>6</v>
      </c>
      <c r="U1500">
        <f>VLOOKUP($R1500,装备规划说明!$X$27:$AI$34,U$1,FALSE)</f>
        <v>18</v>
      </c>
      <c r="V1500">
        <f>INT(VLOOKUP($R1500,装备规划说明!$X$27:$AI$34,V$1,FALSE)*VLOOKUP($G1500,装备规划说明!$F$10:$O$21,4,FALSE)/装备规划说明!$AE$14)</f>
        <v>105</v>
      </c>
      <c r="W1500">
        <f>VLOOKUP($R1500,装备规划说明!$X$27:$AI$34,W$1,FALSE)</f>
        <v>17</v>
      </c>
      <c r="X1500">
        <f>INT(VLOOKUP($R1500,装备规划说明!$X$27:$AI$34,X$1,FALSE)*VLOOKUP($G1500,装备规划说明!$F$10:$O$21,4,FALSE)/装备规划说明!$AE$14)</f>
        <v>42</v>
      </c>
      <c r="Y1500" t="str">
        <f t="shared" si="3203"/>
        <v>[[18,105][[17,42]]</v>
      </c>
      <c r="Z1500">
        <f t="shared" si="3149"/>
        <v>4</v>
      </c>
      <c r="AA1500" t="str">
        <f t="shared" si="3150"/>
        <v>[[18,17,70,100][17,7,28,100]]</v>
      </c>
      <c r="AB1500" t="str">
        <f t="shared" si="3150"/>
        <v>[[18,17,70,100][17,7,28,100]]</v>
      </c>
      <c r="AC1500" t="str">
        <f t="shared" si="3150"/>
        <v>[[18,17,70,100][17,7,28,100]]</v>
      </c>
      <c r="AD1500" t="str">
        <f t="shared" si="3150"/>
        <v>[[18,17,70,100][17,7,28,100]]</v>
      </c>
      <c r="AE1500">
        <f t="shared" si="3151"/>
        <v>3</v>
      </c>
    </row>
    <row r="1501" spans="1:31" x14ac:dyDescent="0.15">
      <c r="A1501" t="str">
        <f t="shared" si="3106"/>
        <v>1307510</v>
      </c>
      <c r="B1501">
        <f>B1001</f>
        <v>1</v>
      </c>
      <c r="E1501">
        <f t="shared" ref="E1501" si="3219">E1001</f>
        <v>5</v>
      </c>
      <c r="G1501">
        <f t="shared" ref="G1501" si="3220">G1001</f>
        <v>10</v>
      </c>
      <c r="H1501">
        <f>VLOOKUP(G1501,装备规划说明!$F$7:$H$20,2,FALSE)</f>
        <v>150</v>
      </c>
      <c r="I1501">
        <f>IF(G1501&gt;2,IF(E1501=VLOOKUP(G1501,装备规划说明!$F$10:$P$20,11,FALSE),1,0)+IF(E1501-1=VLOOKUP(G1501,装备规划说明!$F$10:$P$20,11,FALSE),1,0),IF(E1501=VLOOKUP(G1501,装备规划说明!$F$10:$P$20,11,FALSE),1,0))</f>
        <v>1</v>
      </c>
      <c r="J1501">
        <f>J1001+1</f>
        <v>3</v>
      </c>
      <c r="K1501">
        <v>0</v>
      </c>
      <c r="R1501">
        <f t="shared" ref="R1501:S1501" si="3221">R1001</f>
        <v>7</v>
      </c>
      <c r="S1501">
        <f t="shared" si="3221"/>
        <v>7</v>
      </c>
      <c r="U1501">
        <f>VLOOKUP($R1501,装备规划说明!$X$27:$AI$34,U$1,FALSE)</f>
        <v>16</v>
      </c>
      <c r="V1501">
        <f>INT(VLOOKUP($R1501,装备规划说明!$X$27:$AI$34,V$1,FALSE)*VLOOKUP($G1501,装备规划说明!$F$10:$O$21,4,FALSE)/装备规划说明!$AE$14)</f>
        <v>2112</v>
      </c>
      <c r="W1501">
        <f>VLOOKUP($R1501,装备规划说明!$X$27:$AI$34,W$1,FALSE)</f>
        <v>18</v>
      </c>
      <c r="X1501">
        <f>INT(VLOOKUP($R1501,装备规划说明!$X$27:$AI$34,X$1,FALSE)*VLOOKUP($G1501,装备规划说明!$F$10:$O$21,4,FALSE)/装备规划说明!$AE$14)</f>
        <v>422</v>
      </c>
      <c r="Y1501" t="str">
        <f t="shared" si="3203"/>
        <v>[[16,2112][[18,422]]</v>
      </c>
      <c r="Z1501">
        <f t="shared" si="3149"/>
        <v>4</v>
      </c>
      <c r="AA1501" t="str">
        <f t="shared" si="3150"/>
        <v>[[16,352,1408,100][18,70,281,100]]</v>
      </c>
      <c r="AB1501" t="str">
        <f t="shared" si="3150"/>
        <v>[[16,352,1408,100][18,70,281,100]]</v>
      </c>
      <c r="AC1501" t="str">
        <f t="shared" si="3150"/>
        <v>[[16,352,1408,100][18,70,281,100]]</v>
      </c>
      <c r="AD1501" t="str">
        <f t="shared" si="3150"/>
        <v>[[16,352,1408,100][18,70,281,100]]</v>
      </c>
      <c r="AE1501">
        <f t="shared" si="3151"/>
        <v>3</v>
      </c>
    </row>
    <row r="1502" spans="1:31" x14ac:dyDescent="0.15">
      <c r="A1502" t="str">
        <f t="shared" si="3106"/>
        <v>1307510</v>
      </c>
      <c r="B1502">
        <f t="shared" ref="B1502:B1504" si="3222">B1002</f>
        <v>1</v>
      </c>
      <c r="E1502">
        <f t="shared" ref="E1502" si="3223">E1002</f>
        <v>5</v>
      </c>
      <c r="G1502">
        <f t="shared" ref="G1502" si="3224">G1002</f>
        <v>10</v>
      </c>
      <c r="H1502">
        <f>VLOOKUP(G1502,装备规划说明!$F$7:$H$20,2,FALSE)</f>
        <v>150</v>
      </c>
      <c r="I1502">
        <f>IF(G1502&gt;2,IF(E1502=VLOOKUP(G1502,装备规划说明!$F$10:$P$20,11,FALSE),1,0)+IF(E1502-1=VLOOKUP(G1502,装备规划说明!$F$10:$P$20,11,FALSE),1,0),IF(E1502=VLOOKUP(G1502,装备规划说明!$F$10:$P$20,11,FALSE),1,0))</f>
        <v>1</v>
      </c>
      <c r="J1502">
        <f t="shared" ref="J1502:J1504" si="3225">J1002+1</f>
        <v>3</v>
      </c>
      <c r="K1502">
        <v>0</v>
      </c>
      <c r="R1502">
        <f t="shared" ref="R1502:S1502" si="3226">R1002</f>
        <v>7</v>
      </c>
      <c r="S1502">
        <f t="shared" si="3226"/>
        <v>7</v>
      </c>
      <c r="U1502">
        <f>VLOOKUP($R1502,装备规划说明!$X$27:$AI$34,U$1,FALSE)</f>
        <v>16</v>
      </c>
      <c r="V1502">
        <f>INT(VLOOKUP($R1502,装备规划说明!$X$27:$AI$34,V$1,FALSE)*VLOOKUP($G1502,装备规划说明!$F$10:$O$21,4,FALSE)/装备规划说明!$AE$14)</f>
        <v>2112</v>
      </c>
      <c r="W1502">
        <f>VLOOKUP($R1502,装备规划说明!$X$27:$AI$34,W$1,FALSE)</f>
        <v>18</v>
      </c>
      <c r="X1502">
        <f>INT(VLOOKUP($R1502,装备规划说明!$X$27:$AI$34,X$1,FALSE)*VLOOKUP($G1502,装备规划说明!$F$10:$O$21,4,FALSE)/装备规划说明!$AE$14)</f>
        <v>422</v>
      </c>
      <c r="Y1502" t="str">
        <f t="shared" si="3203"/>
        <v>[[16,2112][[18,422]]</v>
      </c>
      <c r="Z1502">
        <f t="shared" si="3149"/>
        <v>4</v>
      </c>
      <c r="AA1502" t="str">
        <f t="shared" si="3150"/>
        <v>[[16,352,1408,100][18,70,281,100]]</v>
      </c>
      <c r="AB1502" t="str">
        <f t="shared" si="3150"/>
        <v>[[16,352,1408,100][18,70,281,100]]</v>
      </c>
      <c r="AC1502" t="str">
        <f t="shared" si="3150"/>
        <v>[[16,352,1408,100][18,70,281,100]]</v>
      </c>
      <c r="AD1502" t="str">
        <f t="shared" si="3150"/>
        <v>[[16,352,1408,100][18,70,281,100]]</v>
      </c>
      <c r="AE1502">
        <f t="shared" si="3151"/>
        <v>3</v>
      </c>
    </row>
    <row r="1503" spans="1:31" x14ac:dyDescent="0.15">
      <c r="A1503" t="str">
        <f t="shared" si="3106"/>
        <v>1307510</v>
      </c>
      <c r="B1503">
        <f t="shared" si="3222"/>
        <v>1</v>
      </c>
      <c r="E1503">
        <f t="shared" ref="E1503" si="3227">E1003</f>
        <v>5</v>
      </c>
      <c r="G1503">
        <f t="shared" ref="G1503" si="3228">G1003</f>
        <v>10</v>
      </c>
      <c r="H1503">
        <f>VLOOKUP(G1503,装备规划说明!$F$7:$H$20,2,FALSE)</f>
        <v>150</v>
      </c>
      <c r="I1503">
        <f>IF(G1503&gt;2,IF(E1503=VLOOKUP(G1503,装备规划说明!$F$10:$P$20,11,FALSE),1,0)+IF(E1503-1=VLOOKUP(G1503,装备规划说明!$F$10:$P$20,11,FALSE),1,0),IF(E1503=VLOOKUP(G1503,装备规划说明!$F$10:$P$20,11,FALSE),1,0))</f>
        <v>1</v>
      </c>
      <c r="J1503">
        <f t="shared" si="3225"/>
        <v>3</v>
      </c>
      <c r="K1503">
        <v>0</v>
      </c>
      <c r="R1503">
        <f t="shared" ref="R1503:S1503" si="3229">R1003</f>
        <v>7</v>
      </c>
      <c r="S1503">
        <f t="shared" si="3229"/>
        <v>7</v>
      </c>
      <c r="U1503">
        <f>VLOOKUP($R1503,装备规划说明!$X$27:$AI$34,U$1,FALSE)</f>
        <v>16</v>
      </c>
      <c r="V1503">
        <f>INT(VLOOKUP($R1503,装备规划说明!$X$27:$AI$34,V$1,FALSE)*VLOOKUP($G1503,装备规划说明!$F$10:$O$21,4,FALSE)/装备规划说明!$AE$14)</f>
        <v>2112</v>
      </c>
      <c r="W1503">
        <f>VLOOKUP($R1503,装备规划说明!$X$27:$AI$34,W$1,FALSE)</f>
        <v>18</v>
      </c>
      <c r="X1503">
        <f>INT(VLOOKUP($R1503,装备规划说明!$X$27:$AI$34,X$1,FALSE)*VLOOKUP($G1503,装备规划说明!$F$10:$O$21,4,FALSE)/装备规划说明!$AE$14)</f>
        <v>422</v>
      </c>
      <c r="Y1503" t="str">
        <f t="shared" si="3203"/>
        <v>[[16,2112][[18,422]]</v>
      </c>
      <c r="Z1503">
        <f t="shared" si="3149"/>
        <v>4</v>
      </c>
      <c r="AA1503" t="str">
        <f t="shared" si="3150"/>
        <v>[[16,352,1408,100][18,70,281,100]]</v>
      </c>
      <c r="AB1503" t="str">
        <f t="shared" si="3150"/>
        <v>[[16,352,1408,100][18,70,281,100]]</v>
      </c>
      <c r="AC1503" t="str">
        <f t="shared" si="3150"/>
        <v>[[16,352,1408,100][18,70,281,100]]</v>
      </c>
      <c r="AD1503" t="str">
        <f t="shared" si="3150"/>
        <v>[[16,352,1408,100][18,70,281,100]]</v>
      </c>
      <c r="AE1503">
        <f t="shared" si="3151"/>
        <v>3</v>
      </c>
    </row>
    <row r="1504" spans="1:31" x14ac:dyDescent="0.15">
      <c r="A1504" t="str">
        <f t="shared" si="3106"/>
        <v>1307510</v>
      </c>
      <c r="B1504">
        <f t="shared" si="3222"/>
        <v>1</v>
      </c>
      <c r="E1504">
        <f t="shared" ref="E1504" si="3230">E1004</f>
        <v>5</v>
      </c>
      <c r="G1504">
        <f t="shared" ref="G1504" si="3231">G1004</f>
        <v>10</v>
      </c>
      <c r="H1504">
        <f>VLOOKUP(G1504,装备规划说明!$F$7:$H$20,2,FALSE)</f>
        <v>150</v>
      </c>
      <c r="I1504">
        <f>IF(G1504&gt;2,IF(E1504=VLOOKUP(G1504,装备规划说明!$F$10:$P$20,11,FALSE),1,0)+IF(E1504-1=VLOOKUP(G1504,装备规划说明!$F$10:$P$20,11,FALSE),1,0),IF(E1504=VLOOKUP(G1504,装备规划说明!$F$10:$P$20,11,FALSE),1,0))</f>
        <v>1</v>
      </c>
      <c r="J1504">
        <f t="shared" si="3225"/>
        <v>3</v>
      </c>
      <c r="K1504">
        <v>0</v>
      </c>
      <c r="R1504">
        <f t="shared" ref="R1504:S1504" si="3232">R1004</f>
        <v>7</v>
      </c>
      <c r="S1504">
        <f t="shared" si="3232"/>
        <v>7</v>
      </c>
      <c r="U1504">
        <f>VLOOKUP($R1504,装备规划说明!$X$27:$AI$34,U$1,FALSE)</f>
        <v>16</v>
      </c>
      <c r="V1504">
        <f>INT(VLOOKUP($R1504,装备规划说明!$X$27:$AI$34,V$1,FALSE)*VLOOKUP($G1504,装备规划说明!$F$10:$O$21,4,FALSE)/装备规划说明!$AE$14)</f>
        <v>2112</v>
      </c>
      <c r="W1504">
        <f>VLOOKUP($R1504,装备规划说明!$X$27:$AI$34,W$1,FALSE)</f>
        <v>18</v>
      </c>
      <c r="X1504">
        <f>INT(VLOOKUP($R1504,装备规划说明!$X$27:$AI$34,X$1,FALSE)*VLOOKUP($G1504,装备规划说明!$F$10:$O$21,4,FALSE)/装备规划说明!$AE$14)</f>
        <v>422</v>
      </c>
      <c r="Y1504" t="str">
        <f t="shared" si="3203"/>
        <v>[[16,2112][[18,422]]</v>
      </c>
      <c r="Z1504">
        <f t="shared" si="3149"/>
        <v>4</v>
      </c>
      <c r="AA1504" t="str">
        <f t="shared" si="3150"/>
        <v>[[16,352,1408,100][18,70,281,100]]</v>
      </c>
      <c r="AB1504" t="str">
        <f t="shared" si="3150"/>
        <v>[[16,352,1408,100][18,70,281,100]]</v>
      </c>
      <c r="AC1504" t="str">
        <f t="shared" si="3150"/>
        <v>[[16,352,1408,100][18,70,281,100]]</v>
      </c>
      <c r="AD1504" t="str">
        <f t="shared" si="3150"/>
        <v>[[16,352,1408,100][18,70,281,100]]</v>
      </c>
      <c r="AE1504">
        <f t="shared" si="3151"/>
        <v>3</v>
      </c>
    </row>
  </sheetData>
  <autoFilter ref="A1:AG1504">
    <filterColumn colId="8">
      <filters>
        <filter val="1"/>
      </filters>
    </filterColumn>
  </autoFilter>
  <phoneticPr fontId="1" type="noConversion"/>
  <conditionalFormatting sqref="A2:A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1"/>
  <sheetViews>
    <sheetView topLeftCell="M1" workbookViewId="0">
      <selection activeCell="AI32" sqref="AI32"/>
    </sheetView>
  </sheetViews>
  <sheetFormatPr defaultRowHeight="13.5" x14ac:dyDescent="0.15"/>
  <cols>
    <col min="1" max="3" width="9" style="13"/>
    <col min="4" max="4" width="26.625" style="13" bestFit="1" customWidth="1"/>
    <col min="5" max="30" width="9" style="13"/>
    <col min="31" max="31" width="20.25" style="13" customWidth="1"/>
    <col min="32" max="16384" width="9" style="13"/>
  </cols>
  <sheetData>
    <row r="2" spans="2:31" x14ac:dyDescent="0.15">
      <c r="D2" s="13" t="s">
        <v>60</v>
      </c>
      <c r="E2" s="13" t="s">
        <v>61</v>
      </c>
      <c r="F2" s="13" t="s">
        <v>62</v>
      </c>
      <c r="G2" s="13" t="s">
        <v>63</v>
      </c>
      <c r="H2" s="13" t="s">
        <v>64</v>
      </c>
    </row>
    <row r="3" spans="2:31" x14ac:dyDescent="0.15">
      <c r="B3" s="13" t="s">
        <v>65</v>
      </c>
      <c r="C3" s="13">
        <v>10</v>
      </c>
      <c r="D3" s="13" t="s">
        <v>66</v>
      </c>
      <c r="E3" s="14">
        <v>1</v>
      </c>
      <c r="F3" s="14">
        <v>15</v>
      </c>
      <c r="G3" s="14">
        <v>50</v>
      </c>
      <c r="H3" s="14">
        <v>150</v>
      </c>
    </row>
    <row r="4" spans="2:31" x14ac:dyDescent="0.15">
      <c r="B4" s="13" t="s">
        <v>67</v>
      </c>
      <c r="C4" s="13">
        <v>5</v>
      </c>
      <c r="D4" s="13" t="s">
        <v>68</v>
      </c>
      <c r="E4" s="14">
        <v>3</v>
      </c>
      <c r="F4" s="14">
        <v>3</v>
      </c>
      <c r="G4" s="14">
        <v>0.5</v>
      </c>
      <c r="H4" s="15">
        <v>1.5</v>
      </c>
      <c r="L4" s="13" t="s">
        <v>69</v>
      </c>
    </row>
    <row r="5" spans="2:31" ht="14.25" thickBot="1" x14ac:dyDescent="0.2">
      <c r="B5" s="13" t="s">
        <v>70</v>
      </c>
      <c r="C5" s="13">
        <v>10</v>
      </c>
      <c r="D5" s="13" t="s">
        <v>71</v>
      </c>
      <c r="E5" s="14">
        <v>6</v>
      </c>
      <c r="F5" s="14">
        <f>E5/(E3+E4)+1</f>
        <v>2.5</v>
      </c>
      <c r="G5" s="14">
        <v>1.25</v>
      </c>
      <c r="H5" s="15">
        <v>1</v>
      </c>
      <c r="I5" s="13" t="s">
        <v>72</v>
      </c>
      <c r="L5" s="16">
        <v>0.1</v>
      </c>
    </row>
    <row r="6" spans="2:31" x14ac:dyDescent="0.15">
      <c r="B6" s="17" t="s">
        <v>73</v>
      </c>
      <c r="C6" s="17">
        <v>100</v>
      </c>
      <c r="U6" s="18" t="s">
        <v>74</v>
      </c>
      <c r="V6" s="19" t="s">
        <v>75</v>
      </c>
      <c r="W6" s="19" t="s">
        <v>76</v>
      </c>
      <c r="X6" s="19" t="s">
        <v>77</v>
      </c>
      <c r="Y6" s="19" t="s">
        <v>78</v>
      </c>
      <c r="Z6" s="19" t="s">
        <v>79</v>
      </c>
      <c r="AA6" s="20" t="s">
        <v>80</v>
      </c>
    </row>
    <row r="7" spans="2:31" x14ac:dyDescent="0.15">
      <c r="F7" s="138" t="s">
        <v>81</v>
      </c>
      <c r="G7" s="138"/>
      <c r="H7" s="138"/>
      <c r="I7" s="13" t="s">
        <v>82</v>
      </c>
      <c r="U7" s="21">
        <v>1</v>
      </c>
      <c r="V7" s="22">
        <v>1.2</v>
      </c>
      <c r="W7" s="22">
        <v>1.2</v>
      </c>
      <c r="X7" s="22">
        <v>0</v>
      </c>
      <c r="Y7" s="22">
        <v>1</v>
      </c>
      <c r="Z7" s="22">
        <v>0.7</v>
      </c>
      <c r="AA7" s="23">
        <v>0.8</v>
      </c>
    </row>
    <row r="8" spans="2:31" ht="13.5" customHeight="1" x14ac:dyDescent="0.15">
      <c r="F8" s="138"/>
      <c r="G8" s="138"/>
      <c r="H8" s="138"/>
      <c r="I8" s="13">
        <v>5</v>
      </c>
      <c r="U8" s="21">
        <v>2</v>
      </c>
      <c r="V8" s="22">
        <v>1</v>
      </c>
      <c r="W8" s="22">
        <v>1</v>
      </c>
      <c r="X8" s="22">
        <v>0.8</v>
      </c>
      <c r="Y8" s="22">
        <v>0.7</v>
      </c>
      <c r="Z8" s="22">
        <v>0.7</v>
      </c>
      <c r="AA8" s="23">
        <v>1</v>
      </c>
    </row>
    <row r="9" spans="2:31" ht="14.25" thickBot="1" x14ac:dyDescent="0.2">
      <c r="F9" s="139"/>
      <c r="G9" s="139"/>
      <c r="H9" s="139"/>
      <c r="U9" s="24">
        <v>3</v>
      </c>
      <c r="V9" s="25">
        <v>0.8</v>
      </c>
      <c r="W9" s="25">
        <v>0</v>
      </c>
      <c r="X9" s="25">
        <v>1.2</v>
      </c>
      <c r="Y9" s="25">
        <v>0.5</v>
      </c>
      <c r="Z9" s="25">
        <v>1</v>
      </c>
      <c r="AA9" s="26">
        <v>1.25</v>
      </c>
    </row>
    <row r="10" spans="2:31" x14ac:dyDescent="0.15">
      <c r="F10" s="27" t="s">
        <v>83</v>
      </c>
      <c r="G10" s="28" t="s">
        <v>84</v>
      </c>
      <c r="H10" s="29" t="s">
        <v>85</v>
      </c>
      <c r="I10" s="13" t="s">
        <v>86</v>
      </c>
      <c r="J10" s="13">
        <v>1</v>
      </c>
      <c r="K10" s="13">
        <v>2</v>
      </c>
      <c r="L10" s="13">
        <v>3</v>
      </c>
      <c r="M10" s="13">
        <v>4</v>
      </c>
      <c r="N10" s="13">
        <v>5</v>
      </c>
      <c r="O10" s="13">
        <v>6</v>
      </c>
    </row>
    <row r="11" spans="2:31" x14ac:dyDescent="0.15">
      <c r="D11" s="140" t="s">
        <v>87</v>
      </c>
      <c r="E11" s="141"/>
      <c r="F11" s="30">
        <v>1</v>
      </c>
      <c r="G11" s="31">
        <v>10</v>
      </c>
      <c r="H11" s="32">
        <v>5</v>
      </c>
      <c r="I11" s="13">
        <f>G11*10</f>
        <v>100</v>
      </c>
      <c r="J11" s="13">
        <f>VLOOKUP(J$10,$F$26:$H$32,3,TRUE)*$I11/250*200</f>
        <v>40</v>
      </c>
      <c r="K11" s="13">
        <f t="shared" ref="K11:O20" si="0">VLOOKUP(K$10,$F$26:$H$32,3,TRUE)*$I11/250*200</f>
        <v>80</v>
      </c>
      <c r="L11" s="13">
        <f t="shared" si="0"/>
        <v>120</v>
      </c>
      <c r="M11" s="13">
        <f t="shared" si="0"/>
        <v>160</v>
      </c>
      <c r="N11" s="13">
        <f t="shared" si="0"/>
        <v>200</v>
      </c>
      <c r="O11" s="13">
        <f t="shared" si="0"/>
        <v>240</v>
      </c>
      <c r="P11" s="13">
        <v>1</v>
      </c>
    </row>
    <row r="12" spans="2:31" x14ac:dyDescent="0.15">
      <c r="D12" s="140" t="s">
        <v>88</v>
      </c>
      <c r="E12" s="141"/>
      <c r="F12" s="33">
        <v>2</v>
      </c>
      <c r="G12" s="34">
        <v>30</v>
      </c>
      <c r="H12" s="35">
        <v>30</v>
      </c>
      <c r="I12" s="13">
        <f t="shared" ref="I12:I20" si="1">G12*10</f>
        <v>300</v>
      </c>
      <c r="J12" s="13">
        <f t="shared" ref="J12:J20" si="2">VLOOKUP(J$10,$F$26:$H$32,3,TRUE)*$I12/250*200</f>
        <v>120</v>
      </c>
      <c r="K12" s="13">
        <f t="shared" si="0"/>
        <v>240</v>
      </c>
      <c r="L12" s="13">
        <f t="shared" si="0"/>
        <v>360</v>
      </c>
      <c r="M12" s="13">
        <f t="shared" si="0"/>
        <v>480</v>
      </c>
      <c r="N12" s="13">
        <f t="shared" si="0"/>
        <v>600</v>
      </c>
      <c r="O12" s="13">
        <f t="shared" si="0"/>
        <v>720</v>
      </c>
      <c r="P12" s="13">
        <v>2</v>
      </c>
    </row>
    <row r="13" spans="2:31" x14ac:dyDescent="0.15">
      <c r="D13" s="140" t="s">
        <v>89</v>
      </c>
      <c r="E13" s="141"/>
      <c r="F13" s="36">
        <v>3</v>
      </c>
      <c r="G13" s="37">
        <v>50</v>
      </c>
      <c r="H13" s="38">
        <v>60</v>
      </c>
      <c r="I13" s="13">
        <f t="shared" si="1"/>
        <v>500</v>
      </c>
      <c r="J13" s="13">
        <f t="shared" si="2"/>
        <v>200</v>
      </c>
      <c r="K13" s="13">
        <f t="shared" si="0"/>
        <v>400</v>
      </c>
      <c r="L13" s="13">
        <f t="shared" si="0"/>
        <v>600</v>
      </c>
      <c r="M13" s="13">
        <f t="shared" si="0"/>
        <v>800</v>
      </c>
      <c r="N13" s="13">
        <f t="shared" si="0"/>
        <v>1000</v>
      </c>
      <c r="O13" s="13">
        <f t="shared" si="0"/>
        <v>1200</v>
      </c>
      <c r="P13" s="13">
        <v>2</v>
      </c>
    </row>
    <row r="14" spans="2:31" x14ac:dyDescent="0.15">
      <c r="D14" s="140" t="s">
        <v>90</v>
      </c>
      <c r="E14" s="141"/>
      <c r="F14" s="39">
        <v>4</v>
      </c>
      <c r="G14" s="40">
        <v>70</v>
      </c>
      <c r="H14" s="41">
        <v>100</v>
      </c>
      <c r="I14" s="13">
        <f t="shared" si="1"/>
        <v>700</v>
      </c>
      <c r="J14" s="13">
        <f t="shared" si="2"/>
        <v>280</v>
      </c>
      <c r="K14" s="13">
        <f t="shared" si="0"/>
        <v>560</v>
      </c>
      <c r="L14" s="13">
        <f t="shared" si="0"/>
        <v>840</v>
      </c>
      <c r="M14" s="13">
        <f t="shared" si="0"/>
        <v>1120</v>
      </c>
      <c r="N14" s="13">
        <f t="shared" si="0"/>
        <v>1400</v>
      </c>
      <c r="O14" s="13">
        <f t="shared" si="0"/>
        <v>1680</v>
      </c>
      <c r="P14" s="13">
        <v>3</v>
      </c>
      <c r="Z14" s="13">
        <f>Z16*Z15</f>
        <v>1.9500000000000002</v>
      </c>
      <c r="AA14" s="13">
        <f t="shared" ref="AA14:AD14" si="3">AA16*AA15</f>
        <v>3</v>
      </c>
      <c r="AB14" s="13">
        <f t="shared" si="3"/>
        <v>1.95</v>
      </c>
      <c r="AC14" s="13">
        <f t="shared" si="3"/>
        <v>0</v>
      </c>
      <c r="AD14" s="13">
        <f t="shared" si="3"/>
        <v>0.2</v>
      </c>
      <c r="AE14" s="13">
        <f>SUM(Z14:AD14)</f>
        <v>7.1000000000000005</v>
      </c>
    </row>
    <row r="15" spans="2:31" x14ac:dyDescent="0.15">
      <c r="D15" s="140" t="s">
        <v>91</v>
      </c>
      <c r="E15" s="141"/>
      <c r="F15" s="39">
        <v>5</v>
      </c>
      <c r="G15" s="40">
        <v>80</v>
      </c>
      <c r="H15" s="41">
        <v>100</v>
      </c>
      <c r="I15" s="13">
        <f t="shared" si="1"/>
        <v>800</v>
      </c>
      <c r="J15" s="13">
        <f t="shared" si="2"/>
        <v>320</v>
      </c>
      <c r="K15" s="13">
        <f t="shared" si="0"/>
        <v>640</v>
      </c>
      <c r="L15" s="13">
        <f t="shared" si="0"/>
        <v>960</v>
      </c>
      <c r="M15" s="13">
        <f t="shared" si="0"/>
        <v>1280</v>
      </c>
      <c r="N15" s="13">
        <f t="shared" si="0"/>
        <v>1600</v>
      </c>
      <c r="O15" s="13">
        <f t="shared" si="0"/>
        <v>1920</v>
      </c>
      <c r="P15" s="13">
        <v>3</v>
      </c>
      <c r="Z15" s="13">
        <v>0.05</v>
      </c>
      <c r="AA15" s="13">
        <v>1</v>
      </c>
      <c r="AB15" s="13">
        <v>1</v>
      </c>
      <c r="AD15" s="13">
        <v>0.04</v>
      </c>
    </row>
    <row r="16" spans="2:31" ht="14.25" thickBot="1" x14ac:dyDescent="0.2">
      <c r="D16" s="140">
        <v>4.2</v>
      </c>
      <c r="E16" s="141"/>
      <c r="F16" s="42">
        <v>6</v>
      </c>
      <c r="G16" s="43">
        <v>90</v>
      </c>
      <c r="H16" s="44">
        <v>100</v>
      </c>
      <c r="I16" s="13">
        <f t="shared" si="1"/>
        <v>900</v>
      </c>
      <c r="J16" s="13">
        <f t="shared" si="2"/>
        <v>360</v>
      </c>
      <c r="K16" s="13">
        <f t="shared" si="0"/>
        <v>720</v>
      </c>
      <c r="L16" s="13">
        <f t="shared" si="0"/>
        <v>1080</v>
      </c>
      <c r="M16" s="13">
        <f t="shared" si="0"/>
        <v>1440</v>
      </c>
      <c r="N16" s="13">
        <f t="shared" si="0"/>
        <v>1800</v>
      </c>
      <c r="O16" s="13">
        <f t="shared" si="0"/>
        <v>2160</v>
      </c>
      <c r="P16" s="13">
        <v>3</v>
      </c>
      <c r="R16" s="13" t="s">
        <v>92</v>
      </c>
      <c r="S16" s="13">
        <v>8</v>
      </c>
      <c r="Z16" s="13">
        <v>39</v>
      </c>
      <c r="AA16" s="13">
        <v>3</v>
      </c>
      <c r="AB16" s="13">
        <v>1.95</v>
      </c>
      <c r="AD16" s="13">
        <v>5</v>
      </c>
    </row>
    <row r="17" spans="4:36" x14ac:dyDescent="0.15">
      <c r="D17" s="140">
        <v>4.5</v>
      </c>
      <c r="E17" s="141"/>
      <c r="F17" s="42">
        <v>7</v>
      </c>
      <c r="G17" s="43">
        <v>100</v>
      </c>
      <c r="H17" s="44">
        <v>100</v>
      </c>
      <c r="I17" s="13">
        <f t="shared" si="1"/>
        <v>1000</v>
      </c>
      <c r="J17" s="13">
        <f t="shared" si="2"/>
        <v>400</v>
      </c>
      <c r="K17" s="13">
        <f t="shared" si="0"/>
        <v>800</v>
      </c>
      <c r="L17" s="13">
        <f t="shared" si="0"/>
        <v>1200</v>
      </c>
      <c r="M17" s="13">
        <f t="shared" si="0"/>
        <v>1600</v>
      </c>
      <c r="N17" s="13">
        <f t="shared" si="0"/>
        <v>2000</v>
      </c>
      <c r="O17" s="13">
        <f t="shared" si="0"/>
        <v>2400</v>
      </c>
      <c r="P17" s="13">
        <v>4</v>
      </c>
      <c r="R17" s="27"/>
      <c r="S17" s="28" t="s">
        <v>93</v>
      </c>
      <c r="T17" s="28" t="s">
        <v>94</v>
      </c>
      <c r="U17" s="28" t="s">
        <v>95</v>
      </c>
      <c r="V17" s="28" t="s">
        <v>96</v>
      </c>
      <c r="W17" s="29" t="s">
        <v>97</v>
      </c>
      <c r="X17" s="13">
        <v>0</v>
      </c>
      <c r="Y17" s="18"/>
      <c r="Z17" s="28" t="s">
        <v>93</v>
      </c>
      <c r="AA17" s="28" t="s">
        <v>94</v>
      </c>
      <c r="AB17" s="28" t="s">
        <v>95</v>
      </c>
      <c r="AC17" s="28" t="s">
        <v>96</v>
      </c>
      <c r="AD17" s="29" t="s">
        <v>97</v>
      </c>
    </row>
    <row r="18" spans="4:36" x14ac:dyDescent="0.15">
      <c r="D18" s="140"/>
      <c r="E18" s="141"/>
      <c r="F18" s="45">
        <v>8</v>
      </c>
      <c r="G18" s="15">
        <v>110</v>
      </c>
      <c r="H18" s="46">
        <v>100</v>
      </c>
      <c r="I18" s="13">
        <f t="shared" si="1"/>
        <v>1100</v>
      </c>
      <c r="J18" s="13">
        <f t="shared" si="2"/>
        <v>440.00000000000006</v>
      </c>
      <c r="K18" s="13">
        <f t="shared" si="0"/>
        <v>880.00000000000011</v>
      </c>
      <c r="L18" s="13">
        <f t="shared" si="0"/>
        <v>1320</v>
      </c>
      <c r="M18" s="13">
        <f t="shared" si="0"/>
        <v>1760.0000000000002</v>
      </c>
      <c r="N18" s="13">
        <f t="shared" si="0"/>
        <v>2200</v>
      </c>
      <c r="O18" s="13">
        <f t="shared" si="0"/>
        <v>2640</v>
      </c>
      <c r="P18" s="13">
        <v>4</v>
      </c>
      <c r="R18" s="47" t="s">
        <v>98</v>
      </c>
      <c r="S18" s="14">
        <v>1</v>
      </c>
      <c r="T18" s="14"/>
      <c r="U18" s="14">
        <v>1</v>
      </c>
      <c r="V18" s="14"/>
      <c r="W18" s="48"/>
      <c r="X18" s="13">
        <v>1</v>
      </c>
      <c r="Y18" s="47" t="s">
        <v>98</v>
      </c>
      <c r="Z18" s="49">
        <v>7</v>
      </c>
      <c r="AA18" s="49"/>
      <c r="AB18" s="49">
        <v>0.5</v>
      </c>
      <c r="AC18" s="49"/>
      <c r="AD18" s="50"/>
      <c r="AE18" s="13">
        <f>Z18*Z$15</f>
        <v>0.35000000000000003</v>
      </c>
      <c r="AF18" s="13">
        <f t="shared" ref="AF18:AI24" si="4">AA18*AA$15</f>
        <v>0</v>
      </c>
      <c r="AG18" s="13">
        <f t="shared" si="4"/>
        <v>0.5</v>
      </c>
      <c r="AH18" s="13">
        <f t="shared" si="4"/>
        <v>0</v>
      </c>
      <c r="AI18" s="13">
        <f t="shared" si="4"/>
        <v>0</v>
      </c>
      <c r="AJ18" s="13">
        <f>SUM(AE18:AI18)</f>
        <v>0.85000000000000009</v>
      </c>
    </row>
    <row r="19" spans="4:36" x14ac:dyDescent="0.15">
      <c r="D19" s="140"/>
      <c r="E19" s="141"/>
      <c r="F19" s="45">
        <v>9</v>
      </c>
      <c r="G19" s="15">
        <v>120</v>
      </c>
      <c r="H19" s="46">
        <v>100</v>
      </c>
      <c r="I19" s="13">
        <f t="shared" si="1"/>
        <v>1200</v>
      </c>
      <c r="J19" s="13">
        <f t="shared" si="2"/>
        <v>480</v>
      </c>
      <c r="K19" s="13">
        <f t="shared" si="0"/>
        <v>960</v>
      </c>
      <c r="L19" s="13">
        <f t="shared" si="0"/>
        <v>1440</v>
      </c>
      <c r="M19" s="13">
        <f t="shared" si="0"/>
        <v>1920</v>
      </c>
      <c r="N19" s="13">
        <f t="shared" si="0"/>
        <v>2400</v>
      </c>
      <c r="O19" s="13">
        <f t="shared" si="0"/>
        <v>2880</v>
      </c>
      <c r="P19" s="13">
        <v>5</v>
      </c>
      <c r="R19" s="47" t="s">
        <v>99</v>
      </c>
      <c r="S19" s="14">
        <v>1</v>
      </c>
      <c r="T19" s="14"/>
      <c r="U19" s="14"/>
      <c r="V19" s="14"/>
      <c r="W19" s="48"/>
      <c r="X19" s="13">
        <v>2</v>
      </c>
      <c r="Y19" s="47" t="s">
        <v>99</v>
      </c>
      <c r="Z19" s="49">
        <v>10</v>
      </c>
      <c r="AA19" s="49"/>
      <c r="AB19" s="49">
        <v>0.5</v>
      </c>
      <c r="AC19" s="49"/>
      <c r="AD19" s="50"/>
      <c r="AE19" s="13">
        <f t="shared" ref="AE19:AE24" si="5">Z19*Z$15</f>
        <v>0.5</v>
      </c>
      <c r="AF19" s="13">
        <f t="shared" si="4"/>
        <v>0</v>
      </c>
      <c r="AG19" s="13">
        <f t="shared" si="4"/>
        <v>0.5</v>
      </c>
      <c r="AH19" s="13">
        <f t="shared" si="4"/>
        <v>0</v>
      </c>
      <c r="AI19" s="13">
        <f t="shared" si="4"/>
        <v>0</v>
      </c>
      <c r="AJ19" s="13">
        <f t="shared" ref="AJ19:AJ24" si="6">SUM(AE19:AI19)</f>
        <v>1</v>
      </c>
    </row>
    <row r="20" spans="4:36" ht="14.25" thickBot="1" x14ac:dyDescent="0.2">
      <c r="D20" s="140"/>
      <c r="E20" s="141"/>
      <c r="F20" s="51">
        <v>10</v>
      </c>
      <c r="G20" s="52">
        <v>150</v>
      </c>
      <c r="H20" s="53">
        <v>100</v>
      </c>
      <c r="I20" s="13">
        <f t="shared" si="1"/>
        <v>1500</v>
      </c>
      <c r="J20" s="13">
        <f t="shared" si="2"/>
        <v>600</v>
      </c>
      <c r="K20" s="13">
        <f t="shared" si="0"/>
        <v>1200</v>
      </c>
      <c r="L20" s="13">
        <f t="shared" si="0"/>
        <v>1800</v>
      </c>
      <c r="M20" s="13">
        <f t="shared" si="0"/>
        <v>2400</v>
      </c>
      <c r="N20" s="13">
        <f t="shared" si="0"/>
        <v>3000</v>
      </c>
      <c r="O20" s="13">
        <f t="shared" si="0"/>
        <v>3600</v>
      </c>
      <c r="P20" s="13">
        <v>5</v>
      </c>
      <c r="R20" s="47" t="s">
        <v>100</v>
      </c>
      <c r="S20" s="14">
        <v>1</v>
      </c>
      <c r="T20" s="14"/>
      <c r="U20" s="14">
        <v>1</v>
      </c>
      <c r="V20" s="14"/>
      <c r="W20" s="48"/>
      <c r="X20" s="13">
        <v>3</v>
      </c>
      <c r="Y20" s="47" t="s">
        <v>100</v>
      </c>
      <c r="Z20" s="49">
        <v>5</v>
      </c>
      <c r="AA20" s="49"/>
      <c r="AB20" s="54">
        <v>0.5</v>
      </c>
      <c r="AC20" s="49"/>
      <c r="AD20" s="50"/>
      <c r="AE20" s="13">
        <f t="shared" si="5"/>
        <v>0.25</v>
      </c>
      <c r="AF20" s="13">
        <f t="shared" si="4"/>
        <v>0</v>
      </c>
      <c r="AG20" s="13">
        <f t="shared" si="4"/>
        <v>0.5</v>
      </c>
      <c r="AH20" s="13">
        <f t="shared" si="4"/>
        <v>0</v>
      </c>
      <c r="AI20" s="13">
        <f t="shared" si="4"/>
        <v>0</v>
      </c>
      <c r="AJ20" s="13">
        <f t="shared" si="6"/>
        <v>0.75</v>
      </c>
    </row>
    <row r="21" spans="4:36" x14ac:dyDescent="0.15">
      <c r="F21" s="13" t="s">
        <v>101</v>
      </c>
      <c r="J21" s="16">
        <v>0.05</v>
      </c>
      <c r="K21" s="16">
        <v>0.05</v>
      </c>
      <c r="L21" s="16">
        <v>0.05</v>
      </c>
      <c r="M21" s="16">
        <v>0.05</v>
      </c>
      <c r="N21" s="16">
        <v>0.05</v>
      </c>
      <c r="O21" s="16">
        <v>0.05</v>
      </c>
      <c r="R21" s="47" t="s">
        <v>102</v>
      </c>
      <c r="S21" s="14"/>
      <c r="T21" s="14">
        <v>1</v>
      </c>
      <c r="U21" s="14"/>
      <c r="V21" s="14"/>
      <c r="W21" s="48"/>
      <c r="X21" s="13">
        <v>4</v>
      </c>
      <c r="Y21" s="47" t="s">
        <v>102</v>
      </c>
      <c r="Z21" s="49"/>
      <c r="AA21" s="49">
        <v>0.5</v>
      </c>
      <c r="AB21" s="49">
        <v>0.25</v>
      </c>
      <c r="AC21" s="49"/>
      <c r="AD21" s="50"/>
      <c r="AE21" s="13">
        <f t="shared" si="5"/>
        <v>0</v>
      </c>
      <c r="AF21" s="13">
        <f t="shared" si="4"/>
        <v>0.5</v>
      </c>
      <c r="AG21" s="13">
        <f t="shared" si="4"/>
        <v>0.25</v>
      </c>
      <c r="AH21" s="13">
        <f t="shared" si="4"/>
        <v>0</v>
      </c>
      <c r="AI21" s="13">
        <f t="shared" si="4"/>
        <v>0</v>
      </c>
      <c r="AJ21" s="13">
        <f t="shared" si="6"/>
        <v>0.75</v>
      </c>
    </row>
    <row r="22" spans="4:36" x14ac:dyDescent="0.15">
      <c r="R22" s="47" t="s">
        <v>103</v>
      </c>
      <c r="S22" s="14"/>
      <c r="T22" s="14"/>
      <c r="U22" s="14"/>
      <c r="V22" s="14">
        <v>1</v>
      </c>
      <c r="W22" s="48"/>
      <c r="X22" s="13">
        <v>5</v>
      </c>
      <c r="Y22" s="47" t="s">
        <v>103</v>
      </c>
      <c r="Z22" s="49">
        <v>7</v>
      </c>
      <c r="AA22" s="49"/>
      <c r="AB22" s="49">
        <v>0</v>
      </c>
      <c r="AC22" s="49"/>
      <c r="AD22" s="50">
        <v>5</v>
      </c>
      <c r="AE22" s="13">
        <f t="shared" si="5"/>
        <v>0.35000000000000003</v>
      </c>
      <c r="AF22" s="13">
        <f t="shared" si="4"/>
        <v>0</v>
      </c>
      <c r="AG22" s="13">
        <f t="shared" si="4"/>
        <v>0</v>
      </c>
      <c r="AH22" s="13">
        <f t="shared" si="4"/>
        <v>0</v>
      </c>
      <c r="AI22" s="13">
        <f t="shared" si="4"/>
        <v>0.2</v>
      </c>
      <c r="AJ22" s="13">
        <f t="shared" si="6"/>
        <v>0.55000000000000004</v>
      </c>
    </row>
    <row r="23" spans="4:36" x14ac:dyDescent="0.15">
      <c r="R23" s="47" t="s">
        <v>104</v>
      </c>
      <c r="S23" s="14"/>
      <c r="T23" s="14">
        <v>1</v>
      </c>
      <c r="U23" s="14"/>
      <c r="V23" s="14"/>
      <c r="W23" s="48"/>
      <c r="X23" s="13">
        <v>6</v>
      </c>
      <c r="Y23" s="47" t="s">
        <v>104</v>
      </c>
      <c r="Z23" s="49"/>
      <c r="AA23" s="49">
        <v>0.5</v>
      </c>
      <c r="AB23" s="49">
        <v>0.2</v>
      </c>
      <c r="AC23" s="49"/>
      <c r="AD23" s="50"/>
      <c r="AE23" s="13">
        <f t="shared" si="5"/>
        <v>0</v>
      </c>
      <c r="AF23" s="13">
        <f t="shared" si="4"/>
        <v>0.5</v>
      </c>
      <c r="AG23" s="13">
        <f t="shared" si="4"/>
        <v>0.2</v>
      </c>
      <c r="AH23" s="13">
        <f t="shared" si="4"/>
        <v>0</v>
      </c>
      <c r="AI23" s="13">
        <f t="shared" si="4"/>
        <v>0</v>
      </c>
      <c r="AJ23" s="13">
        <f t="shared" si="6"/>
        <v>0.7</v>
      </c>
    </row>
    <row r="24" spans="4:36" ht="14.25" thickBot="1" x14ac:dyDescent="0.2">
      <c r="F24" s="136" t="s">
        <v>105</v>
      </c>
      <c r="G24" s="136"/>
      <c r="H24" s="136"/>
      <c r="I24" s="13" t="s">
        <v>106</v>
      </c>
      <c r="R24" s="55" t="s">
        <v>107</v>
      </c>
      <c r="S24" s="56"/>
      <c r="T24" s="56">
        <v>1</v>
      </c>
      <c r="U24" s="56"/>
      <c r="V24" s="56"/>
      <c r="W24" s="57"/>
      <c r="X24" s="13">
        <v>7</v>
      </c>
      <c r="Y24" s="55" t="s">
        <v>107</v>
      </c>
      <c r="Z24" s="58">
        <v>10</v>
      </c>
      <c r="AA24" s="58">
        <v>2</v>
      </c>
      <c r="AB24" s="58"/>
      <c r="AC24" s="58"/>
      <c r="AD24" s="59"/>
      <c r="AE24" s="13">
        <f t="shared" si="5"/>
        <v>0.5</v>
      </c>
      <c r="AF24" s="13">
        <f t="shared" si="4"/>
        <v>2</v>
      </c>
      <c r="AG24" s="13">
        <f t="shared" si="4"/>
        <v>0</v>
      </c>
      <c r="AH24" s="13">
        <f t="shared" si="4"/>
        <v>0</v>
      </c>
      <c r="AI24" s="13">
        <f t="shared" si="4"/>
        <v>0</v>
      </c>
      <c r="AJ24" s="13">
        <f t="shared" si="6"/>
        <v>2.5</v>
      </c>
    </row>
    <row r="25" spans="4:36" ht="14.25" thickBot="1" x14ac:dyDescent="0.2">
      <c r="F25" s="137"/>
      <c r="G25" s="137"/>
      <c r="H25" s="137"/>
      <c r="I25" s="13">
        <v>10</v>
      </c>
    </row>
    <row r="26" spans="4:36" ht="14.25" thickBot="1" x14ac:dyDescent="0.2">
      <c r="F26" s="27" t="s">
        <v>108</v>
      </c>
      <c r="G26" s="28" t="s">
        <v>109</v>
      </c>
      <c r="H26" s="29" t="s">
        <v>110</v>
      </c>
    </row>
    <row r="27" spans="4:36" ht="14.25" thickBot="1" x14ac:dyDescent="0.2">
      <c r="F27" s="47">
        <v>1</v>
      </c>
      <c r="G27" s="14" t="s">
        <v>111</v>
      </c>
      <c r="H27" s="48">
        <v>0.5</v>
      </c>
      <c r="X27" s="13">
        <v>0</v>
      </c>
      <c r="Z27" s="13" t="s">
        <v>112</v>
      </c>
      <c r="AA27" s="13" t="s">
        <v>113</v>
      </c>
      <c r="AB27" s="13" t="s">
        <v>114</v>
      </c>
      <c r="AC27" s="13" t="s">
        <v>115</v>
      </c>
      <c r="AD27" s="13" t="s">
        <v>116</v>
      </c>
      <c r="AE27" s="13" t="s">
        <v>117</v>
      </c>
      <c r="AF27" s="27" t="s">
        <v>118</v>
      </c>
      <c r="AG27" s="28" t="s">
        <v>119</v>
      </c>
      <c r="AH27" s="28" t="s">
        <v>120</v>
      </c>
      <c r="AI27" s="29" t="s">
        <v>119</v>
      </c>
    </row>
    <row r="28" spans="4:36" x14ac:dyDescent="0.15">
      <c r="F28" s="47">
        <v>2</v>
      </c>
      <c r="G28" s="14" t="s">
        <v>121</v>
      </c>
      <c r="H28" s="48">
        <v>1</v>
      </c>
      <c r="X28" s="13">
        <v>1</v>
      </c>
      <c r="Y28" s="60" t="s">
        <v>122</v>
      </c>
      <c r="Z28" s="18"/>
      <c r="AA28" s="19"/>
      <c r="AB28" s="19"/>
      <c r="AC28" s="19"/>
      <c r="AD28" s="19"/>
      <c r="AE28" s="19"/>
      <c r="AF28" s="47">
        <v>16</v>
      </c>
      <c r="AG28" s="14">
        <v>7</v>
      </c>
      <c r="AH28" s="14">
        <v>20</v>
      </c>
      <c r="AI28" s="48">
        <v>0.5</v>
      </c>
    </row>
    <row r="29" spans="4:36" x14ac:dyDescent="0.15">
      <c r="F29" s="47">
        <v>3</v>
      </c>
      <c r="G29" s="14" t="s">
        <v>123</v>
      </c>
      <c r="H29" s="48">
        <v>1.5</v>
      </c>
      <c r="X29" s="13">
        <v>2</v>
      </c>
      <c r="Y29" s="60" t="s">
        <v>124</v>
      </c>
      <c r="Z29" s="21"/>
      <c r="AA29" s="49"/>
      <c r="AB29" s="49"/>
      <c r="AC29" s="49"/>
      <c r="AD29" s="49"/>
      <c r="AE29" s="49"/>
      <c r="AF29" s="47">
        <v>16</v>
      </c>
      <c r="AG29" s="14">
        <v>10</v>
      </c>
      <c r="AH29" s="14">
        <v>20</v>
      </c>
      <c r="AI29" s="48">
        <v>0.5</v>
      </c>
    </row>
    <row r="30" spans="4:36" x14ac:dyDescent="0.15">
      <c r="F30" s="47">
        <v>4</v>
      </c>
      <c r="G30" s="14" t="s">
        <v>125</v>
      </c>
      <c r="H30" s="48">
        <v>2</v>
      </c>
      <c r="N30" s="13">
        <v>1192</v>
      </c>
      <c r="X30" s="13">
        <v>3</v>
      </c>
      <c r="Y30" s="60" t="s">
        <v>100</v>
      </c>
      <c r="Z30" s="21"/>
      <c r="AA30" s="49"/>
      <c r="AB30" s="49"/>
      <c r="AC30" s="49"/>
      <c r="AD30" s="49"/>
      <c r="AE30" s="49"/>
      <c r="AF30" s="47">
        <v>16</v>
      </c>
      <c r="AG30" s="14">
        <v>5</v>
      </c>
      <c r="AH30" s="14">
        <v>21</v>
      </c>
      <c r="AI30" s="48">
        <v>0.5</v>
      </c>
    </row>
    <row r="31" spans="4:36" x14ac:dyDescent="0.15">
      <c r="F31" s="47">
        <v>5</v>
      </c>
      <c r="G31" s="14" t="s">
        <v>126</v>
      </c>
      <c r="H31" s="48">
        <v>2.5</v>
      </c>
      <c r="N31" s="13">
        <v>4</v>
      </c>
      <c r="O31" s="13">
        <f>N30/N31</f>
        <v>298</v>
      </c>
      <c r="X31" s="13">
        <v>4</v>
      </c>
      <c r="Y31" s="60" t="s">
        <v>127</v>
      </c>
      <c r="Z31" s="21"/>
      <c r="AA31" s="49"/>
      <c r="AB31" s="49"/>
      <c r="AC31" s="49"/>
      <c r="AD31" s="49"/>
      <c r="AE31" s="49"/>
      <c r="AF31" s="47">
        <v>18</v>
      </c>
      <c r="AG31" s="14">
        <v>0.5</v>
      </c>
      <c r="AH31" s="14">
        <v>22</v>
      </c>
      <c r="AI31" s="48">
        <v>0.25</v>
      </c>
    </row>
    <row r="32" spans="4:36" ht="14.25" thickBot="1" x14ac:dyDescent="0.2">
      <c r="F32" s="55">
        <v>6</v>
      </c>
      <c r="G32" s="56" t="s">
        <v>128</v>
      </c>
      <c r="H32" s="57">
        <v>3</v>
      </c>
      <c r="X32" s="13">
        <v>5</v>
      </c>
      <c r="Y32" s="60" t="s">
        <v>129</v>
      </c>
      <c r="Z32" s="21"/>
      <c r="AA32" s="49"/>
      <c r="AB32" s="49"/>
      <c r="AC32" s="49"/>
      <c r="AD32" s="49"/>
      <c r="AE32" s="49"/>
      <c r="AF32" s="47">
        <v>16</v>
      </c>
      <c r="AG32" s="14">
        <v>7</v>
      </c>
      <c r="AH32" s="14">
        <v>17</v>
      </c>
      <c r="AI32" s="48">
        <v>5</v>
      </c>
    </row>
    <row r="33" spans="6:35" x14ac:dyDescent="0.15">
      <c r="X33" s="13">
        <v>6</v>
      </c>
      <c r="Y33" s="60" t="s">
        <v>130</v>
      </c>
      <c r="Z33" s="21"/>
      <c r="AA33" s="49"/>
      <c r="AB33" s="49"/>
      <c r="AC33" s="49"/>
      <c r="AD33" s="49"/>
      <c r="AE33" s="49"/>
      <c r="AF33" s="47">
        <v>18</v>
      </c>
      <c r="AG33" s="14">
        <v>0.5</v>
      </c>
      <c r="AH33" s="14">
        <v>17</v>
      </c>
      <c r="AI33" s="48">
        <v>0.2</v>
      </c>
    </row>
    <row r="34" spans="6:35" ht="14.25" thickBot="1" x14ac:dyDescent="0.2">
      <c r="X34" s="13">
        <v>7</v>
      </c>
      <c r="Y34" s="61" t="s">
        <v>131</v>
      </c>
      <c r="Z34" s="24"/>
      <c r="AA34" s="58"/>
      <c r="AB34" s="58"/>
      <c r="AC34" s="58"/>
      <c r="AD34" s="58"/>
      <c r="AE34" s="58"/>
      <c r="AF34" s="55">
        <v>16</v>
      </c>
      <c r="AG34" s="56">
        <v>10</v>
      </c>
      <c r="AH34" s="56">
        <v>18</v>
      </c>
      <c r="AI34" s="57">
        <v>2</v>
      </c>
    </row>
    <row r="35" spans="6:35" x14ac:dyDescent="0.15">
      <c r="F35" s="13" t="s">
        <v>132</v>
      </c>
      <c r="H35" s="13" t="s">
        <v>133</v>
      </c>
      <c r="X35" s="13">
        <v>8</v>
      </c>
    </row>
    <row r="36" spans="6:35" x14ac:dyDescent="0.15">
      <c r="F36" s="13">
        <v>0</v>
      </c>
      <c r="H36" s="13">
        <v>1</v>
      </c>
    </row>
    <row r="37" spans="6:35" x14ac:dyDescent="0.15">
      <c r="F37" s="13">
        <v>1</v>
      </c>
      <c r="H37" s="13">
        <f>$N$37*H36</f>
        <v>1.2</v>
      </c>
      <c r="N37" s="13">
        <v>1.2</v>
      </c>
      <c r="P37" s="13">
        <v>1</v>
      </c>
      <c r="Q37" s="13">
        <v>2.5</v>
      </c>
    </row>
    <row r="38" spans="6:35" x14ac:dyDescent="0.15">
      <c r="F38" s="13">
        <v>2</v>
      </c>
      <c r="H38" s="13">
        <f t="shared" ref="H38:H41" si="7">$N$37*H37</f>
        <v>1.44</v>
      </c>
      <c r="N38" s="13">
        <f>N37^5</f>
        <v>2.4883199999999999</v>
      </c>
    </row>
    <row r="39" spans="6:35" x14ac:dyDescent="0.15">
      <c r="F39" s="13">
        <v>3</v>
      </c>
      <c r="H39" s="13">
        <f t="shared" si="7"/>
        <v>1.728</v>
      </c>
    </row>
    <row r="40" spans="6:35" x14ac:dyDescent="0.15">
      <c r="F40" s="13">
        <v>4</v>
      </c>
      <c r="H40" s="13">
        <f t="shared" si="7"/>
        <v>2.0735999999999999</v>
      </c>
    </row>
    <row r="41" spans="6:35" x14ac:dyDescent="0.15">
      <c r="F41" s="13">
        <v>5</v>
      </c>
      <c r="H41" s="13">
        <f t="shared" si="7"/>
        <v>2.4883199999999999</v>
      </c>
    </row>
  </sheetData>
  <mergeCells count="12">
    <mergeCell ref="F24:H25"/>
    <mergeCell ref="F7:H9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说明</vt:lpstr>
      <vt:lpstr>装备规划说明</vt:lpstr>
      <vt:lpstr>装备部位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2017-03-15T07:30:34Z</dcterms:modified>
</cp:coreProperties>
</file>