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75" yWindow="1335" windowWidth="24075" windowHeight="11880"/>
  </bookViews>
  <sheets>
    <sheet name="Sheet1" sheetId="1" r:id="rId1"/>
    <sheet name="说明" sheetId="2" r:id="rId2"/>
    <sheet name="Sheet3" sheetId="4" r:id="rId3"/>
    <sheet name="防具箱子" sheetId="3" r:id="rId4"/>
    <sheet name="饰品箱" sheetId="8" r:id="rId5"/>
    <sheet name="武器箱子" sheetId="5" r:id="rId6"/>
    <sheet name="低级武器箱子" sheetId="7" r:id="rId7"/>
    <sheet name="未鉴定" sheetId="6" r:id="rId8"/>
    <sheet name="翅膀礼包" sheetId="9" r:id="rId9"/>
  </sheets>
  <calcPr calcId="144525"/>
</workbook>
</file>

<file path=xl/calcChain.xml><?xml version="1.0" encoding="utf-8"?>
<calcChain xmlns="http://schemas.openxmlformats.org/spreadsheetml/2006/main">
  <c r="M77" i="8" l="1"/>
  <c r="M82" i="8" s="1"/>
  <c r="M76" i="8"/>
  <c r="M81" i="8" s="1"/>
  <c r="M75" i="8"/>
  <c r="M80" i="8" s="1"/>
  <c r="M74" i="8"/>
  <c r="M79" i="8" s="1"/>
  <c r="M73" i="8"/>
  <c r="M56" i="8"/>
  <c r="M61" i="8" s="1"/>
  <c r="M55" i="8"/>
  <c r="M60" i="8" s="1"/>
  <c r="M54" i="8"/>
  <c r="M59" i="8" s="1"/>
  <c r="M53" i="8"/>
  <c r="M58" i="8" s="1"/>
  <c r="M52" i="8"/>
  <c r="M35" i="8"/>
  <c r="M40" i="8" s="1"/>
  <c r="M34" i="8"/>
  <c r="M39" i="8" s="1"/>
  <c r="M33" i="8"/>
  <c r="M38" i="8" s="1"/>
  <c r="M32" i="8"/>
  <c r="M37" i="8" s="1"/>
  <c r="M31" i="8"/>
  <c r="M81" i="7"/>
  <c r="M86" i="7" s="1"/>
  <c r="M80" i="7"/>
  <c r="M85" i="7" s="1"/>
  <c r="M79" i="7"/>
  <c r="M84" i="7" s="1"/>
  <c r="M78" i="7"/>
  <c r="M83" i="7" s="1"/>
  <c r="M77" i="7"/>
  <c r="M82" i="7" s="1"/>
  <c r="M59" i="7"/>
  <c r="M64" i="7" s="1"/>
  <c r="M58" i="7"/>
  <c r="M63" i="7" s="1"/>
  <c r="M57" i="7"/>
  <c r="M62" i="7" s="1"/>
  <c r="M56" i="7"/>
  <c r="M61" i="7" s="1"/>
  <c r="M55" i="7"/>
  <c r="M60" i="7" s="1"/>
  <c r="M37" i="7"/>
  <c r="M42" i="7" s="1"/>
  <c r="M36" i="7"/>
  <c r="M41" i="7" s="1"/>
  <c r="M35" i="7"/>
  <c r="M40" i="7" s="1"/>
  <c r="M34" i="7"/>
  <c r="M39" i="7" s="1"/>
  <c r="M33" i="7"/>
  <c r="M38" i="7" s="1"/>
  <c r="M11" i="7"/>
  <c r="M16" i="7" s="1"/>
  <c r="M12" i="7"/>
  <c r="M17" i="7" s="1"/>
  <c r="M13" i="7"/>
  <c r="M18" i="7" s="1"/>
  <c r="M14" i="7"/>
  <c r="M19" i="7" s="1"/>
  <c r="M15" i="7"/>
  <c r="M20" i="7" s="1"/>
  <c r="E74" i="8"/>
  <c r="E79" i="8" s="1"/>
  <c r="G79" i="8" s="1"/>
  <c r="F77" i="8"/>
  <c r="F82" i="8" s="1"/>
  <c r="E77" i="8"/>
  <c r="E82" i="8" s="1"/>
  <c r="G82" i="8" s="1"/>
  <c r="G76" i="8"/>
  <c r="F76" i="8"/>
  <c r="F81" i="8" s="1"/>
  <c r="E76" i="8"/>
  <c r="E81" i="8" s="1"/>
  <c r="G81" i="8" s="1"/>
  <c r="F75" i="8"/>
  <c r="F80" i="8" s="1"/>
  <c r="E75" i="8"/>
  <c r="E80" i="8" s="1"/>
  <c r="G80" i="8" s="1"/>
  <c r="F74" i="8"/>
  <c r="F79" i="8" s="1"/>
  <c r="L73" i="8"/>
  <c r="L78" i="8" s="1"/>
  <c r="N78" i="8" s="1"/>
  <c r="O78" i="8" s="1"/>
  <c r="F73" i="8"/>
  <c r="E73" i="8"/>
  <c r="E78" i="8" s="1"/>
  <c r="G78" i="8" s="1"/>
  <c r="H78" i="8" s="1"/>
  <c r="L72" i="8"/>
  <c r="L77" i="8" s="1"/>
  <c r="G72" i="8"/>
  <c r="H72" i="8" s="1"/>
  <c r="L71" i="8"/>
  <c r="L76" i="8" s="1"/>
  <c r="G71" i="8"/>
  <c r="H71" i="8" s="1"/>
  <c r="L70" i="8"/>
  <c r="S70" i="8" s="1"/>
  <c r="G70" i="8"/>
  <c r="H70" i="8" s="1"/>
  <c r="L69" i="8"/>
  <c r="S69" i="8" s="1"/>
  <c r="G69" i="8"/>
  <c r="H69" i="8" s="1"/>
  <c r="S68" i="8"/>
  <c r="U68" i="8" s="1"/>
  <c r="V68" i="8" s="1"/>
  <c r="N68" i="8"/>
  <c r="O68" i="8" s="1"/>
  <c r="G68" i="8"/>
  <c r="H68" i="8" s="1"/>
  <c r="F58" i="8"/>
  <c r="F56" i="8"/>
  <c r="F61" i="8" s="1"/>
  <c r="E56" i="8"/>
  <c r="G56" i="8" s="1"/>
  <c r="F55" i="8"/>
  <c r="F60" i="8" s="1"/>
  <c r="E55" i="8"/>
  <c r="E60" i="8" s="1"/>
  <c r="G60" i="8" s="1"/>
  <c r="H60" i="8" s="1"/>
  <c r="F54" i="8"/>
  <c r="F59" i="8" s="1"/>
  <c r="E54" i="8"/>
  <c r="E59" i="8" s="1"/>
  <c r="G59" i="8" s="1"/>
  <c r="F53" i="8"/>
  <c r="E53" i="8"/>
  <c r="E58" i="8" s="1"/>
  <c r="G58" i="8" s="1"/>
  <c r="L52" i="8"/>
  <c r="N52" i="8" s="1"/>
  <c r="F52" i="8"/>
  <c r="E52" i="8"/>
  <c r="E57" i="8" s="1"/>
  <c r="G57" i="8" s="1"/>
  <c r="H57" i="8" s="1"/>
  <c r="N51" i="8"/>
  <c r="O51" i="8" s="1"/>
  <c r="L51" i="8"/>
  <c r="L56" i="8" s="1"/>
  <c r="G51" i="8"/>
  <c r="H51" i="8" s="1"/>
  <c r="L50" i="8"/>
  <c r="L55" i="8" s="1"/>
  <c r="G50" i="8"/>
  <c r="H50" i="8" s="1"/>
  <c r="L49" i="8"/>
  <c r="S49" i="8" s="1"/>
  <c r="G49" i="8"/>
  <c r="H49" i="8" s="1"/>
  <c r="L48" i="8"/>
  <c r="L53" i="8" s="1"/>
  <c r="L58" i="8" s="1"/>
  <c r="N58" i="8" s="1"/>
  <c r="G48" i="8"/>
  <c r="H48" i="8" s="1"/>
  <c r="S47" i="8"/>
  <c r="U47" i="8" s="1"/>
  <c r="V47" i="8" s="1"/>
  <c r="N47" i="8"/>
  <c r="O47" i="8" s="1"/>
  <c r="G47" i="8"/>
  <c r="H47" i="8" s="1"/>
  <c r="F35" i="8"/>
  <c r="F40" i="8" s="1"/>
  <c r="E35" i="8"/>
  <c r="E40" i="8" s="1"/>
  <c r="G40" i="8" s="1"/>
  <c r="F34" i="8"/>
  <c r="F39" i="8" s="1"/>
  <c r="E34" i="8"/>
  <c r="E39" i="8" s="1"/>
  <c r="G39" i="8" s="1"/>
  <c r="F33" i="8"/>
  <c r="F38" i="8" s="1"/>
  <c r="E33" i="8"/>
  <c r="G33" i="8" s="1"/>
  <c r="F32" i="8"/>
  <c r="F37" i="8" s="1"/>
  <c r="E32" i="8"/>
  <c r="E37" i="8" s="1"/>
  <c r="G37" i="8" s="1"/>
  <c r="H37" i="8" s="1"/>
  <c r="L31" i="8"/>
  <c r="N31" i="8" s="1"/>
  <c r="F31" i="8"/>
  <c r="E31" i="8"/>
  <c r="L30" i="8"/>
  <c r="N30" i="8" s="1"/>
  <c r="O30" i="8" s="1"/>
  <c r="G30" i="8"/>
  <c r="H30" i="8" s="1"/>
  <c r="L29" i="8"/>
  <c r="L34" i="8" s="1"/>
  <c r="G29" i="8"/>
  <c r="H29" i="8" s="1"/>
  <c r="L28" i="8"/>
  <c r="L33" i="8" s="1"/>
  <c r="G28" i="8"/>
  <c r="H28" i="8" s="1"/>
  <c r="L27" i="8"/>
  <c r="N27" i="8" s="1"/>
  <c r="O27" i="8" s="1"/>
  <c r="G27" i="8"/>
  <c r="H27" i="8" s="1"/>
  <c r="S26" i="8"/>
  <c r="U26" i="8" s="1"/>
  <c r="V26" i="8" s="1"/>
  <c r="N26" i="8"/>
  <c r="O26" i="8" s="1"/>
  <c r="G26" i="8"/>
  <c r="H26" i="8" s="1"/>
  <c r="M12" i="8"/>
  <c r="M17" i="8"/>
  <c r="M15" i="8"/>
  <c r="M20" i="8" s="1"/>
  <c r="F15" i="8"/>
  <c r="F20" i="8" s="1"/>
  <c r="G10" i="8"/>
  <c r="H10" i="8" s="1"/>
  <c r="E15" i="8"/>
  <c r="E20" i="8" s="1"/>
  <c r="G20" i="8" s="1"/>
  <c r="H20" i="8" s="1"/>
  <c r="L10" i="8"/>
  <c r="N10" i="8" s="1"/>
  <c r="O10" i="8" s="1"/>
  <c r="F84" i="7"/>
  <c r="F81" i="7"/>
  <c r="F86" i="7" s="1"/>
  <c r="E81" i="7"/>
  <c r="L81" i="7" s="1"/>
  <c r="N81" i="7" s="1"/>
  <c r="T80" i="7"/>
  <c r="T85" i="7" s="1"/>
  <c r="F80" i="7"/>
  <c r="F85" i="7" s="1"/>
  <c r="E80" i="7"/>
  <c r="L80" i="7" s="1"/>
  <c r="T79" i="7"/>
  <c r="T84" i="7" s="1"/>
  <c r="F79" i="7"/>
  <c r="E79" i="7"/>
  <c r="G79" i="7" s="1"/>
  <c r="T78" i="7"/>
  <c r="T83" i="7" s="1"/>
  <c r="F78" i="7"/>
  <c r="F83" i="7" s="1"/>
  <c r="E78" i="7"/>
  <c r="E83" i="7" s="1"/>
  <c r="T77" i="7"/>
  <c r="T82" i="7" s="1"/>
  <c r="L77" i="7"/>
  <c r="S77" i="7" s="1"/>
  <c r="U77" i="7" s="1"/>
  <c r="F77" i="7"/>
  <c r="F82" i="7" s="1"/>
  <c r="E77" i="7"/>
  <c r="L76" i="7"/>
  <c r="N76" i="7" s="1"/>
  <c r="G76" i="7"/>
  <c r="H76" i="7" s="1"/>
  <c r="L75" i="7"/>
  <c r="N75" i="7" s="1"/>
  <c r="O75" i="7" s="1"/>
  <c r="G75" i="7"/>
  <c r="H75" i="7" s="1"/>
  <c r="L74" i="7"/>
  <c r="N74" i="7" s="1"/>
  <c r="O74" i="7" s="1"/>
  <c r="G74" i="7"/>
  <c r="H74" i="7" s="1"/>
  <c r="L73" i="7"/>
  <c r="G73" i="7"/>
  <c r="H73" i="7" s="1"/>
  <c r="S72" i="7"/>
  <c r="U72" i="7" s="1"/>
  <c r="V72" i="7" s="1"/>
  <c r="N72" i="7"/>
  <c r="O72" i="7" s="1"/>
  <c r="G72" i="7"/>
  <c r="H72" i="7" s="1"/>
  <c r="F61" i="7"/>
  <c r="F59" i="7"/>
  <c r="F64" i="7" s="1"/>
  <c r="E59" i="7"/>
  <c r="L59" i="7" s="1"/>
  <c r="N59" i="7" s="1"/>
  <c r="T58" i="7"/>
  <c r="T63" i="7" s="1"/>
  <c r="F58" i="7"/>
  <c r="F63" i="7" s="1"/>
  <c r="E58" i="7"/>
  <c r="L58" i="7" s="1"/>
  <c r="T57" i="7"/>
  <c r="T62" i="7" s="1"/>
  <c r="F57" i="7"/>
  <c r="F62" i="7" s="1"/>
  <c r="E57" i="7"/>
  <c r="E62" i="7" s="1"/>
  <c r="L62" i="7" s="1"/>
  <c r="T56" i="7"/>
  <c r="T61" i="7" s="1"/>
  <c r="F56" i="7"/>
  <c r="E56" i="7"/>
  <c r="E61" i="7" s="1"/>
  <c r="T55" i="7"/>
  <c r="T60" i="7" s="1"/>
  <c r="L55" i="7"/>
  <c r="S55" i="7" s="1"/>
  <c r="U55" i="7" s="1"/>
  <c r="F55" i="7"/>
  <c r="F60" i="7" s="1"/>
  <c r="E55" i="7"/>
  <c r="L54" i="7"/>
  <c r="N54" i="7" s="1"/>
  <c r="O54" i="7" s="1"/>
  <c r="G54" i="7"/>
  <c r="H54" i="7" s="1"/>
  <c r="L53" i="7"/>
  <c r="S53" i="7" s="1"/>
  <c r="U53" i="7" s="1"/>
  <c r="V53" i="7" s="1"/>
  <c r="G53" i="7"/>
  <c r="H53" i="7" s="1"/>
  <c r="L52" i="7"/>
  <c r="S52" i="7" s="1"/>
  <c r="U52" i="7" s="1"/>
  <c r="V52" i="7" s="1"/>
  <c r="G52" i="7"/>
  <c r="H52" i="7" s="1"/>
  <c r="L51" i="7"/>
  <c r="G51" i="7"/>
  <c r="H51" i="7" s="1"/>
  <c r="S50" i="7"/>
  <c r="U50" i="7" s="1"/>
  <c r="V50" i="7" s="1"/>
  <c r="N50" i="7"/>
  <c r="O50" i="7" s="1"/>
  <c r="G50" i="7"/>
  <c r="H50" i="7" s="1"/>
  <c r="F37" i="7"/>
  <c r="F42" i="7" s="1"/>
  <c r="E37" i="7"/>
  <c r="L37" i="7" s="1"/>
  <c r="N37" i="7" s="1"/>
  <c r="T36" i="7"/>
  <c r="T41" i="7" s="1"/>
  <c r="F36" i="7"/>
  <c r="F41" i="7" s="1"/>
  <c r="E36" i="7"/>
  <c r="E41" i="7" s="1"/>
  <c r="T35" i="7"/>
  <c r="T40" i="7" s="1"/>
  <c r="F35" i="7"/>
  <c r="F40" i="7" s="1"/>
  <c r="E35" i="7"/>
  <c r="L35" i="7" s="1"/>
  <c r="T34" i="7"/>
  <c r="T39" i="7" s="1"/>
  <c r="F34" i="7"/>
  <c r="F39" i="7" s="1"/>
  <c r="E34" i="7"/>
  <c r="E39" i="7" s="1"/>
  <c r="T33" i="7"/>
  <c r="T38" i="7" s="1"/>
  <c r="L33" i="7"/>
  <c r="L38" i="7" s="1"/>
  <c r="F33" i="7"/>
  <c r="F38" i="7" s="1"/>
  <c r="E33" i="7"/>
  <c r="L32" i="7"/>
  <c r="N32" i="7" s="1"/>
  <c r="O32" i="7" s="1"/>
  <c r="G32" i="7"/>
  <c r="H32" i="7" s="1"/>
  <c r="L31" i="7"/>
  <c r="N31" i="7" s="1"/>
  <c r="O31" i="7" s="1"/>
  <c r="G31" i="7"/>
  <c r="H31" i="7" s="1"/>
  <c r="L30" i="7"/>
  <c r="N30" i="7" s="1"/>
  <c r="O30" i="7" s="1"/>
  <c r="G30" i="7"/>
  <c r="H30" i="7" s="1"/>
  <c r="L29" i="7"/>
  <c r="G29" i="7"/>
  <c r="H29" i="7" s="1"/>
  <c r="S28" i="7"/>
  <c r="U28" i="7" s="1"/>
  <c r="V28" i="7" s="1"/>
  <c r="N28" i="7"/>
  <c r="O28" i="7" s="1"/>
  <c r="G28" i="7"/>
  <c r="H28" i="7" s="1"/>
  <c r="E15" i="7"/>
  <c r="G15" i="7" s="1"/>
  <c r="F15" i="7"/>
  <c r="F20" i="7" s="1"/>
  <c r="E14" i="7"/>
  <c r="E19" i="7" s="1"/>
  <c r="L10" i="7"/>
  <c r="N10" i="7" s="1"/>
  <c r="O10" i="7" s="1"/>
  <c r="G10" i="7"/>
  <c r="H10" i="7" s="1"/>
  <c r="L9" i="7"/>
  <c r="S9" i="7" s="1"/>
  <c r="U9" i="7" s="1"/>
  <c r="V9" i="7" s="1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" i="9"/>
  <c r="K2" i="9"/>
  <c r="M2" i="9" s="1"/>
  <c r="J3" i="9"/>
  <c r="K3" i="9" s="1"/>
  <c r="M3" i="9" s="1"/>
  <c r="J4" i="9"/>
  <c r="K4" i="9" s="1"/>
  <c r="J5" i="9"/>
  <c r="K5" i="9" s="1"/>
  <c r="J6" i="9"/>
  <c r="K6" i="9" s="1"/>
  <c r="J7" i="9"/>
  <c r="K7" i="9" s="1"/>
  <c r="M7" i="9" s="1"/>
  <c r="J8" i="9"/>
  <c r="K8" i="9" s="1"/>
  <c r="J9" i="9"/>
  <c r="K9" i="9" s="1"/>
  <c r="J10" i="9"/>
  <c r="K10" i="9" s="1"/>
  <c r="J11" i="9"/>
  <c r="K11" i="9" s="1"/>
  <c r="M11" i="9" s="1"/>
  <c r="J12" i="9"/>
  <c r="K12" i="9" s="1"/>
  <c r="J13" i="9"/>
  <c r="K13" i="9" s="1"/>
  <c r="J14" i="9"/>
  <c r="K14" i="9" s="1"/>
  <c r="J15" i="9"/>
  <c r="K15" i="9" s="1"/>
  <c r="M15" i="9" s="1"/>
  <c r="J16" i="9"/>
  <c r="K16" i="9" s="1"/>
  <c r="J17" i="9"/>
  <c r="K17" i="9" s="1"/>
  <c r="J18" i="9"/>
  <c r="K18" i="9" s="1"/>
  <c r="J19" i="9"/>
  <c r="K19" i="9" s="1"/>
  <c r="M19" i="9" s="1"/>
  <c r="J20" i="9"/>
  <c r="K20" i="9" s="1"/>
  <c r="J21" i="9"/>
  <c r="K21" i="9" s="1"/>
  <c r="J22" i="9"/>
  <c r="K22" i="9" s="1"/>
  <c r="J23" i="9"/>
  <c r="K23" i="9" s="1"/>
  <c r="M23" i="9" s="1"/>
  <c r="J2" i="9"/>
  <c r="H80" i="6"/>
  <c r="I80" i="6" s="1"/>
  <c r="G80" i="6"/>
  <c r="M80" i="6" s="1"/>
  <c r="E80" i="6"/>
  <c r="H79" i="6"/>
  <c r="I79" i="6" s="1"/>
  <c r="J79" i="6" s="1"/>
  <c r="G79" i="6"/>
  <c r="E79" i="6"/>
  <c r="H78" i="6"/>
  <c r="I78" i="6" s="1"/>
  <c r="J78" i="6" s="1"/>
  <c r="G78" i="6"/>
  <c r="E78" i="6"/>
  <c r="A78" i="6"/>
  <c r="H77" i="6"/>
  <c r="I77" i="6" s="1"/>
  <c r="G77" i="6"/>
  <c r="E77" i="6"/>
  <c r="H76" i="6"/>
  <c r="I76" i="6" s="1"/>
  <c r="G76" i="6"/>
  <c r="E76" i="6"/>
  <c r="H75" i="6"/>
  <c r="I75" i="6" s="1"/>
  <c r="J75" i="6" s="1"/>
  <c r="G75" i="6"/>
  <c r="E75" i="6"/>
  <c r="H74" i="6"/>
  <c r="I74" i="6" s="1"/>
  <c r="G74" i="6"/>
  <c r="E74" i="6"/>
  <c r="H73" i="6"/>
  <c r="I73" i="6" s="1"/>
  <c r="G73" i="6"/>
  <c r="E73" i="6"/>
  <c r="H72" i="6"/>
  <c r="I72" i="6" s="1"/>
  <c r="G72" i="6"/>
  <c r="E72" i="6"/>
  <c r="H71" i="6"/>
  <c r="I71" i="6" s="1"/>
  <c r="J71" i="6" s="1"/>
  <c r="G71" i="6"/>
  <c r="E71" i="6"/>
  <c r="H70" i="6"/>
  <c r="I70" i="6" s="1"/>
  <c r="J70" i="6" s="1"/>
  <c r="G70" i="6"/>
  <c r="E70" i="6"/>
  <c r="H69" i="6"/>
  <c r="G69" i="6"/>
  <c r="E69" i="6"/>
  <c r="S6" i="7"/>
  <c r="U6" i="7" s="1"/>
  <c r="V6" i="7" s="1"/>
  <c r="L11" i="7"/>
  <c r="S11" i="7" s="1"/>
  <c r="S6" i="8"/>
  <c r="S11" i="8" s="1"/>
  <c r="S16" i="8" s="1"/>
  <c r="L14" i="8"/>
  <c r="L19" i="8" s="1"/>
  <c r="L11" i="8"/>
  <c r="L16" i="8" s="1"/>
  <c r="E12" i="8"/>
  <c r="E13" i="8"/>
  <c r="E18" i="8" s="1"/>
  <c r="E14" i="8"/>
  <c r="E19" i="8" s="1"/>
  <c r="E17" i="8"/>
  <c r="E11" i="8"/>
  <c r="E16" i="8" s="1"/>
  <c r="M14" i="8"/>
  <c r="M19" i="8" s="1"/>
  <c r="F14" i="8"/>
  <c r="F19" i="8" s="1"/>
  <c r="M13" i="8"/>
  <c r="M18" i="8" s="1"/>
  <c r="F13" i="8"/>
  <c r="F18" i="8" s="1"/>
  <c r="F12" i="8"/>
  <c r="F17" i="8" s="1"/>
  <c r="M11" i="8"/>
  <c r="F11" i="8"/>
  <c r="L9" i="8"/>
  <c r="N9" i="8" s="1"/>
  <c r="O9" i="8" s="1"/>
  <c r="G9" i="8"/>
  <c r="H9" i="8" s="1"/>
  <c r="L8" i="8"/>
  <c r="N8" i="8" s="1"/>
  <c r="O8" i="8" s="1"/>
  <c r="G8" i="8"/>
  <c r="H8" i="8" s="1"/>
  <c r="L7" i="8"/>
  <c r="N7" i="8" s="1"/>
  <c r="O7" i="8" s="1"/>
  <c r="G7" i="8"/>
  <c r="H7" i="8" s="1"/>
  <c r="N6" i="8"/>
  <c r="O6" i="8" s="1"/>
  <c r="G6" i="8"/>
  <c r="H6" i="8" s="1"/>
  <c r="T2" i="8"/>
  <c r="M2" i="8"/>
  <c r="F2" i="8"/>
  <c r="I68" i="6"/>
  <c r="A58" i="6"/>
  <c r="A70" i="6" s="1"/>
  <c r="A59" i="6"/>
  <c r="A71" i="6" s="1"/>
  <c r="A60" i="6"/>
  <c r="A72" i="6" s="1"/>
  <c r="A61" i="6"/>
  <c r="A73" i="6" s="1"/>
  <c r="A62" i="6"/>
  <c r="A74" i="6" s="1"/>
  <c r="A63" i="6"/>
  <c r="A75" i="6" s="1"/>
  <c r="A64" i="6"/>
  <c r="A76" i="6" s="1"/>
  <c r="A65" i="6"/>
  <c r="A77" i="6" s="1"/>
  <c r="A66" i="6"/>
  <c r="A67" i="6"/>
  <c r="A79" i="6" s="1"/>
  <c r="A68" i="6"/>
  <c r="A80" i="6" s="1"/>
  <c r="A57" i="6"/>
  <c r="A69" i="6" s="1"/>
  <c r="H68" i="6"/>
  <c r="G68" i="6"/>
  <c r="E68" i="6"/>
  <c r="H67" i="6"/>
  <c r="I67" i="6" s="1"/>
  <c r="G67" i="6"/>
  <c r="E67" i="6"/>
  <c r="H66" i="6"/>
  <c r="I66" i="6" s="1"/>
  <c r="G66" i="6"/>
  <c r="E66" i="6"/>
  <c r="H65" i="6"/>
  <c r="I65" i="6" s="1"/>
  <c r="G65" i="6"/>
  <c r="E65" i="6"/>
  <c r="H64" i="6"/>
  <c r="I64" i="6" s="1"/>
  <c r="G64" i="6"/>
  <c r="E64" i="6"/>
  <c r="H63" i="6"/>
  <c r="I63" i="6" s="1"/>
  <c r="G63" i="6"/>
  <c r="E63" i="6"/>
  <c r="H62" i="6"/>
  <c r="I62" i="6" s="1"/>
  <c r="G62" i="6"/>
  <c r="E62" i="6"/>
  <c r="H61" i="6"/>
  <c r="I61" i="6" s="1"/>
  <c r="G61" i="6"/>
  <c r="E61" i="6"/>
  <c r="H60" i="6"/>
  <c r="I60" i="6" s="1"/>
  <c r="G60" i="6"/>
  <c r="E60" i="6"/>
  <c r="H59" i="6"/>
  <c r="I59" i="6" s="1"/>
  <c r="G59" i="6"/>
  <c r="E59" i="6"/>
  <c r="H58" i="6"/>
  <c r="I58" i="6" s="1"/>
  <c r="G58" i="6"/>
  <c r="E58" i="6"/>
  <c r="H57" i="6"/>
  <c r="I57" i="6" s="1"/>
  <c r="G57" i="6"/>
  <c r="E57" i="6"/>
  <c r="T2" i="7"/>
  <c r="T11" i="7"/>
  <c r="T16" i="7" s="1"/>
  <c r="F11" i="7"/>
  <c r="F16" i="7" s="1"/>
  <c r="E11" i="7"/>
  <c r="G11" i="7" s="1"/>
  <c r="G6" i="7"/>
  <c r="H6" i="7" s="1"/>
  <c r="N6" i="7"/>
  <c r="O6" i="7" s="1"/>
  <c r="T14" i="7"/>
  <c r="T19" i="7" s="1"/>
  <c r="F14" i="7"/>
  <c r="F19" i="7" s="1"/>
  <c r="T13" i="7"/>
  <c r="T18" i="7" s="1"/>
  <c r="F13" i="7"/>
  <c r="F18" i="7" s="1"/>
  <c r="E13" i="7"/>
  <c r="G13" i="7" s="1"/>
  <c r="T12" i="7"/>
  <c r="T17" i="7" s="1"/>
  <c r="F12" i="7"/>
  <c r="F17" i="7" s="1"/>
  <c r="E12" i="7"/>
  <c r="G9" i="7"/>
  <c r="H9" i="7" s="1"/>
  <c r="L8" i="7"/>
  <c r="G8" i="7"/>
  <c r="H8" i="7" s="1"/>
  <c r="L7" i="7"/>
  <c r="G7" i="7"/>
  <c r="H7" i="7" s="1"/>
  <c r="M2" i="7"/>
  <c r="F2" i="7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38" i="6"/>
  <c r="H100" i="6"/>
  <c r="E100" i="6"/>
  <c r="H99" i="6"/>
  <c r="E99" i="6"/>
  <c r="H98" i="6"/>
  <c r="E98" i="6"/>
  <c r="H97" i="6"/>
  <c r="E97" i="6"/>
  <c r="H96" i="6"/>
  <c r="E96" i="6"/>
  <c r="H95" i="6"/>
  <c r="E95" i="6"/>
  <c r="H94" i="6"/>
  <c r="E94" i="6"/>
  <c r="H93" i="6"/>
  <c r="E93" i="6"/>
  <c r="H92" i="6"/>
  <c r="E92" i="6"/>
  <c r="H91" i="6"/>
  <c r="E91" i="6"/>
  <c r="H90" i="6"/>
  <c r="E90" i="6"/>
  <c r="H89" i="6"/>
  <c r="E89" i="6"/>
  <c r="H88" i="6"/>
  <c r="E88" i="6"/>
  <c r="H87" i="6"/>
  <c r="E87" i="6"/>
  <c r="H86" i="6"/>
  <c r="E86" i="6"/>
  <c r="H85" i="6"/>
  <c r="E85" i="6"/>
  <c r="H84" i="6"/>
  <c r="E84" i="6"/>
  <c r="H83" i="6"/>
  <c r="E83" i="6"/>
  <c r="H82" i="6"/>
  <c r="E82" i="6"/>
  <c r="H81" i="6"/>
  <c r="E81" i="6"/>
  <c r="H56" i="6"/>
  <c r="E56" i="6"/>
  <c r="H55" i="6"/>
  <c r="E55" i="6"/>
  <c r="H54" i="6"/>
  <c r="E54" i="6"/>
  <c r="H53" i="6"/>
  <c r="D53" i="6"/>
  <c r="E53" i="6" s="1"/>
  <c r="H52" i="6"/>
  <c r="E52" i="6"/>
  <c r="H51" i="6"/>
  <c r="D51" i="6"/>
  <c r="E51" i="6" s="1"/>
  <c r="I51" i="6" s="1"/>
  <c r="H50" i="6"/>
  <c r="E50" i="6"/>
  <c r="H49" i="6"/>
  <c r="E49" i="6"/>
  <c r="H48" i="6"/>
  <c r="E48" i="6"/>
  <c r="H47" i="6"/>
  <c r="E47" i="6"/>
  <c r="H46" i="6"/>
  <c r="E46" i="6"/>
  <c r="H45" i="6"/>
  <c r="E45" i="6"/>
  <c r="H44" i="6"/>
  <c r="E44" i="6"/>
  <c r="H43" i="6"/>
  <c r="E43" i="6"/>
  <c r="H42" i="6"/>
  <c r="E42" i="6"/>
  <c r="H41" i="6"/>
  <c r="E41" i="6"/>
  <c r="H40" i="6"/>
  <c r="E40" i="6"/>
  <c r="H39" i="6"/>
  <c r="E39" i="6"/>
  <c r="H38" i="6"/>
  <c r="E38" i="6"/>
  <c r="D74" i="1"/>
  <c r="D76" i="1"/>
  <c r="F65" i="5"/>
  <c r="F68" i="5" s="1"/>
  <c r="F64" i="5"/>
  <c r="F67" i="5" s="1"/>
  <c r="F63" i="5"/>
  <c r="F66" i="5" s="1"/>
  <c r="F47" i="5"/>
  <c r="F50" i="5" s="1"/>
  <c r="F46" i="5"/>
  <c r="F49" i="5" s="1"/>
  <c r="F45" i="5"/>
  <c r="F48" i="5" s="1"/>
  <c r="F29" i="5"/>
  <c r="F32" i="5" s="1"/>
  <c r="F28" i="5"/>
  <c r="F31" i="5" s="1"/>
  <c r="F27" i="5"/>
  <c r="F30" i="5" s="1"/>
  <c r="F11" i="5"/>
  <c r="F14" i="5" s="1"/>
  <c r="F10" i="5"/>
  <c r="F13" i="5" s="1"/>
  <c r="F9" i="5"/>
  <c r="F12" i="5" s="1"/>
  <c r="M9" i="5"/>
  <c r="T65" i="5"/>
  <c r="T68" i="5" s="1"/>
  <c r="M65" i="5"/>
  <c r="M68" i="5" s="1"/>
  <c r="E65" i="5"/>
  <c r="E68" i="5" s="1"/>
  <c r="T64" i="5"/>
  <c r="T67" i="5" s="1"/>
  <c r="M64" i="5"/>
  <c r="M67" i="5" s="1"/>
  <c r="E64" i="5"/>
  <c r="G64" i="5" s="1"/>
  <c r="T63" i="5"/>
  <c r="T66" i="5" s="1"/>
  <c r="M63" i="5"/>
  <c r="M66" i="5" s="1"/>
  <c r="E63" i="5"/>
  <c r="E66" i="5" s="1"/>
  <c r="L62" i="5"/>
  <c r="S62" i="5" s="1"/>
  <c r="U62" i="5" s="1"/>
  <c r="V62" i="5" s="1"/>
  <c r="G62" i="5"/>
  <c r="H62" i="5" s="1"/>
  <c r="L61" i="5"/>
  <c r="S61" i="5" s="1"/>
  <c r="U61" i="5" s="1"/>
  <c r="V61" i="5" s="1"/>
  <c r="G61" i="5"/>
  <c r="H61" i="5" s="1"/>
  <c r="L60" i="5"/>
  <c r="S60" i="5" s="1"/>
  <c r="G60" i="5"/>
  <c r="H60" i="5" s="1"/>
  <c r="T56" i="5"/>
  <c r="M56" i="5"/>
  <c r="F56" i="5"/>
  <c r="L43" i="5"/>
  <c r="S43" i="5" s="1"/>
  <c r="U43" i="5" s="1"/>
  <c r="V43" i="5" s="1"/>
  <c r="L44" i="5"/>
  <c r="N44" i="5" s="1"/>
  <c r="O44" i="5" s="1"/>
  <c r="T47" i="5"/>
  <c r="T50" i="5" s="1"/>
  <c r="M47" i="5"/>
  <c r="M50" i="5" s="1"/>
  <c r="E47" i="5"/>
  <c r="E50" i="5" s="1"/>
  <c r="L50" i="5" s="1"/>
  <c r="T46" i="5"/>
  <c r="T49" i="5" s="1"/>
  <c r="M46" i="5"/>
  <c r="M49" i="5" s="1"/>
  <c r="E46" i="5"/>
  <c r="E49" i="5" s="1"/>
  <c r="L49" i="5" s="1"/>
  <c r="T45" i="5"/>
  <c r="T48" i="5" s="1"/>
  <c r="M45" i="5"/>
  <c r="M48" i="5" s="1"/>
  <c r="E45" i="5"/>
  <c r="E48" i="5" s="1"/>
  <c r="G48" i="5" s="1"/>
  <c r="G44" i="5"/>
  <c r="H44" i="5" s="1"/>
  <c r="G43" i="5"/>
  <c r="H43" i="5" s="1"/>
  <c r="L42" i="5"/>
  <c r="S42" i="5" s="1"/>
  <c r="G42" i="5"/>
  <c r="H42" i="5" s="1"/>
  <c r="T38" i="5"/>
  <c r="M38" i="5"/>
  <c r="F38" i="5"/>
  <c r="T29" i="5"/>
  <c r="T32" i="5" s="1"/>
  <c r="M29" i="5"/>
  <c r="M32" i="5" s="1"/>
  <c r="E29" i="5"/>
  <c r="E32" i="5" s="1"/>
  <c r="T28" i="5"/>
  <c r="T31" i="5" s="1"/>
  <c r="M28" i="5"/>
  <c r="M31" i="5" s="1"/>
  <c r="E28" i="5"/>
  <c r="G28" i="5" s="1"/>
  <c r="T27" i="5"/>
  <c r="T30" i="5" s="1"/>
  <c r="M27" i="5"/>
  <c r="M30" i="5" s="1"/>
  <c r="E27" i="5"/>
  <c r="L26" i="5"/>
  <c r="S26" i="5" s="1"/>
  <c r="U26" i="5" s="1"/>
  <c r="V26" i="5" s="1"/>
  <c r="G26" i="5"/>
  <c r="H26" i="5" s="1"/>
  <c r="L25" i="5"/>
  <c r="S25" i="5" s="1"/>
  <c r="U25" i="5" s="1"/>
  <c r="V25" i="5" s="1"/>
  <c r="G25" i="5"/>
  <c r="H25" i="5" s="1"/>
  <c r="L24" i="5"/>
  <c r="G24" i="5"/>
  <c r="H24" i="5" s="1"/>
  <c r="T20" i="5"/>
  <c r="M20" i="5"/>
  <c r="F20" i="5"/>
  <c r="F2" i="5"/>
  <c r="T11" i="5"/>
  <c r="T14" i="5" s="1"/>
  <c r="M11" i="5"/>
  <c r="M14" i="5" s="1"/>
  <c r="E11" i="5"/>
  <c r="G11" i="5" s="1"/>
  <c r="T10" i="5"/>
  <c r="T13" i="5" s="1"/>
  <c r="E10" i="5"/>
  <c r="G10" i="5" s="1"/>
  <c r="T9" i="5"/>
  <c r="T12" i="5" s="1"/>
  <c r="M12" i="5"/>
  <c r="E9" i="5"/>
  <c r="G9" i="5" s="1"/>
  <c r="L8" i="5"/>
  <c r="G8" i="5"/>
  <c r="H8" i="5" s="1"/>
  <c r="T2" i="5"/>
  <c r="L7" i="5"/>
  <c r="S7" i="5" s="1"/>
  <c r="U7" i="5" s="1"/>
  <c r="G7" i="5"/>
  <c r="H7" i="5" s="1"/>
  <c r="L6" i="5"/>
  <c r="G6" i="5"/>
  <c r="H6" i="5" s="1"/>
  <c r="H73" i="3"/>
  <c r="S73" i="3" s="1"/>
  <c r="G54" i="3"/>
  <c r="F54" i="3" s="1"/>
  <c r="F66" i="3" s="1"/>
  <c r="J73" i="3"/>
  <c r="K73" i="3" s="1"/>
  <c r="G93" i="3"/>
  <c r="H93" i="3" s="1"/>
  <c r="G77" i="3"/>
  <c r="H77" i="3" s="1"/>
  <c r="S77" i="3" s="1"/>
  <c r="G74" i="3"/>
  <c r="H74" i="3" s="1"/>
  <c r="S74" i="3" s="1"/>
  <c r="T7" i="3"/>
  <c r="T2" i="3" s="1"/>
  <c r="M7" i="3"/>
  <c r="F31" i="3"/>
  <c r="F19" i="3"/>
  <c r="F7" i="3"/>
  <c r="F2" i="3" s="1"/>
  <c r="E66" i="3"/>
  <c r="G66" i="3" s="1"/>
  <c r="E59" i="3"/>
  <c r="E62" i="3" s="1"/>
  <c r="E58" i="3"/>
  <c r="E61" i="3" s="1"/>
  <c r="E57" i="3"/>
  <c r="E60" i="3" s="1"/>
  <c r="G56" i="3"/>
  <c r="F56" i="3" s="1"/>
  <c r="G55" i="3"/>
  <c r="F55" i="3" s="1"/>
  <c r="T29" i="3"/>
  <c r="T41" i="3" s="1"/>
  <c r="T28" i="3"/>
  <c r="T40" i="3" s="1"/>
  <c r="T27" i="3"/>
  <c r="T39" i="3" s="1"/>
  <c r="T26" i="3"/>
  <c r="T38" i="3" s="1"/>
  <c r="T25" i="3"/>
  <c r="T37" i="3" s="1"/>
  <c r="T24" i="3"/>
  <c r="T36" i="3" s="1"/>
  <c r="T23" i="3"/>
  <c r="T35" i="3" s="1"/>
  <c r="T22" i="3"/>
  <c r="T34" i="3" s="1"/>
  <c r="T21" i="3"/>
  <c r="T33" i="3" s="1"/>
  <c r="T20" i="3"/>
  <c r="T32" i="3" s="1"/>
  <c r="T18" i="3"/>
  <c r="T30" i="3" s="1"/>
  <c r="M29" i="3"/>
  <c r="M41" i="3" s="1"/>
  <c r="M28" i="3"/>
  <c r="M40" i="3" s="1"/>
  <c r="M27" i="3"/>
  <c r="M39" i="3" s="1"/>
  <c r="M26" i="3"/>
  <c r="M38" i="3" s="1"/>
  <c r="M25" i="3"/>
  <c r="M37" i="3" s="1"/>
  <c r="M24" i="3"/>
  <c r="M36" i="3" s="1"/>
  <c r="M23" i="3"/>
  <c r="M35" i="3" s="1"/>
  <c r="M22" i="3"/>
  <c r="M34" i="3" s="1"/>
  <c r="M21" i="3"/>
  <c r="M33" i="3" s="1"/>
  <c r="M20" i="3"/>
  <c r="M32" i="3" s="1"/>
  <c r="M18" i="3"/>
  <c r="M30" i="3" s="1"/>
  <c r="G6" i="3"/>
  <c r="H6" i="3" s="1"/>
  <c r="G7" i="3"/>
  <c r="H7" i="3" s="1"/>
  <c r="G8" i="3"/>
  <c r="H8" i="3" s="1"/>
  <c r="L7" i="3"/>
  <c r="S7" i="3" s="1"/>
  <c r="U7" i="3" s="1"/>
  <c r="L8" i="3"/>
  <c r="N8" i="3" s="1"/>
  <c r="O8" i="3" s="1"/>
  <c r="L6" i="3"/>
  <c r="S6" i="3" s="1"/>
  <c r="E19" i="3"/>
  <c r="L19" i="3" s="1"/>
  <c r="E20" i="3"/>
  <c r="L20" i="3" s="1"/>
  <c r="E18" i="3"/>
  <c r="G18" i="3" s="1"/>
  <c r="E10" i="3"/>
  <c r="G10" i="3" s="1"/>
  <c r="H10" i="3" s="1"/>
  <c r="E11" i="3"/>
  <c r="G11" i="3" s="1"/>
  <c r="H11" i="3" s="1"/>
  <c r="E9" i="3"/>
  <c r="L9" i="3" s="1"/>
  <c r="E31" i="3" l="1"/>
  <c r="G31" i="3" s="1"/>
  <c r="S24" i="5"/>
  <c r="L10" i="3"/>
  <c r="N10" i="3" s="1"/>
  <c r="O10" i="3" s="1"/>
  <c r="G46" i="5"/>
  <c r="H33" i="8"/>
  <c r="T19" i="3"/>
  <c r="T31" i="3" s="1"/>
  <c r="J64" i="6"/>
  <c r="E22" i="3"/>
  <c r="G22" i="3" s="1"/>
  <c r="H76" i="8"/>
  <c r="S7" i="7"/>
  <c r="U7" i="7" s="1"/>
  <c r="V7" i="7" s="1"/>
  <c r="H58" i="8"/>
  <c r="G29" i="5"/>
  <c r="S51" i="7"/>
  <c r="U51" i="7" s="1"/>
  <c r="V51" i="7" s="1"/>
  <c r="V7" i="3"/>
  <c r="G15" i="8"/>
  <c r="H15" i="8" s="1"/>
  <c r="S29" i="7"/>
  <c r="U29" i="7" s="1"/>
  <c r="V29" i="7" s="1"/>
  <c r="O52" i="8"/>
  <c r="G20" i="3"/>
  <c r="G19" i="3"/>
  <c r="G11" i="8"/>
  <c r="H11" i="8" s="1"/>
  <c r="N43" i="5"/>
  <c r="O43" i="5" s="1"/>
  <c r="E20" i="7"/>
  <c r="G20" i="7" s="1"/>
  <c r="S48" i="8"/>
  <c r="M79" i="6"/>
  <c r="L15" i="7"/>
  <c r="N15" i="7" s="1"/>
  <c r="H56" i="8"/>
  <c r="S2" i="9"/>
  <c r="N70" i="8"/>
  <c r="O70" i="8" s="1"/>
  <c r="N73" i="8"/>
  <c r="O73" i="8" s="1"/>
  <c r="H82" i="8"/>
  <c r="N7" i="3"/>
  <c r="O7" i="3" s="1"/>
  <c r="L13" i="7"/>
  <c r="N13" i="7" s="1"/>
  <c r="E13" i="3"/>
  <c r="E32" i="3"/>
  <c r="L32" i="3" s="1"/>
  <c r="S32" i="3" s="1"/>
  <c r="U32" i="3" s="1"/>
  <c r="S8" i="3"/>
  <c r="U8" i="3" s="1"/>
  <c r="V8" i="3" s="1"/>
  <c r="L28" i="5"/>
  <c r="N28" i="5" s="1"/>
  <c r="S18" i="9"/>
  <c r="M18" i="9"/>
  <c r="S14" i="9"/>
  <c r="M14" i="9"/>
  <c r="S10" i="9"/>
  <c r="M10" i="9"/>
  <c r="S6" i="9"/>
  <c r="M6" i="9"/>
  <c r="S9" i="3"/>
  <c r="U9" i="3" s="1"/>
  <c r="V9" i="3" s="1"/>
  <c r="N9" i="3"/>
  <c r="O9" i="3" s="1"/>
  <c r="S19" i="3"/>
  <c r="U19" i="3" s="1"/>
  <c r="N19" i="3"/>
  <c r="S21" i="9"/>
  <c r="M21" i="9"/>
  <c r="S17" i="9"/>
  <c r="M17" i="9"/>
  <c r="S13" i="9"/>
  <c r="M13" i="9"/>
  <c r="S9" i="9"/>
  <c r="M9" i="9"/>
  <c r="S5" i="9"/>
  <c r="M5" i="9"/>
  <c r="N20" i="3"/>
  <c r="S20" i="3"/>
  <c r="U20" i="3" s="1"/>
  <c r="U6" i="3"/>
  <c r="V6" i="3" s="1"/>
  <c r="S22" i="9"/>
  <c r="M22" i="9"/>
  <c r="M20" i="9"/>
  <c r="S20" i="9"/>
  <c r="M16" i="9"/>
  <c r="S16" i="9"/>
  <c r="M12" i="9"/>
  <c r="S12" i="9"/>
  <c r="M8" i="9"/>
  <c r="S8" i="9"/>
  <c r="M4" i="9"/>
  <c r="S4" i="9"/>
  <c r="G63" i="5"/>
  <c r="I38" i="6"/>
  <c r="M38" i="6" s="1"/>
  <c r="I40" i="6"/>
  <c r="M40" i="6" s="1"/>
  <c r="I42" i="6"/>
  <c r="M42" i="6" s="1"/>
  <c r="I44" i="6"/>
  <c r="M44" i="6" s="1"/>
  <c r="I46" i="6"/>
  <c r="I50" i="6"/>
  <c r="J50" i="6" s="1"/>
  <c r="L13" i="8"/>
  <c r="L18" i="8" s="1"/>
  <c r="M70" i="6"/>
  <c r="S23" i="9"/>
  <c r="S19" i="9"/>
  <c r="S15" i="9"/>
  <c r="S11" i="9"/>
  <c r="S7" i="9"/>
  <c r="S3" i="9"/>
  <c r="E84" i="7"/>
  <c r="L84" i="7" s="1"/>
  <c r="S84" i="7" s="1"/>
  <c r="U84" i="7" s="1"/>
  <c r="L15" i="8"/>
  <c r="H40" i="8"/>
  <c r="L54" i="8"/>
  <c r="L59" i="8" s="1"/>
  <c r="N59" i="8" s="1"/>
  <c r="H79" i="8"/>
  <c r="L75" i="8"/>
  <c r="L80" i="8" s="1"/>
  <c r="N80" i="8" s="1"/>
  <c r="O80" i="8" s="1"/>
  <c r="G9" i="3"/>
  <c r="H9" i="3" s="1"/>
  <c r="J73" i="6"/>
  <c r="M74" i="6"/>
  <c r="L18" i="3"/>
  <c r="N6" i="3"/>
  <c r="O6" i="3" s="1"/>
  <c r="E14" i="3"/>
  <c r="E23" i="3"/>
  <c r="E30" i="3"/>
  <c r="L31" i="3"/>
  <c r="L11" i="3"/>
  <c r="L11" i="5"/>
  <c r="N11" i="5" s="1"/>
  <c r="N42" i="5"/>
  <c r="O42" i="5" s="1"/>
  <c r="S44" i="5"/>
  <c r="U44" i="5" s="1"/>
  <c r="V44" i="5" s="1"/>
  <c r="I39" i="6"/>
  <c r="M39" i="6" s="1"/>
  <c r="I41" i="6"/>
  <c r="M41" i="6" s="1"/>
  <c r="I43" i="6"/>
  <c r="J43" i="6" s="1"/>
  <c r="I45" i="6"/>
  <c r="M45" i="6" s="1"/>
  <c r="I47" i="6"/>
  <c r="M47" i="6" s="1"/>
  <c r="I49" i="6"/>
  <c r="M49" i="6" s="1"/>
  <c r="I53" i="6"/>
  <c r="J53" i="6" s="1"/>
  <c r="I55" i="6"/>
  <c r="J55" i="6" s="1"/>
  <c r="I81" i="6"/>
  <c r="J81" i="6" s="1"/>
  <c r="I83" i="6"/>
  <c r="J83" i="6" s="1"/>
  <c r="I85" i="6"/>
  <c r="J85" i="6" s="1"/>
  <c r="I87" i="6"/>
  <c r="J87" i="6" s="1"/>
  <c r="I89" i="6"/>
  <c r="J89" i="6" s="1"/>
  <c r="I91" i="6"/>
  <c r="J91" i="6" s="1"/>
  <c r="I93" i="6"/>
  <c r="J93" i="6" s="1"/>
  <c r="I95" i="6"/>
  <c r="J95" i="6" s="1"/>
  <c r="I97" i="6"/>
  <c r="J97" i="6" s="1"/>
  <c r="J66" i="6"/>
  <c r="S7" i="8"/>
  <c r="E22" i="8"/>
  <c r="M73" i="6"/>
  <c r="J74" i="6"/>
  <c r="J77" i="6"/>
  <c r="M78" i="6"/>
  <c r="S30" i="7"/>
  <c r="U30" i="7" s="1"/>
  <c r="V30" i="7" s="1"/>
  <c r="G80" i="7"/>
  <c r="E85" i="7"/>
  <c r="G85" i="7" s="1"/>
  <c r="S27" i="8"/>
  <c r="S32" i="8" s="1"/>
  <c r="H39" i="8"/>
  <c r="E38" i="8"/>
  <c r="G38" i="8" s="1"/>
  <c r="H38" i="8" s="1"/>
  <c r="N48" i="8"/>
  <c r="O48" i="8" s="1"/>
  <c r="N49" i="8"/>
  <c r="O49" i="8" s="1"/>
  <c r="H59" i="8"/>
  <c r="N71" i="8"/>
  <c r="O71" i="8" s="1"/>
  <c r="E12" i="3"/>
  <c r="E21" i="3"/>
  <c r="G32" i="3"/>
  <c r="L12" i="8"/>
  <c r="L17" i="8" s="1"/>
  <c r="I69" i="6"/>
  <c r="J69" i="6" s="1"/>
  <c r="M77" i="6"/>
  <c r="S31" i="7"/>
  <c r="U31" i="7" s="1"/>
  <c r="V31" i="7" s="1"/>
  <c r="G35" i="7"/>
  <c r="N72" i="8"/>
  <c r="O72" i="8" s="1"/>
  <c r="G73" i="8"/>
  <c r="H73" i="8" s="1"/>
  <c r="L57" i="8"/>
  <c r="N57" i="8" s="1"/>
  <c r="O57" i="8" s="1"/>
  <c r="N11" i="7"/>
  <c r="O59" i="8"/>
  <c r="O58" i="8"/>
  <c r="O31" i="8"/>
  <c r="G77" i="8"/>
  <c r="H77" i="8" s="1"/>
  <c r="N69" i="8"/>
  <c r="O69" i="8" s="1"/>
  <c r="L74" i="8"/>
  <c r="L79" i="8" s="1"/>
  <c r="N79" i="8" s="1"/>
  <c r="O79" i="8" s="1"/>
  <c r="U69" i="8"/>
  <c r="V69" i="8" s="1"/>
  <c r="S74" i="8"/>
  <c r="U70" i="8"/>
  <c r="V70" i="8" s="1"/>
  <c r="S75" i="8"/>
  <c r="N76" i="8"/>
  <c r="O76" i="8" s="1"/>
  <c r="L81" i="8"/>
  <c r="N81" i="8" s="1"/>
  <c r="O81" i="8" s="1"/>
  <c r="L82" i="8"/>
  <c r="N82" i="8" s="1"/>
  <c r="O82" i="8" s="1"/>
  <c r="N77" i="8"/>
  <c r="O77" i="8" s="1"/>
  <c r="H80" i="8"/>
  <c r="H81" i="8"/>
  <c r="S71" i="8"/>
  <c r="S73" i="8"/>
  <c r="G75" i="8"/>
  <c r="H75" i="8" s="1"/>
  <c r="E84" i="8"/>
  <c r="G74" i="8"/>
  <c r="H74" i="8" s="1"/>
  <c r="E61" i="8"/>
  <c r="G61" i="8" s="1"/>
  <c r="H61" i="8" s="1"/>
  <c r="N50" i="8"/>
  <c r="O50" i="8" s="1"/>
  <c r="G55" i="8"/>
  <c r="H55" i="8" s="1"/>
  <c r="S50" i="8"/>
  <c r="S55" i="8" s="1"/>
  <c r="S60" i="8" s="1"/>
  <c r="U60" i="8" s="1"/>
  <c r="V60" i="8" s="1"/>
  <c r="U49" i="8"/>
  <c r="V49" i="8" s="1"/>
  <c r="S54" i="8"/>
  <c r="U54" i="8" s="1"/>
  <c r="V54" i="8" s="1"/>
  <c r="S53" i="8"/>
  <c r="S58" i="8" s="1"/>
  <c r="U58" i="8" s="1"/>
  <c r="V58" i="8" s="1"/>
  <c r="G52" i="8"/>
  <c r="H52" i="8" s="1"/>
  <c r="L60" i="8"/>
  <c r="N60" i="8" s="1"/>
  <c r="O60" i="8" s="1"/>
  <c r="N55" i="8"/>
  <c r="O55" i="8" s="1"/>
  <c r="L61" i="8"/>
  <c r="N61" i="8" s="1"/>
  <c r="O61" i="8" s="1"/>
  <c r="N56" i="8"/>
  <c r="O56" i="8" s="1"/>
  <c r="S52" i="8"/>
  <c r="G54" i="8"/>
  <c r="H54" i="8" s="1"/>
  <c r="N54" i="8"/>
  <c r="O54" i="8" s="1"/>
  <c r="E63" i="8"/>
  <c r="G53" i="8"/>
  <c r="H53" i="8" s="1"/>
  <c r="N53" i="8"/>
  <c r="O53" i="8" s="1"/>
  <c r="L35" i="8"/>
  <c r="L40" i="8" s="1"/>
  <c r="N40" i="8" s="1"/>
  <c r="O40" i="8" s="1"/>
  <c r="S29" i="8"/>
  <c r="S34" i="8" s="1"/>
  <c r="U34" i="8" s="1"/>
  <c r="V34" i="8" s="1"/>
  <c r="S28" i="8"/>
  <c r="U28" i="8" s="1"/>
  <c r="V28" i="8" s="1"/>
  <c r="G32" i="8"/>
  <c r="H32" i="8" s="1"/>
  <c r="L39" i="8"/>
  <c r="N39" i="8" s="1"/>
  <c r="O39" i="8" s="1"/>
  <c r="N34" i="8"/>
  <c r="O34" i="8" s="1"/>
  <c r="L38" i="8"/>
  <c r="N38" i="8" s="1"/>
  <c r="O38" i="8" s="1"/>
  <c r="N33" i="8"/>
  <c r="O33" i="8" s="1"/>
  <c r="L32" i="8"/>
  <c r="G34" i="8"/>
  <c r="H34" i="8" s="1"/>
  <c r="L36" i="8"/>
  <c r="N36" i="8" s="1"/>
  <c r="O36" i="8" s="1"/>
  <c r="S31" i="8"/>
  <c r="E36" i="8"/>
  <c r="G36" i="8" s="1"/>
  <c r="H36" i="8" s="1"/>
  <c r="N28" i="8"/>
  <c r="O28" i="8" s="1"/>
  <c r="N29" i="8"/>
  <c r="O29" i="8" s="1"/>
  <c r="G31" i="8"/>
  <c r="H31" i="8" s="1"/>
  <c r="G35" i="8"/>
  <c r="H35" i="8" s="1"/>
  <c r="G12" i="8"/>
  <c r="H12" i="8" s="1"/>
  <c r="O76" i="7"/>
  <c r="L79" i="7"/>
  <c r="N79" i="7" s="1"/>
  <c r="N77" i="7"/>
  <c r="L82" i="7"/>
  <c r="N82" i="7" s="1"/>
  <c r="N80" i="7"/>
  <c r="S80" i="7"/>
  <c r="U80" i="7" s="1"/>
  <c r="G83" i="7"/>
  <c r="L83" i="7"/>
  <c r="S73" i="7"/>
  <c r="U73" i="7" s="1"/>
  <c r="V73" i="7" s="1"/>
  <c r="S74" i="7"/>
  <c r="U74" i="7" s="1"/>
  <c r="V74" i="7" s="1"/>
  <c r="S75" i="7"/>
  <c r="U75" i="7" s="1"/>
  <c r="V75" i="7" s="1"/>
  <c r="N73" i="7"/>
  <c r="O73" i="7" s="1"/>
  <c r="G77" i="7"/>
  <c r="G81" i="7"/>
  <c r="E82" i="7"/>
  <c r="G82" i="7" s="1"/>
  <c r="G84" i="7"/>
  <c r="E86" i="7"/>
  <c r="L78" i="7"/>
  <c r="G78" i="7"/>
  <c r="N55" i="7"/>
  <c r="L60" i="7"/>
  <c r="G58" i="7"/>
  <c r="E63" i="7"/>
  <c r="L57" i="7"/>
  <c r="N57" i="7" s="1"/>
  <c r="G57" i="7"/>
  <c r="G61" i="7"/>
  <c r="L61" i="7"/>
  <c r="N58" i="7"/>
  <c r="S58" i="7"/>
  <c r="U58" i="7" s="1"/>
  <c r="N62" i="7"/>
  <c r="S62" i="7"/>
  <c r="U62" i="7" s="1"/>
  <c r="N51" i="7"/>
  <c r="O51" i="7" s="1"/>
  <c r="N52" i="7"/>
  <c r="O52" i="7" s="1"/>
  <c r="N53" i="7"/>
  <c r="O53" i="7" s="1"/>
  <c r="G55" i="7"/>
  <c r="G59" i="7"/>
  <c r="E60" i="7"/>
  <c r="G60" i="7" s="1"/>
  <c r="G62" i="7"/>
  <c r="E64" i="7"/>
  <c r="L56" i="7"/>
  <c r="G56" i="7"/>
  <c r="E40" i="7"/>
  <c r="L40" i="7" s="1"/>
  <c r="S40" i="7" s="1"/>
  <c r="U40" i="7" s="1"/>
  <c r="L34" i="7"/>
  <c r="S34" i="7" s="1"/>
  <c r="U34" i="7" s="1"/>
  <c r="G39" i="7"/>
  <c r="L39" i="7"/>
  <c r="G41" i="7"/>
  <c r="L41" i="7"/>
  <c r="N38" i="7"/>
  <c r="S38" i="7"/>
  <c r="U38" i="7" s="1"/>
  <c r="N35" i="7"/>
  <c r="S35" i="7"/>
  <c r="U35" i="7" s="1"/>
  <c r="N29" i="7"/>
  <c r="O29" i="7" s="1"/>
  <c r="G33" i="7"/>
  <c r="S33" i="7"/>
  <c r="U33" i="7" s="1"/>
  <c r="L36" i="7"/>
  <c r="G37" i="7"/>
  <c r="E38" i="7"/>
  <c r="G38" i="7" s="1"/>
  <c r="G40" i="7"/>
  <c r="E42" i="7"/>
  <c r="N33" i="7"/>
  <c r="G36" i="7"/>
  <c r="G34" i="7"/>
  <c r="S8" i="7"/>
  <c r="U8" i="7" s="1"/>
  <c r="V8" i="7" s="1"/>
  <c r="M71" i="6"/>
  <c r="M72" i="6"/>
  <c r="M75" i="6"/>
  <c r="M76" i="6"/>
  <c r="J72" i="6"/>
  <c r="J76" i="6"/>
  <c r="J80" i="6"/>
  <c r="S9" i="8"/>
  <c r="G14" i="8"/>
  <c r="H14" i="8" s="1"/>
  <c r="S8" i="8"/>
  <c r="N13" i="8"/>
  <c r="O13" i="8" s="1"/>
  <c r="U11" i="8"/>
  <c r="V11" i="8" s="1"/>
  <c r="N11" i="8"/>
  <c r="O11" i="8" s="1"/>
  <c r="G19" i="8"/>
  <c r="H19" i="8" s="1"/>
  <c r="G18" i="8"/>
  <c r="H18" i="8" s="1"/>
  <c r="U16" i="8"/>
  <c r="V16" i="8" s="1"/>
  <c r="N16" i="8"/>
  <c r="O16" i="8" s="1"/>
  <c r="G13" i="8"/>
  <c r="H13" i="8" s="1"/>
  <c r="U6" i="8"/>
  <c r="V6" i="8" s="1"/>
  <c r="J68" i="6"/>
  <c r="J65" i="6"/>
  <c r="M64" i="6"/>
  <c r="J62" i="6"/>
  <c r="J61" i="6"/>
  <c r="M60" i="6"/>
  <c r="J60" i="6"/>
  <c r="J59" i="6"/>
  <c r="J57" i="6"/>
  <c r="M67" i="6"/>
  <c r="M58" i="6"/>
  <c r="M62" i="6"/>
  <c r="J63" i="6"/>
  <c r="M59" i="6"/>
  <c r="M63" i="6"/>
  <c r="M57" i="6"/>
  <c r="J58" i="6"/>
  <c r="M61" i="6"/>
  <c r="M66" i="6"/>
  <c r="J67" i="6"/>
  <c r="I48" i="6"/>
  <c r="M48" i="6" s="1"/>
  <c r="I99" i="6"/>
  <c r="J99" i="6" s="1"/>
  <c r="M46" i="6"/>
  <c r="M55" i="6"/>
  <c r="M51" i="6"/>
  <c r="M97" i="6"/>
  <c r="M93" i="6"/>
  <c r="M85" i="6"/>
  <c r="M81" i="6"/>
  <c r="U11" i="7"/>
  <c r="E18" i="7"/>
  <c r="G18" i="7" s="1"/>
  <c r="E16" i="7"/>
  <c r="G16" i="7" s="1"/>
  <c r="L16" i="7"/>
  <c r="G14" i="7"/>
  <c r="G19" i="7"/>
  <c r="L19" i="7"/>
  <c r="N7" i="7"/>
  <c r="O7" i="7" s="1"/>
  <c r="N8" i="7"/>
  <c r="O8" i="7" s="1"/>
  <c r="N9" i="7"/>
  <c r="O9" i="7" s="1"/>
  <c r="L12" i="7"/>
  <c r="S13" i="7"/>
  <c r="U13" i="7" s="1"/>
  <c r="E17" i="7"/>
  <c r="G12" i="7"/>
  <c r="L14" i="7"/>
  <c r="I52" i="6"/>
  <c r="M52" i="6" s="1"/>
  <c r="I82" i="6"/>
  <c r="I84" i="6"/>
  <c r="I88" i="6"/>
  <c r="I90" i="6"/>
  <c r="I94" i="6"/>
  <c r="I96" i="6"/>
  <c r="I100" i="6"/>
  <c r="I54" i="6"/>
  <c r="J54" i="6" s="1"/>
  <c r="I56" i="6"/>
  <c r="I86" i="6"/>
  <c r="I92" i="6"/>
  <c r="I98" i="6"/>
  <c r="J51" i="6"/>
  <c r="J39" i="6"/>
  <c r="J40" i="6"/>
  <c r="J46" i="6"/>
  <c r="G68" i="5"/>
  <c r="L68" i="5"/>
  <c r="G66" i="5"/>
  <c r="L66" i="5"/>
  <c r="U60" i="5"/>
  <c r="V60" i="5" s="1"/>
  <c r="L64" i="5"/>
  <c r="G65" i="5"/>
  <c r="E67" i="5"/>
  <c r="N60" i="5"/>
  <c r="O60" i="5" s="1"/>
  <c r="N61" i="5"/>
  <c r="O61" i="5" s="1"/>
  <c r="N62" i="5"/>
  <c r="O62" i="5" s="1"/>
  <c r="L63" i="5"/>
  <c r="L65" i="5"/>
  <c r="L47" i="5"/>
  <c r="L46" i="5"/>
  <c r="G45" i="5"/>
  <c r="L48" i="5"/>
  <c r="L45" i="5"/>
  <c r="N45" i="5" s="1"/>
  <c r="G49" i="5"/>
  <c r="G50" i="5"/>
  <c r="U42" i="5"/>
  <c r="V42" i="5" s="1"/>
  <c r="G47" i="5"/>
  <c r="E31" i="5"/>
  <c r="G31" i="5" s="1"/>
  <c r="U24" i="5"/>
  <c r="V24" i="5" s="1"/>
  <c r="L32" i="5"/>
  <c r="G32" i="5"/>
  <c r="N24" i="5"/>
  <c r="O24" i="5" s="1"/>
  <c r="N25" i="5"/>
  <c r="O25" i="5" s="1"/>
  <c r="N26" i="5"/>
  <c r="O26" i="5" s="1"/>
  <c r="L27" i="5"/>
  <c r="E30" i="5"/>
  <c r="G27" i="5"/>
  <c r="L29" i="5"/>
  <c r="L9" i="5"/>
  <c r="L10" i="5"/>
  <c r="N10" i="5" s="1"/>
  <c r="H54" i="3"/>
  <c r="V7" i="5"/>
  <c r="S8" i="5"/>
  <c r="U8" i="5" s="1"/>
  <c r="V8" i="5" s="1"/>
  <c r="N8" i="5"/>
  <c r="O8" i="5" s="1"/>
  <c r="N9" i="5"/>
  <c r="S6" i="5"/>
  <c r="N6" i="5"/>
  <c r="O6" i="5" s="1"/>
  <c r="M10" i="5"/>
  <c r="M2" i="5"/>
  <c r="E12" i="5"/>
  <c r="E13" i="5"/>
  <c r="E14" i="5"/>
  <c r="N7" i="5"/>
  <c r="O7" i="5" s="1"/>
  <c r="J77" i="3"/>
  <c r="M77" i="3" s="1"/>
  <c r="M73" i="3"/>
  <c r="N73" i="3" s="1"/>
  <c r="J93" i="3"/>
  <c r="G94" i="3"/>
  <c r="G78" i="3"/>
  <c r="G75" i="3"/>
  <c r="J74" i="3"/>
  <c r="M93" i="3"/>
  <c r="K93" i="3"/>
  <c r="G81" i="3"/>
  <c r="G113" i="3"/>
  <c r="G97" i="3"/>
  <c r="G59" i="3"/>
  <c r="F59" i="3" s="1"/>
  <c r="G57" i="3"/>
  <c r="F57" i="3" s="1"/>
  <c r="H66" i="3"/>
  <c r="G58" i="3"/>
  <c r="F58" i="3" s="1"/>
  <c r="H55" i="3"/>
  <c r="M2" i="3"/>
  <c r="M19" i="3"/>
  <c r="M31" i="3" s="1"/>
  <c r="E63" i="3"/>
  <c r="G63" i="3" s="1"/>
  <c r="G60" i="3"/>
  <c r="E64" i="3"/>
  <c r="G64" i="3" s="1"/>
  <c r="G61" i="3"/>
  <c r="E65" i="3"/>
  <c r="G65" i="3" s="1"/>
  <c r="G62" i="3"/>
  <c r="H56" i="3"/>
  <c r="N35" i="8" l="1"/>
  <c r="O35" i="8" s="1"/>
  <c r="S39" i="8"/>
  <c r="U39" i="8" s="1"/>
  <c r="V39" i="8" s="1"/>
  <c r="S10" i="3"/>
  <c r="U10" i="3" s="1"/>
  <c r="V10" i="3" s="1"/>
  <c r="L22" i="3"/>
  <c r="S22" i="3" s="1"/>
  <c r="U22" i="3" s="1"/>
  <c r="M87" i="6"/>
  <c r="M91" i="6"/>
  <c r="N74" i="8"/>
  <c r="O74" i="8" s="1"/>
  <c r="M95" i="6"/>
  <c r="L85" i="7"/>
  <c r="N84" i="7"/>
  <c r="N32" i="3"/>
  <c r="M43" i="6"/>
  <c r="J44" i="6"/>
  <c r="E34" i="3"/>
  <c r="G34" i="3" s="1"/>
  <c r="J48" i="6"/>
  <c r="E16" i="3"/>
  <c r="E25" i="3"/>
  <c r="L13" i="3"/>
  <c r="E17" i="5"/>
  <c r="S28" i="5"/>
  <c r="U28" i="5" s="1"/>
  <c r="J47" i="6"/>
  <c r="J38" i="6"/>
  <c r="L20" i="7"/>
  <c r="N20" i="7" s="1"/>
  <c r="J45" i="6"/>
  <c r="M53" i="6"/>
  <c r="N34" i="7"/>
  <c r="N40" i="7"/>
  <c r="S57" i="7"/>
  <c r="U57" i="7" s="1"/>
  <c r="U55" i="8"/>
  <c r="V55" i="8" s="1"/>
  <c r="N75" i="8"/>
  <c r="O75" i="8" s="1"/>
  <c r="L84" i="8"/>
  <c r="G13" i="3"/>
  <c r="H13" i="3" s="1"/>
  <c r="U48" i="8"/>
  <c r="V48" i="8" s="1"/>
  <c r="U27" i="8"/>
  <c r="V27" i="8" s="1"/>
  <c r="S10" i="5"/>
  <c r="U10" i="5" s="1"/>
  <c r="J42" i="6"/>
  <c r="M89" i="6"/>
  <c r="U50" i="8"/>
  <c r="V50" i="8" s="1"/>
  <c r="E17" i="3"/>
  <c r="L14" i="3"/>
  <c r="G14" i="3"/>
  <c r="H14" i="3" s="1"/>
  <c r="E26" i="3"/>
  <c r="U8" i="8"/>
  <c r="V8" i="8" s="1"/>
  <c r="S13" i="8"/>
  <c r="S18" i="8" s="1"/>
  <c r="G30" i="3"/>
  <c r="L30" i="3"/>
  <c r="L20" i="8"/>
  <c r="L22" i="8" s="1"/>
  <c r="N15" i="8"/>
  <c r="O15" i="8" s="1"/>
  <c r="K77" i="3"/>
  <c r="S11" i="5"/>
  <c r="U11" i="5" s="1"/>
  <c r="P73" i="3"/>
  <c r="Q73" i="3" s="1"/>
  <c r="S9" i="5"/>
  <c r="U9" i="5" s="1"/>
  <c r="S79" i="7"/>
  <c r="U79" i="7" s="1"/>
  <c r="U29" i="8"/>
  <c r="V29" i="8" s="1"/>
  <c r="M69" i="6"/>
  <c r="N31" i="3"/>
  <c r="S31" i="3"/>
  <c r="U31" i="3" s="1"/>
  <c r="U9" i="8"/>
  <c r="V9" i="8" s="1"/>
  <c r="S14" i="8"/>
  <c r="S19" i="8" s="1"/>
  <c r="E15" i="3"/>
  <c r="L12" i="3"/>
  <c r="E24" i="3"/>
  <c r="G12" i="3"/>
  <c r="H12" i="3" s="1"/>
  <c r="U7" i="8"/>
  <c r="V7" i="8" s="1"/>
  <c r="S12" i="8"/>
  <c r="S17" i="8" s="1"/>
  <c r="N11" i="3"/>
  <c r="O11" i="3" s="1"/>
  <c r="S11" i="3"/>
  <c r="G23" i="3"/>
  <c r="E35" i="3"/>
  <c r="L23" i="3"/>
  <c r="N18" i="3"/>
  <c r="S18" i="3"/>
  <c r="U18" i="3" s="1"/>
  <c r="L53" i="5"/>
  <c r="J49" i="6"/>
  <c r="J41" i="6"/>
  <c r="L18" i="7"/>
  <c r="M50" i="6"/>
  <c r="U53" i="8"/>
  <c r="V53" i="8" s="1"/>
  <c r="G21" i="3"/>
  <c r="E33" i="3"/>
  <c r="L21" i="3"/>
  <c r="L34" i="3"/>
  <c r="M83" i="6"/>
  <c r="E23" i="7"/>
  <c r="L63" i="8"/>
  <c r="U75" i="8"/>
  <c r="V75" i="8" s="1"/>
  <c r="S80" i="8"/>
  <c r="U80" i="8" s="1"/>
  <c r="V80" i="8" s="1"/>
  <c r="U73" i="8"/>
  <c r="V73" i="8" s="1"/>
  <c r="S78" i="8"/>
  <c r="U78" i="8" s="1"/>
  <c r="V78" i="8" s="1"/>
  <c r="S79" i="8"/>
  <c r="U79" i="8" s="1"/>
  <c r="V79" i="8" s="1"/>
  <c r="U74" i="8"/>
  <c r="V74" i="8" s="1"/>
  <c r="S76" i="8"/>
  <c r="U71" i="8"/>
  <c r="V71" i="8" s="1"/>
  <c r="S59" i="8"/>
  <c r="U59" i="8" s="1"/>
  <c r="V59" i="8" s="1"/>
  <c r="U52" i="8"/>
  <c r="V52" i="8" s="1"/>
  <c r="S57" i="8"/>
  <c r="S33" i="8"/>
  <c r="U33" i="8" s="1"/>
  <c r="V33" i="8" s="1"/>
  <c r="L37" i="8"/>
  <c r="N32" i="8"/>
  <c r="O32" i="8" s="1"/>
  <c r="E42" i="8"/>
  <c r="U31" i="8"/>
  <c r="V31" i="8" s="1"/>
  <c r="S36" i="8"/>
  <c r="U36" i="8" s="1"/>
  <c r="V36" i="8" s="1"/>
  <c r="S37" i="8"/>
  <c r="U37" i="8" s="1"/>
  <c r="V37" i="8" s="1"/>
  <c r="U32" i="8"/>
  <c r="V32" i="8" s="1"/>
  <c r="S82" i="7"/>
  <c r="U82" i="7" s="1"/>
  <c r="S85" i="7"/>
  <c r="U85" i="7" s="1"/>
  <c r="N85" i="7"/>
  <c r="S78" i="7"/>
  <c r="U78" i="7" s="1"/>
  <c r="N78" i="7"/>
  <c r="G86" i="7"/>
  <c r="L86" i="7"/>
  <c r="N86" i="7" s="1"/>
  <c r="N83" i="7"/>
  <c r="S83" i="7"/>
  <c r="U83" i="7" s="1"/>
  <c r="E89" i="7"/>
  <c r="N60" i="7"/>
  <c r="S60" i="7"/>
  <c r="U60" i="7" s="1"/>
  <c r="G63" i="7"/>
  <c r="L63" i="7"/>
  <c r="L67" i="7" s="1"/>
  <c r="G64" i="7"/>
  <c r="L64" i="7"/>
  <c r="S56" i="7"/>
  <c r="N56" i="7"/>
  <c r="N61" i="7"/>
  <c r="S61" i="7"/>
  <c r="U61" i="7" s="1"/>
  <c r="E67" i="7"/>
  <c r="G42" i="7"/>
  <c r="L42" i="7"/>
  <c r="N36" i="7"/>
  <c r="S36" i="7"/>
  <c r="U36" i="7" s="1"/>
  <c r="N39" i="7"/>
  <c r="S39" i="7"/>
  <c r="U39" i="7" s="1"/>
  <c r="S41" i="7"/>
  <c r="U41" i="7" s="1"/>
  <c r="N41" i="7"/>
  <c r="E45" i="7"/>
  <c r="N14" i="8"/>
  <c r="O14" i="8" s="1"/>
  <c r="U13" i="8"/>
  <c r="V13" i="8" s="1"/>
  <c r="G16" i="8"/>
  <c r="H16" i="8" s="1"/>
  <c r="N12" i="8"/>
  <c r="O12" i="8" s="1"/>
  <c r="N18" i="8"/>
  <c r="O18" i="8" s="1"/>
  <c r="U18" i="8"/>
  <c r="V18" i="8" s="1"/>
  <c r="N19" i="8"/>
  <c r="O19" i="8" s="1"/>
  <c r="U19" i="8"/>
  <c r="V19" i="8" s="1"/>
  <c r="G17" i="8"/>
  <c r="H17" i="8" s="1"/>
  <c r="M68" i="6"/>
  <c r="M65" i="6"/>
  <c r="M54" i="6"/>
  <c r="M99" i="6"/>
  <c r="J98" i="6"/>
  <c r="M98" i="6"/>
  <c r="J90" i="6"/>
  <c r="M90" i="6"/>
  <c r="J56" i="6"/>
  <c r="M56" i="6"/>
  <c r="J82" i="6"/>
  <c r="M82" i="6"/>
  <c r="J86" i="6"/>
  <c r="M86" i="6"/>
  <c r="J96" i="6"/>
  <c r="M96" i="6"/>
  <c r="J84" i="6"/>
  <c r="M84" i="6"/>
  <c r="J52" i="6"/>
  <c r="J92" i="6"/>
  <c r="M92" i="6"/>
  <c r="J100" i="6"/>
  <c r="M100" i="6"/>
  <c r="J88" i="6"/>
  <c r="M88" i="6"/>
  <c r="J94" i="6"/>
  <c r="M94" i="6"/>
  <c r="N16" i="7"/>
  <c r="S16" i="7"/>
  <c r="U16" i="7" s="1"/>
  <c r="N14" i="7"/>
  <c r="S14" i="7"/>
  <c r="U14" i="7" s="1"/>
  <c r="N19" i="7"/>
  <c r="S19" i="7"/>
  <c r="U19" i="7" s="1"/>
  <c r="G17" i="7"/>
  <c r="L17" i="7"/>
  <c r="L23" i="7" s="1"/>
  <c r="N18" i="7"/>
  <c r="S18" i="7"/>
  <c r="U18" i="7" s="1"/>
  <c r="N12" i="7"/>
  <c r="S12" i="7"/>
  <c r="N63" i="5"/>
  <c r="S63" i="5"/>
  <c r="G67" i="5"/>
  <c r="E71" i="5" s="1"/>
  <c r="L67" i="5"/>
  <c r="L71" i="5" s="1"/>
  <c r="N68" i="5"/>
  <c r="S68" i="5"/>
  <c r="U68" i="5" s="1"/>
  <c r="N65" i="5"/>
  <c r="S65" i="5"/>
  <c r="U65" i="5" s="1"/>
  <c r="N64" i="5"/>
  <c r="S64" i="5"/>
  <c r="U64" i="5" s="1"/>
  <c r="S66" i="5"/>
  <c r="U66" i="5" s="1"/>
  <c r="N66" i="5"/>
  <c r="E53" i="5"/>
  <c r="S45" i="5"/>
  <c r="U45" i="5" s="1"/>
  <c r="N47" i="5"/>
  <c r="S47" i="5"/>
  <c r="U47" i="5" s="1"/>
  <c r="N49" i="5"/>
  <c r="S49" i="5"/>
  <c r="U49" i="5" s="1"/>
  <c r="S48" i="5"/>
  <c r="U48" i="5" s="1"/>
  <c r="N48" i="5"/>
  <c r="N46" i="5"/>
  <c r="S46" i="5"/>
  <c r="U46" i="5" s="1"/>
  <c r="N50" i="5"/>
  <c r="S50" i="5"/>
  <c r="U50" i="5" s="1"/>
  <c r="L31" i="5"/>
  <c r="E35" i="5"/>
  <c r="N27" i="5"/>
  <c r="S27" i="5"/>
  <c r="S29" i="5"/>
  <c r="U29" i="5" s="1"/>
  <c r="N29" i="5"/>
  <c r="G30" i="5"/>
  <c r="L30" i="5"/>
  <c r="L35" i="5" s="1"/>
  <c r="N31" i="5"/>
  <c r="S31" i="5"/>
  <c r="U31" i="5" s="1"/>
  <c r="N32" i="5"/>
  <c r="S32" i="5"/>
  <c r="U32" i="5" s="1"/>
  <c r="H59" i="3"/>
  <c r="M13" i="5"/>
  <c r="G14" i="5"/>
  <c r="L14" i="5"/>
  <c r="U6" i="5"/>
  <c r="V6" i="5" s="1"/>
  <c r="G12" i="5"/>
  <c r="L12" i="5"/>
  <c r="G13" i="5"/>
  <c r="L13" i="5"/>
  <c r="G98" i="3"/>
  <c r="G82" i="3"/>
  <c r="J78" i="3"/>
  <c r="H78" i="3"/>
  <c r="S78" i="3" s="1"/>
  <c r="H97" i="3"/>
  <c r="G117" i="3"/>
  <c r="J97" i="3"/>
  <c r="P77" i="3"/>
  <c r="Q77" i="3" s="1"/>
  <c r="N77" i="3"/>
  <c r="J75" i="3"/>
  <c r="G79" i="3"/>
  <c r="G95" i="3"/>
  <c r="G76" i="3"/>
  <c r="H75" i="3"/>
  <c r="S75" i="3" s="1"/>
  <c r="H81" i="3"/>
  <c r="S81" i="3" s="1"/>
  <c r="G101" i="3"/>
  <c r="G85" i="3"/>
  <c r="J81" i="3"/>
  <c r="P93" i="3"/>
  <c r="Q93" i="3" s="1"/>
  <c r="N93" i="3"/>
  <c r="G114" i="3"/>
  <c r="J94" i="3"/>
  <c r="H94" i="3"/>
  <c r="H113" i="3"/>
  <c r="J113" i="3"/>
  <c r="K74" i="3"/>
  <c r="M74" i="3"/>
  <c r="H57" i="3"/>
  <c r="H58" i="3"/>
  <c r="F65" i="3"/>
  <c r="H65" i="3" s="1"/>
  <c r="F60" i="3"/>
  <c r="F61" i="3"/>
  <c r="H61" i="3" s="1"/>
  <c r="F63" i="3"/>
  <c r="H63" i="3" s="1"/>
  <c r="F62" i="3"/>
  <c r="H62" i="3" s="1"/>
  <c r="F64" i="3"/>
  <c r="H64" i="3" s="1"/>
  <c r="S38" i="8" l="1"/>
  <c r="U38" i="8" s="1"/>
  <c r="V38" i="8" s="1"/>
  <c r="N42" i="7"/>
  <c r="L45" i="7"/>
  <c r="N22" i="3"/>
  <c r="L89" i="7"/>
  <c r="U14" i="8"/>
  <c r="V14" i="8" s="1"/>
  <c r="L17" i="5"/>
  <c r="S22" i="8"/>
  <c r="L25" i="3"/>
  <c r="G25" i="3"/>
  <c r="E37" i="3"/>
  <c r="S63" i="8"/>
  <c r="S13" i="3"/>
  <c r="U13" i="3" s="1"/>
  <c r="V13" i="3" s="1"/>
  <c r="N13" i="3"/>
  <c r="O13" i="3" s="1"/>
  <c r="L16" i="3"/>
  <c r="E28" i="3"/>
  <c r="G16" i="3"/>
  <c r="H16" i="3" s="1"/>
  <c r="S42" i="8"/>
  <c r="G33" i="3"/>
  <c r="L33" i="3"/>
  <c r="G15" i="3"/>
  <c r="H15" i="3" s="1"/>
  <c r="L15" i="3"/>
  <c r="E27" i="3"/>
  <c r="S34" i="3"/>
  <c r="U34" i="3" s="1"/>
  <c r="N34" i="3"/>
  <c r="U11" i="3"/>
  <c r="V11" i="3" s="1"/>
  <c r="N30" i="3"/>
  <c r="S30" i="3"/>
  <c r="U30" i="3" s="1"/>
  <c r="L26" i="3"/>
  <c r="G26" i="3"/>
  <c r="E38" i="3"/>
  <c r="L17" i="3"/>
  <c r="E29" i="3"/>
  <c r="G17" i="3"/>
  <c r="H17" i="3" s="1"/>
  <c r="S21" i="3"/>
  <c r="U21" i="3" s="1"/>
  <c r="N21" i="3"/>
  <c r="G35" i="3"/>
  <c r="L35" i="3"/>
  <c r="N12" i="3"/>
  <c r="O12" i="3" s="1"/>
  <c r="S12" i="3"/>
  <c r="U12" i="3" s="1"/>
  <c r="V12" i="3" s="1"/>
  <c r="S14" i="3"/>
  <c r="U14" i="3" s="1"/>
  <c r="V14" i="3" s="1"/>
  <c r="N14" i="3"/>
  <c r="O14" i="3" s="1"/>
  <c r="N23" i="3"/>
  <c r="S23" i="3"/>
  <c r="U23" i="3" s="1"/>
  <c r="L24" i="3"/>
  <c r="G24" i="3"/>
  <c r="E36" i="3"/>
  <c r="N20" i="8"/>
  <c r="O20" i="8" s="1"/>
  <c r="S89" i="7"/>
  <c r="S81" i="8"/>
  <c r="U81" i="8" s="1"/>
  <c r="V81" i="8" s="1"/>
  <c r="U76" i="8"/>
  <c r="V76" i="8" s="1"/>
  <c r="U57" i="8"/>
  <c r="V57" i="8" s="1"/>
  <c r="N37" i="8"/>
  <c r="O37" i="8" s="1"/>
  <c r="L42" i="8"/>
  <c r="S63" i="7"/>
  <c r="U63" i="7" s="1"/>
  <c r="N63" i="7"/>
  <c r="N64" i="7"/>
  <c r="U56" i="7"/>
  <c r="S45" i="7"/>
  <c r="N17" i="8"/>
  <c r="O17" i="8" s="1"/>
  <c r="U17" i="8"/>
  <c r="V17" i="8" s="1"/>
  <c r="U12" i="8"/>
  <c r="V12" i="8" s="1"/>
  <c r="U12" i="7"/>
  <c r="S17" i="7"/>
  <c r="U17" i="7" s="1"/>
  <c r="N17" i="7"/>
  <c r="N67" i="5"/>
  <c r="S67" i="5"/>
  <c r="U67" i="5" s="1"/>
  <c r="U63" i="5"/>
  <c r="S53" i="5"/>
  <c r="S30" i="5"/>
  <c r="U30" i="5" s="1"/>
  <c r="N30" i="5"/>
  <c r="U27" i="5"/>
  <c r="S13" i="5"/>
  <c r="U13" i="5" s="1"/>
  <c r="N13" i="5"/>
  <c r="S12" i="5"/>
  <c r="N12" i="5"/>
  <c r="S14" i="5"/>
  <c r="U14" i="5" s="1"/>
  <c r="N14" i="5"/>
  <c r="N74" i="3"/>
  <c r="P74" i="3"/>
  <c r="Q74" i="3" s="1"/>
  <c r="J79" i="3"/>
  <c r="H79" i="3"/>
  <c r="S79" i="3" s="1"/>
  <c r="G83" i="3"/>
  <c r="G99" i="3"/>
  <c r="M97" i="3"/>
  <c r="K97" i="3"/>
  <c r="K78" i="3"/>
  <c r="M78" i="3"/>
  <c r="H101" i="3"/>
  <c r="G121" i="3"/>
  <c r="J101" i="3"/>
  <c r="J95" i="3"/>
  <c r="H95" i="3"/>
  <c r="G115" i="3"/>
  <c r="M113" i="3"/>
  <c r="K113" i="3"/>
  <c r="J114" i="3"/>
  <c r="H114" i="3"/>
  <c r="H85" i="3"/>
  <c r="S85" i="3" s="1"/>
  <c r="G105" i="3"/>
  <c r="G89" i="3"/>
  <c r="J85" i="3"/>
  <c r="H76" i="3"/>
  <c r="S76" i="3" s="1"/>
  <c r="J76" i="3"/>
  <c r="G80" i="3"/>
  <c r="G96" i="3"/>
  <c r="G118" i="3"/>
  <c r="J98" i="3"/>
  <c r="H98" i="3"/>
  <c r="K94" i="3"/>
  <c r="M94" i="3"/>
  <c r="M81" i="3"/>
  <c r="K81" i="3"/>
  <c r="M75" i="3"/>
  <c r="K75" i="3"/>
  <c r="H117" i="3"/>
  <c r="J117" i="3"/>
  <c r="G102" i="3"/>
  <c r="G86" i="3"/>
  <c r="J82" i="3"/>
  <c r="H82" i="3"/>
  <c r="S82" i="3" s="1"/>
  <c r="F50" i="3"/>
  <c r="H60" i="3"/>
  <c r="S35" i="5" l="1"/>
  <c r="L28" i="3"/>
  <c r="G28" i="3"/>
  <c r="E40" i="3"/>
  <c r="S25" i="3"/>
  <c r="U25" i="3" s="1"/>
  <c r="N25" i="3"/>
  <c r="S17" i="5"/>
  <c r="L37" i="3"/>
  <c r="G37" i="3"/>
  <c r="S16" i="3"/>
  <c r="U16" i="3" s="1"/>
  <c r="V16" i="3" s="1"/>
  <c r="N16" i="3"/>
  <c r="O16" i="3" s="1"/>
  <c r="S84" i="8"/>
  <c r="L29" i="3"/>
  <c r="G29" i="3"/>
  <c r="E41" i="3"/>
  <c r="L36" i="3"/>
  <c r="G36" i="3"/>
  <c r="S35" i="3"/>
  <c r="U35" i="3" s="1"/>
  <c r="N35" i="3"/>
  <c r="N26" i="3"/>
  <c r="S26" i="3"/>
  <c r="U26" i="3" s="1"/>
  <c r="N15" i="3"/>
  <c r="O15" i="3" s="1"/>
  <c r="S15" i="3"/>
  <c r="U15" i="3" s="1"/>
  <c r="V15" i="3" s="1"/>
  <c r="S33" i="3"/>
  <c r="U33" i="3" s="1"/>
  <c r="N33" i="3"/>
  <c r="G27" i="3"/>
  <c r="E39" i="3"/>
  <c r="L27" i="3"/>
  <c r="S71" i="5"/>
  <c r="N24" i="3"/>
  <c r="S24" i="3"/>
  <c r="U24" i="3" s="1"/>
  <c r="S17" i="3"/>
  <c r="U17" i="3" s="1"/>
  <c r="V17" i="3" s="1"/>
  <c r="N17" i="3"/>
  <c r="O17" i="3" s="1"/>
  <c r="L38" i="3"/>
  <c r="G38" i="3"/>
  <c r="S67" i="7"/>
  <c r="S23" i="7"/>
  <c r="U12" i="5"/>
  <c r="G106" i="3"/>
  <c r="G90" i="3"/>
  <c r="J86" i="3"/>
  <c r="H86" i="3"/>
  <c r="S86" i="3" s="1"/>
  <c r="N94" i="3"/>
  <c r="P94" i="3"/>
  <c r="Q94" i="3" s="1"/>
  <c r="J118" i="3"/>
  <c r="H118" i="3"/>
  <c r="P113" i="3"/>
  <c r="Q113" i="3" s="1"/>
  <c r="N113" i="3"/>
  <c r="M101" i="3"/>
  <c r="K101" i="3"/>
  <c r="J83" i="3"/>
  <c r="H83" i="3"/>
  <c r="S83" i="3" s="1"/>
  <c r="G103" i="3"/>
  <c r="G87" i="3"/>
  <c r="K82" i="3"/>
  <c r="M82" i="3"/>
  <c r="P81" i="3"/>
  <c r="Q81" i="3" s="1"/>
  <c r="N81" i="3"/>
  <c r="K98" i="3"/>
  <c r="M98" i="3"/>
  <c r="M76" i="3"/>
  <c r="K76" i="3"/>
  <c r="H105" i="3"/>
  <c r="G125" i="3"/>
  <c r="J105" i="3"/>
  <c r="M95" i="3"/>
  <c r="K95" i="3"/>
  <c r="N78" i="3"/>
  <c r="P78" i="3"/>
  <c r="Q78" i="3" s="1"/>
  <c r="J99" i="3"/>
  <c r="H99" i="3"/>
  <c r="G119" i="3"/>
  <c r="M117" i="3"/>
  <c r="K117" i="3"/>
  <c r="H80" i="3"/>
  <c r="S80" i="3" s="1"/>
  <c r="G100" i="3"/>
  <c r="G84" i="3"/>
  <c r="J80" i="3"/>
  <c r="H89" i="3"/>
  <c r="S89" i="3" s="1"/>
  <c r="G109" i="3"/>
  <c r="J89" i="3"/>
  <c r="K114" i="3"/>
  <c r="M114" i="3"/>
  <c r="P97" i="3"/>
  <c r="Q97" i="3" s="1"/>
  <c r="N97" i="3"/>
  <c r="M79" i="3"/>
  <c r="K79" i="3"/>
  <c r="G122" i="3"/>
  <c r="J102" i="3"/>
  <c r="H102" i="3"/>
  <c r="N75" i="3"/>
  <c r="P75" i="3"/>
  <c r="Q75" i="3" s="1"/>
  <c r="H96" i="3"/>
  <c r="G116" i="3"/>
  <c r="J96" i="3"/>
  <c r="M85" i="3"/>
  <c r="K85" i="3"/>
  <c r="J115" i="3"/>
  <c r="H115" i="3"/>
  <c r="H121" i="3"/>
  <c r="J121" i="3"/>
  <c r="L40" i="3" l="1"/>
  <c r="G40" i="3"/>
  <c r="N37" i="3"/>
  <c r="S37" i="3"/>
  <c r="U37" i="3" s="1"/>
  <c r="N28" i="3"/>
  <c r="S28" i="3"/>
  <c r="U28" i="3" s="1"/>
  <c r="S27" i="3"/>
  <c r="U27" i="3" s="1"/>
  <c r="N27" i="3"/>
  <c r="S29" i="3"/>
  <c r="U29" i="3" s="1"/>
  <c r="N29" i="3"/>
  <c r="N38" i="3"/>
  <c r="S38" i="3"/>
  <c r="U38" i="3" s="1"/>
  <c r="G41" i="3"/>
  <c r="L41" i="3"/>
  <c r="G39" i="3"/>
  <c r="L39" i="3"/>
  <c r="L44" i="3" s="1"/>
  <c r="E44" i="3"/>
  <c r="N36" i="3"/>
  <c r="S36" i="3"/>
  <c r="U36" i="3" s="1"/>
  <c r="M121" i="3"/>
  <c r="K121" i="3"/>
  <c r="M96" i="3"/>
  <c r="K96" i="3"/>
  <c r="P114" i="3"/>
  <c r="Q114" i="3" s="1"/>
  <c r="N114" i="3"/>
  <c r="M83" i="3"/>
  <c r="K83" i="3"/>
  <c r="G126" i="3"/>
  <c r="J106" i="3"/>
  <c r="H106" i="3"/>
  <c r="M89" i="3"/>
  <c r="K89" i="3"/>
  <c r="H84" i="3"/>
  <c r="S84" i="3" s="1"/>
  <c r="G104" i="3"/>
  <c r="J84" i="3"/>
  <c r="G88" i="3"/>
  <c r="P117" i="3"/>
  <c r="Q117" i="3" s="1"/>
  <c r="N117" i="3"/>
  <c r="P85" i="3"/>
  <c r="Q85" i="3" s="1"/>
  <c r="N85" i="3"/>
  <c r="J122" i="3"/>
  <c r="H122" i="3"/>
  <c r="H109" i="3"/>
  <c r="G129" i="3"/>
  <c r="J109" i="3"/>
  <c r="H100" i="3"/>
  <c r="G120" i="3"/>
  <c r="J100" i="3"/>
  <c r="J119" i="3"/>
  <c r="H119" i="3"/>
  <c r="H125" i="3"/>
  <c r="J125" i="3"/>
  <c r="P98" i="3"/>
  <c r="Q98" i="3" s="1"/>
  <c r="N98" i="3"/>
  <c r="N82" i="3"/>
  <c r="P82" i="3"/>
  <c r="Q82" i="3" s="1"/>
  <c r="G110" i="3"/>
  <c r="J90" i="3"/>
  <c r="H90" i="3"/>
  <c r="S90" i="3" s="1"/>
  <c r="K102" i="3"/>
  <c r="M102" i="3"/>
  <c r="M105" i="3"/>
  <c r="K105" i="3"/>
  <c r="N76" i="3"/>
  <c r="P76" i="3"/>
  <c r="Q76" i="3" s="1"/>
  <c r="J103" i="3"/>
  <c r="H103" i="3"/>
  <c r="G123" i="3"/>
  <c r="P101" i="3"/>
  <c r="Q101" i="3" s="1"/>
  <c r="N101" i="3"/>
  <c r="K118" i="3"/>
  <c r="M118" i="3"/>
  <c r="K86" i="3"/>
  <c r="M86" i="3"/>
  <c r="M115" i="3"/>
  <c r="K115" i="3"/>
  <c r="H116" i="3"/>
  <c r="J116" i="3"/>
  <c r="N79" i="3"/>
  <c r="P79" i="3"/>
  <c r="Q79" i="3" s="1"/>
  <c r="M80" i="3"/>
  <c r="K80" i="3"/>
  <c r="M99" i="3"/>
  <c r="K99" i="3"/>
  <c r="N95" i="3"/>
  <c r="P95" i="3"/>
  <c r="Q95" i="3" s="1"/>
  <c r="J87" i="3"/>
  <c r="H87" i="3"/>
  <c r="S87" i="3" s="1"/>
  <c r="G91" i="3"/>
  <c r="G107" i="3"/>
  <c r="N40" i="3" l="1"/>
  <c r="S40" i="3"/>
  <c r="U40" i="3" s="1"/>
  <c r="N39" i="3"/>
  <c r="S39" i="3"/>
  <c r="S41" i="3"/>
  <c r="U41" i="3" s="1"/>
  <c r="N41" i="3"/>
  <c r="P118" i="3"/>
  <c r="Q118" i="3" s="1"/>
  <c r="N118" i="3"/>
  <c r="J123" i="3"/>
  <c r="H123" i="3"/>
  <c r="M125" i="3"/>
  <c r="K125" i="3"/>
  <c r="M100" i="3"/>
  <c r="K100" i="3"/>
  <c r="H129" i="3"/>
  <c r="J129" i="3"/>
  <c r="H88" i="3"/>
  <c r="S88" i="3" s="1"/>
  <c r="G108" i="3"/>
  <c r="G92" i="3"/>
  <c r="J88" i="3"/>
  <c r="J126" i="3"/>
  <c r="H126" i="3"/>
  <c r="P121" i="3"/>
  <c r="Q121" i="3" s="1"/>
  <c r="N121" i="3"/>
  <c r="J91" i="3"/>
  <c r="G111" i="3"/>
  <c r="H91" i="3"/>
  <c r="S91" i="3" s="1"/>
  <c r="N80" i="3"/>
  <c r="P80" i="3"/>
  <c r="Q80" i="3" s="1"/>
  <c r="P102" i="3"/>
  <c r="Q102" i="3" s="1"/>
  <c r="N102" i="3"/>
  <c r="G130" i="3"/>
  <c r="J110" i="3"/>
  <c r="H110" i="3"/>
  <c r="M119" i="3"/>
  <c r="K119" i="3"/>
  <c r="M109" i="3"/>
  <c r="K109" i="3"/>
  <c r="K122" i="3"/>
  <c r="M122" i="3"/>
  <c r="K106" i="3"/>
  <c r="M106" i="3"/>
  <c r="J107" i="3"/>
  <c r="G127" i="3"/>
  <c r="H107" i="3"/>
  <c r="M116" i="3"/>
  <c r="K116" i="3"/>
  <c r="N86" i="3"/>
  <c r="P86" i="3"/>
  <c r="Q86" i="3" s="1"/>
  <c r="M103" i="3"/>
  <c r="K103" i="3"/>
  <c r="P105" i="3"/>
  <c r="Q105" i="3" s="1"/>
  <c r="N105" i="3"/>
  <c r="K90" i="3"/>
  <c r="M90" i="3"/>
  <c r="H104" i="3"/>
  <c r="G124" i="3"/>
  <c r="J104" i="3"/>
  <c r="N83" i="3"/>
  <c r="P83" i="3"/>
  <c r="Q83" i="3" s="1"/>
  <c r="N96" i="3"/>
  <c r="P96" i="3"/>
  <c r="Q96" i="3" s="1"/>
  <c r="M87" i="3"/>
  <c r="K87" i="3"/>
  <c r="P99" i="3"/>
  <c r="Q99" i="3" s="1"/>
  <c r="N99" i="3"/>
  <c r="P115" i="3"/>
  <c r="Q115" i="3" s="1"/>
  <c r="N115" i="3"/>
  <c r="H120" i="3"/>
  <c r="J120" i="3"/>
  <c r="M84" i="3"/>
  <c r="K84" i="3"/>
  <c r="P89" i="3"/>
  <c r="Q89" i="3" s="1"/>
  <c r="N89" i="3"/>
  <c r="U39" i="3" l="1"/>
  <c r="S44" i="3"/>
  <c r="N87" i="3"/>
  <c r="P87" i="3"/>
  <c r="Q87" i="3" s="1"/>
  <c r="M107" i="3"/>
  <c r="K107" i="3"/>
  <c r="P119" i="3"/>
  <c r="Q119" i="3" s="1"/>
  <c r="N119" i="3"/>
  <c r="H92" i="3"/>
  <c r="S92" i="3" s="1"/>
  <c r="J92" i="3"/>
  <c r="G112" i="3"/>
  <c r="P125" i="3"/>
  <c r="Q125" i="3" s="1"/>
  <c r="N125" i="3"/>
  <c r="J127" i="3"/>
  <c r="H127" i="3"/>
  <c r="P122" i="3"/>
  <c r="Q122" i="3" s="1"/>
  <c r="N122" i="3"/>
  <c r="J130" i="3"/>
  <c r="H130" i="3"/>
  <c r="M88" i="3"/>
  <c r="K88" i="3"/>
  <c r="M129" i="3"/>
  <c r="K129" i="3"/>
  <c r="N84" i="3"/>
  <c r="P84" i="3"/>
  <c r="Q84" i="3" s="1"/>
  <c r="N90" i="3"/>
  <c r="P90" i="3"/>
  <c r="Q90" i="3" s="1"/>
  <c r="H124" i="3"/>
  <c r="J124" i="3"/>
  <c r="P109" i="3"/>
  <c r="Q109" i="3" s="1"/>
  <c r="N109" i="3"/>
  <c r="K110" i="3"/>
  <c r="M110" i="3"/>
  <c r="M91" i="3"/>
  <c r="K91" i="3"/>
  <c r="K126" i="3"/>
  <c r="M126" i="3"/>
  <c r="N100" i="3"/>
  <c r="P100" i="3"/>
  <c r="Q100" i="3" s="1"/>
  <c r="M123" i="3"/>
  <c r="K123" i="3"/>
  <c r="M120" i="3"/>
  <c r="K120" i="3"/>
  <c r="M104" i="3"/>
  <c r="K104" i="3"/>
  <c r="P103" i="3"/>
  <c r="Q103" i="3" s="1"/>
  <c r="N103" i="3"/>
  <c r="N116" i="3"/>
  <c r="P116" i="3"/>
  <c r="Q116" i="3" s="1"/>
  <c r="P106" i="3"/>
  <c r="Q106" i="3" s="1"/>
  <c r="N106" i="3"/>
  <c r="J111" i="3"/>
  <c r="H111" i="3"/>
  <c r="G131" i="3"/>
  <c r="H108" i="3"/>
  <c r="J108" i="3"/>
  <c r="G128" i="3"/>
  <c r="H112" i="3" l="1"/>
  <c r="G132" i="3"/>
  <c r="J112" i="3"/>
  <c r="M108" i="3"/>
  <c r="K108" i="3"/>
  <c r="M111" i="3"/>
  <c r="K111" i="3"/>
  <c r="N88" i="3"/>
  <c r="P88" i="3"/>
  <c r="Q88" i="3" s="1"/>
  <c r="H128" i="3"/>
  <c r="J128" i="3"/>
  <c r="P107" i="3"/>
  <c r="Q107" i="3" s="1"/>
  <c r="N107" i="3"/>
  <c r="N104" i="3"/>
  <c r="P104" i="3"/>
  <c r="Q104" i="3" s="1"/>
  <c r="P123" i="3"/>
  <c r="Q123" i="3" s="1"/>
  <c r="N123" i="3"/>
  <c r="P126" i="3"/>
  <c r="Q126" i="3" s="1"/>
  <c r="N126" i="3"/>
  <c r="P110" i="3"/>
  <c r="Q110" i="3" s="1"/>
  <c r="N110" i="3"/>
  <c r="M124" i="3"/>
  <c r="K124" i="3"/>
  <c r="J131" i="3"/>
  <c r="H131" i="3"/>
  <c r="N120" i="3"/>
  <c r="P120" i="3"/>
  <c r="Q120" i="3" s="1"/>
  <c r="N91" i="3"/>
  <c r="P91" i="3"/>
  <c r="Q91" i="3" s="1"/>
  <c r="P129" i="3"/>
  <c r="Q129" i="3" s="1"/>
  <c r="N129" i="3"/>
  <c r="K130" i="3"/>
  <c r="M130" i="3"/>
  <c r="M127" i="3"/>
  <c r="K127" i="3"/>
  <c r="M92" i="3"/>
  <c r="K92" i="3"/>
  <c r="P127" i="3" l="1"/>
  <c r="Q127" i="3" s="1"/>
  <c r="N127" i="3"/>
  <c r="N124" i="3"/>
  <c r="P124" i="3"/>
  <c r="Q124" i="3" s="1"/>
  <c r="P111" i="3"/>
  <c r="Q111" i="3" s="1"/>
  <c r="N111" i="3"/>
  <c r="H132" i="3"/>
  <c r="J132" i="3"/>
  <c r="M128" i="3"/>
  <c r="K128" i="3"/>
  <c r="M112" i="3"/>
  <c r="K112" i="3"/>
  <c r="P130" i="3"/>
  <c r="Q130" i="3" s="1"/>
  <c r="N130" i="3"/>
  <c r="N92" i="3"/>
  <c r="P92" i="3"/>
  <c r="Q92" i="3" s="1"/>
  <c r="M131" i="3"/>
  <c r="K131" i="3"/>
  <c r="N108" i="3"/>
  <c r="P108" i="3"/>
  <c r="Q108" i="3" s="1"/>
  <c r="P131" i="3" l="1"/>
  <c r="Q131" i="3" s="1"/>
  <c r="N131" i="3"/>
  <c r="N128" i="3"/>
  <c r="P128" i="3"/>
  <c r="Q128" i="3" s="1"/>
  <c r="N112" i="3"/>
  <c r="P112" i="3"/>
  <c r="Q112" i="3" s="1"/>
  <c r="M132" i="3"/>
  <c r="K132" i="3"/>
  <c r="N132" i="3" l="1"/>
  <c r="P132" i="3"/>
  <c r="Q132" i="3" s="1"/>
</calcChain>
</file>

<file path=xl/sharedStrings.xml><?xml version="1.0" encoding="utf-8"?>
<sst xmlns="http://schemas.openxmlformats.org/spreadsheetml/2006/main" count="2561" uniqueCount="748">
  <si>
    <t>礼包ID</t>
    <phoneticPr fontId="1" type="noConversion"/>
  </si>
  <si>
    <t>礼包功能：</t>
    <phoneticPr fontId="1" type="noConversion"/>
  </si>
  <si>
    <t>1.item表tinyType字段增加礼包类型11</t>
    <phoneticPr fontId="1" type="noConversion"/>
  </si>
  <si>
    <t>2.item表effectValue填写礼包ID</t>
    <phoneticPr fontId="1" type="noConversion"/>
  </si>
  <si>
    <t>3.item表des填写礼包描述</t>
    <phoneticPr fontId="1" type="noConversion"/>
  </si>
  <si>
    <t>4.根据礼包ID在礼包配置表读取礼包数据</t>
    <phoneticPr fontId="1" type="noConversion"/>
  </si>
  <si>
    <t>int</t>
    <phoneticPr fontId="1" type="noConversion"/>
  </si>
  <si>
    <t>giftId</t>
    <phoneticPr fontId="1" type="noConversion"/>
  </si>
  <si>
    <t>reward</t>
    <phoneticPr fontId="1" type="noConversion"/>
  </si>
  <si>
    <t>int[][]</t>
    <phoneticPr fontId="1" type="noConversion"/>
  </si>
  <si>
    <t>礼包功能需求：</t>
    <phoneticPr fontId="1" type="noConversion"/>
  </si>
  <si>
    <t>1.礼包可以开出一组或多组物品</t>
    <phoneticPr fontId="1" type="noConversion"/>
  </si>
  <si>
    <t>2.每组物品按权重产出其中的物品</t>
    <phoneticPr fontId="1" type="noConversion"/>
  </si>
  <si>
    <t>3.每组物品总权重最大为10000，不足10000则代表有可能随机到“空物品”</t>
    <phoneticPr fontId="1" type="noConversion"/>
  </si>
  <si>
    <t>4.如果多组物品随机到同一种物品则合并显示，如1、2组都随机到了金币100颗，则合并显示为金币200颗</t>
    <phoneticPr fontId="1" type="noConversion"/>
  </si>
  <si>
    <t>备注</t>
    <phoneticPr fontId="1" type="noConversion"/>
  </si>
  <si>
    <t>?</t>
    <phoneticPr fontId="1" type="noConversion"/>
  </si>
  <si>
    <t>string</t>
    <phoneticPr fontId="1" type="noConversion"/>
  </si>
  <si>
    <t>月华</t>
  </si>
  <si>
    <t>裁影</t>
  </si>
  <si>
    <t>映秋</t>
  </si>
  <si>
    <t>金缕羽衣</t>
  </si>
  <si>
    <t>暗棠哑衣</t>
  </si>
  <si>
    <t>低级聚气露</t>
  </si>
  <si>
    <t>中级聚气露</t>
  </si>
  <si>
    <t>高级聚气露</t>
  </si>
  <si>
    <t>初级聚灵露</t>
  </si>
  <si>
    <t>中级聚灵露</t>
  </si>
  <si>
    <t>高级聚灵露</t>
  </si>
  <si>
    <t>印记I礼包</t>
    <phoneticPr fontId="1" type="noConversion"/>
  </si>
  <si>
    <t>离曲初现</t>
    <phoneticPr fontId="1" type="noConversion"/>
  </si>
  <si>
    <t>鳞衣</t>
  </si>
  <si>
    <t>星晦</t>
  </si>
  <si>
    <t>月羽</t>
  </si>
  <si>
    <t>风晚</t>
  </si>
  <si>
    <t>玉龙</t>
  </si>
  <si>
    <t>炎梦</t>
  </si>
  <si>
    <t>等级礼包（10级）（下一级礼包，职业武器，金币袋，元宝袋，注灵石，羽毛）</t>
    <phoneticPr fontId="1" type="noConversion"/>
  </si>
  <si>
    <t>等级礼包（20级）（下一级礼包，职业武器，金币袋，元宝袋，注灵石，羽毛）</t>
    <phoneticPr fontId="1" type="noConversion"/>
  </si>
  <si>
    <t>等级礼包（30级）（下一级礼包，职业武器，金币袋，元宝袋，注灵石，羽毛）</t>
    <phoneticPr fontId="1" type="noConversion"/>
  </si>
  <si>
    <t>等级礼包（40级）（下一级礼包，职业武器，金币袋，元宝袋，注灵石，羽毛）</t>
    <phoneticPr fontId="1" type="noConversion"/>
  </si>
  <si>
    <t>等级礼包（50级）（下一级礼包，职业武器，金币袋，元宝袋，注灵石，羽毛）</t>
    <phoneticPr fontId="1" type="noConversion"/>
  </si>
  <si>
    <t>北斗</t>
  </si>
  <si>
    <t>裂空</t>
  </si>
  <si>
    <t>燃灵</t>
  </si>
  <si>
    <t>狮子</t>
    <phoneticPr fontId="1" type="noConversion"/>
  </si>
  <si>
    <t>戾血</t>
    <phoneticPr fontId="1" type="noConversion"/>
  </si>
  <si>
    <t>[[1,1,11,51011,1,0,10000]]</t>
    <phoneticPr fontId="1" type="noConversion"/>
  </si>
  <si>
    <t>[[1,1,11,51014,1,0,10000]]</t>
    <phoneticPr fontId="1" type="noConversion"/>
  </si>
  <si>
    <t>初心大剑·未鉴定</t>
  </si>
  <si>
    <t>初心护符·未鉴定</t>
  </si>
  <si>
    <t>初心护头·未鉴定</t>
  </si>
  <si>
    <t>初心护胸·未鉴定</t>
  </si>
  <si>
    <t>初心战靴·未鉴定</t>
  </si>
  <si>
    <t>空山大剑·未鉴定</t>
  </si>
  <si>
    <t>空山护符·未鉴定</t>
  </si>
  <si>
    <t>空山护头·未鉴定</t>
  </si>
  <si>
    <t>空山护胸·未鉴定</t>
  </si>
  <si>
    <t>空山战靴·未鉴定</t>
  </si>
  <si>
    <t>流风大剑·未鉴定</t>
  </si>
  <si>
    <t>流风护符·未鉴定</t>
  </si>
  <si>
    <t>流风护头·未鉴定</t>
  </si>
  <si>
    <t>流风护胸·未鉴定</t>
  </si>
  <si>
    <t>流风战靴·未鉴定</t>
  </si>
  <si>
    <t>穿云大剑·未鉴定</t>
  </si>
  <si>
    <t>穿云护符·未鉴定</t>
  </si>
  <si>
    <t>穿云护头·未鉴定</t>
  </si>
  <si>
    <t>穿云护胸·未鉴定</t>
  </si>
  <si>
    <t>穿云战靴·未鉴定</t>
  </si>
  <si>
    <t>撼岳大剑·未鉴定</t>
  </si>
  <si>
    <t>撼岳护符·未鉴定</t>
  </si>
  <si>
    <t>撼岳护头·未鉴定</t>
  </si>
  <si>
    <t>撼岳护胸·未鉴定</t>
  </si>
  <si>
    <t>撼岳战靴·未鉴定</t>
  </si>
  <si>
    <t>狂风大剑·未鉴定</t>
  </si>
  <si>
    <t>狂风护符·未鉴定</t>
  </si>
  <si>
    <t>狂风护头·未鉴定</t>
  </si>
  <si>
    <t>狂风护胸·未鉴定</t>
  </si>
  <si>
    <t>狂风战靴·未鉴定</t>
  </si>
  <si>
    <t>云天大剑·未鉴定</t>
  </si>
  <si>
    <t>云天护符·未鉴定</t>
  </si>
  <si>
    <t>云天护头·未鉴定</t>
  </si>
  <si>
    <t>云天护胸·未鉴定</t>
  </si>
  <si>
    <t>云天战靴·未鉴定</t>
  </si>
  <si>
    <t>破军大剑·未鉴定</t>
  </si>
  <si>
    <t>破军护符·未鉴定</t>
  </si>
  <si>
    <t>破军护头·未鉴定</t>
  </si>
  <si>
    <t>破军护胸·未鉴定</t>
  </si>
  <si>
    <t>破军战靴·未鉴定</t>
  </si>
  <si>
    <t>狂澜大剑·未鉴定</t>
  </si>
  <si>
    <t>狂澜护符·未鉴定</t>
  </si>
  <si>
    <t>狂澜护头·未鉴定</t>
  </si>
  <si>
    <t>狂澜护胸·未鉴定</t>
  </si>
  <si>
    <t>狂澜战靴·未鉴定</t>
  </si>
  <si>
    <t>开天大剑·未鉴定</t>
  </si>
  <si>
    <t>开天护符·未鉴定</t>
  </si>
  <si>
    <t>开天护头·未鉴定</t>
  </si>
  <si>
    <t>开天护胸·未鉴定</t>
  </si>
  <si>
    <t>开天战靴·未鉴定</t>
  </si>
  <si>
    <t>初心剑·未鉴定</t>
  </si>
  <si>
    <t>初心剑灵·未鉴定</t>
  </si>
  <si>
    <t>初心发簪·未鉴定</t>
  </si>
  <si>
    <t>初心法袍·未鉴定</t>
  </si>
  <si>
    <t>初心法鞋·未鉴定</t>
  </si>
  <si>
    <t>空山剑·未鉴定</t>
  </si>
  <si>
    <t>空山剑灵·未鉴定</t>
  </si>
  <si>
    <t>空山发簪·未鉴定</t>
  </si>
  <si>
    <t>空山法袍·未鉴定</t>
  </si>
  <si>
    <t>空山法鞋·未鉴定</t>
  </si>
  <si>
    <t>流风剑·未鉴定</t>
  </si>
  <si>
    <t>流风剑灵·未鉴定</t>
  </si>
  <si>
    <t>流风发簪·未鉴定</t>
  </si>
  <si>
    <t>流风法袍·未鉴定</t>
  </si>
  <si>
    <t>流风法鞋·未鉴定</t>
  </si>
  <si>
    <t>穿云剑·未鉴定</t>
  </si>
  <si>
    <t>穿云剑灵·未鉴定</t>
  </si>
  <si>
    <t>穿云发簪·未鉴定</t>
  </si>
  <si>
    <t>穿云法袍·未鉴定</t>
  </si>
  <si>
    <t>穿云法鞋·未鉴定</t>
  </si>
  <si>
    <t>撼岳剑·未鉴定</t>
  </si>
  <si>
    <t>撼岳剑灵·未鉴定</t>
  </si>
  <si>
    <t>撼岳发簪·未鉴定</t>
  </si>
  <si>
    <t>撼岳法袍·未鉴定</t>
  </si>
  <si>
    <t>撼岳法鞋·未鉴定</t>
  </si>
  <si>
    <t>狂风剑·未鉴定</t>
  </si>
  <si>
    <t>狂风剑灵·未鉴定</t>
  </si>
  <si>
    <t>狂风发簪·未鉴定</t>
  </si>
  <si>
    <t>狂风法袍·未鉴定</t>
  </si>
  <si>
    <t>狂风法鞋·未鉴定</t>
  </si>
  <si>
    <t>云天剑·未鉴定</t>
  </si>
  <si>
    <t>云天剑灵·未鉴定</t>
  </si>
  <si>
    <t>云天发簪·未鉴定</t>
  </si>
  <si>
    <t>云天法袍·未鉴定</t>
  </si>
  <si>
    <t>云天法鞋·未鉴定</t>
  </si>
  <si>
    <t>破军剑·未鉴定</t>
  </si>
  <si>
    <t>破军剑灵·未鉴定</t>
  </si>
  <si>
    <t>破军发簪·未鉴定</t>
  </si>
  <si>
    <t>破军法袍·未鉴定</t>
  </si>
  <si>
    <t>破军法鞋·未鉴定</t>
  </si>
  <si>
    <t>狂澜剑·未鉴定</t>
  </si>
  <si>
    <t>狂澜剑灵·未鉴定</t>
  </si>
  <si>
    <t>狂澜发簪·未鉴定</t>
  </si>
  <si>
    <t>狂澜法袍·未鉴定</t>
  </si>
  <si>
    <t>狂澜法鞋·未鉴定</t>
  </si>
  <si>
    <t>开天剑·未鉴定</t>
  </si>
  <si>
    <t>开天剑灵·未鉴定</t>
  </si>
  <si>
    <t>开天发簪·未鉴定</t>
  </si>
  <si>
    <t>开天法袍·未鉴定</t>
  </si>
  <si>
    <t>开天法鞋·未鉴定</t>
  </si>
  <si>
    <t>初心法杖·未鉴定</t>
  </si>
  <si>
    <t>初心法符·未鉴定</t>
  </si>
  <si>
    <t>初心巫帽·未鉴定</t>
  </si>
  <si>
    <t>初心巫袍·未鉴定</t>
  </si>
  <si>
    <t>初心巫鞋·未鉴定</t>
  </si>
  <si>
    <t>空山法杖·未鉴定</t>
  </si>
  <si>
    <t>空山法符·未鉴定</t>
  </si>
  <si>
    <t>空山巫帽·未鉴定</t>
  </si>
  <si>
    <t>空山巫袍·未鉴定</t>
  </si>
  <si>
    <t>空山巫鞋·未鉴定</t>
  </si>
  <si>
    <t>流风法杖·未鉴定</t>
  </si>
  <si>
    <t>流风法符·未鉴定</t>
  </si>
  <si>
    <t>流风巫帽·未鉴定</t>
  </si>
  <si>
    <t>流风巫袍·未鉴定</t>
  </si>
  <si>
    <t>流风巫鞋·未鉴定</t>
  </si>
  <si>
    <t>穿云法杖·未鉴定</t>
  </si>
  <si>
    <t>穿云法符·未鉴定</t>
  </si>
  <si>
    <t>穿云巫帽·未鉴定</t>
  </si>
  <si>
    <t>穿云巫袍·未鉴定</t>
  </si>
  <si>
    <t>穿云巫鞋·未鉴定</t>
  </si>
  <si>
    <t>撼岳法杖·未鉴定</t>
  </si>
  <si>
    <t>撼岳法符·未鉴定</t>
  </si>
  <si>
    <t>撼岳巫帽·未鉴定</t>
  </si>
  <si>
    <t>撼岳巫袍·未鉴定</t>
  </si>
  <si>
    <t>撼岳巫鞋·未鉴定</t>
  </si>
  <si>
    <t>狂风法杖·未鉴定</t>
  </si>
  <si>
    <t>狂风法符·未鉴定</t>
  </si>
  <si>
    <t>狂风巫帽·未鉴定</t>
  </si>
  <si>
    <t>狂风巫袍·未鉴定</t>
  </si>
  <si>
    <t>狂风巫鞋·未鉴定</t>
  </si>
  <si>
    <t>云天法杖·未鉴定</t>
  </si>
  <si>
    <t>云天法符·未鉴定</t>
  </si>
  <si>
    <t>云天巫帽·未鉴定</t>
  </si>
  <si>
    <t>云天巫袍·未鉴定</t>
  </si>
  <si>
    <t>云天巫鞋·未鉴定</t>
  </si>
  <si>
    <t>破军法杖·未鉴定</t>
  </si>
  <si>
    <t>破军法符·未鉴定</t>
  </si>
  <si>
    <t>破军巫帽·未鉴定</t>
  </si>
  <si>
    <t>破军巫袍·未鉴定</t>
  </si>
  <si>
    <t>破军巫鞋·未鉴定</t>
  </si>
  <si>
    <t>狂澜法杖·未鉴定</t>
  </si>
  <si>
    <t>狂澜法符·未鉴定</t>
  </si>
  <si>
    <t>狂澜巫帽·未鉴定</t>
  </si>
  <si>
    <t>狂澜巫袍·未鉴定</t>
  </si>
  <si>
    <t>狂澜巫鞋·未鉴定</t>
  </si>
  <si>
    <t>开天法杖·未鉴定</t>
  </si>
  <si>
    <t>开天法符·未鉴定</t>
  </si>
  <si>
    <t>开天巫帽·未鉴定</t>
  </si>
  <si>
    <t>开天巫袍·未鉴定</t>
  </si>
  <si>
    <t>开天巫鞋·未鉴定</t>
  </si>
  <si>
    <t>初心项链·未鉴定</t>
  </si>
  <si>
    <t>初心戒指·未鉴定</t>
  </si>
  <si>
    <t>初心护腕·未鉴定</t>
  </si>
  <si>
    <t>空山项链·未鉴定</t>
  </si>
  <si>
    <t>空山戒指·未鉴定</t>
  </si>
  <si>
    <t>空山护腕·未鉴定</t>
  </si>
  <si>
    <t>流风项链·未鉴定</t>
  </si>
  <si>
    <t>流风戒指·未鉴定</t>
  </si>
  <si>
    <t>流风护腕·未鉴定</t>
  </si>
  <si>
    <t>穿云项链·未鉴定</t>
  </si>
  <si>
    <t>穿云戒指·未鉴定</t>
  </si>
  <si>
    <t>穿云护腕·未鉴定</t>
  </si>
  <si>
    <t>撼岳项链·未鉴定</t>
  </si>
  <si>
    <t>撼岳戒指·未鉴定</t>
  </si>
  <si>
    <t>撼岳护腕·未鉴定</t>
  </si>
  <si>
    <t>狂风项链·未鉴定</t>
  </si>
  <si>
    <t>狂风戒指·未鉴定</t>
  </si>
  <si>
    <t>狂风护腕·未鉴定</t>
  </si>
  <si>
    <t>云天项链·未鉴定</t>
  </si>
  <si>
    <t>云天戒指·未鉴定</t>
  </si>
  <si>
    <t>云天护腕·未鉴定</t>
  </si>
  <si>
    <t>破军项链·未鉴定</t>
  </si>
  <si>
    <t>破军戒指·未鉴定</t>
  </si>
  <si>
    <t>破军护腕·未鉴定</t>
  </si>
  <si>
    <t>狂澜项链·未鉴定</t>
  </si>
  <si>
    <t>狂澜戒指·未鉴定</t>
  </si>
  <si>
    <t>狂澜护腕·未鉴定</t>
  </si>
  <si>
    <t>开天项链·未鉴定</t>
  </si>
  <si>
    <t>开天戒指·未鉴定</t>
  </si>
  <si>
    <t>开天护腕·未鉴定</t>
  </si>
  <si>
    <t>[[0,1,10,61101,1,0,10000]]</t>
  </si>
  <si>
    <t>[[0,1,10,61102,1,0,10000]]</t>
  </si>
  <si>
    <t>[[0,1,10,61201,1,0,10000]]</t>
  </si>
  <si>
    <t>[[0,1,10,61202,1,0,10000]]</t>
  </si>
  <si>
    <t>[[0,1,10,61203,1,0,10000]]</t>
  </si>
  <si>
    <t>[[0,1,10,61301,1,0,10000]]</t>
  </si>
  <si>
    <t>[[0,1,10,61302,1,0,10000]]</t>
  </si>
  <si>
    <t>[[0,1,10,61303,1,0,10000]]</t>
  </si>
  <si>
    <t>[[0,1,10,61401,1,0,10000]]</t>
  </si>
  <si>
    <t>[[0,1,10,61402,1,0,10000]]</t>
  </si>
  <si>
    <t>[[0,1,10,61403,1,0,10000]]</t>
  </si>
  <si>
    <t>[[0,1,10,61501,1,0,10000]]</t>
  </si>
  <si>
    <t>[[0,1,10,61502,1,0,10000]]</t>
  </si>
  <si>
    <t>[[0,1,10,61503,1,0,10000]]</t>
  </si>
  <si>
    <t>[[2,1,11,51012,1,0,10000]]</t>
    <phoneticPr fontId="1" type="noConversion"/>
  </si>
  <si>
    <t>[[3,1,11,51023,1,0,10000]]</t>
    <phoneticPr fontId="1" type="noConversion"/>
  </si>
  <si>
    <t>[[3,1,11,51033,1,0,10000]]</t>
    <phoneticPr fontId="1" type="noConversion"/>
  </si>
  <si>
    <t>[[0,1,2,21100,99,0,10000]]</t>
  </si>
  <si>
    <t>[[0,1,2,21101,99,0,10000]]</t>
  </si>
  <si>
    <t>[[0,1,2,21102,99,0,10000]]</t>
  </si>
  <si>
    <t>[[0,1,2,21200,99,0,10000]]</t>
  </si>
  <si>
    <t>[[0,1,2,21201,99,0,10000]]</t>
  </si>
  <si>
    <t>[[0,1,2,21202,99,0,10000]]</t>
  </si>
  <si>
    <r>
      <t>[[1,1,2,40001,1,0,2000][1,1,2,41001,1,0,1600][1,1,2,41111,1,0,1600][1,1,2,41211,1,0,1600][1,1,2,41311,1,0,1600][1,1,2,41411,1,0,1600][2,1,2,40001,1,0,2000][2,1,2,42001,1,0,1600][2,1,2,42111,1,0,1600][2,1,2,42211,1,0,1600][2,1,2,42311,1,0,1600][2,1,2,42411,1,0,1600]</t>
    </r>
    <r>
      <rPr>
        <b/>
        <sz val="11"/>
        <color theme="1"/>
        <rFont val="宋体"/>
        <family val="3"/>
        <charset val="134"/>
        <scheme val="minor"/>
      </rPr>
      <t>[3,1,2,40001,1,0,2000]</t>
    </r>
    <r>
      <rPr>
        <sz val="11"/>
        <color theme="1"/>
        <rFont val="宋体"/>
        <family val="2"/>
        <charset val="134"/>
        <scheme val="minor"/>
      </rPr>
      <t>[3,1,2,43001,1,0,1600][3,1,2,43111,1,0,1600][3,1,2,43211,1,0,1600][3,1,2,43311,1,0,1600][3,1,2,43411,1,0,1600]]</t>
    </r>
    <phoneticPr fontId="1" type="noConversion"/>
  </si>
  <si>
    <t>[[1,1,1,1120401,1,1,10000][2,1,1,1220401,1,1,10000][3,1,1,1320401,1,1,10000][0,1,2,10040,1,1,10000][0,2,2,20012,2,1,10000][0,3,2,20032,2,1,10000][0,4,2,35010,10,1,10000][0,5,2,35014,6,1,10000]]</t>
    <phoneticPr fontId="1" type="noConversion"/>
  </si>
  <si>
    <t>[[1,1,1,1110301,1,1,10000][2,1,1,1210301,1,1,10000][3,1,1,1310301,1,1,10000][0,1,2,10030,1,1,10000][0,2,2,20011,8,1,10000][0,3,2,20031,8,1,10000][0,4,2,35010,3,1,10000][0,5,2,35014,2,1,10000]]</t>
    <phoneticPr fontId="1" type="noConversion"/>
  </si>
  <si>
    <t>[[1,1,1,1120501,1,1,10000][2,1,1,1220501,1,1,10000][3,1,1,1320501,1,1,10000][0,1,2,10050,1,1,10000][0,2,2,20012,5,1,10000][0,3,2,20032,5,1,10000][0,4,2,35011,5,1,10000][0,5,2,35015,3,1,10000]]</t>
    <phoneticPr fontId="1" type="noConversion"/>
  </si>
  <si>
    <t>[[1,1,1,1120601,1,1,10000][2,1,1,1220601,1,1,10000][3,1,1,1320601,1,1,10000][0,1,2,61203,1,1,10000][0,2,2,20013,1,1,10000][0,3,2,20033,1,1,10000][0,4,2,35012,2,1,10000][0,5,2,35015,6,1,10000]]</t>
    <phoneticPr fontId="1" type="noConversion"/>
  </si>
  <si>
    <t>礼包配置信息
{职业，组编号，类型，物品编号，数量，是否绑定,权重}
装备和物品外的奖励不需填“物品编号”,总权重10000
类型：
1=装备
2=物品
3=金币
4=元宝
5=代金卷
6=贡献值
7=荣誉值
8=经验
9=宝玉
10=翅膀
11=时装</t>
    <phoneticPr fontId="1" type="noConversion"/>
  </si>
  <si>
    <t>[[1,1,1,1110201,1,1,10000][1,2,2,41111,1,1,10000][2,1,1,1210201,1,1,10000][2,2,2,42111,1,1,10000][3,1,1,1310201,1,1,10000][3,2,2,43111,1,1,10000][0,1,2,10020,1,1,10000][0,2,2,20011,3,1,10000][0,3,2,20031,3,1,10000][0,4,2,35009,5,1,10000][0,5,2,35013,3,1,10000]]</t>
    <phoneticPr fontId="1" type="noConversion"/>
  </si>
  <si>
    <t>青铜vip礼包</t>
  </si>
  <si>
    <t>白银vip礼包</t>
  </si>
  <si>
    <t>黄金vip礼包</t>
  </si>
  <si>
    <t>饰品袋</t>
    <phoneticPr fontId="1" type="noConversion"/>
  </si>
  <si>
    <t>[[0,1,1,1110102,1,0,7520][0,1,1,1120102,1,0,2000][0,1,1,1130102,1,0,400][0,1,1,1140102,1,0,80]]</t>
  </si>
  <si>
    <t>[[0,1,1,1110103,1,0,7520][0,1,1,1120103,1,0,2000][0,1,1,1130103,1,0,400][0,1,1,1140103,1,0,80]]</t>
  </si>
  <si>
    <t>[[0,1,1,1110104,1,0,7520][0,1,1,1120104,1,0,2000][0,1,1,1130104,1,0,400][0,1,1,1140104,1,0,80]]</t>
  </si>
  <si>
    <t>[[0,1,1,1110105,1,0,7520][0,1,1,1120105,1,0,2000][0,1,1,1130105,1,0,400][0,1,1,1140105,1,0,80]]</t>
  </si>
  <si>
    <t>[[0,1,1,1110201,1,0,7520][0,1,1,1120201,1,0,2000][0,1,1,1130201,1,0,400][0,1,1,1140201,1,0,80]]</t>
  </si>
  <si>
    <t>[[0,1,1,1110202,1,0,7520][0,1,1,1120202,1,0,2000][0,1,1,1130202,1,0,400][0,1,1,1140202,1,0,80]]</t>
  </si>
  <si>
    <t>[[0,1,1,1110203,1,0,7520][0,1,1,1120203,1,0,2000][0,1,1,1130203,1,0,400][0,1,1,1140203,1,0,80]]</t>
  </si>
  <si>
    <t>[[0,1,1,1110204,1,0,7520][0,1,1,1120204,1,0,2000][0,1,1,1130204,1,0,400][0,1,1,1140204,1,0,80]]</t>
  </si>
  <si>
    <t>[[0,1,1,1110205,1,0,7520][0,1,1,1120205,1,0,2000][0,1,1,1130205,1,0,400][0,1,1,1140205,1,0,80]]</t>
  </si>
  <si>
    <t>[[0,1,1,1110301,1,0,7520][0,1,1,1120301,1,0,2000][0,1,1,1130301,1,0,400][0,1,1,1140301,1,0,80]]</t>
  </si>
  <si>
    <t>[[0,1,1,1110302,1,0,7520][0,1,1,1120302,1,0,2000][0,1,1,1130302,1,0,400][0,1,1,1140302,1,0,80]]</t>
  </si>
  <si>
    <t>[[0,1,1,1110303,1,0,7520][0,1,1,1120303,1,0,2000][0,1,1,1130303,1,0,400][0,1,1,1140303,1,0,80]]</t>
  </si>
  <si>
    <t>[[0,1,1,1110304,1,0,7520][0,1,1,1120304,1,0,2000][0,1,1,1130304,1,0,400][0,1,1,1140304,1,0,80]]</t>
  </si>
  <si>
    <t>[[0,1,1,1110305,1,0,7520][0,1,1,1120305,1,0,2000][0,1,1,1130305,1,0,400][0,1,1,1140305,1,0,80]]</t>
  </si>
  <si>
    <t>[[0,1,1,1110401,1,0,7520][0,1,1,1120401,1,0,2000][0,1,1,1130401,1,0,400][0,1,1,1140401,1,0,80]]</t>
  </si>
  <si>
    <t>[[0,1,1,1110402,1,0,7520][0,1,1,1120402,1,0,2000][0,1,1,1130402,1,0,400][0,1,1,1140402,1,0,80]]</t>
  </si>
  <si>
    <t>[[0,1,1,1110403,1,0,7520][0,1,1,1120403,1,0,2000][0,1,1,1130403,1,0,400][0,1,1,1140403,1,0,80]]</t>
  </si>
  <si>
    <t>[[0,1,1,1110404,1,0,7520][0,1,1,1120404,1,0,2000][0,1,1,1130404,1,0,400][0,1,1,1140404,1,0,80]]</t>
  </si>
  <si>
    <t>[[0,1,1,1110405,1,0,7520][0,1,1,1120405,1,0,2000][0,1,1,1130405,1,0,400][0,1,1,1140405,1,0,80]]</t>
  </si>
  <si>
    <t>[[0,1,1,1110501,1,0,7520][0,1,1,1120501,1,0,2000][0,1,1,1130501,1,0,400][0,1,1,1140501,1,0,80]]</t>
  </si>
  <si>
    <t>[[0,1,1,1110502,1,0,7520][0,1,1,1120502,1,0,2000][0,1,1,1130502,1,0,400][0,1,1,1140502,1,0,80]]</t>
  </si>
  <si>
    <t>[[0,1,1,1110503,1,0,7520][0,1,1,1120503,1,0,2000][0,1,1,1130503,1,0,400][0,1,1,1140503,1,0,80]]</t>
  </si>
  <si>
    <t>[[0,1,1,1110504,1,0,7520][0,1,1,1120504,1,0,2000][0,1,1,1130504,1,0,400][0,1,1,1140504,1,0,80]]</t>
  </si>
  <si>
    <t>[[0,1,1,1110505,1,0,7520][0,1,1,1120505,1,0,2000][0,1,1,1130505,1,0,400][0,1,1,1140505,1,0,80]]</t>
  </si>
  <si>
    <t>[[0,1,1,1110601,1,0,7520][0,1,1,1120601,1,0,2000][0,1,1,1130601,1,0,400][0,1,1,1140601,1,0,80]]</t>
  </si>
  <si>
    <t>[[0,1,1,1110602,1,0,7520][0,1,1,1120602,1,0,2000][0,1,1,1130602,1,0,400][0,1,1,1140602,1,0,80]]</t>
  </si>
  <si>
    <t>[[0,1,1,1110603,1,0,7520][0,1,1,1120603,1,0,2000][0,1,1,1130603,1,0,400][0,1,1,1140603,1,0,80]]</t>
  </si>
  <si>
    <t>[[0,1,1,1110604,1,0,7520][0,1,1,1120604,1,0,2000][0,1,1,1130604,1,0,400][0,1,1,1140604,1,0,80]]</t>
  </si>
  <si>
    <t>[[0,1,1,1110605,1,0,7520][0,1,1,1120605,1,0,2000][0,1,1,1130605,1,0,400][0,1,1,1140605,1,0,80]]</t>
  </si>
  <si>
    <t>[[0,1,1,1110701,1,0,7520][0,1,1,1120701,1,0,2000][0,1,1,1130701,1,0,400][0,1,1,1140701,1,0,80]]</t>
  </si>
  <si>
    <t>[[0,1,1,1110702,1,0,7520][0,1,1,1120702,1,0,2000][0,1,1,1130702,1,0,400][0,1,1,1140702,1,0,80]]</t>
  </si>
  <si>
    <t>[[0,1,1,1110703,1,0,7520][0,1,1,1120703,1,0,2000][0,1,1,1130703,1,0,400][0,1,1,1140703,1,0,80]]</t>
  </si>
  <si>
    <t>[[0,1,1,1110704,1,0,7520][0,1,1,1120704,1,0,2000][0,1,1,1130704,1,0,400][0,1,1,1140704,1,0,80]]</t>
  </si>
  <si>
    <t>[[0,1,1,1110705,1,0,7520][0,1,1,1120705,1,0,2000][0,1,1,1130705,1,0,400][0,1,1,1140705,1,0,80]]</t>
  </si>
  <si>
    <t>[[0,1,1,1110801,1,0,7520][0,1,1,1120801,1,0,2000][0,1,1,1130801,1,0,400][0,1,1,1140801,1,0,80]]</t>
  </si>
  <si>
    <t>[[0,1,1,1110802,1,0,7520][0,1,1,1120802,1,0,2000][0,1,1,1130802,1,0,400][0,1,1,1140802,1,0,80]]</t>
  </si>
  <si>
    <t>[[0,1,1,1110803,1,0,7520][0,1,1,1120803,1,0,2000][0,1,1,1130803,1,0,400][0,1,1,1140803,1,0,80]]</t>
  </si>
  <si>
    <t>[[0,1,1,1110804,1,0,7520][0,1,1,1120804,1,0,2000][0,1,1,1130804,1,0,400][0,1,1,1140804,1,0,80]]</t>
  </si>
  <si>
    <t>[[0,1,1,1110805,1,0,7520][0,1,1,1120805,1,0,2000][0,1,1,1130805,1,0,400][0,1,1,1140805,1,0,80]]</t>
  </si>
  <si>
    <t>[[0,1,1,1110901,1,0,7520][0,1,1,1120901,1,0,2000][0,1,1,1130901,1,0,400][0,1,1,1140901,1,0,80]]</t>
  </si>
  <si>
    <t>[[0,1,1,1110902,1,0,7520][0,1,1,1120902,1,0,2000][0,1,1,1130902,1,0,400][0,1,1,1140902,1,0,80]]</t>
  </si>
  <si>
    <t>[[0,1,1,1110903,1,0,7520][0,1,1,1120903,1,0,2000][0,1,1,1130903,1,0,400][0,1,1,1140903,1,0,80]]</t>
  </si>
  <si>
    <t>[[0,1,1,1110904,1,0,7520][0,1,1,1120904,1,0,2000][0,1,1,1130904,1,0,400][0,1,1,1140904,1,0,80]]</t>
  </si>
  <si>
    <t>[[0,1,1,1110905,1,0,7520][0,1,1,1120905,1,0,2000][0,1,1,1130905,1,0,400][0,1,1,1140905,1,0,80]]</t>
  </si>
  <si>
    <t>[[0,1,1,1111001,1,0,7520][0,1,1,1121001,1,0,2000][0,1,1,1131001,1,0,400][0,1,1,1141001,1,0,80]]</t>
  </si>
  <si>
    <t>[[0,1,1,1111002,1,0,7520][0,1,1,1121002,1,0,2000][0,1,1,1131002,1,0,400][0,1,1,1141002,1,0,80]]</t>
  </si>
  <si>
    <t>[[0,1,1,1111003,1,0,7520][0,1,1,1121003,1,0,2000][0,1,1,1131003,1,0,400][0,1,1,1141003,1,0,80]]</t>
  </si>
  <si>
    <t>[[0,1,1,1111004,1,0,7520][0,1,1,1121004,1,0,2000][0,1,1,1131004,1,0,400][0,1,1,1141004,1,0,80]]</t>
  </si>
  <si>
    <t>[[0,1,1,1111005,1,0,7520][0,1,1,1121005,1,0,2000][0,1,1,1131005,1,0,400][0,1,1,1141005,1,0,80]]</t>
  </si>
  <si>
    <t>[[0,1,1,1210101,1,0,7520][0,1,1,1220101,1,0,2000][0,1,1,1230101,1,0,400][0,1,1,1240101,1,0,80]]</t>
  </si>
  <si>
    <t>[[0,1,1,1210102,1,0,7520][0,1,1,1220102,1,0,2000][0,1,1,1230102,1,0,400][0,1,1,1240102,1,0,80]]</t>
  </si>
  <si>
    <t>[[0,1,1,1210103,1,0,7520][0,1,1,1220103,1,0,2000][0,1,1,1230103,1,0,400][0,1,1,1240103,1,0,80]]</t>
  </si>
  <si>
    <t>[[0,1,1,1210104,1,0,7520][0,1,1,1220104,1,0,2000][0,1,1,1230104,1,0,400][0,1,1,1240104,1,0,80]]</t>
  </si>
  <si>
    <t>[[0,1,1,1210105,1,0,7520][0,1,1,1220105,1,0,2000][0,1,1,1230105,1,0,400][0,1,1,1240105,1,0,80]]</t>
  </si>
  <si>
    <t>[[0,1,1,1210201,1,0,7520][0,1,1,1220201,1,0,2000][0,1,1,1230201,1,0,400][0,1,1,1240201,1,0,80]]</t>
  </si>
  <si>
    <t>[[0,1,1,1210202,1,0,7520][0,1,1,1220202,1,0,2000][0,1,1,1230202,1,0,400][0,1,1,1240202,1,0,80]]</t>
  </si>
  <si>
    <t>[[0,1,1,1210203,1,0,7520][0,1,1,1220203,1,0,2000][0,1,1,1230203,1,0,400][0,1,1,1240203,1,0,80]]</t>
  </si>
  <si>
    <t>[[0,1,1,1210204,1,0,7520][0,1,1,1220204,1,0,2000][0,1,1,1230204,1,0,400][0,1,1,1240204,1,0,80]]</t>
  </si>
  <si>
    <t>[[0,1,1,1210205,1,0,7520][0,1,1,1220205,1,0,2000][0,1,1,1230205,1,0,400][0,1,1,1240205,1,0,80]]</t>
  </si>
  <si>
    <t>[[0,1,1,1210301,1,0,7520][0,1,1,1220301,1,0,2000][0,1,1,1230301,1,0,400][0,1,1,1240301,1,0,80]]</t>
  </si>
  <si>
    <t>[[0,1,1,1210302,1,0,7520][0,1,1,1220302,1,0,2000][0,1,1,1230302,1,0,400][0,1,1,1240302,1,0,80]]</t>
  </si>
  <si>
    <t>[[0,1,1,1210303,1,0,7520][0,1,1,1220303,1,0,2000][0,1,1,1230303,1,0,400][0,1,1,1240303,1,0,80]]</t>
  </si>
  <si>
    <t>[[0,1,1,1210304,1,0,7520][0,1,1,1220304,1,0,2000][0,1,1,1230304,1,0,400][0,1,1,1240304,1,0,80]]</t>
  </si>
  <si>
    <t>[[0,1,1,1210305,1,0,7520][0,1,1,1220305,1,0,2000][0,1,1,1230305,1,0,400][0,1,1,1240305,1,0,80]]</t>
  </si>
  <si>
    <t>[[0,1,1,1210401,1,0,7520][0,1,1,1220401,1,0,2000][0,1,1,1230401,1,0,400][0,1,1,1240401,1,0,80]]</t>
  </si>
  <si>
    <t>[[0,1,1,1210402,1,0,7520][0,1,1,1220402,1,0,2000][0,1,1,1230402,1,0,400][0,1,1,1240402,1,0,80]]</t>
  </si>
  <si>
    <t>[[0,1,1,1210403,1,0,7520][0,1,1,1220403,1,0,2000][0,1,1,1230403,1,0,400][0,1,1,1240403,1,0,80]]</t>
  </si>
  <si>
    <t>[[0,1,1,1210404,1,0,7520][0,1,1,1220404,1,0,2000][0,1,1,1230404,1,0,400][0,1,1,1240404,1,0,80]]</t>
  </si>
  <si>
    <t>[[0,1,1,1210405,1,0,7520][0,1,1,1220405,1,0,2000][0,1,1,1230405,1,0,400][0,1,1,1240405,1,0,80]]</t>
  </si>
  <si>
    <t>[[0,1,1,1210501,1,0,7520][0,1,1,1220501,1,0,2000][0,1,1,1230501,1,0,400][0,1,1,1240501,1,0,80]]</t>
  </si>
  <si>
    <t>[[0,1,1,1210502,1,0,7520][0,1,1,1220502,1,0,2000][0,1,1,1230502,1,0,400][0,1,1,1240502,1,0,80]]</t>
  </si>
  <si>
    <t>[[0,1,1,1210503,1,0,7520][0,1,1,1220503,1,0,2000][0,1,1,1230503,1,0,400][0,1,1,1240503,1,0,80]]</t>
  </si>
  <si>
    <t>[[0,1,1,1210504,1,0,7520][0,1,1,1220504,1,0,2000][0,1,1,1230504,1,0,400][0,1,1,1240504,1,0,80]]</t>
  </si>
  <si>
    <t>[[0,1,1,1210505,1,0,7520][0,1,1,1220505,1,0,2000][0,1,1,1230505,1,0,400][0,1,1,1240505,1,0,80]]</t>
  </si>
  <si>
    <t>[[0,1,1,1210601,1,0,7520][0,1,1,1220601,1,0,2000][0,1,1,1230601,1,0,400][0,1,1,1240601,1,0,80]]</t>
  </si>
  <si>
    <t>[[0,1,1,1210602,1,0,7520][0,1,1,1220602,1,0,2000][0,1,1,1230602,1,0,400][0,1,1,1240602,1,0,80]]</t>
  </si>
  <si>
    <t>[[0,1,1,1210603,1,0,7520][0,1,1,1220603,1,0,2000][0,1,1,1230603,1,0,400][0,1,1,1240603,1,0,80]]</t>
  </si>
  <si>
    <t>[[0,1,1,1210604,1,0,7520][0,1,1,1220604,1,0,2000][0,1,1,1230604,1,0,400][0,1,1,1240604,1,0,80]]</t>
  </si>
  <si>
    <t>[[0,1,1,1210605,1,0,7520][0,1,1,1220605,1,0,2000][0,1,1,1230605,1,0,400][0,1,1,1240605,1,0,80]]</t>
  </si>
  <si>
    <t>[[0,1,1,1210701,1,0,7520][0,1,1,1220701,1,0,2000][0,1,1,1230701,1,0,400][0,1,1,1240701,1,0,80]]</t>
  </si>
  <si>
    <t>[[0,1,1,1210702,1,0,7520][0,1,1,1220702,1,0,2000][0,1,1,1230702,1,0,400][0,1,1,1240702,1,0,80]]</t>
  </si>
  <si>
    <t>[[0,1,1,1210703,1,0,7520][0,1,1,1220703,1,0,2000][0,1,1,1230703,1,0,400][0,1,1,1240703,1,0,80]]</t>
  </si>
  <si>
    <t>[[0,1,1,1210704,1,0,7520][0,1,1,1220704,1,0,2000][0,1,1,1230704,1,0,400][0,1,1,1240704,1,0,80]]</t>
  </si>
  <si>
    <t>[[0,1,1,1210705,1,0,7520][0,1,1,1220705,1,0,2000][0,1,1,1230705,1,0,400][0,1,1,1240705,1,0,80]]</t>
  </si>
  <si>
    <t>[[0,1,1,1210801,1,0,7520][0,1,1,1220801,1,0,2000][0,1,1,1230801,1,0,400][0,1,1,1240801,1,0,80]]</t>
  </si>
  <si>
    <t>[[0,1,1,1210802,1,0,7520][0,1,1,1220802,1,0,2000][0,1,1,1230802,1,0,400][0,1,1,1240802,1,0,80]]</t>
  </si>
  <si>
    <t>[[0,1,1,1210803,1,0,7520][0,1,1,1220803,1,0,2000][0,1,1,1230803,1,0,400][0,1,1,1240803,1,0,80]]</t>
  </si>
  <si>
    <t>[[0,1,1,1210804,1,0,7520][0,1,1,1220804,1,0,2000][0,1,1,1230804,1,0,400][0,1,1,1240804,1,0,80]]</t>
  </si>
  <si>
    <t>[[0,1,1,1210805,1,0,7520][0,1,1,1220805,1,0,2000][0,1,1,1230805,1,0,400][0,1,1,1240805,1,0,80]]</t>
  </si>
  <si>
    <t>[[0,1,1,1210901,1,0,7520][0,1,1,1220901,1,0,2000][0,1,1,1230901,1,0,400][0,1,1,1240901,1,0,80]]</t>
  </si>
  <si>
    <t>[[0,1,1,1210902,1,0,7520][0,1,1,1220902,1,0,2000][0,1,1,1230902,1,0,400][0,1,1,1240902,1,0,80]]</t>
  </si>
  <si>
    <t>[[0,1,1,1210903,1,0,7520][0,1,1,1220903,1,0,2000][0,1,1,1230903,1,0,400][0,1,1,1240903,1,0,80]]</t>
  </si>
  <si>
    <t>[[0,1,1,1210904,1,0,7520][0,1,1,1220904,1,0,2000][0,1,1,1230904,1,0,400][0,1,1,1240904,1,0,80]]</t>
  </si>
  <si>
    <t>[[0,1,1,1210905,1,0,7520][0,1,1,1220905,1,0,2000][0,1,1,1230905,1,0,400][0,1,1,1240905,1,0,80]]</t>
  </si>
  <si>
    <t>[[0,1,1,1211001,1,0,7520][0,1,1,1221001,1,0,2000][0,1,1,1231001,1,0,400][0,1,1,1241001,1,0,80]]</t>
  </si>
  <si>
    <t>[[0,1,1,1211002,1,0,7520][0,1,1,1221002,1,0,2000][0,1,1,1231002,1,0,400][0,1,1,1241002,1,0,80]]</t>
  </si>
  <si>
    <t>[[0,1,1,1211003,1,0,7520][0,1,1,1221003,1,0,2000][0,1,1,1231003,1,0,400][0,1,1,1241003,1,0,80]]</t>
  </si>
  <si>
    <t>[[0,1,1,1211004,1,0,7520][0,1,1,1221004,1,0,2000][0,1,1,1231004,1,0,400][0,1,1,1241004,1,0,80]]</t>
  </si>
  <si>
    <t>[[0,1,1,1211005,1,0,7520][0,1,1,1221005,1,0,2000][0,1,1,1231005,1,0,400][0,1,1,1241005,1,0,80]]</t>
  </si>
  <si>
    <t>[[0,1,1,1310101,1,0,7520][0,1,1,1320101,1,0,2000][0,1,1,1330101,1,0,400][0,1,1,1340101,1,0,80]]</t>
  </si>
  <si>
    <t>[[0,1,1,1310102,1,0,7520][0,1,1,1320102,1,0,2000][0,1,1,1330102,1,0,400][0,1,1,1340102,1,0,80]]</t>
  </si>
  <si>
    <t>[[0,1,1,1310103,1,0,7520][0,1,1,1320103,1,0,2000][0,1,1,1330103,1,0,400][0,1,1,1340103,1,0,80]]</t>
  </si>
  <si>
    <t>[[0,1,1,1310104,1,0,7520][0,1,1,1320104,1,0,2000][0,1,1,1330104,1,0,400][0,1,1,1340104,1,0,80]]</t>
  </si>
  <si>
    <t>[[0,1,1,1310105,1,0,7520][0,1,1,1320105,1,0,2000][0,1,1,1330105,1,0,400][0,1,1,1340105,1,0,80]]</t>
  </si>
  <si>
    <t>[[0,1,1,1310201,1,0,7520][0,1,1,1320201,1,0,2000][0,1,1,1330201,1,0,400][0,1,1,1340201,1,0,80]]</t>
  </si>
  <si>
    <t>[[0,1,1,1310202,1,0,7520][0,1,1,1320202,1,0,2000][0,1,1,1330202,1,0,400][0,1,1,1340202,1,0,80]]</t>
  </si>
  <si>
    <t>[[0,1,1,1310203,1,0,7520][0,1,1,1320203,1,0,2000][0,1,1,1330203,1,0,400][0,1,1,1340203,1,0,80]]</t>
  </si>
  <si>
    <t>[[0,1,1,1310204,1,0,7520][0,1,1,1320204,1,0,2000][0,1,1,1330204,1,0,400][0,1,1,1340204,1,0,80]]</t>
  </si>
  <si>
    <t>[[0,1,1,1310205,1,0,7520][0,1,1,1320205,1,0,2000][0,1,1,1330205,1,0,400][0,1,1,1340205,1,0,80]]</t>
  </si>
  <si>
    <t>[[0,1,1,1310301,1,0,7520][0,1,1,1320301,1,0,2000][0,1,1,1330301,1,0,400][0,1,1,1340301,1,0,80]]</t>
  </si>
  <si>
    <t>[[0,1,1,1310302,1,0,7520][0,1,1,1320302,1,0,2000][0,1,1,1330302,1,0,400][0,1,1,1340302,1,0,80]]</t>
  </si>
  <si>
    <t>[[0,1,1,1310303,1,0,7520][0,1,1,1320303,1,0,2000][0,1,1,1330303,1,0,400][0,1,1,1340303,1,0,80]]</t>
  </si>
  <si>
    <t>[[0,1,1,1310304,1,0,7520][0,1,1,1320304,1,0,2000][0,1,1,1330304,1,0,400][0,1,1,1340304,1,0,80]]</t>
  </si>
  <si>
    <t>[[0,1,1,1310305,1,0,7520][0,1,1,1320305,1,0,2000][0,1,1,1330305,1,0,400][0,1,1,1340305,1,0,80]]</t>
  </si>
  <si>
    <t>[[0,1,1,1310401,1,0,7520][0,1,1,1320401,1,0,2000][0,1,1,1330401,1,0,400][0,1,1,1340401,1,0,80]]</t>
  </si>
  <si>
    <t>[[0,1,1,1310402,1,0,7520][0,1,1,1320402,1,0,2000][0,1,1,1330402,1,0,400][0,1,1,1340402,1,0,80]]</t>
  </si>
  <si>
    <t>[[0,1,1,1310403,1,0,7520][0,1,1,1320403,1,0,2000][0,1,1,1330403,1,0,400][0,1,1,1340403,1,0,80]]</t>
  </si>
  <si>
    <t>[[0,1,1,1310404,1,0,7520][0,1,1,1320404,1,0,2000][0,1,1,1330404,1,0,400][0,1,1,1340404,1,0,80]]</t>
  </si>
  <si>
    <t>[[0,1,1,1310405,1,0,7520][0,1,1,1320405,1,0,2000][0,1,1,1330405,1,0,400][0,1,1,1340405,1,0,80]]</t>
  </si>
  <si>
    <t>[[0,1,1,1310501,1,0,7520][0,1,1,1320501,1,0,2000][0,1,1,1330501,1,0,400][0,1,1,1340501,1,0,80]]</t>
  </si>
  <si>
    <t>[[0,1,1,1310502,1,0,7520][0,1,1,1320502,1,0,2000][0,1,1,1330502,1,0,400][0,1,1,1340502,1,0,80]]</t>
  </si>
  <si>
    <t>[[0,1,1,1310503,1,0,7520][0,1,1,1320503,1,0,2000][0,1,1,1330503,1,0,400][0,1,1,1340503,1,0,80]]</t>
  </si>
  <si>
    <t>[[0,1,1,1310504,1,0,7520][0,1,1,1320504,1,0,2000][0,1,1,1330504,1,0,400][0,1,1,1340504,1,0,80]]</t>
  </si>
  <si>
    <t>[[0,1,1,1310505,1,0,7520][0,1,1,1320505,1,0,2000][0,1,1,1330505,1,0,400][0,1,1,1340505,1,0,80]]</t>
  </si>
  <si>
    <t>[[0,1,1,1310601,1,0,7520][0,1,1,1320601,1,0,2000][0,1,1,1330601,1,0,400][0,1,1,1340601,1,0,80]]</t>
  </si>
  <si>
    <t>[[0,1,1,1310602,1,0,7520][0,1,1,1320602,1,0,2000][0,1,1,1330602,1,0,400][0,1,1,1340602,1,0,80]]</t>
  </si>
  <si>
    <t>[[0,1,1,1310603,1,0,7520][0,1,1,1320603,1,0,2000][0,1,1,1330603,1,0,400][0,1,1,1340603,1,0,80]]</t>
  </si>
  <si>
    <t>[[0,1,1,1310604,1,0,7520][0,1,1,1320604,1,0,2000][0,1,1,1330604,1,0,400][0,1,1,1340604,1,0,80]]</t>
  </si>
  <si>
    <t>[[0,1,1,1310605,1,0,7520][0,1,1,1320605,1,0,2000][0,1,1,1330605,1,0,400][0,1,1,1340605,1,0,80]]</t>
  </si>
  <si>
    <t>[[0,1,1,1310701,1,0,7520][0,1,1,1320701,1,0,2000][0,1,1,1330701,1,0,400][0,1,1,1340701,1,0,80]]</t>
  </si>
  <si>
    <t>[[0,1,1,1310702,1,0,7520][0,1,1,1320702,1,0,2000][0,1,1,1330702,1,0,400][0,1,1,1340702,1,0,80]]</t>
  </si>
  <si>
    <t>[[0,1,1,1310703,1,0,7520][0,1,1,1320703,1,0,2000][0,1,1,1330703,1,0,400][0,1,1,1340703,1,0,80]]</t>
  </si>
  <si>
    <t>[[0,1,1,1310704,1,0,7520][0,1,1,1320704,1,0,2000][0,1,1,1330704,1,0,400][0,1,1,1340704,1,0,80]]</t>
  </si>
  <si>
    <t>[[0,1,1,1310705,1,0,7520][0,1,1,1320705,1,0,2000][0,1,1,1330705,1,0,400][0,1,1,1340705,1,0,80]]</t>
  </si>
  <si>
    <t>[[0,1,1,1310801,1,0,7520][0,1,1,1320801,1,0,2000][0,1,1,1330801,1,0,400][0,1,1,1340801,1,0,80]]</t>
  </si>
  <si>
    <t>[[0,1,1,1310802,1,0,7520][0,1,1,1320802,1,0,2000][0,1,1,1330802,1,0,400][0,1,1,1340802,1,0,80]]</t>
  </si>
  <si>
    <t>[[0,1,1,1310803,1,0,7520][0,1,1,1320803,1,0,2000][0,1,1,1330803,1,0,400][0,1,1,1340803,1,0,80]]</t>
  </si>
  <si>
    <t>[[0,1,1,1310804,1,0,7520][0,1,1,1320804,1,0,2000][0,1,1,1330804,1,0,400][0,1,1,1340804,1,0,80]]</t>
  </si>
  <si>
    <t>[[0,1,1,1310805,1,0,7520][0,1,1,1320805,1,0,2000][0,1,1,1330805,1,0,400][0,1,1,1340805,1,0,80]]</t>
  </si>
  <si>
    <t>[[0,1,1,1310901,1,0,7520][0,1,1,1320901,1,0,2000][0,1,1,1330901,1,0,400][0,1,1,1340901,1,0,80]]</t>
  </si>
  <si>
    <t>[[0,1,1,1310902,1,0,7520][0,1,1,1320902,1,0,2000][0,1,1,1330902,1,0,400][0,1,1,1340902,1,0,80]]</t>
  </si>
  <si>
    <t>[[0,1,1,1310903,1,0,7520][0,1,1,1320903,1,0,2000][0,1,1,1330903,1,0,400][0,1,1,1340903,1,0,80]]</t>
  </si>
  <si>
    <t>[[0,1,1,1310904,1,0,7520][0,1,1,1320904,1,0,2000][0,1,1,1330904,1,0,400][0,1,1,1340904,1,0,80]]</t>
  </si>
  <si>
    <t>[[0,1,1,1310905,1,0,7520][0,1,1,1320905,1,0,2000][0,1,1,1330905,1,0,400][0,1,1,1340905,1,0,80]]</t>
  </si>
  <si>
    <t>[[0,1,1,1311001,1,0,7520][0,1,1,1321001,1,0,2000][0,1,1,1331001,1,0,400][0,1,1,1341001,1,0,80]]</t>
  </si>
  <si>
    <t>[[0,1,1,1311002,1,0,7520][0,1,1,1321002,1,0,2000][0,1,1,1331002,1,0,400][0,1,1,1341002,1,0,80]]</t>
  </si>
  <si>
    <t>[[0,1,1,1311003,1,0,7520][0,1,1,1321003,1,0,2000][0,1,1,1331003,1,0,400][0,1,1,1341003,1,0,80]]</t>
  </si>
  <si>
    <t>[[0,1,1,1311004,1,0,7520][0,1,1,1321004,1,0,2000][0,1,1,1331004,1,0,400][0,1,1,1341004,1,0,80]]</t>
  </si>
  <si>
    <t>[[0,1,1,1311005,1,0,7520][0,1,1,1321005,1,0,2000][0,1,1,1331005,1,0,400][0,1,1,1341005,1,0,80]]</t>
  </si>
  <si>
    <t>[[0,1,1,1010101,1,0,7520][0,1,1,1020101,1,0,2000][0,1,1,1030101,1,0,400][0,1,1,1040101,1,0,80]]</t>
  </si>
  <si>
    <t>[[0,1,1,1010102,1,0,7520][0,1,1,1020102,1,0,2000][0,1,1,1030102,1,0,400][0,1,1,1040102,1,0,80]]</t>
  </si>
  <si>
    <t>[[0,1,1,1010103,1,0,7520][0,1,1,1020103,1,0,2000][0,1,1,1030103,1,0,400][0,1,1,1040103,1,0,80]]</t>
  </si>
  <si>
    <t>[[0,1,1,1010201,1,0,7520][0,1,1,1020201,1,0,2000][0,1,1,1030201,1,0,400][0,1,1,1040201,1,0,80]]</t>
  </si>
  <si>
    <t>[[0,1,1,1010202,1,0,7520][0,1,1,1020202,1,0,2000][0,1,1,1030202,1,0,400][0,1,1,1040202,1,0,80]]</t>
  </si>
  <si>
    <t>[[0,1,1,1010203,1,0,7520][0,1,1,1020203,1,0,2000][0,1,1,1030203,1,0,400][0,1,1,1040203,1,0,80]]</t>
  </si>
  <si>
    <t>[[0,1,1,1010301,1,0,7520][0,1,1,1020301,1,0,2000][0,1,1,1030301,1,0,400][0,1,1,1040301,1,0,80]]</t>
  </si>
  <si>
    <t>[[0,1,1,1010302,1,0,7520][0,1,1,1020302,1,0,2000][0,1,1,1030302,1,0,400][0,1,1,1040302,1,0,80]]</t>
  </si>
  <si>
    <t>[[0,1,1,1010303,1,0,7520][0,1,1,1020303,1,0,2000][0,1,1,1030303,1,0,400][0,1,1,1040303,1,0,80]]</t>
  </si>
  <si>
    <t>[[0,1,1,1010401,1,0,7520][0,1,1,1020401,1,0,2000][0,1,1,1030401,1,0,400][0,1,1,1040401,1,0,80]]</t>
  </si>
  <si>
    <t>[[0,1,1,1010402,1,0,7520][0,1,1,1020402,1,0,2000][0,1,1,1030402,1,0,400][0,1,1,1040402,1,0,80]]</t>
  </si>
  <si>
    <t>[[0,1,1,1010403,1,0,7520][0,1,1,1020403,1,0,2000][0,1,1,1030403,1,0,400][0,1,1,1040403,1,0,80]]</t>
  </si>
  <si>
    <t>[[0,1,1,1010501,1,0,7520][0,1,1,1020501,1,0,2000][0,1,1,1030501,1,0,400][0,1,1,1040501,1,0,80]]</t>
  </si>
  <si>
    <t>[[0,1,1,1010502,1,0,7520][0,1,1,1020502,1,0,2000][0,1,1,1030502,1,0,400][0,1,1,1040502,1,0,80]]</t>
  </si>
  <si>
    <t>[[0,1,1,1010503,1,0,7520][0,1,1,1020503,1,0,2000][0,1,1,1030503,1,0,400][0,1,1,1040503,1,0,80]]</t>
  </si>
  <si>
    <t>[[0,1,1,1010601,1,0,7520][0,1,1,1020601,1,0,2000][0,1,1,1030601,1,0,400][0,1,1,1040601,1,0,80]]</t>
  </si>
  <si>
    <t>[[0,1,1,1010602,1,0,7520][0,1,1,1020602,1,0,2000][0,1,1,1030602,1,0,400][0,1,1,1040602,1,0,80]]</t>
  </si>
  <si>
    <t>[[0,1,1,1010603,1,0,7520][0,1,1,1020603,1,0,2000][0,1,1,1030603,1,0,400][0,1,1,1040603,1,0,80]]</t>
  </si>
  <si>
    <t>[[0,1,1,1010701,1,0,7520][0,1,1,1020701,1,0,2000][0,1,1,1030701,1,0,400][0,1,1,1040701,1,0,80]]</t>
  </si>
  <si>
    <t>[[0,1,1,1010702,1,0,7520][0,1,1,1020702,1,0,2000][0,1,1,1030702,1,0,400][0,1,1,1040702,1,0,80]]</t>
  </si>
  <si>
    <t>[[0,1,1,1010703,1,0,7520][0,1,1,1020703,1,0,2000][0,1,1,1030703,1,0,400][0,1,1,1040703,1,0,80]]</t>
  </si>
  <si>
    <t>[[0,1,1,1010801,1,0,7520][0,1,1,1020801,1,0,2000][0,1,1,1030801,1,0,400][0,1,1,1040801,1,0,80]]</t>
  </si>
  <si>
    <t>[[0,1,1,1010802,1,0,7520][0,1,1,1020802,1,0,2000][0,1,1,1030802,1,0,400][0,1,1,1040802,1,0,80]]</t>
  </si>
  <si>
    <t>[[0,1,1,1010803,1,0,7520][0,1,1,1020803,1,0,2000][0,1,1,1030803,1,0,400][0,1,1,1040803,1,0,80]]</t>
  </si>
  <si>
    <t>[[0,1,1,1010901,1,0,7520][0,1,1,1020901,1,0,2000][0,1,1,1030901,1,0,400][0,1,1,1040901,1,0,80]]</t>
  </si>
  <si>
    <t>[[0,1,1,1010902,1,0,7520][0,1,1,1020902,1,0,2000][0,1,1,1030902,1,0,400][0,1,1,1040902,1,0,80]]</t>
  </si>
  <si>
    <t>[[0,1,1,1010903,1,0,7520][0,1,1,1020903,1,0,2000][0,1,1,1030903,1,0,400][0,1,1,1040903,1,0,80]]</t>
  </si>
  <si>
    <t>[[0,1,1,1011001,1,0,7520][0,1,1,1021001,1,0,2000][0,1,1,1031001,1,0,400][0,1,1,1041001,1,0,80]]</t>
  </si>
  <si>
    <t>[[0,1,1,1011002,1,0,7520][0,1,1,1021002,1,0,2000][0,1,1,1031002,1,0,400][0,1,1,1041002,1,0,80]]</t>
  </si>
  <si>
    <t>[[0,1,1,1011003,1,0,7520][0,1,1,1021003,1,0,2000][0,1,1,1031003,1,0,400][0,1,1,1041003,1,0,80]]</t>
  </si>
  <si>
    <t>小经验丹礼包</t>
  </si>
  <si>
    <t>中经验丹礼包</t>
  </si>
  <si>
    <t>大经验丹礼包</t>
  </si>
  <si>
    <t>极经验丹礼包</t>
  </si>
  <si>
    <t>神经验丹礼包</t>
  </si>
  <si>
    <t>经验丹大礼包</t>
  </si>
  <si>
    <t>经验药水礼包</t>
  </si>
  <si>
    <t>初级技能书礼包</t>
  </si>
  <si>
    <t>中级技能书礼包</t>
  </si>
  <si>
    <t>高级技能书礼包</t>
  </si>
  <si>
    <t>超级技能书礼包</t>
  </si>
  <si>
    <t>低级猎妖令</t>
  </si>
  <si>
    <t>中级猎妖令</t>
  </si>
  <si>
    <t>高级猎妖令</t>
  </si>
  <si>
    <t>灵石大礼包</t>
  </si>
  <si>
    <t>劣质灵石礼包</t>
  </si>
  <si>
    <t>下品灵石礼包</t>
  </si>
  <si>
    <t>中品灵石礼包</t>
  </si>
  <si>
    <t>上品灵石礼包</t>
  </si>
  <si>
    <t>极品灵石礼包</t>
  </si>
  <si>
    <t>初级神羽礼包</t>
  </si>
  <si>
    <t>中级神羽礼包</t>
  </si>
  <si>
    <t>高级神羽礼包</t>
  </si>
  <si>
    <t>神羽大礼包</t>
  </si>
  <si>
    <t>技能书大礼包</t>
    <phoneticPr fontId="1" type="noConversion"/>
  </si>
  <si>
    <t>[[0,1,2,25001,10,0,10000][0,2,2,25002,5,0,10000][0,3,2,25003,3,0,10000]]</t>
    <phoneticPr fontId="1" type="noConversion"/>
  </si>
  <si>
    <t>猎妖令大礼包</t>
    <phoneticPr fontId="1" type="noConversion"/>
  </si>
  <si>
    <t>价值</t>
    <phoneticPr fontId="1" type="noConversion"/>
  </si>
  <si>
    <t>[[0,1,2,20002,20,0,10000][0,2,2,20003,10,0,10000][0,3,2,20004,5,0,10000]]</t>
    <phoneticPr fontId="1" type="noConversion"/>
  </si>
  <si>
    <t>[[0,1,2,33001,20,0,10000]]</t>
    <phoneticPr fontId="1" type="noConversion"/>
  </si>
  <si>
    <t>[[0,1,2,33002,20,0,10000]]</t>
    <phoneticPr fontId="1" type="noConversion"/>
  </si>
  <si>
    <t>[[0,1,2,33003,20,0,10000]]</t>
    <phoneticPr fontId="1" type="noConversion"/>
  </si>
  <si>
    <t>[[0,1,2,33004,20,0,10000]]</t>
    <phoneticPr fontId="1" type="noConversion"/>
  </si>
  <si>
    <t>[[0,1,2,33001,50,0,10000][0,2,2,33002,20,0,10000][0,3,2,33003,10,0,10000]]</t>
    <phoneticPr fontId="1" type="noConversion"/>
  </si>
  <si>
    <t>[[0,1,2,33011,10,0,10000]]</t>
    <phoneticPr fontId="1" type="noConversion"/>
  </si>
  <si>
    <t>[[0,1,2,33012,10,0,10000]]</t>
    <phoneticPr fontId="1" type="noConversion"/>
  </si>
  <si>
    <t>[[0,1,2,33013,10,0,10000]]</t>
    <phoneticPr fontId="1" type="noConversion"/>
  </si>
  <si>
    <t>[[0,1,2,33011,10,0,10000][0,2,2,33012,5,0,10000][0,3,2,33013,3,0,10000]]</t>
    <phoneticPr fontId="1" type="noConversion"/>
  </si>
  <si>
    <t>[[0,1,2,35008,20,0,10000]]</t>
    <phoneticPr fontId="1" type="noConversion"/>
  </si>
  <si>
    <t>[[0,1,2,35009,20,0,10000]]</t>
    <phoneticPr fontId="1" type="noConversion"/>
  </si>
  <si>
    <t>[[0,1,2,35010,20,0,10000]]</t>
    <phoneticPr fontId="1" type="noConversion"/>
  </si>
  <si>
    <t>[[0,1,2,35011,20,0,10000]]</t>
    <phoneticPr fontId="1" type="noConversion"/>
  </si>
  <si>
    <t>[[0,1,2,35012,20,0,10000]]</t>
    <phoneticPr fontId="1" type="noConversion"/>
  </si>
  <si>
    <t>[[0,1,2,35013,20,0,10000]]</t>
    <phoneticPr fontId="1" type="noConversion"/>
  </si>
  <si>
    <t>[[0,1,2,35014,20,0,10000]]</t>
    <phoneticPr fontId="1" type="noConversion"/>
  </si>
  <si>
    <t>[[0,1,2,35015,20,0,10000]]</t>
    <phoneticPr fontId="1" type="noConversion"/>
  </si>
  <si>
    <t>[[0,1,2,20001,10,0,10000]]</t>
    <phoneticPr fontId="1" type="noConversion"/>
  </si>
  <si>
    <t>[[0,1,2,20002,10,0,10000]]</t>
    <phoneticPr fontId="1" type="noConversion"/>
  </si>
  <si>
    <t>[[0,1,2,20003,10,0,10000]]</t>
    <phoneticPr fontId="1" type="noConversion"/>
  </si>
  <si>
    <t>[[0,1,2,20004,10,0,10000]]</t>
    <phoneticPr fontId="1" type="noConversion"/>
  </si>
  <si>
    <t>[[0,1,2,20005,10,0,10000]]</t>
    <phoneticPr fontId="1" type="noConversion"/>
  </si>
  <si>
    <t>[[0,1,2,10031,1,0,1033][0,1,2,10032,1,0,1033][0,1,2,10033,1,0,1034][0,1,2,10041,1,0,900][0,1,2,10042,1,0,900][0,1,2,10043,1,0,900][0,1,2,10051,1,0,766][0,1,2,10052,1,0,767][0,1,2,10053,1,0,767][0,1,2,10061,1,0,633][0,1,2,10062,1,0,633][0,1,2,10063,1,0,634]]</t>
    <phoneticPr fontId="1" type="noConversion"/>
  </si>
  <si>
    <t>[[0,1,2,35009,50,0,10000][0,2,2,35010,20,0,10000][0,3,2,35011,10,0,10000]]</t>
    <phoneticPr fontId="1" type="noConversion"/>
  </si>
  <si>
    <t>[[0,1,2,35013,50,0,10000][0,2,2,35014,20,0,10000][0,3,2,35015,10,0,10000]]</t>
    <phoneticPr fontId="1" type="noConversion"/>
  </si>
  <si>
    <t>[[0,1,2,25011,2,0,10000]]</t>
    <phoneticPr fontId="1" type="noConversion"/>
  </si>
  <si>
    <t>[[0,1,2,25023,4,0,10000]]</t>
    <phoneticPr fontId="1" type="noConversion"/>
  </si>
  <si>
    <t>[[0,1,2,25013,7,0,10000]]</t>
    <phoneticPr fontId="1" type="noConversion"/>
  </si>
  <si>
    <t>装备id</t>
    <phoneticPr fontId="1" type="noConversion"/>
  </si>
  <si>
    <t>概率</t>
    <phoneticPr fontId="1" type="noConversion"/>
  </si>
  <si>
    <t>低级</t>
    <phoneticPr fontId="1" type="noConversion"/>
  </si>
  <si>
    <t>中级</t>
    <phoneticPr fontId="1" type="noConversion"/>
  </si>
  <si>
    <t>高级</t>
    <phoneticPr fontId="1" type="noConversion"/>
  </si>
  <si>
    <t>20级</t>
    <phoneticPr fontId="1" type="noConversion"/>
  </si>
  <si>
    <t>30级</t>
    <phoneticPr fontId="1" type="noConversion"/>
  </si>
  <si>
    <t>40级</t>
    <phoneticPr fontId="1" type="noConversion"/>
  </si>
  <si>
    <t>50级</t>
    <phoneticPr fontId="1" type="noConversion"/>
  </si>
  <si>
    <t>战士</t>
    <phoneticPr fontId="1" type="noConversion"/>
  </si>
  <si>
    <t>法师</t>
    <phoneticPr fontId="1" type="noConversion"/>
  </si>
  <si>
    <t>暗巫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</si>
  <si>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</si>
  <si>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</si>
  <si>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</si>
  <si>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品质</t>
    <phoneticPr fontId="1" type="noConversion"/>
  </si>
  <si>
    <t>等级</t>
    <phoneticPr fontId="1" type="noConversion"/>
  </si>
  <si>
    <t>紫色</t>
    <phoneticPr fontId="1" type="noConversion"/>
  </si>
  <si>
    <t>橙色</t>
    <phoneticPr fontId="1" type="noConversion"/>
  </si>
  <si>
    <t>价值</t>
    <phoneticPr fontId="1" type="noConversion"/>
  </si>
  <si>
    <t>装备ID</t>
    <phoneticPr fontId="1" type="noConversion"/>
  </si>
  <si>
    <t>期望</t>
    <phoneticPr fontId="1" type="noConversion"/>
  </si>
  <si>
    <t>[[1,1,1,1110301,1,0,3300][1,1,1,1120301,1,0,675][1,1,1,1130301,1,0,135][1,1,1,1110401,1,0,2250][1,1,1,1120401,1,0,450][1,1,1,1130401,1,0,90][1,1,1,1110501,1,0,1500][1,1,1,1120501,1,0,300][1,1,1,1130501,1,0,60][1,1,1,1110601,1,0,1000][1,1,1,1120601,1,0,200][1,1,1,1130601,1,0,40][2,1,1,1210301,1,0,3300][2,1,1,1220301,1,0,675][2,1,1,1230301,1,0,135][2,1,1,1210401,1,0,2250][2,1,1,1220401,1,0,450][2,1,1,1230401,1,0,90][2,1,1,1210501,1,0,1500][2,1,1,1220501,1,0,300][2,1,1,1230501,1,0,60][2,1,1,1210601,1,0,1000][2,1,1,1220601,1,0,200][2,1,1,1230601,1,0,40][3,1,1,1310301,1,0,3300][3,1,1,1320301,1,0,675][3,1,1,1330301,1,0,135][3,1,1,1310401,1,0,2250][3,1,1,1320401,1,0,450][3,1,1,1330401,1,0,90][3,1,1,1310501,1,0,1500][3,1,1,1320501,1,0,300][3,1,1,1330501,1,0,60][3,1,1,1310601,1,0,1000][3,1,1,1320601,1,0,200][3,1,1,1330601,1,0,40]]</t>
  </si>
  <si>
    <t>[[1,1,1,1120301,1,0,3300][1,1,1,1130301,1,0,675][1,1,1,1140301,1,0,135][1,1,1,1120401,1,0,2250][1,1,1,1130401,1,0,450][1,1,1,1140401,1,0,90][1,1,1,1120501,1,0,1500][1,1,1,1130501,1,0,300][1,1,1,1140501,1,0,60][1,1,1,1120601,1,0,1000][1,1,1,1130601,1,0,200][1,1,1,1140601,1,0,40][2,1,1,1220301,1,0,3300][2,1,1,1230301,1,0,675][2,1,1,1240301,1,0,135][2,1,1,1220401,1,0,2250][2,1,1,1230401,1,0,450][2,1,1,1240401,1,0,90][2,1,1,1220501,1,0,1500][2,1,1,1230501,1,0,300][2,1,1,1240501,1,0,60][2,1,1,1220601,1,0,1000][2,1,1,1230601,1,0,200][2,1,1,1240601,1,0,40][3,1,1,1320301,1,0,3300][3,1,1,1330301,1,0,675][3,1,1,1340301,1,0,135][3,1,1,1320401,1,0,2250][3,1,1,1330401,1,0,450][3,1,1,1340401,1,0,90][3,1,1,1320501,1,0,1500][3,1,1,1330501,1,0,300][3,1,1,1340501,1,0,60][3,1,1,1320601,1,0,1000][3,1,1,1330601,1,0,200][3,1,1,1340601,1,0,40]]</t>
  </si>
  <si>
    <t>10级绿色防具</t>
  </si>
  <si>
    <t>10级绿色防具</t>
    <phoneticPr fontId="1" type="noConversion"/>
  </si>
  <si>
    <t>10级蓝色防具</t>
  </si>
  <si>
    <t>10级蓝色防具</t>
    <phoneticPr fontId="1" type="noConversion"/>
  </si>
  <si>
    <t>10级紫色防具</t>
  </si>
  <si>
    <t>10级紫色防具</t>
    <phoneticPr fontId="1" type="noConversion"/>
  </si>
  <si>
    <t>10级橙色防具</t>
  </si>
  <si>
    <t>10级橙色防具</t>
    <phoneticPr fontId="1" type="noConversion"/>
  </si>
  <si>
    <t>20级绿色防具</t>
  </si>
  <si>
    <t>20级绿色防具</t>
    <phoneticPr fontId="1" type="noConversion"/>
  </si>
  <si>
    <t>20级蓝色防具</t>
  </si>
  <si>
    <t>20级蓝色防具</t>
    <phoneticPr fontId="1" type="noConversion"/>
  </si>
  <si>
    <t>20级紫色防具</t>
  </si>
  <si>
    <t>20级紫色防具</t>
    <phoneticPr fontId="1" type="noConversion"/>
  </si>
  <si>
    <t>20级橙色防具</t>
  </si>
  <si>
    <t>20级橙色防具</t>
    <phoneticPr fontId="1" type="noConversion"/>
  </si>
  <si>
    <t>30级绿色防具</t>
  </si>
  <si>
    <t>30级绿色防具</t>
    <phoneticPr fontId="1" type="noConversion"/>
  </si>
  <si>
    <t>30级蓝色防具</t>
  </si>
  <si>
    <t>30级蓝色防具</t>
    <phoneticPr fontId="1" type="noConversion"/>
  </si>
  <si>
    <t>30级紫色防具</t>
  </si>
  <si>
    <t>30级紫色防具</t>
    <phoneticPr fontId="1" type="noConversion"/>
  </si>
  <si>
    <t>30级橙色防具</t>
  </si>
  <si>
    <t>30级橙色防具</t>
    <phoneticPr fontId="1" type="noConversion"/>
  </si>
  <si>
    <t>40级绿色防具</t>
  </si>
  <si>
    <t>40级绿色防具</t>
    <phoneticPr fontId="1" type="noConversion"/>
  </si>
  <si>
    <t>40级蓝色防具</t>
  </si>
  <si>
    <t>40级蓝色防具</t>
    <phoneticPr fontId="1" type="noConversion"/>
  </si>
  <si>
    <t>40级紫色防具</t>
  </si>
  <si>
    <t>40级紫色防具</t>
    <phoneticPr fontId="1" type="noConversion"/>
  </si>
  <si>
    <t>40级橙色防具</t>
  </si>
  <si>
    <t>40级橙色防具</t>
    <phoneticPr fontId="1" type="noConversion"/>
  </si>
  <si>
    <t>50级绿色防具</t>
  </si>
  <si>
    <t>50级绿色防具</t>
    <phoneticPr fontId="1" type="noConversion"/>
  </si>
  <si>
    <t>50级蓝色防具</t>
  </si>
  <si>
    <t>50级蓝色防具</t>
    <phoneticPr fontId="1" type="noConversion"/>
  </si>
  <si>
    <t>50级紫色防具</t>
  </si>
  <si>
    <t>50级紫色防具</t>
    <phoneticPr fontId="1" type="noConversion"/>
  </si>
  <si>
    <t>50级橙色防具</t>
  </si>
  <si>
    <t>50级橙色防具</t>
    <phoneticPr fontId="1" type="noConversion"/>
  </si>
  <si>
    <t>10级</t>
    <phoneticPr fontId="1" type="noConversion"/>
  </si>
  <si>
    <t>法宝</t>
    <phoneticPr fontId="1" type="noConversion"/>
  </si>
  <si>
    <t>头盔</t>
    <phoneticPr fontId="1" type="noConversion"/>
  </si>
  <si>
    <t>衣服</t>
    <phoneticPr fontId="1" type="noConversion"/>
  </si>
  <si>
    <t>鞋子</t>
    <phoneticPr fontId="1" type="noConversion"/>
  </si>
  <si>
    <t>[[0,1,1,1110101,1,0,7520][0,1,1,1120101,1,0,2000][0,1,1,1130101,1,0,400][0,1,1,1140101,1,0,80]]</t>
    <phoneticPr fontId="1" type="noConversion"/>
  </si>
  <si>
    <t>组ID</t>
    <phoneticPr fontId="1" type="noConversion"/>
  </si>
  <si>
    <t>职业ID</t>
    <phoneticPr fontId="1" type="noConversion"/>
  </si>
  <si>
    <t>[[1,1,1,1100301,1,0,3300][1,1,1,1110301,1,0,675][1,1,1,1120301,1,0,135][1,1,1,1100401,1,0,2250][1,1,1,1110401,1,0,450][1,1,1,1120401,1,0,90][1,1,1,1100501,1,0,1500][1,1,1,1110501,1,0,300][1,1,1,1120501,1,0,60][1,1,1,1100601,1,0,1000][1,1,1,1110601,1,0,200][1,1,1,1120601,1,0,40][2,1,1,1200301,1,0,3300][2,1,1,1210301,1,0,675][2,1,1,1220301,1,0,135][2,1,1,1200401,1,0,2250][2,1,1,1210401,1,0,450][2,1,1,1220401,1,0,90][2,1,1,1200501,1,0,1500][2,1,1,1210501,1,0,300][2,1,1,1220501,1,0,60][2,1,1,1200601,1,0,1000][2,1,1,1210601,1,0,200][2,1,1,1220601,1,0,40][3,1,1,1300301,1,0,3300][3,1,1,1310301,1,0,675][3,1,1,1320301,1,0,135][3,1,1,1300401,1,0,2250][3,1,1,1310401,1,0,450][3,1,1,1320401,1,0,90][3,1,1,1300501,1,0,1500][3,1,1,1310501,1,0,300][3,1,1,1320501,1,0,60][3,1,1,1300601,1,0,1000][3,1,1,1310601,1,0,200][3,1,1,1320601,1,0,40]]</t>
    <phoneticPr fontId="1" type="noConversion"/>
  </si>
  <si>
    <t>[[1,1,1,1110202,1,0,10000][1,2,1,1110203,1,0,10000][1,3,1,1110204,1,0,10000][1,4,1,1110205,1,0,10000][2,1,1,1210202,1,0,10000][2,2,1,1210203,1,0,10000][2,3,1,1210204,1,0,10000][2,4,1,1210205,1,0,10000][3,1,1,1310202,1,0,10000][3,2,1,1310203,1,0,10000][3,3,1,1310204,1,0,10000][3,4,1,1310205,1,0,10000]]</t>
  </si>
  <si>
    <t>[[1,1,1,1120202,1,0,10000][1,2,1,1120203,1,0,10000][1,3,1,1120204,1,0,10000][1,4,1,1120205,1,0,10000][2,1,1,1220202,1,0,10000][2,2,1,1220203,1,0,10000][2,3,1,1220204,1,0,10000][2,4,1,1220205,1,0,10000][3,1,1,1320202,1,0,10000][3,2,1,1320203,1,0,10000][3,3,1,1320204,1,0,10000][3,4,1,1320205,1,0,10000]]</t>
  </si>
  <si>
    <t>[[1,1,1,1130202,1,0,10000][1,2,1,1130203,1,0,10000][1,3,1,1130204,1,0,10000][1,4,1,1130205,1,0,10000][2,1,1,1230202,1,0,10000][2,2,1,1230203,1,0,10000][2,3,1,1230204,1,0,10000][2,4,1,1230205,1,0,10000][3,1,1,1330202,1,0,10000][3,2,1,1330203,1,0,10000][3,3,1,1330204,1,0,10000][3,4,1,1330205,1,0,10000]]</t>
  </si>
  <si>
    <t>[[1,1,1,1140202,1,0,10000][1,2,1,1140203,1,0,10000][1,3,1,1140204,1,0,10000][1,4,1,1140205,1,0,10000][2,1,1,1240202,1,0,10000][2,2,1,1240203,1,0,10000][2,3,1,1240204,1,0,10000][2,4,1,1240205,1,0,10000][3,1,1,1340202,1,0,10000][3,2,1,1340203,1,0,10000][3,3,1,1340204,1,0,10000][3,4,1,1340205,1,0,10000]]</t>
  </si>
  <si>
    <t>[[1,1,1,1110302,1,0,10000][1,2,1,1110303,1,0,10000][1,3,1,1110304,1,0,10000][1,4,1,1110305,1,0,10000][2,1,1,1210302,1,0,10000][2,2,1,1210303,1,0,10000][2,3,1,1210304,1,0,10000][2,4,1,1210305,1,0,10000][3,1,1,1310302,1,0,10000][3,2,1,1310303,1,0,10000][3,3,1,1310304,1,0,10000][3,4,1,1310305,1,0,10000]]</t>
  </si>
  <si>
    <t>[[1,1,1,1120302,1,0,10000][1,2,1,1120303,1,0,10000][1,3,1,1120304,1,0,10000][1,4,1,1120305,1,0,10000][2,1,1,1220302,1,0,10000][2,2,1,1220303,1,0,10000][2,3,1,1220304,1,0,10000][2,4,1,1220305,1,0,10000][3,1,1,1320302,1,0,10000][3,2,1,1320303,1,0,10000][3,3,1,1320304,1,0,10000][3,4,1,1320305,1,0,10000]]</t>
  </si>
  <si>
    <t>[[1,1,1,1130302,1,0,10000][1,2,1,1130303,1,0,10000][1,3,1,1130304,1,0,10000][1,4,1,1130305,1,0,10000][2,1,1,1230302,1,0,10000][2,2,1,1230303,1,0,10000][2,3,1,1230304,1,0,10000][2,4,1,1230305,1,0,10000][3,1,1,1330302,1,0,10000][3,2,1,1330303,1,0,10000][3,3,1,1330304,1,0,10000][3,4,1,1330305,1,0,10000]]</t>
  </si>
  <si>
    <t>[[1,1,1,1140302,1,0,10000][1,2,1,1140303,1,0,10000][1,3,1,1140304,1,0,10000][1,4,1,1140305,1,0,10000][2,1,1,1240302,1,0,10000][2,2,1,1240303,1,0,10000][2,3,1,1240304,1,0,10000][2,4,1,1240305,1,0,10000][3,1,1,1340302,1,0,10000][3,2,1,1340303,1,0,10000][3,3,1,1340304,1,0,10000][3,4,1,1340305,1,0,10000]]</t>
  </si>
  <si>
    <t>[[1,1,1,1110402,1,0,10000][1,2,1,1110403,1,0,10000][1,3,1,1110404,1,0,10000][1,4,1,1110405,1,0,10000][2,1,1,1210402,1,0,10000][2,2,1,1210403,1,0,10000][2,3,1,1210404,1,0,10000][2,4,1,1210405,1,0,10000][3,1,1,1310402,1,0,10000][3,2,1,1310403,1,0,10000][3,3,1,1310404,1,0,10000][3,4,1,1310405,1,0,10000]]</t>
  </si>
  <si>
    <t>[[1,1,1,1120402,1,0,10000][1,2,1,1120403,1,0,10000][1,3,1,1120404,1,0,10000][1,4,1,1120405,1,0,10000][2,1,1,1220402,1,0,10000][2,2,1,1220403,1,0,10000][2,3,1,1220404,1,0,10000][2,4,1,1220405,1,0,10000][3,1,1,1320402,1,0,10000][3,2,1,1320403,1,0,10000][3,3,1,1320404,1,0,10000][3,4,1,1320405,1,0,10000]]</t>
  </si>
  <si>
    <t>[[1,1,1,1130402,1,0,10000][1,2,1,1130403,1,0,10000][1,3,1,1130404,1,0,10000][1,4,1,1130405,1,0,10000][2,1,1,1230402,1,0,10000][2,2,1,1230403,1,0,10000][2,3,1,1230404,1,0,10000][2,4,1,1230405,1,0,10000][3,1,1,1330402,1,0,10000][3,2,1,1330403,1,0,10000][3,3,1,1330404,1,0,10000][3,4,1,1330405,1,0,10000]]</t>
  </si>
  <si>
    <t>[[1,1,1,1140402,1,0,10000][1,2,1,1140403,1,0,10000][1,3,1,1140404,1,0,10000][1,4,1,1140405,1,0,10000][2,1,1,1240402,1,0,10000][2,2,1,1240403,1,0,10000][2,3,1,1240404,1,0,10000][2,4,1,1240405,1,0,10000][3,1,1,1340402,1,0,10000][3,2,1,1340403,1,0,10000][3,3,1,1340404,1,0,10000][3,4,1,1340405,1,0,10000]]</t>
  </si>
  <si>
    <t>[[1,1,1,1110502,1,0,10000][1,2,1,1110503,1,0,10000][1,3,1,1110504,1,0,10000][1,4,1,1110505,1,0,10000][2,1,1,1210502,1,0,10000][2,2,1,1210503,1,0,10000][2,3,1,1210504,1,0,10000][2,4,1,1210505,1,0,10000][3,1,1,1310502,1,0,10000][3,2,1,1310503,1,0,10000][3,3,1,1310504,1,0,10000][3,4,1,1310505,1,0,10000]]</t>
  </si>
  <si>
    <t>[[1,1,1,1120502,1,0,10000][1,2,1,1120503,1,0,10000][1,3,1,1120504,1,0,10000][1,4,1,1120505,1,0,10000][2,1,1,1220502,1,0,10000][2,2,1,1220503,1,0,10000][2,3,1,1220504,1,0,10000][2,4,1,1220505,1,0,10000][3,1,1,1320502,1,0,10000][3,2,1,1320503,1,0,10000][3,3,1,1320504,1,0,10000][3,4,1,1320505,1,0,10000]]</t>
  </si>
  <si>
    <t>[[1,1,1,1130502,1,0,10000][1,2,1,1130503,1,0,10000][1,3,1,1130504,1,0,10000][1,4,1,1130505,1,0,10000][2,1,1,1230502,1,0,10000][2,2,1,1230503,1,0,10000][2,3,1,1230504,1,0,10000][2,4,1,1230505,1,0,10000][3,1,1,1330502,1,0,10000][3,2,1,1330503,1,0,10000][3,3,1,1330504,1,0,10000][3,4,1,1330505,1,0,10000]]</t>
  </si>
  <si>
    <t>[[1,1,1,1140502,1,0,10000][1,2,1,1140503,1,0,10000][1,3,1,1140504,1,0,10000][1,4,1,1140505,1,0,10000][2,1,1,1240502,1,0,10000][2,2,1,1240503,1,0,10000][2,3,1,1240504,1,0,10000][2,4,1,1240505,1,0,10000][3,1,1,1340502,1,0,10000][3,2,1,1340503,1,0,10000][3,3,1,1340504,1,0,10000][3,4,1,1340505,1,0,10000]]</t>
  </si>
  <si>
    <t>[[1,1,1,1110602,1,0,10000][1,2,1,1110603,1,0,10000][1,3,1,1110604,1,0,10000][1,4,1,1110605,1,0,10000][2,1,1,1210602,1,0,10000][2,2,1,1210603,1,0,10000][2,3,1,1210604,1,0,10000][2,4,1,1210605,1,0,10000][3,1,1,1310602,1,0,10000][3,2,1,1310603,1,0,10000][3,3,1,1310604,1,0,10000][3,4,1,1310605,1,0,10000]]</t>
  </si>
  <si>
    <t>[[1,1,1,1120602,1,0,10000][1,2,1,1120603,1,0,10000][1,3,1,1120604,1,0,10000][1,4,1,1120605,1,0,10000][2,1,1,1220602,1,0,10000][2,2,1,1220603,1,0,10000][2,3,1,1220604,1,0,10000][2,4,1,1220605,1,0,10000][3,1,1,1320602,1,0,10000][3,2,1,1320603,1,0,10000][3,3,1,1320604,1,0,10000][3,4,1,1320605,1,0,10000]]</t>
  </si>
  <si>
    <t>[[1,1,1,1130602,1,0,10000][1,2,1,1130603,1,0,10000][1,3,1,1130604,1,0,10000][1,4,1,1130605,1,0,10000][2,1,1,1230602,1,0,10000][2,2,1,1230603,1,0,10000][2,3,1,1230604,1,0,10000][2,4,1,1230605,1,0,10000][3,1,1,1330602,1,0,10000][3,2,1,1330603,1,0,10000][3,3,1,1330604,1,0,10000][3,4,1,1330605,1,0,10000]]</t>
  </si>
  <si>
    <t>[[1,1,1,1140602,1,0,10000][1,2,1,1140603,1,0,10000][1,3,1,1140604,1,0,10000][1,4,1,1140605,1,0,10000][2,1,1,1240602,1,0,10000][2,2,1,1240603,1,0,10000][2,3,1,1240604,1,0,10000][2,4,1,1240605,1,0,10000][3,1,1,1340602,1,0,10000][3,2,1,1340603,1,0,10000][3,3,1,1340604,1,0,10000][3,4,1,1340605,1,0,10000]]</t>
  </si>
  <si>
    <t>40级</t>
    <phoneticPr fontId="1" type="noConversion"/>
  </si>
  <si>
    <t>蓝色武器箱</t>
    <phoneticPr fontId="1" type="noConversion"/>
  </si>
  <si>
    <t>紫色武器箱</t>
    <phoneticPr fontId="1" type="noConversion"/>
  </si>
  <si>
    <t>橙色武器箱</t>
    <phoneticPr fontId="1" type="noConversion"/>
  </si>
  <si>
    <t>20级蓝色武器箱</t>
    <phoneticPr fontId="1" type="noConversion"/>
  </si>
  <si>
    <t>20级紫色武器箱</t>
    <phoneticPr fontId="1" type="noConversion"/>
  </si>
  <si>
    <t>20级橙色武器箱</t>
    <phoneticPr fontId="1" type="noConversion"/>
  </si>
  <si>
    <t>30级蓝色武器箱</t>
  </si>
  <si>
    <t>30级紫色武器箱</t>
  </si>
  <si>
    <t>30级橙色武器箱</t>
  </si>
  <si>
    <t>40级紫色武器箱</t>
  </si>
  <si>
    <t>40级橙色武器箱</t>
  </si>
  <si>
    <t>50级蓝色武器箱</t>
  </si>
  <si>
    <t>50级紫色武器箱</t>
  </si>
  <si>
    <t>50级橙色武器箱</t>
  </si>
  <si>
    <t>[[1,1,1,1100301,1,0,6000][1,1,1,1110301,1,0,3000][1,1,1,1120301,1,0,1000][2,1,1,1200301,1,0,6000][2,1,1,1210301,1,0,3000][2,1,1,1220301,1,0,1000][3,1,1,1300301,1,0,6000][3,1,1,1310301,1,0,3000][3,1,1,1320301,1,0,1000]]</t>
  </si>
  <si>
    <t>[[1,1,1,1110301,1,0,7000][1,1,1,1120301,1,0,2500][1,1,1,1130301,1,0,500][2,1,1,1210301,1,0,7000][2,1,1,1220301,1,0,2500][2,1,1,1230301,1,0,500][3,1,1,1310301,1,0,7000][3,1,1,1320301,1,0,2500][3,1,1,1330301,1,0,500]]</t>
  </si>
  <si>
    <t>[[1,1,1,1120301,1,0,8600][1,1,1,1130301,1,0,1200][1,1,1,1140301,1,0,200][2,1,1,1220301,1,0,8600][2,1,1,1230301,1,0,1200][2,1,1,1240301,1,0,200][3,1,1,1320301,1,0,8600][3,1,1,1330301,1,0,1200][3,1,1,1340301,1,0,200]]</t>
  </si>
  <si>
    <t>[[1,1,1,1100401,1,0,6000][1,1,1,1110401,1,0,3000][1,1,1,1120401,1,0,1000][2,1,1,1200401,1,0,6000][2,1,1,1210401,1,0,3000][2,1,1,1220401,1,0,1000][3,1,1,1300401,1,0,6000][3,1,1,1310401,1,0,3000][3,1,1,1320401,1,0,1000]]</t>
  </si>
  <si>
    <t>[[1,1,1,1110401,1,0,7000][1,1,1,1120401,1,0,2500][1,1,1,1130401,1,0,500][2,1,1,1210401,1,0,7000][2,1,1,1220401,1,0,2500][2,1,1,1230401,1,0,500][3,1,1,1310401,1,0,7000][3,1,1,1320401,1,0,2500][3,1,1,1330401,1,0,500]]</t>
  </si>
  <si>
    <t>[[1,1,1,1120401,1,0,8600][1,1,1,1130401,1,0,1200][1,1,1,1140401,1,0,200][2,1,1,1220401,1,0,8600][2,1,1,1230401,1,0,1200][2,1,1,1240401,1,0,200][3,1,1,1320401,1,0,8600][3,1,1,1330401,1,0,1200][3,1,1,1340401,1,0,200]]</t>
  </si>
  <si>
    <t>[[1,1,1,1100501,1,0,6000][1,1,1,1110501,1,0,3000][1,1,1,1120501,1,0,1000][2,1,1,1200501,1,0,6000][2,1,1,1210501,1,0,3000][2,1,1,1220501,1,0,1000][3,1,1,1300501,1,0,6000][3,1,1,1310501,1,0,3000][3,1,1,1320501,1,0,1000]]</t>
  </si>
  <si>
    <t>[[1,1,1,1110501,1,0,7000][1,1,1,1120501,1,0,2500][1,1,1,1130501,1,0,500][2,1,1,1210501,1,0,7000][2,1,1,1220501,1,0,2500][2,1,1,1230501,1,0,500][3,1,1,1310501,1,0,7000][3,1,1,1320501,1,0,2500][3,1,1,1330501,1,0,500]]</t>
  </si>
  <si>
    <t>[[1,1,1,1120501,1,0,8600][1,1,1,1130501,1,0,1200][1,1,1,1140501,1,0,200][2,1,1,1220501,1,0,8600][2,1,1,1230501,1,0,1200][2,1,1,1240501,1,0,200][3,1,1,1320501,1,0,8600][3,1,1,1330501,1,0,1200][3,1,1,1340501,1,0,200]]</t>
  </si>
  <si>
    <t>[[1,1,1,1100601,1,0,6000][1,1,1,1110601,1,0,3000][1,1,1,1120601,1,0,1000][2,1,1,1200601,1,0,6000][2,1,1,1210601,1,0,3000][2,1,1,1220601,1,0,1000][3,1,1,1300601,1,0,6000][3,1,1,1310601,1,0,3000][3,1,1,1320601,1,0,1000]]</t>
  </si>
  <si>
    <t>[[1,1,1,1110601,1,0,7000][1,1,1,1120601,1,0,2500][1,1,1,1130601,1,0,500][2,1,1,1210601,1,0,7000][2,1,1,1220601,1,0,2500][2,1,1,1230601,1,0,500][3,1,1,1310601,1,0,7000][3,1,1,1320601,1,0,2500][3,1,1,1330601,1,0,500]]</t>
  </si>
  <si>
    <t>[[1,1,1,1120601,1,0,8600][1,1,1,1130601,1,0,1200][1,1,1,1140601,1,0,200][2,1,1,1220601,1,0,8600][2,1,1,1230601,1,0,1200][2,1,1,1240601,1,0,200][3,1,1,1320601,1,0,8600][3,1,1,1330601,1,0,1200][3,1,1,1340601,1,0,200]]</t>
  </si>
  <si>
    <t>40级蓝色武器箱</t>
    <phoneticPr fontId="1" type="noConversion"/>
  </si>
  <si>
    <t>[[0,1,2,10031,1,0,3400][0,1,2,10041,1,0,2800][0,1,2,10051,1,0,2200][0,1,2,10061,1,0,1600]]</t>
    <phoneticPr fontId="1" type="noConversion"/>
  </si>
  <si>
    <t>[[0,1,2,10032,1,0,3400][0,1,2,10042,1,0,2800][0,1,2,10052,1,0,2200][0,1,2,10062,1,0,1600]]</t>
    <phoneticPr fontId="1" type="noConversion"/>
  </si>
  <si>
    <t>[[0,1,2,10033,1,0,3400][0,1,2,10043,1,0,2800][0,1,2,10053,1,0,2200][0,1,2,10063,1,0,1600]]</t>
    <phoneticPr fontId="1" type="noConversion"/>
  </si>
  <si>
    <t>项链箱</t>
    <phoneticPr fontId="1" type="noConversion"/>
  </si>
  <si>
    <t>戒指箱</t>
    <phoneticPr fontId="1" type="noConversion"/>
  </si>
  <si>
    <t>护手箱</t>
    <phoneticPr fontId="1" type="noConversion"/>
  </si>
  <si>
    <t>[[1,1,1,1120601,1,0,8600][1,1,1,1130601,1,0,1200][1,1,1,1140601,1,0,200][2,1,1,1220601,1,0,8600][2,1,1,1230601,1,0,1200][2,1,1,1240601,1,0,200][3,1,1,1320601,1,0,8600][3,1,1,1330601,1,0,1200][3,1,1,1340601,1,0,200]]</t>
    <phoneticPr fontId="1" type="noConversion"/>
  </si>
  <si>
    <t>[[1,1,1,1100301,1,0,4600][1,1,1,1100301,1,0,4000][1,1,1,1110301,1,0,1200][1,1,1,1120301,1,0,200][2,1,1,1200301,1,0,4600][2,1,1,1200301,1,0,4000][2,1,1,1210301,1,0,1200][2,1,1,1220301,1,0,200][3,1,1,1300301,1,0,4600][3,1,1,1300301,1,0,4000][3,1,1,1310301,1,0,1200][3,1,1,1320301,1,0,200]]</t>
  </si>
  <si>
    <t>[[1,1,1,1100301,1,0,6300][1,1,1,1110301,1,0,3000][1,1,1,1120301,1,0,600][1,1,1,1130301,1,0,100][2,1,1,1200301,1,0,6300][2,1,1,1210301,1,0,3000][2,1,1,1220301,1,0,600][2,1,1,1230301,1,0,100][3,1,1,1300301,1,0,6300][3,1,1,1310301,1,0,3000][3,1,1,1320301,1,0,600][3,1,1,1330301,1,0,100]]</t>
  </si>
  <si>
    <t>[[1,1,1,1110301,1,0,7850][1,1,1,1120301,1,0,1800][1,1,1,1130301,1,0,300][1,1,1,1140301,1,0,50][2,1,1,1210301,1,0,7850][2,1,1,1220301,1,0,1800][2,1,1,1230301,1,0,300][2,1,1,1240301,1,0,50][3,1,1,1310301,1,0,7850][3,1,1,1320301,1,0,1800][3,1,1,1330301,1,0,300][3,1,1,1340301,1,0,50]]</t>
  </si>
  <si>
    <t>[[1,1,1,1100401,1,0,4600][1,1,1,1100401,1,0,4000][1,1,1,1110401,1,0,1200][1,1,1,1120401,1,0,200][2,1,1,1200401,1,0,4600][2,1,1,1200401,1,0,4000][2,1,1,1210401,1,0,1200][2,1,1,1220401,1,0,200][3,1,1,1300401,1,0,4600][3,1,1,1300401,1,0,4000][3,1,1,1310401,1,0,1200][3,1,1,1320401,1,0,200]]</t>
  </si>
  <si>
    <t>[[1,1,1,1100401,1,0,6300][1,1,1,1110401,1,0,3000][1,1,1,1120401,1,0,600][1,1,1,1130401,1,0,100][2,1,1,1200401,1,0,6300][2,1,1,1210401,1,0,3000][2,1,1,1220401,1,0,600][2,1,1,1230401,1,0,100][3,1,1,1300401,1,0,6300][3,1,1,1310401,1,0,3000][3,1,1,1320401,1,0,600][3,1,1,1330401,1,0,100]]</t>
  </si>
  <si>
    <t>[[1,1,1,1110401,1,0,7850][1,1,1,1120401,1,0,1800][1,1,1,1130401,1,0,300][1,1,1,1140401,1,0,50][2,1,1,1210401,1,0,7850][2,1,1,1220401,1,0,1800][2,1,1,1230401,1,0,300][2,1,1,1240401,1,0,50][3,1,1,1310401,1,0,7850][3,1,1,1320401,1,0,1800][3,1,1,1330401,1,0,300][3,1,1,1340401,1,0,50]]</t>
  </si>
  <si>
    <t>[[1,1,1,1100501,1,0,4600][1,1,1,1100501,1,0,4000][1,1,1,1110501,1,0,1200][1,1,1,1120501,1,0,200][2,1,1,1200501,1,0,4600][2,1,1,1200501,1,0,4000][2,1,1,1210501,1,0,1200][2,1,1,1220501,1,0,200][3,1,1,1300501,1,0,4600][3,1,1,1300501,1,0,4000][3,1,1,1310501,1,0,1200][3,1,1,1320501,1,0,200]]</t>
  </si>
  <si>
    <t>[[1,1,1,1100501,1,0,6300][1,1,1,1110501,1,0,3000][1,1,1,1120501,1,0,600][1,1,1,1130501,1,0,100][2,1,1,1200501,1,0,6300][2,1,1,1210501,1,0,3000][2,1,1,1220501,1,0,600][2,1,1,1230501,1,0,100][3,1,1,1300501,1,0,6300][3,1,1,1310501,1,0,3000][3,1,1,1320501,1,0,600][3,1,1,1330501,1,0,100]]</t>
  </si>
  <si>
    <t>[[1,1,1,1110501,1,0,7850][1,1,1,1120501,1,0,1800][1,1,1,1130501,1,0,300][1,1,1,1140501,1,0,50][2,1,1,1210501,1,0,7850][2,1,1,1220501,1,0,1800][2,1,1,1230501,1,0,300][2,1,1,1240501,1,0,50][3,1,1,1310501,1,0,7850][3,1,1,1320501,1,0,1800][3,1,1,1330501,1,0,300][3,1,1,1340501,1,0,50]]</t>
  </si>
  <si>
    <t>[[1,1,1,1100601,1,0,4600][1,1,1,1100601,1,0,4000][1,1,1,1110601,1,0,1200][1,1,1,1120601,1,0,200][2,1,1,1200601,1,0,4600][2,1,1,1200601,1,0,4000][2,1,1,1210601,1,0,1200][2,1,1,1220601,1,0,200][3,1,1,1300601,1,0,4600][3,1,1,1300601,1,0,4000][3,1,1,1310601,1,0,1200][3,1,1,1320601,1,0,200]]</t>
  </si>
  <si>
    <t>[[1,1,1,1100601,1,0,6300][1,1,1,1110601,1,0,3000][1,1,1,1120601,1,0,600][1,1,1,1130601,1,0,100][2,1,1,1200601,1,0,6300][2,1,1,1210601,1,0,3000][2,1,1,1220601,1,0,600][2,1,1,1230601,1,0,100][3,1,1,1300601,1,0,6300][3,1,1,1310601,1,0,3000][3,1,1,1320601,1,0,600][3,1,1,1330601,1,0,100]]</t>
  </si>
  <si>
    <t>[[1,1,1,1110601,1,0,7850][1,1,1,1120601,1,0,1800][1,1,1,1130601,1,0,300][1,1,1,1140601,1,0,50][2,1,1,1210601,1,0,7850][2,1,1,1220601,1,0,1800][2,1,1,1230601,1,0,300][2,1,1,1240601,1,0,50][3,1,1,1310601,1,0,7850][3,1,1,1320601,1,0,1800][3,1,1,1330601,1,0,300][3,1,1,1340601,1,0,50]]</t>
  </si>
  <si>
    <t>项链</t>
    <phoneticPr fontId="1" type="noConversion"/>
  </si>
  <si>
    <t>戒指</t>
    <phoneticPr fontId="1" type="noConversion"/>
  </si>
  <si>
    <t>护手</t>
    <phoneticPr fontId="1" type="noConversion"/>
  </si>
  <si>
    <t>20级蓝色饰品箱</t>
  </si>
  <si>
    <t>20级紫色饰品箱</t>
  </si>
  <si>
    <t>20级橙色饰品箱</t>
  </si>
  <si>
    <t>30级蓝色饰品箱</t>
  </si>
  <si>
    <t>30级紫色饰品箱</t>
  </si>
  <si>
    <t>30级橙色饰品箱</t>
  </si>
  <si>
    <t>40级蓝色饰品箱</t>
  </si>
  <si>
    <t>40级紫色饰品箱</t>
  </si>
  <si>
    <t>40级橙色饰品箱</t>
  </si>
  <si>
    <t>50级蓝色饰品箱</t>
  </si>
  <si>
    <t>50级紫色饰品箱</t>
  </si>
  <si>
    <t>50级橙色饰品箱</t>
  </si>
  <si>
    <t>[[0,1,1,1000301,1,0,1450][0,1,1,1000301,1,0,1400][0,1,1,1010301,1,0,400][0,1,1,1020301,1,0,80][0,1,1,1000302,1,0,1450][0,1,1,1000302,1,0,1400][0,1,1,1010302,1,0,400][0,1,1,1020302,1,0,80][0,1,1,1000303,1,0,1460][0,1,1,1000303,1,0,1400][0,1,1,1010303,1,0,400][0,1,1,1020303,1,0,80]]</t>
  </si>
  <si>
    <t>[[0,1,1,1000301,1,0,2000][0,1,1,1010301,1,0,1100][0,1,1,1020301,1,0,200][0,1,1,1030301,1,0,40][0,1,1,1000302,1,0,2000][0,1,1,1010302,1,0,1090][0,1,1,1020302,1,0,200][0,1,1,1030302,1,0,40][0,1,1,1000303,1,0,2000][0,1,1,1010303,1,0,1090][0,1,1,1020303,1,0,200][0,1,1,1030303,1,0,40]]</t>
  </si>
  <si>
    <t>[[0,1,1,1010301,1,0,2610][0,1,1,1020301,1,0,600][0,1,1,1030301,1,0,100][0,1,1,1040301,1,0,20][0,1,1,1010302,1,0,2610][0,1,1,1020302,1,0,600][0,1,1,1030302,1,0,100][0,1,1,1040302,1,0,20][0,1,1,1010303,1,0,2620][0,1,1,1020303,1,0,600][0,1,1,1030303,1,0,100][0,1,1,1040303,1,0,20]]</t>
  </si>
  <si>
    <t>[[0,1,1,1000401,1,0,1450][0,1,1,1000401,1,0,1400][0,1,1,1010401,1,0,400][0,1,1,1020401,1,0,80][0,1,1,1000402,1,0,1450][0,1,1,1000402,1,0,1400][0,1,1,1010402,1,0,400][0,1,1,1020402,1,0,80][0,1,1,1000403,1,0,1460][0,1,1,1000403,1,0,1400][0,1,1,1010403,1,0,400][0,1,1,1020403,1,0,80]]</t>
  </si>
  <si>
    <t>[[0,1,1,1000401,1,0,2000][0,1,1,1010401,1,0,1100][0,1,1,1020401,1,0,200][0,1,1,1030401,1,0,40][0,1,1,1000402,1,0,2000][0,1,1,1010402,1,0,1090][0,1,1,1020402,1,0,200][0,1,1,1030402,1,0,40][0,1,1,1000403,1,0,2000][0,1,1,1010403,1,0,1090][0,1,1,1020403,1,0,200][0,1,1,1030403,1,0,40]]</t>
  </si>
  <si>
    <t>[[0,1,1,1010401,1,0,2610][0,1,1,1020401,1,0,600][0,1,1,1030401,1,0,100][0,1,1,1040401,1,0,20][0,1,1,1010402,1,0,2610][0,1,1,1020402,1,0,600][0,1,1,1030402,1,0,100][0,1,1,1040402,1,0,20][0,1,1,1010403,1,0,2620][0,1,1,1020403,1,0,600][0,1,1,1030403,1,0,100][0,1,1,1040403,1,0,20]]</t>
  </si>
  <si>
    <t>[[0,1,1,1000501,1,0,1450][0,1,1,1000501,1,0,1400][0,1,1,1010501,1,0,400][0,1,1,1020501,1,0,80][0,1,1,1000502,1,0,1450][0,1,1,1000502,1,0,1400][0,1,1,1010502,1,0,400][0,1,1,1020502,1,0,80][0,1,1,1000503,1,0,1460][0,1,1,1000503,1,0,1400][0,1,1,1010503,1,0,400][0,1,1,1020503,1,0,80]]</t>
  </si>
  <si>
    <t>[[0,1,1,1000501,1,0,2000][0,1,1,1010501,1,0,1100][0,1,1,1020501,1,0,200][0,1,1,1030501,1,0,40][0,1,1,1000502,1,0,2000][0,1,1,1010502,1,0,1090][0,1,1,1020502,1,0,200][0,1,1,1030502,1,0,40][0,1,1,1000503,1,0,2000][0,1,1,1010503,1,0,1090][0,1,1,1020503,1,0,200][0,1,1,1030503,1,0,40]]</t>
  </si>
  <si>
    <t>[[0,1,1,1010501,1,0,2610][0,1,1,1020501,1,0,600][0,1,1,1030501,1,0,100][0,1,1,1040501,1,0,20][0,1,1,1010502,1,0,2610][0,1,1,1020502,1,0,600][0,1,1,1030502,1,0,100][0,1,1,1040502,1,0,20][0,1,1,1010503,1,0,2620][0,1,1,1020503,1,0,600][0,1,1,1030503,1,0,100][0,1,1,1040503,1,0,20]]</t>
  </si>
  <si>
    <t>[[0,1,1,1000601,1,0,1450][0,1,1,1000601,1,0,1400][0,1,1,1010601,1,0,400][0,1,1,1020601,1,0,80][0,1,1,1000602,1,0,1450][0,1,1,1000602,1,0,1400][0,1,1,1010602,1,0,400][0,1,1,1020602,1,0,80][0,1,1,1000603,1,0,1460][0,1,1,1000603,1,0,1400][0,1,1,1010603,1,0,400][0,1,1,1020603,1,0,80]]</t>
  </si>
  <si>
    <t>[[0,1,1,1000601,1,0,2000][0,1,1,1010601,1,0,1100][0,1,1,1020601,1,0,200][0,1,1,1030601,1,0,40][0,1,1,1000602,1,0,2000][0,1,1,1010602,1,0,1090][0,1,1,1020602,1,0,200][0,1,1,1030602,1,0,40][0,1,1,1000603,1,0,2000][0,1,1,1010603,1,0,1090][0,1,1,1020603,1,0,200][0,1,1,1030603,1,0,40]]</t>
  </si>
  <si>
    <t>[[0,1,1,1010601,1,0,2610][0,1,1,1020601,1,0,600][0,1,1,1030601,1,0,100][0,1,1,1040601,1,0,20][0,1,1,1010602,1,0,2610][0,1,1,1020602,1,0,600][0,1,1,1030602,1,0,100][0,1,1,1040602,1,0,20][0,1,1,1010603,1,0,2620][0,1,1,1020603,1,0,600][0,1,1,1030603,1,0,100][0,1,1,1040603,1,0,20]]</t>
  </si>
  <si>
    <t>[[0,1,2,35008,40,0,10000]]</t>
    <phoneticPr fontId="1" type="noConversion"/>
  </si>
  <si>
    <t>[[0,1,2,35009,40,0,10000]]</t>
    <phoneticPr fontId="1" type="noConversion"/>
  </si>
  <si>
    <t>[[0,1,2,35010,40,0,10000]]</t>
    <phoneticPr fontId="1" type="noConversion"/>
  </si>
  <si>
    <t>[[0,1,2,35011,40,0,10000]]</t>
    <phoneticPr fontId="1" type="noConversion"/>
  </si>
  <si>
    <t>[[0,1,2,35012,40,0,10000]]</t>
    <phoneticPr fontId="1" type="noConversion"/>
  </si>
  <si>
    <t>[[0,1,2,35013,40,0,10000]]</t>
    <phoneticPr fontId="1" type="noConversion"/>
  </si>
  <si>
    <t>[[0,1,2,35014,40,0,10000]]</t>
    <phoneticPr fontId="1" type="noConversion"/>
  </si>
  <si>
    <t>[[0,1,2,35015,40,0,10000]]</t>
    <phoneticPr fontId="1" type="noConversion"/>
  </si>
  <si>
    <t>[[0,1,2,35013,1,0,6844][0,1,2,35013,10,0,684][0,1,2,35014,1,0,1369][0,1,2,35014,10,0,137][0,1,2,35015,1,0,274][0,1,2,35015,10,0,27][0,1,2,35016,1,0,55][0,1,2,35016,1,0,5][0,1,2,61101,1,0,190][0,1,2,61102,1,0,190][0,1,2,61201,1,0,50][0,1,2,61202,1,0,50][0,1,2,61203,1,0,50][0,1,2,61301,1,0,17][0,1,2,61302,1,0,17][0,1,2,61303,1,0,17][0,1,2,61401,1,0,7][0,1,2,61402,1,0,7][0,1,2,61403,1,0,7][0,1,2,61501,1,0,1][0,1,2,61502,1,0,1][0,1,2,61503,1,0,1]]</t>
  </si>
  <si>
    <t>[[0,1,2,35013,1,0,6844][0,1,2,35013,10,0,684][0,1,2,35014,1,0,1369][0,1,2,35014,10,0,137][0,1,2,35015,1,0,274][0,1,2,35015,10,0,27][0,1,2,35016,1,0,55][0,1,2,35016,1,0,5][0,1,2,61101,1,0,190][0,1,2,61102,1,0,190][0,1,2,61201,1,0,50][0,1,2,61202,1,0,50][0,1,2,61203,1,0,50][0,1,2,61301,1,0,17][0,1,2,61302,1,0,17][0,1,2,61303,1,0,17][0,1,2,61401,1,0,7][0,1,2,61402,1,0,7][0,1,2,61403,1,0,7][0,1,2,61501,1,0,1][0,1,2,61502,1,0,1][0,1,2,61503,1,0,1]]</t>
    <phoneticPr fontId="1" type="noConversion"/>
  </si>
  <si>
    <t>翅膀箱子</t>
    <phoneticPr fontId="1" type="noConversion"/>
  </si>
  <si>
    <t>普通品质武器</t>
    <phoneticPr fontId="1" type="noConversion"/>
  </si>
  <si>
    <t>精良品质武器</t>
    <phoneticPr fontId="1" type="noConversion"/>
  </si>
  <si>
    <t>卓越品质武器</t>
    <phoneticPr fontId="1" type="noConversion"/>
  </si>
  <si>
    <t>史诗品质武器</t>
    <phoneticPr fontId="1" type="noConversion"/>
  </si>
  <si>
    <t>传说品质武器</t>
    <phoneticPr fontId="1" type="noConversion"/>
  </si>
  <si>
    <t>蓝色武器箱</t>
    <phoneticPr fontId="1" type="noConversion"/>
  </si>
  <si>
    <t>紫色武器箱</t>
    <phoneticPr fontId="1" type="noConversion"/>
  </si>
  <si>
    <t>橙色武器箱</t>
    <phoneticPr fontId="1" type="noConversion"/>
  </si>
  <si>
    <t>普通品质饰品</t>
  </si>
  <si>
    <t>精良品质饰品</t>
  </si>
  <si>
    <t>卓越品质饰品</t>
  </si>
  <si>
    <t>史诗品质饰品</t>
  </si>
  <si>
    <t>传说品质饰品</t>
  </si>
  <si>
    <t>蓝色饰品箱</t>
    <phoneticPr fontId="1" type="noConversion"/>
  </si>
  <si>
    <t>紫色饰品箱</t>
    <phoneticPr fontId="1" type="noConversion"/>
  </si>
  <si>
    <t>橙色饰品箱</t>
    <phoneticPr fontId="1" type="noConversion"/>
  </si>
  <si>
    <t>初级神羽</t>
    <phoneticPr fontId="1" type="noConversion"/>
  </si>
  <si>
    <t>中级神羽</t>
    <phoneticPr fontId="1" type="noConversion"/>
  </si>
  <si>
    <t>高级神羽</t>
    <phoneticPr fontId="1" type="noConversion"/>
  </si>
  <si>
    <t>凤凰之羽</t>
    <phoneticPr fontId="1" type="noConversion"/>
  </si>
  <si>
    <t>*1</t>
    <phoneticPr fontId="1" type="noConversion"/>
  </si>
  <si>
    <t>*10</t>
    <phoneticPr fontId="1" type="noConversion"/>
  </si>
  <si>
    <t>日蚀</t>
  </si>
  <si>
    <t>戾血</t>
  </si>
  <si>
    <t>狮子</t>
  </si>
  <si>
    <t>翅膀·</t>
    <phoneticPr fontId="1" type="noConversion"/>
  </si>
  <si>
    <t>物品</t>
    <phoneticPr fontId="1" type="noConversion"/>
  </si>
  <si>
    <t>概率</t>
    <phoneticPr fontId="1" type="noConversion"/>
  </si>
  <si>
    <t>[[0,1,10,62201,1,0,10000]]</t>
    <phoneticPr fontId="1" type="noConversion"/>
  </si>
  <si>
    <t>[[0,1,10,62202,1,0,10000]]</t>
    <phoneticPr fontId="1" type="noConversion"/>
  </si>
  <si>
    <t>[[0,1,10,62203,1,0,10000]]</t>
    <phoneticPr fontId="1" type="noConversion"/>
  </si>
  <si>
    <t>[[0,1,10,62301,1,0,10000]]</t>
    <phoneticPr fontId="1" type="noConversion"/>
  </si>
  <si>
    <t>[[0,1,10,62302,1,0,10000]]</t>
    <phoneticPr fontId="1" type="noConversion"/>
  </si>
  <si>
    <t>[[0,1,10,62303,1,0,10000]]</t>
    <phoneticPr fontId="1" type="noConversion"/>
  </si>
  <si>
    <t>[[0,1,10,62401,1,0,10000]]</t>
    <phoneticPr fontId="1" type="noConversion"/>
  </si>
  <si>
    <t>[[0,1,10,62402,1,0,10000]]</t>
    <phoneticPr fontId="1" type="noConversion"/>
  </si>
  <si>
    <t>[[0,1,10,62403,1,0,10000]]</t>
    <phoneticPr fontId="1" type="noConversion"/>
  </si>
  <si>
    <t>[[0,1,10,62501,1,0,10000]]</t>
    <phoneticPr fontId="1" type="noConversion"/>
  </si>
  <si>
    <t>[[0,1,10,62502,1,0,10000]]</t>
    <phoneticPr fontId="1" type="noConversion"/>
  </si>
  <si>
    <t>[[0,1,10,62503,1,0,10000]]</t>
    <phoneticPr fontId="1" type="noConversion"/>
  </si>
  <si>
    <t>[[1,1,1,1150101,1,1,10000][2,1,1,1250101,1,1,10000][3,1,1,1350101,1,1,10000][0,1,4,0,880,1,10000][0,2,2,35010,36,1,10000][0,3,2,40002,25,1,10000]]</t>
    <phoneticPr fontId="1" type="noConversion"/>
  </si>
  <si>
    <t>特惠充值礼包</t>
    <phoneticPr fontId="1" type="noConversion"/>
  </si>
  <si>
    <t>活动奖励礼包</t>
    <phoneticPr fontId="1" type="noConversion"/>
  </si>
  <si>
    <t>[[0,1,2,22002,10,1,10000][0,2,2,22003,2,1,10000][0,3,2,20032,1,1,10000]]</t>
    <phoneticPr fontId="1" type="noConversion"/>
  </si>
  <si>
    <t>环任务礼包（50）</t>
    <phoneticPr fontId="1" type="noConversion"/>
  </si>
  <si>
    <t>环任务礼包（100）</t>
    <phoneticPr fontId="1" type="noConversion"/>
  </si>
  <si>
    <t>橙色</t>
    <phoneticPr fontId="1" type="noConversion"/>
  </si>
  <si>
    <t>紫色</t>
    <phoneticPr fontId="1" type="noConversion"/>
  </si>
  <si>
    <t>20级武器箱</t>
    <phoneticPr fontId="1" type="noConversion"/>
  </si>
  <si>
    <t>30级武器箱</t>
    <phoneticPr fontId="1" type="noConversion"/>
  </si>
  <si>
    <t>40级武器箱</t>
    <phoneticPr fontId="1" type="noConversion"/>
  </si>
  <si>
    <t>50级武器箱</t>
    <phoneticPr fontId="1" type="noConversion"/>
  </si>
  <si>
    <t>20级饰品箱</t>
    <phoneticPr fontId="1" type="noConversion"/>
  </si>
  <si>
    <t>30级饰品箱</t>
    <phoneticPr fontId="1" type="noConversion"/>
  </si>
  <si>
    <t>40级饰品箱</t>
    <phoneticPr fontId="1" type="noConversion"/>
  </si>
  <si>
    <t>50级饰品箱</t>
    <phoneticPr fontId="1" type="noConversion"/>
  </si>
  <si>
    <t>[[0,1,1,1010301,1,0,2000][0,1,1,1010301,1,0,1000][0,1,1,1020301,1,0,250][0,1,1,1030301,1,0,60][0,1,1,1040301,1,0,20][0,1,1,1010302,1,0,2000][0,1,1,1010302,1,0,1000][0,1,1,1020302,1,0,250][0,1,1,1030302,1,0,60][0,1,1,1040302,1,0,20][0,1,1,1010303,1,0,2010][0,1,1,1010303,1,0,1000][0,1,1,1020303,1,0,250][0,1,1,1030303,1,0,60][0,1,1,1040303,1,0,20]]</t>
    <phoneticPr fontId="1" type="noConversion"/>
  </si>
  <si>
    <t>[[0,1,1,1010401,1,0,2000][0,1,1,1010401,1,0,1000][0,1,1,1020401,1,0,250][0,1,1,1030401,1,0,60][0,1,1,1040401,1,0,20][0,1,1,1010402,1,0,2000][0,1,1,1010402,1,0,1000][0,1,1,1020402,1,0,250][0,1,1,1030402,1,0,60][0,1,1,1040402,1,0,20][0,1,1,1010403,1,0,2010][0,1,1,1010403,1,0,1000][0,1,1,1020403,1,0,250][0,1,1,1030403,1,0,60][0,1,1,1040403,1,0,20]]</t>
    <phoneticPr fontId="1" type="noConversion"/>
  </si>
  <si>
    <t>[[0,1,1,1010501,1,0,2000][0,1,1,1010501,1,0,1000][0,1,1,1020501,1,0,250][0,1,1,1030501,1,0,60][0,1,1,1040501,1,0,20][0,1,1,1010502,1,0,2000][0,1,1,1010502,1,0,1000][0,1,1,1020502,1,0,250][0,1,1,1030502,1,0,60][0,1,1,1040502,1,0,20][0,1,1,1010503,1,0,2010][0,1,1,1010503,1,0,1000][0,1,1,1020503,1,0,250][0,1,1,1030503,1,0,60][0,1,1,1040503,1,0,20]]</t>
    <phoneticPr fontId="1" type="noConversion"/>
  </si>
  <si>
    <t>[[0,1,1,1010601,1,0,2000][0,1,1,1010601,1,0,1000][0,1,1,1020601,1,0,250][0,1,1,1030601,1,0,60][0,1,1,1040601,1,0,20][0,1,1,1010602,1,0,2000][0,1,1,1010602,1,0,1000][0,1,1,1020602,1,0,250][0,1,1,1030602,1,0,60][0,1,1,1040602,1,0,20][0,1,1,1010603,1,0,2010][0,1,1,1010603,1,0,1000][0,1,1,1020603,1,0,250][0,1,1,1030603,1,0,60][0,1,1,1040603,1,0,20]]</t>
    <phoneticPr fontId="1" type="noConversion"/>
  </si>
  <si>
    <t>[[0,1,2,22001,10,1,6500][0,1,2,22002,5,1,2500][0,1,2,22003,2,1,1000][0,2,4,0,30,1,10000]]</t>
    <phoneticPr fontId="1" type="noConversion"/>
  </si>
  <si>
    <t>[[0,1,2,22001,20,1,6500][0,1,2,22002,10,1,2500][0,1,2,22003,5,1,1000][0,2,4,0,60,1,10000]]</t>
    <phoneticPr fontId="1" type="noConversion"/>
  </si>
  <si>
    <t>[[1,1,1,1110601,1,0,6000][1,1,1,1110601,1,0,3000][1,1,1,1120601,1,0,750][1,1,1,1130601,1,0,200][1,1,1,1140601,1,0,50][2,1,1,1210601,1,0,6000][2,1,1,1210601,1,0,3000][2,1,1,1220601,1,0,750][2,1,1,1230601,1,0,200][2,1,1,1240601,1,0,50][3,1,1,1310601,1,0,6000][3,1,1,1310601,1,0,3000][3,1,1,1320601,1,0,750][3,1,1,1330601,1,0,200][3,1,1,1340601,1,0,50]]</t>
    <phoneticPr fontId="1" type="noConversion"/>
  </si>
  <si>
    <t>[[1,1,1,1110501,1,0,6000][1,1,1,1110501,1,0,3000][1,1,1,1120501,1,0,750][1,1,1,1130501,1,0,200][1,1,1,1140501,1,0,50][2,1,1,1210501,1,0,6000][2,1,1,1210501,1,0,3000][2,1,1,1220501,1,0,750][2,1,1,1230501,1,0,200][2,1,1,1240501,1,0,50][3,1,1,1310501,1,0,6000][3,1,1,1310501,1,0,3000][3,1,1,1320501,1,0,750][3,1,1,1330501,1,0,200][3,1,1,1340501,1,0,50]]</t>
    <phoneticPr fontId="1" type="noConversion"/>
  </si>
  <si>
    <t>[[1,1,1,1110401,1,0,6000][1,1,1,1110401,1,0,3000][1,1,1,1120401,1,0,750][1,1,1,1130401,1,0,200][1,1,1,1140401,1,0,50][2,1,1,1210401,1,0,6000][2,1,1,1210401,1,0,3000][2,1,1,1220401,1,0,750][2,1,1,1230401,1,0,200][2,1,1,1240401,1,0,50][3,1,1,1310401,1,0,6000][3,1,1,1310401,1,0,3000][3,1,1,1320401,1,0,750][3,1,1,1330401,1,0,200][3,1,1,1340401,1,0,50]]</t>
    <phoneticPr fontId="1" type="noConversion"/>
  </si>
  <si>
    <t>[[1,1,1,1110301,1,0,6000][1,1,1,1110301,1,0,3000][1,1,1,1120301,1,0,750][1,1,1,1130301,1,0,200][1,1,1,1140301,1,0,50][2,1,1,1210301,1,0,6000][2,1,1,1210301,1,0,3000][2,1,1,1220301,1,0,750][2,1,1,1230301,1,0,200][2,1,1,1240301,1,0,50][3,1,1,1310301,1,0,6000][3,1,1,1310301,1,0,3000][3,1,1,1320301,1,0,750][3,1,1,1330301,1,0,200][3,1,1,1340301,1,0,50]]</t>
    <phoneticPr fontId="1" type="noConversion"/>
  </si>
  <si>
    <t>第一次转生装备</t>
    <phoneticPr fontId="1" type="noConversion"/>
  </si>
  <si>
    <t>[[1,1,1,1110101,1,1,10000][1,2,1,1110102,1,1,10000][1,3,1,1110103,1,1,10000][1,4,1,1110104,1,1,10000][1,5,1,1110105,1,1,10000][1,6,1,1010101,1,1,10000][1,7,1,1010102,1,1,10000][1,8,1,1010103,1,1,10000][2,1,1,1210101,1,1,10000][2,2,1,1210102,1,1,10000][2,3,1,1210103,1,1,10000][2,4,1,1210104,1,1,10000][2,5,1,1210105,1,1,10000][2,6,1,1010101,1,1,10000][2,7,1,1010102,1,1,10000][2,8,1,1010103,1,1,10000][3,1,1,1310101,1,1,10000][3,2,1,1310102,1,1,10000][3,3,1,1310103,1,1,10000][3,4,1,1310104,1,1,10000][3,5,1,1310105,1,1,10000][3,6,1,1010101,1,1,10000][3,7,1,1010102,1,1,10000][3,8,1,1010103,1,1,10000]]</t>
    <phoneticPr fontId="1" type="noConversion"/>
  </si>
  <si>
    <t>[[1,1,1,1120101,1,1,10000][1,2,1,1120102,1,1,10000][1,3,1,1120103,1,1,10000][1,4,1,1120104,1,1,10000][1,5,1,1120105,1,1,10000][1,6,1,1020101,1,1,10000][1,7,1,1020102,1,1,10000][1,8,1,1020103,1,1,10000][2,1,1,1220101,1,1,10000][2,2,1,1220102,1,1,10000][2,3,1,1220103,1,1,10000][2,4,1,1220104,1,1,10000][2,5,1,1220105,1,1,10000][2,6,1,1020101,1,1,10000][2,7,1,1020102,1,1,10000][2,8,1,1020103,1,1,10000][3,1,1,1320101,1,1,10000][3,2,1,1320102,1,1,10000][3,3,1,1320103,1,1,10000][3,4,1,1320104,1,1,10000][3,5,1,1320105,1,1,10000][3,6,1,1020101,1,1,10000][3,7,1,1020102,1,1,10000][3,8,1,1020103,1,1,10000]]</t>
    <phoneticPr fontId="1" type="noConversion"/>
  </si>
  <si>
    <t>[[0,1,10,61103,1,0,10000]]</t>
    <phoneticPr fontId="1" type="noConversion"/>
  </si>
  <si>
    <t>紫电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</si>
</sst>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0" fillId="2" borderId="0" xfId="0" applyFill="1">
      <alignment vertical="center"/>
    </xf>
    <xf numFmtId="0" fontId="2" fillId="0" borderId="0" xfId="2"/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176" fontId="0" fillId="0" borderId="0" xfId="4" applyNumberFormat="1" applyFont="1">
      <alignment vertical="center"/>
    </xf>
    <xf numFmtId="10" fontId="0" fillId="0" borderId="0" xfId="4" applyNumberFormat="1" applyFo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百分比" xfId="4" builtinId="5"/>
    <cellStyle name="常规" xfId="0" builtinId="0"/>
    <cellStyle name="常规 2" xfId="2"/>
    <cellStyle name="常规 2 2" xfId="3"/>
    <cellStyle name="常规 5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" sqref="C3"/>
    </sheetView>
  </sheetViews>
  <sheetFormatPr defaultRowHeight="13.5" x14ac:dyDescent="0.15"/>
  <cols>
    <col min="1" max="1" width="9" style="2"/>
    <col min="2" max="2" width="90.75" style="2" customWidth="1"/>
    <col min="3" max="3" width="23.875" customWidth="1"/>
    <col min="4" max="4" width="11.625" bestFit="1" customWidth="1"/>
    <col min="8" max="8" width="9" style="9"/>
  </cols>
  <sheetData>
    <row r="1" spans="1:4" ht="136.5" customHeight="1" x14ac:dyDescent="0.15">
      <c r="A1" t="s">
        <v>0</v>
      </c>
      <c r="B1" s="1" t="s">
        <v>257</v>
      </c>
      <c r="C1" t="s">
        <v>15</v>
      </c>
      <c r="D1" t="s">
        <v>469</v>
      </c>
    </row>
    <row r="2" spans="1:4" x14ac:dyDescent="0.15">
      <c r="A2" t="s">
        <v>7</v>
      </c>
      <c r="B2" s="1" t="s">
        <v>8</v>
      </c>
      <c r="C2" t="s">
        <v>16</v>
      </c>
      <c r="D2" t="s">
        <v>16</v>
      </c>
    </row>
    <row r="3" spans="1:4" x14ac:dyDescent="0.15">
      <c r="A3" t="s">
        <v>6</v>
      </c>
      <c r="B3" s="1" t="s">
        <v>9</v>
      </c>
      <c r="C3" t="s">
        <v>17</v>
      </c>
      <c r="D3" t="s">
        <v>17</v>
      </c>
    </row>
    <row r="4" spans="1:4" x14ac:dyDescent="0.15">
      <c r="A4" s="3">
        <v>10010</v>
      </c>
      <c r="B4" s="4" t="s">
        <v>258</v>
      </c>
      <c r="C4" s="5" t="s">
        <v>37</v>
      </c>
    </row>
    <row r="5" spans="1:4" x14ac:dyDescent="0.15">
      <c r="A5" s="3">
        <v>10020</v>
      </c>
      <c r="B5" s="4" t="s">
        <v>254</v>
      </c>
      <c r="C5" s="5" t="s">
        <v>38</v>
      </c>
    </row>
    <row r="6" spans="1:4" x14ac:dyDescent="0.15">
      <c r="A6" s="3">
        <v>10030</v>
      </c>
      <c r="B6" s="4" t="s">
        <v>253</v>
      </c>
      <c r="C6" s="5" t="s">
        <v>39</v>
      </c>
    </row>
    <row r="7" spans="1:4" x14ac:dyDescent="0.15">
      <c r="A7" s="3">
        <v>10040</v>
      </c>
      <c r="B7" s="4" t="s">
        <v>255</v>
      </c>
      <c r="C7" s="5" t="s">
        <v>40</v>
      </c>
    </row>
    <row r="8" spans="1:4" x14ac:dyDescent="0.15">
      <c r="A8" s="3">
        <v>10050</v>
      </c>
      <c r="B8" s="4" t="s">
        <v>256</v>
      </c>
      <c r="C8" s="5" t="s">
        <v>41</v>
      </c>
    </row>
    <row r="9" spans="1:4" s="12" customFormat="1" x14ac:dyDescent="0.15">
      <c r="A9" s="13">
        <v>10100</v>
      </c>
      <c r="B9" s="4" t="s">
        <v>717</v>
      </c>
      <c r="C9" s="5" t="s">
        <v>718</v>
      </c>
    </row>
    <row r="10" spans="1:4" s="12" customFormat="1" x14ac:dyDescent="0.15">
      <c r="A10" s="13">
        <v>10200</v>
      </c>
      <c r="B10" s="4" t="s">
        <v>720</v>
      </c>
      <c r="C10" s="5" t="s">
        <v>719</v>
      </c>
    </row>
    <row r="11" spans="1:4" x14ac:dyDescent="0.15">
      <c r="A11" s="3">
        <v>61101</v>
      </c>
      <c r="B11" s="4" t="s">
        <v>229</v>
      </c>
      <c r="C11" t="s">
        <v>20</v>
      </c>
    </row>
    <row r="12" spans="1:4" x14ac:dyDescent="0.15">
      <c r="A12" s="3">
        <v>61102</v>
      </c>
      <c r="B12" s="4" t="s">
        <v>230</v>
      </c>
      <c r="C12" t="s">
        <v>34</v>
      </c>
    </row>
    <row r="13" spans="1:4" s="12" customFormat="1" x14ac:dyDescent="0.15">
      <c r="A13" s="13">
        <v>61103</v>
      </c>
      <c r="B13" s="4" t="s">
        <v>746</v>
      </c>
      <c r="C13" s="12" t="s">
        <v>747</v>
      </c>
    </row>
    <row r="14" spans="1:4" x14ac:dyDescent="0.15">
      <c r="A14" s="3">
        <v>61201</v>
      </c>
      <c r="B14" s="4" t="s">
        <v>231</v>
      </c>
      <c r="C14" t="s">
        <v>19</v>
      </c>
    </row>
    <row r="15" spans="1:4" x14ac:dyDescent="0.15">
      <c r="A15" s="3">
        <v>61202</v>
      </c>
      <c r="B15" s="4" t="s">
        <v>232</v>
      </c>
      <c r="C15" t="s">
        <v>699</v>
      </c>
    </row>
    <row r="16" spans="1:4" x14ac:dyDescent="0.15">
      <c r="A16" s="3">
        <v>61203</v>
      </c>
      <c r="B16" s="4" t="s">
        <v>233</v>
      </c>
      <c r="C16" t="s">
        <v>32</v>
      </c>
    </row>
    <row r="17" spans="1:3" x14ac:dyDescent="0.15">
      <c r="A17" s="3">
        <v>61301</v>
      </c>
      <c r="B17" s="4" t="s">
        <v>234</v>
      </c>
      <c r="C17" t="s">
        <v>36</v>
      </c>
    </row>
    <row r="18" spans="1:3" x14ac:dyDescent="0.15">
      <c r="A18" s="3">
        <v>61302</v>
      </c>
      <c r="B18" s="4" t="s">
        <v>235</v>
      </c>
      <c r="C18" t="s">
        <v>18</v>
      </c>
    </row>
    <row r="19" spans="1:3" x14ac:dyDescent="0.15">
      <c r="A19" s="3">
        <v>61303</v>
      </c>
      <c r="B19" s="4" t="s">
        <v>236</v>
      </c>
      <c r="C19" t="s">
        <v>700</v>
      </c>
    </row>
    <row r="20" spans="1:3" x14ac:dyDescent="0.15">
      <c r="A20" s="3">
        <v>61401</v>
      </c>
      <c r="B20" s="4" t="s">
        <v>237</v>
      </c>
      <c r="C20" t="s">
        <v>44</v>
      </c>
    </row>
    <row r="21" spans="1:3" x14ac:dyDescent="0.15">
      <c r="A21" s="3">
        <v>61402</v>
      </c>
      <c r="B21" s="4" t="s">
        <v>238</v>
      </c>
      <c r="C21" t="s">
        <v>31</v>
      </c>
    </row>
    <row r="22" spans="1:3" x14ac:dyDescent="0.15">
      <c r="A22" s="3">
        <v>61403</v>
      </c>
      <c r="B22" s="4" t="s">
        <v>239</v>
      </c>
      <c r="C22" t="s">
        <v>43</v>
      </c>
    </row>
    <row r="23" spans="1:3" x14ac:dyDescent="0.15">
      <c r="A23" s="3">
        <v>61501</v>
      </c>
      <c r="B23" s="4" t="s">
        <v>240</v>
      </c>
      <c r="C23" t="s">
        <v>701</v>
      </c>
    </row>
    <row r="24" spans="1:3" x14ac:dyDescent="0.15">
      <c r="A24" s="3">
        <v>61502</v>
      </c>
      <c r="B24" s="4" t="s">
        <v>241</v>
      </c>
      <c r="C24" t="s">
        <v>42</v>
      </c>
    </row>
    <row r="25" spans="1:3" x14ac:dyDescent="0.15">
      <c r="A25" s="3">
        <v>61503</v>
      </c>
      <c r="B25" s="4" t="s">
        <v>242</v>
      </c>
      <c r="C25" t="s">
        <v>35</v>
      </c>
    </row>
    <row r="26" spans="1:3" s="12" customFormat="1" x14ac:dyDescent="0.15">
      <c r="A26" s="13">
        <v>62201</v>
      </c>
      <c r="B26" s="4" t="s">
        <v>705</v>
      </c>
      <c r="C26" s="12" t="s">
        <v>19</v>
      </c>
    </row>
    <row r="27" spans="1:3" s="12" customFormat="1" x14ac:dyDescent="0.15">
      <c r="A27" s="13">
        <v>62202</v>
      </c>
      <c r="B27" s="4" t="s">
        <v>706</v>
      </c>
      <c r="C27" s="12" t="s">
        <v>699</v>
      </c>
    </row>
    <row r="28" spans="1:3" s="12" customFormat="1" x14ac:dyDescent="0.15">
      <c r="A28" s="13">
        <v>62203</v>
      </c>
      <c r="B28" s="4" t="s">
        <v>707</v>
      </c>
      <c r="C28" s="12" t="s">
        <v>32</v>
      </c>
    </row>
    <row r="29" spans="1:3" s="12" customFormat="1" x14ac:dyDescent="0.15">
      <c r="A29" s="13">
        <v>62301</v>
      </c>
      <c r="B29" s="4" t="s">
        <v>708</v>
      </c>
      <c r="C29" s="12" t="s">
        <v>36</v>
      </c>
    </row>
    <row r="30" spans="1:3" s="12" customFormat="1" x14ac:dyDescent="0.15">
      <c r="A30" s="13">
        <v>62302</v>
      </c>
      <c r="B30" s="4" t="s">
        <v>709</v>
      </c>
      <c r="C30" s="12" t="s">
        <v>18</v>
      </c>
    </row>
    <row r="31" spans="1:3" s="12" customFormat="1" x14ac:dyDescent="0.15">
      <c r="A31" s="13">
        <v>62303</v>
      </c>
      <c r="B31" s="4" t="s">
        <v>710</v>
      </c>
      <c r="C31" s="12" t="s">
        <v>700</v>
      </c>
    </row>
    <row r="32" spans="1:3" s="12" customFormat="1" x14ac:dyDescent="0.15">
      <c r="A32" s="13">
        <v>62401</v>
      </c>
      <c r="B32" s="4" t="s">
        <v>711</v>
      </c>
      <c r="C32" s="12" t="s">
        <v>44</v>
      </c>
    </row>
    <row r="33" spans="1:3" s="12" customFormat="1" x14ac:dyDescent="0.15">
      <c r="A33" s="13">
        <v>62402</v>
      </c>
      <c r="B33" s="4" t="s">
        <v>712</v>
      </c>
      <c r="C33" s="12" t="s">
        <v>31</v>
      </c>
    </row>
    <row r="34" spans="1:3" s="12" customFormat="1" x14ac:dyDescent="0.15">
      <c r="A34" s="13">
        <v>62403</v>
      </c>
      <c r="B34" s="4" t="s">
        <v>713</v>
      </c>
      <c r="C34" s="12" t="s">
        <v>43</v>
      </c>
    </row>
    <row r="35" spans="1:3" s="12" customFormat="1" x14ac:dyDescent="0.15">
      <c r="A35" s="13">
        <v>62501</v>
      </c>
      <c r="B35" s="4" t="s">
        <v>714</v>
      </c>
      <c r="C35" s="12" t="s">
        <v>701</v>
      </c>
    </row>
    <row r="36" spans="1:3" s="12" customFormat="1" x14ac:dyDescent="0.15">
      <c r="A36" s="13">
        <v>62502</v>
      </c>
      <c r="B36" s="4" t="s">
        <v>715</v>
      </c>
      <c r="C36" s="12" t="s">
        <v>42</v>
      </c>
    </row>
    <row r="37" spans="1:3" s="12" customFormat="1" x14ac:dyDescent="0.15">
      <c r="A37" s="13">
        <v>62503</v>
      </c>
      <c r="B37" s="4" t="s">
        <v>716</v>
      </c>
      <c r="C37" s="12" t="s">
        <v>35</v>
      </c>
    </row>
    <row r="38" spans="1:3" x14ac:dyDescent="0.15">
      <c r="A38" s="4">
        <v>51011</v>
      </c>
      <c r="B38" s="4" t="s">
        <v>47</v>
      </c>
      <c r="C38" t="s">
        <v>21</v>
      </c>
    </row>
    <row r="39" spans="1:3" x14ac:dyDescent="0.15">
      <c r="A39" s="4">
        <v>51014</v>
      </c>
      <c r="B39" s="4" t="s">
        <v>48</v>
      </c>
      <c r="C39" t="s">
        <v>21</v>
      </c>
    </row>
    <row r="40" spans="1:3" x14ac:dyDescent="0.15">
      <c r="A40" s="4">
        <v>51012</v>
      </c>
      <c r="B40" s="4" t="s">
        <v>243</v>
      </c>
      <c r="C40" t="s">
        <v>22</v>
      </c>
    </row>
    <row r="41" spans="1:3" x14ac:dyDescent="0.15">
      <c r="A41" s="4">
        <v>51023</v>
      </c>
      <c r="B41" s="4" t="s">
        <v>244</v>
      </c>
      <c r="C41" t="s">
        <v>30</v>
      </c>
    </row>
    <row r="42" spans="1:3" x14ac:dyDescent="0.15">
      <c r="A42" s="4">
        <v>51033</v>
      </c>
      <c r="B42" s="4" t="s">
        <v>245</v>
      </c>
      <c r="C42" t="s">
        <v>30</v>
      </c>
    </row>
    <row r="43" spans="1:3" x14ac:dyDescent="0.15">
      <c r="A43" s="4">
        <v>36201</v>
      </c>
      <c r="B43" s="4" t="s">
        <v>246</v>
      </c>
      <c r="C43" t="s">
        <v>23</v>
      </c>
    </row>
    <row r="44" spans="1:3" x14ac:dyDescent="0.15">
      <c r="A44" s="4">
        <v>36202</v>
      </c>
      <c r="B44" s="4" t="s">
        <v>247</v>
      </c>
      <c r="C44" t="s">
        <v>24</v>
      </c>
    </row>
    <row r="45" spans="1:3" x14ac:dyDescent="0.15">
      <c r="A45" s="4">
        <v>36203</v>
      </c>
      <c r="B45" s="4" t="s">
        <v>248</v>
      </c>
      <c r="C45" t="s">
        <v>25</v>
      </c>
    </row>
    <row r="46" spans="1:3" x14ac:dyDescent="0.15">
      <c r="A46" s="4">
        <v>36204</v>
      </c>
      <c r="B46" s="4" t="s">
        <v>249</v>
      </c>
      <c r="C46" t="s">
        <v>26</v>
      </c>
    </row>
    <row r="47" spans="1:3" x14ac:dyDescent="0.15">
      <c r="A47" s="4">
        <v>36205</v>
      </c>
      <c r="B47" s="4" t="s">
        <v>250</v>
      </c>
      <c r="C47" t="s">
        <v>27</v>
      </c>
    </row>
    <row r="48" spans="1:3" x14ac:dyDescent="0.15">
      <c r="A48" s="4">
        <v>36206</v>
      </c>
      <c r="B48" s="4" t="s">
        <v>251</v>
      </c>
      <c r="C48" t="s">
        <v>28</v>
      </c>
    </row>
    <row r="49" spans="1:9" x14ac:dyDescent="0.15">
      <c r="A49" s="4">
        <v>36207</v>
      </c>
      <c r="B49" s="4" t="s">
        <v>496</v>
      </c>
      <c r="C49" t="s">
        <v>259</v>
      </c>
    </row>
    <row r="50" spans="1:9" x14ac:dyDescent="0.15">
      <c r="A50" s="4">
        <v>36208</v>
      </c>
      <c r="B50" s="4" t="s">
        <v>497</v>
      </c>
      <c r="C50" t="s">
        <v>260</v>
      </c>
    </row>
    <row r="51" spans="1:9" x14ac:dyDescent="0.15">
      <c r="A51" s="4">
        <v>36209</v>
      </c>
      <c r="B51" s="4" t="s">
        <v>498</v>
      </c>
      <c r="C51" t="s">
        <v>261</v>
      </c>
    </row>
    <row r="52" spans="1:9" s="12" customFormat="1" x14ac:dyDescent="0.15">
      <c r="A52" s="4">
        <v>36301</v>
      </c>
      <c r="B52" s="4" t="s">
        <v>737</v>
      </c>
      <c r="C52" s="12" t="s">
        <v>721</v>
      </c>
    </row>
    <row r="53" spans="1:9" s="12" customFormat="1" x14ac:dyDescent="0.15">
      <c r="A53" s="4">
        <v>36302</v>
      </c>
      <c r="B53" s="4" t="s">
        <v>738</v>
      </c>
      <c r="C53" s="12" t="s">
        <v>722</v>
      </c>
    </row>
    <row r="54" spans="1:9" x14ac:dyDescent="0.15">
      <c r="A54" s="2">
        <v>36317</v>
      </c>
      <c r="B54" t="s">
        <v>252</v>
      </c>
      <c r="C54" t="s">
        <v>29</v>
      </c>
    </row>
    <row r="55" spans="1:9" x14ac:dyDescent="0.15">
      <c r="A55" s="2">
        <v>10001</v>
      </c>
      <c r="B55" s="2" t="s">
        <v>493</v>
      </c>
      <c r="C55" t="s">
        <v>262</v>
      </c>
      <c r="D55">
        <v>300</v>
      </c>
    </row>
    <row r="56" spans="1:9" s="9" customFormat="1" x14ac:dyDescent="0.15">
      <c r="A56" s="2">
        <v>10002</v>
      </c>
      <c r="B56" s="2" t="s">
        <v>620</v>
      </c>
      <c r="C56" s="9" t="s">
        <v>623</v>
      </c>
      <c r="D56" s="9">
        <v>300</v>
      </c>
    </row>
    <row r="57" spans="1:9" s="9" customFormat="1" x14ac:dyDescent="0.15">
      <c r="A57" s="2">
        <v>10003</v>
      </c>
      <c r="B57" s="2" t="s">
        <v>621</v>
      </c>
      <c r="C57" s="9" t="s">
        <v>624</v>
      </c>
      <c r="D57" s="9">
        <v>300</v>
      </c>
    </row>
    <row r="58" spans="1:9" s="9" customFormat="1" x14ac:dyDescent="0.15">
      <c r="A58" s="2">
        <v>10004</v>
      </c>
      <c r="B58" s="2" t="s">
        <v>622</v>
      </c>
      <c r="C58" s="9" t="s">
        <v>625</v>
      </c>
      <c r="D58" s="9">
        <v>300</v>
      </c>
    </row>
    <row r="59" spans="1:9" s="12" customFormat="1" x14ac:dyDescent="0.15">
      <c r="A59" s="14">
        <v>10005</v>
      </c>
      <c r="B59" s="14" t="s">
        <v>674</v>
      </c>
      <c r="C59" s="12" t="s">
        <v>676</v>
      </c>
      <c r="D59" s="12">
        <v>70</v>
      </c>
    </row>
    <row r="60" spans="1:9" s="12" customFormat="1" x14ac:dyDescent="0.15">
      <c r="A60" s="14">
        <v>10006</v>
      </c>
      <c r="B60" s="14" t="s">
        <v>744</v>
      </c>
      <c r="C60" s="12" t="s">
        <v>743</v>
      </c>
      <c r="D60" s="12">
        <v>300</v>
      </c>
    </row>
    <row r="61" spans="1:9" s="12" customFormat="1" x14ac:dyDescent="0.15">
      <c r="A61" s="14">
        <v>10007</v>
      </c>
      <c r="B61" s="14" t="s">
        <v>745</v>
      </c>
      <c r="C61" s="12" t="s">
        <v>743</v>
      </c>
      <c r="D61" s="12">
        <v>70</v>
      </c>
    </row>
    <row r="62" spans="1:9" x14ac:dyDescent="0.15">
      <c r="A62" s="2">
        <v>10401</v>
      </c>
      <c r="B62" s="14" t="s">
        <v>571</v>
      </c>
      <c r="C62" s="9" t="s">
        <v>593</v>
      </c>
      <c r="D62">
        <v>35</v>
      </c>
      <c r="E62" s="9"/>
      <c r="G62" s="9"/>
      <c r="I62" s="9"/>
    </row>
    <row r="63" spans="1:9" x14ac:dyDescent="0.15">
      <c r="A63" s="2">
        <v>10402</v>
      </c>
      <c r="B63" s="2" t="s">
        <v>521</v>
      </c>
      <c r="C63" s="9" t="s">
        <v>594</v>
      </c>
      <c r="D63">
        <v>180</v>
      </c>
      <c r="E63" s="9"/>
      <c r="G63" s="9"/>
      <c r="I63" s="9"/>
    </row>
    <row r="64" spans="1:9" x14ac:dyDescent="0.15">
      <c r="A64" s="2">
        <v>10403</v>
      </c>
      <c r="B64" s="2" t="s">
        <v>522</v>
      </c>
      <c r="C64" s="9" t="s">
        <v>595</v>
      </c>
      <c r="D64">
        <v>900</v>
      </c>
      <c r="E64" s="9"/>
      <c r="G64" s="9"/>
      <c r="I64" s="9"/>
    </row>
    <row r="65" spans="1:4" s="12" customFormat="1" x14ac:dyDescent="0.15">
      <c r="A65" s="17">
        <v>10430</v>
      </c>
      <c r="B65" s="14" t="s">
        <v>742</v>
      </c>
      <c r="C65" s="12" t="s">
        <v>725</v>
      </c>
      <c r="D65" s="12">
        <v>60</v>
      </c>
    </row>
    <row r="66" spans="1:4" s="9" customFormat="1" x14ac:dyDescent="0.15">
      <c r="A66" s="2">
        <v>10431</v>
      </c>
      <c r="B66" s="2" t="s">
        <v>607</v>
      </c>
      <c r="C66" s="9" t="s">
        <v>596</v>
      </c>
      <c r="D66" s="9">
        <v>30</v>
      </c>
    </row>
    <row r="67" spans="1:4" s="9" customFormat="1" x14ac:dyDescent="0.15">
      <c r="A67" s="2">
        <v>10432</v>
      </c>
      <c r="B67" s="2" t="s">
        <v>608</v>
      </c>
      <c r="C67" s="9" t="s">
        <v>597</v>
      </c>
      <c r="D67" s="9">
        <v>100</v>
      </c>
    </row>
    <row r="68" spans="1:4" s="9" customFormat="1" x14ac:dyDescent="0.15">
      <c r="A68" s="2">
        <v>10433</v>
      </c>
      <c r="B68" s="2" t="s">
        <v>609</v>
      </c>
      <c r="C68" s="9" t="s">
        <v>598</v>
      </c>
      <c r="D68" s="9">
        <v>300</v>
      </c>
    </row>
    <row r="69" spans="1:4" s="12" customFormat="1" x14ac:dyDescent="0.15">
      <c r="A69" s="17">
        <v>10440</v>
      </c>
      <c r="B69" s="14" t="s">
        <v>741</v>
      </c>
      <c r="C69" s="12" t="s">
        <v>726</v>
      </c>
      <c r="D69" s="12">
        <v>110</v>
      </c>
    </row>
    <row r="70" spans="1:4" s="9" customFormat="1" x14ac:dyDescent="0.15">
      <c r="A70" s="2">
        <v>10441</v>
      </c>
      <c r="B70" s="2" t="s">
        <v>610</v>
      </c>
      <c r="C70" s="9" t="s">
        <v>599</v>
      </c>
      <c r="D70" s="9">
        <v>55</v>
      </c>
    </row>
    <row r="71" spans="1:4" s="9" customFormat="1" x14ac:dyDescent="0.15">
      <c r="A71" s="2">
        <v>10442</v>
      </c>
      <c r="B71" s="2" t="s">
        <v>611</v>
      </c>
      <c r="C71" s="9" t="s">
        <v>600</v>
      </c>
      <c r="D71" s="9">
        <v>180</v>
      </c>
    </row>
    <row r="72" spans="1:4" s="9" customFormat="1" x14ac:dyDescent="0.15">
      <c r="A72" s="2">
        <v>10443</v>
      </c>
      <c r="B72" s="2" t="s">
        <v>612</v>
      </c>
      <c r="C72" s="9" t="s">
        <v>601</v>
      </c>
      <c r="D72" s="9">
        <v>550</v>
      </c>
    </row>
    <row r="73" spans="1:4" s="12" customFormat="1" x14ac:dyDescent="0.15">
      <c r="A73" s="17">
        <v>10450</v>
      </c>
      <c r="B73" s="14" t="s">
        <v>740</v>
      </c>
      <c r="C73" s="12" t="s">
        <v>727</v>
      </c>
      <c r="D73" s="12">
        <v>200</v>
      </c>
    </row>
    <row r="74" spans="1:4" s="9" customFormat="1" x14ac:dyDescent="0.15">
      <c r="A74" s="2">
        <v>10451</v>
      </c>
      <c r="B74" s="2" t="s">
        <v>613</v>
      </c>
      <c r="C74" s="9" t="s">
        <v>619</v>
      </c>
      <c r="D74" s="9">
        <f t="shared" ref="D74" si="0">D78/1.8</f>
        <v>100</v>
      </c>
    </row>
    <row r="75" spans="1:4" s="9" customFormat="1" x14ac:dyDescent="0.15">
      <c r="A75" s="2">
        <v>10452</v>
      </c>
      <c r="B75" s="2" t="s">
        <v>614</v>
      </c>
      <c r="C75" s="9" t="s">
        <v>602</v>
      </c>
      <c r="D75" s="9">
        <v>330</v>
      </c>
    </row>
    <row r="76" spans="1:4" s="9" customFormat="1" x14ac:dyDescent="0.15">
      <c r="A76" s="2">
        <v>10453</v>
      </c>
      <c r="B76" s="2" t="s">
        <v>615</v>
      </c>
      <c r="C76" s="9" t="s">
        <v>603</v>
      </c>
      <c r="D76" s="9">
        <f>D80/1.8</f>
        <v>1000</v>
      </c>
    </row>
    <row r="77" spans="1:4" s="12" customFormat="1" x14ac:dyDescent="0.15">
      <c r="A77" s="17">
        <v>10460</v>
      </c>
      <c r="B77" s="14" t="s">
        <v>739</v>
      </c>
      <c r="C77" s="12" t="s">
        <v>728</v>
      </c>
      <c r="D77" s="12">
        <v>360</v>
      </c>
    </row>
    <row r="78" spans="1:4" s="9" customFormat="1" x14ac:dyDescent="0.15">
      <c r="A78" s="2">
        <v>10461</v>
      </c>
      <c r="B78" s="2" t="s">
        <v>616</v>
      </c>
      <c r="C78" s="9" t="s">
        <v>604</v>
      </c>
      <c r="D78" s="9">
        <v>180</v>
      </c>
    </row>
    <row r="79" spans="1:4" s="9" customFormat="1" x14ac:dyDescent="0.15">
      <c r="A79" s="2">
        <v>10462</v>
      </c>
      <c r="B79" s="2" t="s">
        <v>617</v>
      </c>
      <c r="C79" s="9" t="s">
        <v>605</v>
      </c>
      <c r="D79" s="9">
        <v>600</v>
      </c>
    </row>
    <row r="80" spans="1:4" s="9" customFormat="1" x14ac:dyDescent="0.15">
      <c r="A80" s="2">
        <v>10463</v>
      </c>
      <c r="B80" s="2" t="s">
        <v>626</v>
      </c>
      <c r="C80" s="9" t="s">
        <v>606</v>
      </c>
      <c r="D80" s="9">
        <v>1800</v>
      </c>
    </row>
    <row r="81" spans="1:9" s="9" customFormat="1" x14ac:dyDescent="0.15">
      <c r="A81" s="2">
        <v>10531</v>
      </c>
      <c r="B81" s="2" t="s">
        <v>627</v>
      </c>
      <c r="C81" s="9" t="s">
        <v>596</v>
      </c>
      <c r="D81" s="9">
        <v>10</v>
      </c>
      <c r="F81" s="13"/>
      <c r="H81" s="13"/>
    </row>
    <row r="82" spans="1:9" s="9" customFormat="1" x14ac:dyDescent="0.15">
      <c r="A82" s="14">
        <v>10532</v>
      </c>
      <c r="B82" s="2" t="s">
        <v>628</v>
      </c>
      <c r="C82" s="9" t="s">
        <v>597</v>
      </c>
      <c r="D82" s="9">
        <v>30</v>
      </c>
      <c r="F82" s="13"/>
      <c r="G82" s="12"/>
      <c r="H82" s="13"/>
      <c r="I82" s="13"/>
    </row>
    <row r="83" spans="1:9" s="9" customFormat="1" x14ac:dyDescent="0.15">
      <c r="A83" s="14">
        <v>10533</v>
      </c>
      <c r="B83" s="2" t="s">
        <v>629</v>
      </c>
      <c r="C83" s="9" t="s">
        <v>598</v>
      </c>
      <c r="D83" s="9">
        <v>100</v>
      </c>
      <c r="F83" s="13"/>
      <c r="G83" s="12"/>
      <c r="H83" s="13"/>
    </row>
    <row r="84" spans="1:9" s="9" customFormat="1" x14ac:dyDescent="0.15">
      <c r="A84" s="14">
        <v>10541</v>
      </c>
      <c r="B84" s="2" t="s">
        <v>630</v>
      </c>
      <c r="C84" s="9" t="s">
        <v>599</v>
      </c>
      <c r="D84" s="9">
        <v>20</v>
      </c>
      <c r="F84" s="13"/>
      <c r="G84" s="12"/>
    </row>
    <row r="85" spans="1:9" s="9" customFormat="1" x14ac:dyDescent="0.15">
      <c r="A85" s="14">
        <v>10542</v>
      </c>
      <c r="B85" s="2" t="s">
        <v>631</v>
      </c>
      <c r="C85" s="9" t="s">
        <v>600</v>
      </c>
      <c r="D85" s="9">
        <v>50</v>
      </c>
      <c r="F85" s="13"/>
      <c r="G85" s="12"/>
    </row>
    <row r="86" spans="1:9" s="9" customFormat="1" x14ac:dyDescent="0.15">
      <c r="A86" s="14">
        <v>10543</v>
      </c>
      <c r="B86" s="2" t="s">
        <v>632</v>
      </c>
      <c r="C86" s="9" t="s">
        <v>601</v>
      </c>
      <c r="D86" s="9">
        <v>150</v>
      </c>
      <c r="F86" s="13"/>
      <c r="G86" s="12"/>
    </row>
    <row r="87" spans="1:9" s="9" customFormat="1" x14ac:dyDescent="0.15">
      <c r="A87" s="14">
        <v>10551</v>
      </c>
      <c r="B87" s="2" t="s">
        <v>633</v>
      </c>
      <c r="C87" s="9" t="s">
        <v>619</v>
      </c>
      <c r="D87" s="9">
        <v>30</v>
      </c>
      <c r="F87" s="13"/>
      <c r="G87" s="12"/>
    </row>
    <row r="88" spans="1:9" s="9" customFormat="1" x14ac:dyDescent="0.15">
      <c r="A88" s="14">
        <v>10552</v>
      </c>
      <c r="B88" s="2" t="s">
        <v>634</v>
      </c>
      <c r="C88" s="9" t="s">
        <v>602</v>
      </c>
      <c r="D88" s="9">
        <v>100</v>
      </c>
      <c r="F88" s="13"/>
      <c r="G88" s="12"/>
    </row>
    <row r="89" spans="1:9" s="9" customFormat="1" x14ac:dyDescent="0.15">
      <c r="A89" s="14">
        <v>10553</v>
      </c>
      <c r="B89" s="2" t="s">
        <v>635</v>
      </c>
      <c r="C89" s="9" t="s">
        <v>603</v>
      </c>
      <c r="D89" s="9">
        <v>250</v>
      </c>
      <c r="F89" s="13"/>
      <c r="G89" s="12"/>
    </row>
    <row r="90" spans="1:9" s="9" customFormat="1" x14ac:dyDescent="0.15">
      <c r="A90" s="14">
        <v>10561</v>
      </c>
      <c r="B90" s="2" t="s">
        <v>636</v>
      </c>
      <c r="C90" s="9" t="s">
        <v>604</v>
      </c>
      <c r="D90" s="9">
        <v>50</v>
      </c>
      <c r="F90" s="13"/>
      <c r="G90" s="12"/>
    </row>
    <row r="91" spans="1:9" s="9" customFormat="1" x14ac:dyDescent="0.15">
      <c r="A91" s="14">
        <v>10562</v>
      </c>
      <c r="B91" s="2" t="s">
        <v>637</v>
      </c>
      <c r="C91" s="9" t="s">
        <v>605</v>
      </c>
      <c r="D91" s="9">
        <v>150</v>
      </c>
      <c r="F91" s="13"/>
      <c r="G91" s="12"/>
    </row>
    <row r="92" spans="1:9" s="9" customFormat="1" x14ac:dyDescent="0.15">
      <c r="A92" s="14">
        <v>10563</v>
      </c>
      <c r="B92" s="2" t="s">
        <v>638</v>
      </c>
      <c r="C92" s="9" t="s">
        <v>606</v>
      </c>
      <c r="D92" s="9">
        <v>500</v>
      </c>
      <c r="F92" s="13"/>
      <c r="G92" s="12"/>
    </row>
    <row r="93" spans="1:9" s="12" customFormat="1" x14ac:dyDescent="0.15">
      <c r="A93" s="17">
        <v>10630</v>
      </c>
      <c r="B93" s="14" t="s">
        <v>733</v>
      </c>
      <c r="C93" s="12" t="s">
        <v>729</v>
      </c>
      <c r="D93" s="12">
        <v>60</v>
      </c>
      <c r="F93" s="13"/>
    </row>
    <row r="94" spans="1:9" s="12" customFormat="1" x14ac:dyDescent="0.15">
      <c r="A94" s="14">
        <v>10631</v>
      </c>
      <c r="B94" s="14" t="s">
        <v>654</v>
      </c>
      <c r="C94" s="9" t="s">
        <v>642</v>
      </c>
      <c r="D94" s="12">
        <v>10</v>
      </c>
      <c r="F94" s="13"/>
    </row>
    <row r="95" spans="1:9" s="12" customFormat="1" x14ac:dyDescent="0.15">
      <c r="A95" s="14">
        <v>10632</v>
      </c>
      <c r="B95" s="14" t="s">
        <v>655</v>
      </c>
      <c r="C95" s="9" t="s">
        <v>643</v>
      </c>
      <c r="D95" s="12">
        <v>30</v>
      </c>
      <c r="F95" s="13"/>
    </row>
    <row r="96" spans="1:9" s="12" customFormat="1" x14ac:dyDescent="0.15">
      <c r="A96" s="14">
        <v>10633</v>
      </c>
      <c r="B96" s="14" t="s">
        <v>656</v>
      </c>
      <c r="C96" s="9" t="s">
        <v>644</v>
      </c>
      <c r="D96" s="12">
        <v>100</v>
      </c>
      <c r="F96" s="13"/>
    </row>
    <row r="97" spans="1:9" s="12" customFormat="1" x14ac:dyDescent="0.15">
      <c r="A97" s="17">
        <v>10640</v>
      </c>
      <c r="B97" s="14" t="s">
        <v>734</v>
      </c>
      <c r="C97" s="12" t="s">
        <v>730</v>
      </c>
      <c r="D97" s="12">
        <v>110</v>
      </c>
      <c r="F97" s="13"/>
    </row>
    <row r="98" spans="1:9" s="12" customFormat="1" x14ac:dyDescent="0.15">
      <c r="A98" s="14">
        <v>10641</v>
      </c>
      <c r="B98" s="14" t="s">
        <v>657</v>
      </c>
      <c r="C98" s="9" t="s">
        <v>645</v>
      </c>
      <c r="D98" s="12">
        <v>20</v>
      </c>
      <c r="F98" s="13"/>
    </row>
    <row r="99" spans="1:9" s="12" customFormat="1" x14ac:dyDescent="0.15">
      <c r="A99" s="14">
        <v>10642</v>
      </c>
      <c r="B99" s="14" t="s">
        <v>658</v>
      </c>
      <c r="C99" s="9" t="s">
        <v>646</v>
      </c>
      <c r="D99" s="12">
        <v>50</v>
      </c>
      <c r="F99" s="13"/>
    </row>
    <row r="100" spans="1:9" s="12" customFormat="1" x14ac:dyDescent="0.15">
      <c r="A100" s="14">
        <v>10643</v>
      </c>
      <c r="B100" s="14" t="s">
        <v>659</v>
      </c>
      <c r="C100" s="9" t="s">
        <v>647</v>
      </c>
      <c r="D100" s="12">
        <v>150</v>
      </c>
      <c r="F100" s="13"/>
    </row>
    <row r="101" spans="1:9" s="12" customFormat="1" x14ac:dyDescent="0.15">
      <c r="A101" s="17">
        <v>10650</v>
      </c>
      <c r="B101" s="14" t="s">
        <v>735</v>
      </c>
      <c r="C101" s="12" t="s">
        <v>731</v>
      </c>
      <c r="D101" s="12">
        <v>200</v>
      </c>
      <c r="F101" s="13"/>
    </row>
    <row r="102" spans="1:9" s="12" customFormat="1" x14ac:dyDescent="0.15">
      <c r="A102" s="14">
        <v>10651</v>
      </c>
      <c r="B102" s="14" t="s">
        <v>660</v>
      </c>
      <c r="C102" s="9" t="s">
        <v>648</v>
      </c>
      <c r="D102" s="12">
        <v>30</v>
      </c>
      <c r="F102" s="13"/>
    </row>
    <row r="103" spans="1:9" s="12" customFormat="1" x14ac:dyDescent="0.15">
      <c r="A103" s="14">
        <v>10652</v>
      </c>
      <c r="B103" s="14" t="s">
        <v>661</v>
      </c>
      <c r="C103" s="9" t="s">
        <v>649</v>
      </c>
      <c r="D103" s="12">
        <v>100</v>
      </c>
      <c r="F103" s="13"/>
    </row>
    <row r="104" spans="1:9" s="12" customFormat="1" x14ac:dyDescent="0.15">
      <c r="A104" s="14">
        <v>10653</v>
      </c>
      <c r="B104" s="14" t="s">
        <v>662</v>
      </c>
      <c r="C104" s="9" t="s">
        <v>650</v>
      </c>
      <c r="D104" s="12">
        <v>250</v>
      </c>
      <c r="F104" s="13"/>
    </row>
    <row r="105" spans="1:9" s="12" customFormat="1" x14ac:dyDescent="0.15">
      <c r="A105" s="17">
        <v>10660</v>
      </c>
      <c r="B105" s="14" t="s">
        <v>736</v>
      </c>
      <c r="C105" s="12" t="s">
        <v>732</v>
      </c>
      <c r="D105" s="12">
        <v>360</v>
      </c>
      <c r="F105" s="13"/>
    </row>
    <row r="106" spans="1:9" s="12" customFormat="1" x14ac:dyDescent="0.15">
      <c r="A106" s="14">
        <v>10661</v>
      </c>
      <c r="B106" s="14" t="s">
        <v>663</v>
      </c>
      <c r="C106" s="9" t="s">
        <v>651</v>
      </c>
      <c r="D106" s="12">
        <v>50</v>
      </c>
      <c r="F106" s="13"/>
    </row>
    <row r="107" spans="1:9" s="12" customFormat="1" x14ac:dyDescent="0.15">
      <c r="A107" s="14">
        <v>10662</v>
      </c>
      <c r="B107" s="14" t="s">
        <v>664</v>
      </c>
      <c r="C107" s="9" t="s">
        <v>652</v>
      </c>
      <c r="D107" s="12">
        <v>150</v>
      </c>
      <c r="F107" s="13"/>
    </row>
    <row r="108" spans="1:9" s="12" customFormat="1" x14ac:dyDescent="0.15">
      <c r="A108" s="14">
        <v>10663</v>
      </c>
      <c r="B108" s="14" t="s">
        <v>665</v>
      </c>
      <c r="C108" s="9" t="s">
        <v>653</v>
      </c>
      <c r="D108" s="12">
        <v>500</v>
      </c>
      <c r="F108" s="13"/>
    </row>
    <row r="109" spans="1:9" x14ac:dyDescent="0.15">
      <c r="A109" s="2">
        <v>10211</v>
      </c>
      <c r="B109" s="9" t="s">
        <v>572</v>
      </c>
      <c r="C109" s="8" t="s">
        <v>524</v>
      </c>
      <c r="D109">
        <v>72</v>
      </c>
      <c r="E109" s="9"/>
      <c r="G109" s="9"/>
      <c r="I109" s="9"/>
    </row>
    <row r="110" spans="1:9" x14ac:dyDescent="0.15">
      <c r="A110" s="2">
        <v>10212</v>
      </c>
      <c r="B110" s="9" t="s">
        <v>573</v>
      </c>
      <c r="C110" s="8" t="s">
        <v>526</v>
      </c>
      <c r="D110">
        <v>360</v>
      </c>
      <c r="E110" s="9"/>
      <c r="G110" s="9"/>
      <c r="I110" s="9"/>
    </row>
    <row r="111" spans="1:9" x14ac:dyDescent="0.15">
      <c r="A111" s="2">
        <v>10213</v>
      </c>
      <c r="B111" s="9" t="s">
        <v>574</v>
      </c>
      <c r="C111" t="s">
        <v>528</v>
      </c>
      <c r="D111">
        <v>1800</v>
      </c>
      <c r="E111" s="9"/>
      <c r="G111" s="9"/>
      <c r="I111" s="9"/>
    </row>
    <row r="112" spans="1:9" x14ac:dyDescent="0.15">
      <c r="A112" s="2">
        <v>10214</v>
      </c>
      <c r="B112" s="9" t="s">
        <v>575</v>
      </c>
      <c r="C112" t="s">
        <v>530</v>
      </c>
      <c r="D112">
        <v>9000</v>
      </c>
      <c r="E112" s="9"/>
      <c r="G112" s="9"/>
      <c r="I112" s="9"/>
    </row>
    <row r="113" spans="1:9" x14ac:dyDescent="0.15">
      <c r="A113" s="2">
        <v>10221</v>
      </c>
      <c r="B113" s="9" t="s">
        <v>576</v>
      </c>
      <c r="C113" s="8" t="s">
        <v>532</v>
      </c>
      <c r="D113">
        <v>128</v>
      </c>
      <c r="E113" s="9"/>
      <c r="F113" s="9"/>
      <c r="G113" s="9"/>
      <c r="I113" s="9"/>
    </row>
    <row r="114" spans="1:9" x14ac:dyDescent="0.15">
      <c r="A114" s="2">
        <v>10222</v>
      </c>
      <c r="B114" s="9" t="s">
        <v>577</v>
      </c>
      <c r="C114" s="8" t="s">
        <v>534</v>
      </c>
      <c r="D114">
        <v>648</v>
      </c>
      <c r="E114" s="9"/>
      <c r="F114" s="9"/>
      <c r="G114" s="9"/>
      <c r="I114" s="9"/>
    </row>
    <row r="115" spans="1:9" x14ac:dyDescent="0.15">
      <c r="A115" s="2">
        <v>10223</v>
      </c>
      <c r="B115" s="9" t="s">
        <v>578</v>
      </c>
      <c r="C115" t="s">
        <v>536</v>
      </c>
      <c r="D115">
        <v>3240</v>
      </c>
      <c r="E115" s="9"/>
      <c r="F115" s="9"/>
      <c r="G115" s="9"/>
      <c r="I115" s="9"/>
    </row>
    <row r="116" spans="1:9" x14ac:dyDescent="0.15">
      <c r="A116" s="2">
        <v>10224</v>
      </c>
      <c r="B116" s="9" t="s">
        <v>579</v>
      </c>
      <c r="C116" t="s">
        <v>538</v>
      </c>
      <c r="D116">
        <v>16200</v>
      </c>
      <c r="E116" s="9"/>
      <c r="F116" s="9"/>
      <c r="G116" s="9"/>
      <c r="I116" s="9"/>
    </row>
    <row r="117" spans="1:9" x14ac:dyDescent="0.15">
      <c r="A117" s="2">
        <v>10231</v>
      </c>
      <c r="B117" s="9" t="s">
        <v>580</v>
      </c>
      <c r="C117" s="8" t="s">
        <v>540</v>
      </c>
      <c r="D117">
        <v>232</v>
      </c>
      <c r="E117" s="9"/>
      <c r="F117" s="9"/>
      <c r="G117" s="9"/>
      <c r="I117" s="9"/>
    </row>
    <row r="118" spans="1:9" x14ac:dyDescent="0.15">
      <c r="A118" s="2">
        <v>10232</v>
      </c>
      <c r="B118" s="9" t="s">
        <v>581</v>
      </c>
      <c r="C118" s="8" t="s">
        <v>542</v>
      </c>
      <c r="D118">
        <v>1168</v>
      </c>
      <c r="E118" s="9"/>
      <c r="F118" s="9"/>
      <c r="G118" s="9"/>
      <c r="I118" s="9"/>
    </row>
    <row r="119" spans="1:9" x14ac:dyDescent="0.15">
      <c r="A119" s="2">
        <v>10233</v>
      </c>
      <c r="B119" s="9" t="s">
        <v>582</v>
      </c>
      <c r="C119" t="s">
        <v>544</v>
      </c>
      <c r="D119">
        <v>5832</v>
      </c>
      <c r="E119" s="9"/>
      <c r="F119" s="9"/>
      <c r="G119" s="9"/>
      <c r="I119" s="9"/>
    </row>
    <row r="120" spans="1:9" x14ac:dyDescent="0.15">
      <c r="A120" s="2">
        <v>10234</v>
      </c>
      <c r="B120" s="9" t="s">
        <v>583</v>
      </c>
      <c r="C120" t="s">
        <v>546</v>
      </c>
      <c r="D120">
        <v>29160</v>
      </c>
      <c r="E120" s="9"/>
      <c r="F120" s="9"/>
      <c r="G120" s="9"/>
      <c r="I120" s="9"/>
    </row>
    <row r="121" spans="1:9" x14ac:dyDescent="0.15">
      <c r="A121" s="2">
        <v>10241</v>
      </c>
      <c r="B121" s="9" t="s">
        <v>584</v>
      </c>
      <c r="C121" t="s">
        <v>548</v>
      </c>
      <c r="D121">
        <v>420</v>
      </c>
      <c r="E121" s="9"/>
      <c r="F121" s="9"/>
      <c r="G121" s="9"/>
      <c r="I121" s="9"/>
    </row>
    <row r="122" spans="1:9" x14ac:dyDescent="0.15">
      <c r="A122" s="2">
        <v>10242</v>
      </c>
      <c r="B122" s="9" t="s">
        <v>585</v>
      </c>
      <c r="C122" s="8" t="s">
        <v>550</v>
      </c>
      <c r="D122">
        <v>2100</v>
      </c>
      <c r="E122" s="9"/>
      <c r="F122" s="9"/>
      <c r="G122" s="9"/>
      <c r="I122" s="9"/>
    </row>
    <row r="123" spans="1:9" x14ac:dyDescent="0.15">
      <c r="A123" s="2">
        <v>10243</v>
      </c>
      <c r="B123" s="9" t="s">
        <v>586</v>
      </c>
      <c r="C123" s="8" t="s">
        <v>552</v>
      </c>
      <c r="D123">
        <v>10496</v>
      </c>
      <c r="E123" s="9"/>
      <c r="F123" s="9"/>
      <c r="G123" s="9"/>
      <c r="I123" s="9"/>
    </row>
    <row r="124" spans="1:9" x14ac:dyDescent="0.15">
      <c r="A124" s="2">
        <v>10244</v>
      </c>
      <c r="B124" s="9" t="s">
        <v>587</v>
      </c>
      <c r="C124" t="s">
        <v>554</v>
      </c>
      <c r="D124">
        <v>52488</v>
      </c>
      <c r="E124" s="9"/>
      <c r="F124" s="9"/>
      <c r="G124" s="9"/>
      <c r="I124" s="9"/>
    </row>
    <row r="125" spans="1:9" x14ac:dyDescent="0.15">
      <c r="A125" s="2">
        <v>10251</v>
      </c>
      <c r="B125" s="9" t="s">
        <v>588</v>
      </c>
      <c r="C125" t="s">
        <v>556</v>
      </c>
      <c r="D125">
        <v>756</v>
      </c>
      <c r="E125" s="9"/>
      <c r="F125" s="9"/>
      <c r="G125" s="9"/>
      <c r="I125" s="9"/>
    </row>
    <row r="126" spans="1:9" x14ac:dyDescent="0.15">
      <c r="A126" s="2">
        <v>10252</v>
      </c>
      <c r="B126" s="9" t="s">
        <v>589</v>
      </c>
      <c r="C126" s="8" t="s">
        <v>558</v>
      </c>
      <c r="D126">
        <v>3780</v>
      </c>
      <c r="E126" s="9"/>
      <c r="F126" s="9"/>
      <c r="G126" s="9"/>
      <c r="I126" s="9"/>
    </row>
    <row r="127" spans="1:9" x14ac:dyDescent="0.15">
      <c r="A127" s="2">
        <v>10253</v>
      </c>
      <c r="B127" s="9" t="s">
        <v>590</v>
      </c>
      <c r="C127" s="8" t="s">
        <v>560</v>
      </c>
      <c r="D127">
        <v>18896</v>
      </c>
      <c r="E127" s="9"/>
      <c r="F127" s="9"/>
      <c r="G127" s="9"/>
      <c r="I127" s="9"/>
    </row>
    <row r="128" spans="1:9" x14ac:dyDescent="0.15">
      <c r="A128" s="2">
        <v>10254</v>
      </c>
      <c r="B128" s="9" t="s">
        <v>591</v>
      </c>
      <c r="C128" t="s">
        <v>562</v>
      </c>
      <c r="D128">
        <v>94480</v>
      </c>
      <c r="E128" s="9"/>
      <c r="F128" s="9"/>
      <c r="G128" s="9"/>
      <c r="I128" s="9"/>
    </row>
    <row r="129" spans="1:3" x14ac:dyDescent="0.15">
      <c r="A129" s="4">
        <v>11011</v>
      </c>
      <c r="B129" s="2" t="s">
        <v>568</v>
      </c>
      <c r="C129" t="s">
        <v>49</v>
      </c>
    </row>
    <row r="130" spans="1:3" x14ac:dyDescent="0.15">
      <c r="A130" s="4">
        <v>11012</v>
      </c>
      <c r="B130" s="2" t="s">
        <v>263</v>
      </c>
      <c r="C130" t="s">
        <v>50</v>
      </c>
    </row>
    <row r="131" spans="1:3" x14ac:dyDescent="0.15">
      <c r="A131" s="4">
        <v>11013</v>
      </c>
      <c r="B131" s="2" t="s">
        <v>264</v>
      </c>
      <c r="C131" t="s">
        <v>51</v>
      </c>
    </row>
    <row r="132" spans="1:3" x14ac:dyDescent="0.15">
      <c r="A132" s="4">
        <v>11014</v>
      </c>
      <c r="B132" s="2" t="s">
        <v>265</v>
      </c>
      <c r="C132" t="s">
        <v>52</v>
      </c>
    </row>
    <row r="133" spans="1:3" x14ac:dyDescent="0.15">
      <c r="A133" s="4">
        <v>11015</v>
      </c>
      <c r="B133" s="2" t="s">
        <v>266</v>
      </c>
      <c r="C133" t="s">
        <v>53</v>
      </c>
    </row>
    <row r="134" spans="1:3" x14ac:dyDescent="0.15">
      <c r="A134" s="4">
        <v>11021</v>
      </c>
      <c r="B134" s="2" t="s">
        <v>267</v>
      </c>
      <c r="C134" t="s">
        <v>54</v>
      </c>
    </row>
    <row r="135" spans="1:3" x14ac:dyDescent="0.15">
      <c r="A135" s="4">
        <v>11022</v>
      </c>
      <c r="B135" s="2" t="s">
        <v>268</v>
      </c>
      <c r="C135" t="s">
        <v>55</v>
      </c>
    </row>
    <row r="136" spans="1:3" x14ac:dyDescent="0.15">
      <c r="A136" s="4">
        <v>11023</v>
      </c>
      <c r="B136" s="2" t="s">
        <v>269</v>
      </c>
      <c r="C136" t="s">
        <v>56</v>
      </c>
    </row>
    <row r="137" spans="1:3" x14ac:dyDescent="0.15">
      <c r="A137" s="4">
        <v>11024</v>
      </c>
      <c r="B137" s="2" t="s">
        <v>270</v>
      </c>
      <c r="C137" t="s">
        <v>57</v>
      </c>
    </row>
    <row r="138" spans="1:3" x14ac:dyDescent="0.15">
      <c r="A138" s="4">
        <v>11025</v>
      </c>
      <c r="B138" s="2" t="s">
        <v>271</v>
      </c>
      <c r="C138" t="s">
        <v>58</v>
      </c>
    </row>
    <row r="139" spans="1:3" x14ac:dyDescent="0.15">
      <c r="A139" s="4">
        <v>11031</v>
      </c>
      <c r="B139" s="2" t="s">
        <v>272</v>
      </c>
      <c r="C139" t="s">
        <v>59</v>
      </c>
    </row>
    <row r="140" spans="1:3" x14ac:dyDescent="0.15">
      <c r="A140" s="4">
        <v>11032</v>
      </c>
      <c r="B140" s="2" t="s">
        <v>273</v>
      </c>
      <c r="C140" t="s">
        <v>60</v>
      </c>
    </row>
    <row r="141" spans="1:3" x14ac:dyDescent="0.15">
      <c r="A141" s="4">
        <v>11033</v>
      </c>
      <c r="B141" s="2" t="s">
        <v>274</v>
      </c>
      <c r="C141" t="s">
        <v>61</v>
      </c>
    </row>
    <row r="142" spans="1:3" x14ac:dyDescent="0.15">
      <c r="A142" s="4">
        <v>11034</v>
      </c>
      <c r="B142" s="2" t="s">
        <v>275</v>
      </c>
      <c r="C142" t="s">
        <v>62</v>
      </c>
    </row>
    <row r="143" spans="1:3" x14ac:dyDescent="0.15">
      <c r="A143" s="4">
        <v>11035</v>
      </c>
      <c r="B143" s="2" t="s">
        <v>276</v>
      </c>
      <c r="C143" t="s">
        <v>63</v>
      </c>
    </row>
    <row r="144" spans="1:3" x14ac:dyDescent="0.15">
      <c r="A144" s="4">
        <v>11041</v>
      </c>
      <c r="B144" s="2" t="s">
        <v>277</v>
      </c>
      <c r="C144" t="s">
        <v>64</v>
      </c>
    </row>
    <row r="145" spans="1:3" x14ac:dyDescent="0.15">
      <c r="A145" s="4">
        <v>11042</v>
      </c>
      <c r="B145" s="2" t="s">
        <v>278</v>
      </c>
      <c r="C145" t="s">
        <v>65</v>
      </c>
    </row>
    <row r="146" spans="1:3" x14ac:dyDescent="0.15">
      <c r="A146" s="4">
        <v>11043</v>
      </c>
      <c r="B146" s="2" t="s">
        <v>279</v>
      </c>
      <c r="C146" t="s">
        <v>66</v>
      </c>
    </row>
    <row r="147" spans="1:3" x14ac:dyDescent="0.15">
      <c r="A147" s="4">
        <v>11044</v>
      </c>
      <c r="B147" s="2" t="s">
        <v>280</v>
      </c>
      <c r="C147" t="s">
        <v>67</v>
      </c>
    </row>
    <row r="148" spans="1:3" x14ac:dyDescent="0.15">
      <c r="A148" s="4">
        <v>11045</v>
      </c>
      <c r="B148" s="2" t="s">
        <v>281</v>
      </c>
      <c r="C148" t="s">
        <v>68</v>
      </c>
    </row>
    <row r="149" spans="1:3" x14ac:dyDescent="0.15">
      <c r="A149" s="4">
        <v>11051</v>
      </c>
      <c r="B149" s="2" t="s">
        <v>282</v>
      </c>
      <c r="C149" t="s">
        <v>69</v>
      </c>
    </row>
    <row r="150" spans="1:3" x14ac:dyDescent="0.15">
      <c r="A150" s="4">
        <v>11052</v>
      </c>
      <c r="B150" s="2" t="s">
        <v>283</v>
      </c>
      <c r="C150" t="s">
        <v>70</v>
      </c>
    </row>
    <row r="151" spans="1:3" x14ac:dyDescent="0.15">
      <c r="A151" s="4">
        <v>11053</v>
      </c>
      <c r="B151" s="2" t="s">
        <v>284</v>
      </c>
      <c r="C151" t="s">
        <v>71</v>
      </c>
    </row>
    <row r="152" spans="1:3" x14ac:dyDescent="0.15">
      <c r="A152" s="4">
        <v>11054</v>
      </c>
      <c r="B152" s="2" t="s">
        <v>285</v>
      </c>
      <c r="C152" t="s">
        <v>72</v>
      </c>
    </row>
    <row r="153" spans="1:3" x14ac:dyDescent="0.15">
      <c r="A153" s="4">
        <v>11055</v>
      </c>
      <c r="B153" s="2" t="s">
        <v>286</v>
      </c>
      <c r="C153" t="s">
        <v>73</v>
      </c>
    </row>
    <row r="154" spans="1:3" x14ac:dyDescent="0.15">
      <c r="A154" s="4">
        <v>11061</v>
      </c>
      <c r="B154" s="2" t="s">
        <v>287</v>
      </c>
      <c r="C154" t="s">
        <v>74</v>
      </c>
    </row>
    <row r="155" spans="1:3" x14ac:dyDescent="0.15">
      <c r="A155" s="4">
        <v>11062</v>
      </c>
      <c r="B155" s="2" t="s">
        <v>288</v>
      </c>
      <c r="C155" t="s">
        <v>75</v>
      </c>
    </row>
    <row r="156" spans="1:3" x14ac:dyDescent="0.15">
      <c r="A156" s="4">
        <v>11063</v>
      </c>
      <c r="B156" s="2" t="s">
        <v>289</v>
      </c>
      <c r="C156" t="s">
        <v>76</v>
      </c>
    </row>
    <row r="157" spans="1:3" x14ac:dyDescent="0.15">
      <c r="A157" s="4">
        <v>11064</v>
      </c>
      <c r="B157" s="2" t="s">
        <v>290</v>
      </c>
      <c r="C157" t="s">
        <v>77</v>
      </c>
    </row>
    <row r="158" spans="1:3" x14ac:dyDescent="0.15">
      <c r="A158" s="4">
        <v>11065</v>
      </c>
      <c r="B158" s="2" t="s">
        <v>291</v>
      </c>
      <c r="C158" t="s">
        <v>78</v>
      </c>
    </row>
    <row r="159" spans="1:3" x14ac:dyDescent="0.15">
      <c r="A159" s="4">
        <v>11071</v>
      </c>
      <c r="B159" s="2" t="s">
        <v>292</v>
      </c>
      <c r="C159" t="s">
        <v>79</v>
      </c>
    </row>
    <row r="160" spans="1:3" x14ac:dyDescent="0.15">
      <c r="A160" s="4">
        <v>11072</v>
      </c>
      <c r="B160" s="2" t="s">
        <v>293</v>
      </c>
      <c r="C160" t="s">
        <v>80</v>
      </c>
    </row>
    <row r="161" spans="1:3" x14ac:dyDescent="0.15">
      <c r="A161" s="4">
        <v>11073</v>
      </c>
      <c r="B161" s="2" t="s">
        <v>294</v>
      </c>
      <c r="C161" t="s">
        <v>81</v>
      </c>
    </row>
    <row r="162" spans="1:3" x14ac:dyDescent="0.15">
      <c r="A162" s="4">
        <v>11074</v>
      </c>
      <c r="B162" s="2" t="s">
        <v>295</v>
      </c>
      <c r="C162" t="s">
        <v>82</v>
      </c>
    </row>
    <row r="163" spans="1:3" x14ac:dyDescent="0.15">
      <c r="A163" s="4">
        <v>11075</v>
      </c>
      <c r="B163" s="2" t="s">
        <v>296</v>
      </c>
      <c r="C163" t="s">
        <v>83</v>
      </c>
    </row>
    <row r="164" spans="1:3" x14ac:dyDescent="0.15">
      <c r="A164" s="4">
        <v>11081</v>
      </c>
      <c r="B164" s="2" t="s">
        <v>297</v>
      </c>
      <c r="C164" t="s">
        <v>84</v>
      </c>
    </row>
    <row r="165" spans="1:3" x14ac:dyDescent="0.15">
      <c r="A165" s="4">
        <v>11082</v>
      </c>
      <c r="B165" s="2" t="s">
        <v>298</v>
      </c>
      <c r="C165" t="s">
        <v>85</v>
      </c>
    </row>
    <row r="166" spans="1:3" x14ac:dyDescent="0.15">
      <c r="A166" s="4">
        <v>11083</v>
      </c>
      <c r="B166" s="2" t="s">
        <v>299</v>
      </c>
      <c r="C166" t="s">
        <v>86</v>
      </c>
    </row>
    <row r="167" spans="1:3" x14ac:dyDescent="0.15">
      <c r="A167" s="4">
        <v>11084</v>
      </c>
      <c r="B167" s="2" t="s">
        <v>300</v>
      </c>
      <c r="C167" t="s">
        <v>87</v>
      </c>
    </row>
    <row r="168" spans="1:3" x14ac:dyDescent="0.15">
      <c r="A168" s="4">
        <v>11085</v>
      </c>
      <c r="B168" s="2" t="s">
        <v>301</v>
      </c>
      <c r="C168" t="s">
        <v>88</v>
      </c>
    </row>
    <row r="169" spans="1:3" x14ac:dyDescent="0.15">
      <c r="A169" s="4">
        <v>11091</v>
      </c>
      <c r="B169" s="2" t="s">
        <v>302</v>
      </c>
      <c r="C169" t="s">
        <v>89</v>
      </c>
    </row>
    <row r="170" spans="1:3" x14ac:dyDescent="0.15">
      <c r="A170" s="4">
        <v>11092</v>
      </c>
      <c r="B170" s="2" t="s">
        <v>303</v>
      </c>
      <c r="C170" t="s">
        <v>90</v>
      </c>
    </row>
    <row r="171" spans="1:3" x14ac:dyDescent="0.15">
      <c r="A171" s="4">
        <v>11093</v>
      </c>
      <c r="B171" s="2" t="s">
        <v>304</v>
      </c>
      <c r="C171" t="s">
        <v>91</v>
      </c>
    </row>
    <row r="172" spans="1:3" x14ac:dyDescent="0.15">
      <c r="A172" s="4">
        <v>11094</v>
      </c>
      <c r="B172" s="2" t="s">
        <v>305</v>
      </c>
      <c r="C172" t="s">
        <v>92</v>
      </c>
    </row>
    <row r="173" spans="1:3" x14ac:dyDescent="0.15">
      <c r="A173" s="4">
        <v>11095</v>
      </c>
      <c r="B173" s="2" t="s">
        <v>306</v>
      </c>
      <c r="C173" t="s">
        <v>93</v>
      </c>
    </row>
    <row r="174" spans="1:3" x14ac:dyDescent="0.15">
      <c r="A174" s="4">
        <v>11101</v>
      </c>
      <c r="B174" s="2" t="s">
        <v>307</v>
      </c>
      <c r="C174" t="s">
        <v>94</v>
      </c>
    </row>
    <row r="175" spans="1:3" x14ac:dyDescent="0.15">
      <c r="A175" s="4">
        <v>11102</v>
      </c>
      <c r="B175" s="2" t="s">
        <v>308</v>
      </c>
      <c r="C175" t="s">
        <v>95</v>
      </c>
    </row>
    <row r="176" spans="1:3" x14ac:dyDescent="0.15">
      <c r="A176" s="4">
        <v>11103</v>
      </c>
      <c r="B176" s="2" t="s">
        <v>309</v>
      </c>
      <c r="C176" t="s">
        <v>96</v>
      </c>
    </row>
    <row r="177" spans="1:3" x14ac:dyDescent="0.15">
      <c r="A177" s="4">
        <v>11104</v>
      </c>
      <c r="B177" s="2" t="s">
        <v>310</v>
      </c>
      <c r="C177" t="s">
        <v>97</v>
      </c>
    </row>
    <row r="178" spans="1:3" x14ac:dyDescent="0.15">
      <c r="A178" s="4">
        <v>11105</v>
      </c>
      <c r="B178" s="2" t="s">
        <v>311</v>
      </c>
      <c r="C178" t="s">
        <v>98</v>
      </c>
    </row>
    <row r="179" spans="1:3" x14ac:dyDescent="0.15">
      <c r="A179" s="4">
        <v>12011</v>
      </c>
      <c r="B179" s="2" t="s">
        <v>312</v>
      </c>
      <c r="C179" t="s">
        <v>99</v>
      </c>
    </row>
    <row r="180" spans="1:3" x14ac:dyDescent="0.15">
      <c r="A180" s="4">
        <v>12012</v>
      </c>
      <c r="B180" s="2" t="s">
        <v>313</v>
      </c>
      <c r="C180" t="s">
        <v>100</v>
      </c>
    </row>
    <row r="181" spans="1:3" x14ac:dyDescent="0.15">
      <c r="A181" s="4">
        <v>12013</v>
      </c>
      <c r="B181" s="2" t="s">
        <v>314</v>
      </c>
      <c r="C181" t="s">
        <v>101</v>
      </c>
    </row>
    <row r="182" spans="1:3" x14ac:dyDescent="0.15">
      <c r="A182" s="4">
        <v>12014</v>
      </c>
      <c r="B182" s="2" t="s">
        <v>315</v>
      </c>
      <c r="C182" t="s">
        <v>102</v>
      </c>
    </row>
    <row r="183" spans="1:3" x14ac:dyDescent="0.15">
      <c r="A183" s="4">
        <v>12015</v>
      </c>
      <c r="B183" s="2" t="s">
        <v>316</v>
      </c>
      <c r="C183" t="s">
        <v>103</v>
      </c>
    </row>
    <row r="184" spans="1:3" x14ac:dyDescent="0.15">
      <c r="A184" s="4">
        <v>12021</v>
      </c>
      <c r="B184" s="2" t="s">
        <v>317</v>
      </c>
      <c r="C184" t="s">
        <v>104</v>
      </c>
    </row>
    <row r="185" spans="1:3" x14ac:dyDescent="0.15">
      <c r="A185" s="4">
        <v>12022</v>
      </c>
      <c r="B185" s="2" t="s">
        <v>318</v>
      </c>
      <c r="C185" t="s">
        <v>105</v>
      </c>
    </row>
    <row r="186" spans="1:3" x14ac:dyDescent="0.15">
      <c r="A186" s="4">
        <v>12023</v>
      </c>
      <c r="B186" s="2" t="s">
        <v>319</v>
      </c>
      <c r="C186" t="s">
        <v>106</v>
      </c>
    </row>
    <row r="187" spans="1:3" x14ac:dyDescent="0.15">
      <c r="A187" s="4">
        <v>12024</v>
      </c>
      <c r="B187" s="2" t="s">
        <v>320</v>
      </c>
      <c r="C187" t="s">
        <v>107</v>
      </c>
    </row>
    <row r="188" spans="1:3" x14ac:dyDescent="0.15">
      <c r="A188" s="4">
        <v>12025</v>
      </c>
      <c r="B188" s="2" t="s">
        <v>321</v>
      </c>
      <c r="C188" t="s">
        <v>108</v>
      </c>
    </row>
    <row r="189" spans="1:3" x14ac:dyDescent="0.15">
      <c r="A189" s="4">
        <v>12031</v>
      </c>
      <c r="B189" s="2" t="s">
        <v>322</v>
      </c>
      <c r="C189" t="s">
        <v>109</v>
      </c>
    </row>
    <row r="190" spans="1:3" x14ac:dyDescent="0.15">
      <c r="A190" s="4">
        <v>12032</v>
      </c>
      <c r="B190" s="2" t="s">
        <v>323</v>
      </c>
      <c r="C190" t="s">
        <v>110</v>
      </c>
    </row>
    <row r="191" spans="1:3" x14ac:dyDescent="0.15">
      <c r="A191" s="4">
        <v>12033</v>
      </c>
      <c r="B191" s="2" t="s">
        <v>324</v>
      </c>
      <c r="C191" t="s">
        <v>111</v>
      </c>
    </row>
    <row r="192" spans="1:3" x14ac:dyDescent="0.15">
      <c r="A192" s="4">
        <v>12034</v>
      </c>
      <c r="B192" s="2" t="s">
        <v>325</v>
      </c>
      <c r="C192" t="s">
        <v>112</v>
      </c>
    </row>
    <row r="193" spans="1:3" x14ac:dyDescent="0.15">
      <c r="A193" s="4">
        <v>12035</v>
      </c>
      <c r="B193" s="2" t="s">
        <v>326</v>
      </c>
      <c r="C193" t="s">
        <v>113</v>
      </c>
    </row>
    <row r="194" spans="1:3" x14ac:dyDescent="0.15">
      <c r="A194" s="4">
        <v>12041</v>
      </c>
      <c r="B194" s="2" t="s">
        <v>327</v>
      </c>
      <c r="C194" t="s">
        <v>114</v>
      </c>
    </row>
    <row r="195" spans="1:3" x14ac:dyDescent="0.15">
      <c r="A195" s="4">
        <v>12042</v>
      </c>
      <c r="B195" s="2" t="s">
        <v>328</v>
      </c>
      <c r="C195" t="s">
        <v>115</v>
      </c>
    </row>
    <row r="196" spans="1:3" x14ac:dyDescent="0.15">
      <c r="A196" s="4">
        <v>12043</v>
      </c>
      <c r="B196" s="2" t="s">
        <v>329</v>
      </c>
      <c r="C196" t="s">
        <v>116</v>
      </c>
    </row>
    <row r="197" spans="1:3" x14ac:dyDescent="0.15">
      <c r="A197" s="4">
        <v>12044</v>
      </c>
      <c r="B197" s="2" t="s">
        <v>330</v>
      </c>
      <c r="C197" t="s">
        <v>117</v>
      </c>
    </row>
    <row r="198" spans="1:3" x14ac:dyDescent="0.15">
      <c r="A198" s="4">
        <v>12045</v>
      </c>
      <c r="B198" s="2" t="s">
        <v>331</v>
      </c>
      <c r="C198" t="s">
        <v>118</v>
      </c>
    </row>
    <row r="199" spans="1:3" x14ac:dyDescent="0.15">
      <c r="A199" s="4">
        <v>12051</v>
      </c>
      <c r="B199" s="2" t="s">
        <v>332</v>
      </c>
      <c r="C199" t="s">
        <v>119</v>
      </c>
    </row>
    <row r="200" spans="1:3" x14ac:dyDescent="0.15">
      <c r="A200" s="4">
        <v>12052</v>
      </c>
      <c r="B200" s="2" t="s">
        <v>333</v>
      </c>
      <c r="C200" t="s">
        <v>120</v>
      </c>
    </row>
    <row r="201" spans="1:3" x14ac:dyDescent="0.15">
      <c r="A201" s="4">
        <v>12053</v>
      </c>
      <c r="B201" s="2" t="s">
        <v>334</v>
      </c>
      <c r="C201" t="s">
        <v>121</v>
      </c>
    </row>
    <row r="202" spans="1:3" x14ac:dyDescent="0.15">
      <c r="A202" s="4">
        <v>12054</v>
      </c>
      <c r="B202" s="2" t="s">
        <v>335</v>
      </c>
      <c r="C202" t="s">
        <v>122</v>
      </c>
    </row>
    <row r="203" spans="1:3" x14ac:dyDescent="0.15">
      <c r="A203" s="4">
        <v>12055</v>
      </c>
      <c r="B203" s="2" t="s">
        <v>336</v>
      </c>
      <c r="C203" t="s">
        <v>123</v>
      </c>
    </row>
    <row r="204" spans="1:3" x14ac:dyDescent="0.15">
      <c r="A204" s="4">
        <v>12061</v>
      </c>
      <c r="B204" s="2" t="s">
        <v>337</v>
      </c>
      <c r="C204" t="s">
        <v>124</v>
      </c>
    </row>
    <row r="205" spans="1:3" x14ac:dyDescent="0.15">
      <c r="A205" s="4">
        <v>12062</v>
      </c>
      <c r="B205" s="2" t="s">
        <v>338</v>
      </c>
      <c r="C205" t="s">
        <v>125</v>
      </c>
    </row>
    <row r="206" spans="1:3" x14ac:dyDescent="0.15">
      <c r="A206" s="4">
        <v>12063</v>
      </c>
      <c r="B206" s="2" t="s">
        <v>339</v>
      </c>
      <c r="C206" t="s">
        <v>126</v>
      </c>
    </row>
    <row r="207" spans="1:3" x14ac:dyDescent="0.15">
      <c r="A207" s="4">
        <v>12064</v>
      </c>
      <c r="B207" s="2" t="s">
        <v>340</v>
      </c>
      <c r="C207" t="s">
        <v>127</v>
      </c>
    </row>
    <row r="208" spans="1:3" x14ac:dyDescent="0.15">
      <c r="A208" s="4">
        <v>12065</v>
      </c>
      <c r="B208" s="2" t="s">
        <v>341</v>
      </c>
      <c r="C208" t="s">
        <v>128</v>
      </c>
    </row>
    <row r="209" spans="1:3" x14ac:dyDescent="0.15">
      <c r="A209" s="4">
        <v>12071</v>
      </c>
      <c r="B209" s="2" t="s">
        <v>342</v>
      </c>
      <c r="C209" t="s">
        <v>129</v>
      </c>
    </row>
    <row r="210" spans="1:3" x14ac:dyDescent="0.15">
      <c r="A210" s="4">
        <v>12072</v>
      </c>
      <c r="B210" s="2" t="s">
        <v>343</v>
      </c>
      <c r="C210" t="s">
        <v>130</v>
      </c>
    </row>
    <row r="211" spans="1:3" x14ac:dyDescent="0.15">
      <c r="A211" s="4">
        <v>12073</v>
      </c>
      <c r="B211" s="2" t="s">
        <v>344</v>
      </c>
      <c r="C211" t="s">
        <v>131</v>
      </c>
    </row>
    <row r="212" spans="1:3" x14ac:dyDescent="0.15">
      <c r="A212" s="4">
        <v>12074</v>
      </c>
      <c r="B212" s="2" t="s">
        <v>345</v>
      </c>
      <c r="C212" t="s">
        <v>132</v>
      </c>
    </row>
    <row r="213" spans="1:3" x14ac:dyDescent="0.15">
      <c r="A213" s="4">
        <v>12075</v>
      </c>
      <c r="B213" s="2" t="s">
        <v>346</v>
      </c>
      <c r="C213" t="s">
        <v>133</v>
      </c>
    </row>
    <row r="214" spans="1:3" x14ac:dyDescent="0.15">
      <c r="A214" s="4">
        <v>12081</v>
      </c>
      <c r="B214" s="2" t="s">
        <v>347</v>
      </c>
      <c r="C214" t="s">
        <v>134</v>
      </c>
    </row>
    <row r="215" spans="1:3" x14ac:dyDescent="0.15">
      <c r="A215" s="4">
        <v>12082</v>
      </c>
      <c r="B215" s="2" t="s">
        <v>348</v>
      </c>
      <c r="C215" t="s">
        <v>135</v>
      </c>
    </row>
    <row r="216" spans="1:3" x14ac:dyDescent="0.15">
      <c r="A216" s="4">
        <v>12083</v>
      </c>
      <c r="B216" s="2" t="s">
        <v>349</v>
      </c>
      <c r="C216" t="s">
        <v>136</v>
      </c>
    </row>
    <row r="217" spans="1:3" x14ac:dyDescent="0.15">
      <c r="A217" s="4">
        <v>12084</v>
      </c>
      <c r="B217" s="2" t="s">
        <v>350</v>
      </c>
      <c r="C217" t="s">
        <v>137</v>
      </c>
    </row>
    <row r="218" spans="1:3" x14ac:dyDescent="0.15">
      <c r="A218" s="4">
        <v>12085</v>
      </c>
      <c r="B218" s="2" t="s">
        <v>351</v>
      </c>
      <c r="C218" t="s">
        <v>138</v>
      </c>
    </row>
    <row r="219" spans="1:3" x14ac:dyDescent="0.15">
      <c r="A219" s="4">
        <v>12091</v>
      </c>
      <c r="B219" s="2" t="s">
        <v>352</v>
      </c>
      <c r="C219" t="s">
        <v>139</v>
      </c>
    </row>
    <row r="220" spans="1:3" x14ac:dyDescent="0.15">
      <c r="A220" s="4">
        <v>12092</v>
      </c>
      <c r="B220" s="2" t="s">
        <v>353</v>
      </c>
      <c r="C220" t="s">
        <v>140</v>
      </c>
    </row>
    <row r="221" spans="1:3" x14ac:dyDescent="0.15">
      <c r="A221" s="4">
        <v>12093</v>
      </c>
      <c r="B221" s="2" t="s">
        <v>354</v>
      </c>
      <c r="C221" t="s">
        <v>141</v>
      </c>
    </row>
    <row r="222" spans="1:3" x14ac:dyDescent="0.15">
      <c r="A222" s="4">
        <v>12094</v>
      </c>
      <c r="B222" s="2" t="s">
        <v>355</v>
      </c>
      <c r="C222" t="s">
        <v>142</v>
      </c>
    </row>
    <row r="223" spans="1:3" x14ac:dyDescent="0.15">
      <c r="A223" s="4">
        <v>12095</v>
      </c>
      <c r="B223" s="2" t="s">
        <v>356</v>
      </c>
      <c r="C223" t="s">
        <v>143</v>
      </c>
    </row>
    <row r="224" spans="1:3" x14ac:dyDescent="0.15">
      <c r="A224" s="4">
        <v>12101</v>
      </c>
      <c r="B224" s="2" t="s">
        <v>357</v>
      </c>
      <c r="C224" t="s">
        <v>144</v>
      </c>
    </row>
    <row r="225" spans="1:3" x14ac:dyDescent="0.15">
      <c r="A225" s="4">
        <v>12102</v>
      </c>
      <c r="B225" s="2" t="s">
        <v>358</v>
      </c>
      <c r="C225" t="s">
        <v>145</v>
      </c>
    </row>
    <row r="226" spans="1:3" x14ac:dyDescent="0.15">
      <c r="A226" s="4">
        <v>12103</v>
      </c>
      <c r="B226" s="2" t="s">
        <v>359</v>
      </c>
      <c r="C226" t="s">
        <v>146</v>
      </c>
    </row>
    <row r="227" spans="1:3" x14ac:dyDescent="0.15">
      <c r="A227" s="4">
        <v>12104</v>
      </c>
      <c r="B227" s="2" t="s">
        <v>360</v>
      </c>
      <c r="C227" t="s">
        <v>147</v>
      </c>
    </row>
    <row r="228" spans="1:3" x14ac:dyDescent="0.15">
      <c r="A228" s="4">
        <v>12105</v>
      </c>
      <c r="B228" s="2" t="s">
        <v>361</v>
      </c>
      <c r="C228" t="s">
        <v>148</v>
      </c>
    </row>
    <row r="229" spans="1:3" x14ac:dyDescent="0.15">
      <c r="A229" s="4">
        <v>13011</v>
      </c>
      <c r="B229" s="2" t="s">
        <v>362</v>
      </c>
      <c r="C229" t="s">
        <v>149</v>
      </c>
    </row>
    <row r="230" spans="1:3" x14ac:dyDescent="0.15">
      <c r="A230" s="4">
        <v>13012</v>
      </c>
      <c r="B230" s="2" t="s">
        <v>363</v>
      </c>
      <c r="C230" t="s">
        <v>150</v>
      </c>
    </row>
    <row r="231" spans="1:3" x14ac:dyDescent="0.15">
      <c r="A231" s="4">
        <v>13013</v>
      </c>
      <c r="B231" s="2" t="s">
        <v>364</v>
      </c>
      <c r="C231" t="s">
        <v>151</v>
      </c>
    </row>
    <row r="232" spans="1:3" x14ac:dyDescent="0.15">
      <c r="A232" s="4">
        <v>13014</v>
      </c>
      <c r="B232" s="2" t="s">
        <v>365</v>
      </c>
      <c r="C232" t="s">
        <v>152</v>
      </c>
    </row>
    <row r="233" spans="1:3" x14ac:dyDescent="0.15">
      <c r="A233" s="4">
        <v>13015</v>
      </c>
      <c r="B233" s="2" t="s">
        <v>366</v>
      </c>
      <c r="C233" t="s">
        <v>153</v>
      </c>
    </row>
    <row r="234" spans="1:3" x14ac:dyDescent="0.15">
      <c r="A234" s="4">
        <v>13021</v>
      </c>
      <c r="B234" s="2" t="s">
        <v>367</v>
      </c>
      <c r="C234" t="s">
        <v>154</v>
      </c>
    </row>
    <row r="235" spans="1:3" x14ac:dyDescent="0.15">
      <c r="A235" s="4">
        <v>13022</v>
      </c>
      <c r="B235" s="2" t="s">
        <v>368</v>
      </c>
      <c r="C235" t="s">
        <v>155</v>
      </c>
    </row>
    <row r="236" spans="1:3" x14ac:dyDescent="0.15">
      <c r="A236" s="4">
        <v>13023</v>
      </c>
      <c r="B236" s="2" t="s">
        <v>369</v>
      </c>
      <c r="C236" t="s">
        <v>156</v>
      </c>
    </row>
    <row r="237" spans="1:3" x14ac:dyDescent="0.15">
      <c r="A237" s="4">
        <v>13024</v>
      </c>
      <c r="B237" s="2" t="s">
        <v>370</v>
      </c>
      <c r="C237" t="s">
        <v>157</v>
      </c>
    </row>
    <row r="238" spans="1:3" x14ac:dyDescent="0.15">
      <c r="A238" s="4">
        <v>13025</v>
      </c>
      <c r="B238" s="2" t="s">
        <v>371</v>
      </c>
      <c r="C238" t="s">
        <v>158</v>
      </c>
    </row>
    <row r="239" spans="1:3" x14ac:dyDescent="0.15">
      <c r="A239" s="4">
        <v>13031</v>
      </c>
      <c r="B239" s="2" t="s">
        <v>372</v>
      </c>
      <c r="C239" t="s">
        <v>159</v>
      </c>
    </row>
    <row r="240" spans="1:3" x14ac:dyDescent="0.15">
      <c r="A240" s="4">
        <v>13032</v>
      </c>
      <c r="B240" s="2" t="s">
        <v>373</v>
      </c>
      <c r="C240" t="s">
        <v>160</v>
      </c>
    </row>
    <row r="241" spans="1:3" x14ac:dyDescent="0.15">
      <c r="A241" s="4">
        <v>13033</v>
      </c>
      <c r="B241" s="2" t="s">
        <v>374</v>
      </c>
      <c r="C241" t="s">
        <v>161</v>
      </c>
    </row>
    <row r="242" spans="1:3" x14ac:dyDescent="0.15">
      <c r="A242" s="4">
        <v>13034</v>
      </c>
      <c r="B242" s="2" t="s">
        <v>375</v>
      </c>
      <c r="C242" t="s">
        <v>162</v>
      </c>
    </row>
    <row r="243" spans="1:3" x14ac:dyDescent="0.15">
      <c r="A243" s="4">
        <v>13035</v>
      </c>
      <c r="B243" s="2" t="s">
        <v>376</v>
      </c>
      <c r="C243" t="s">
        <v>163</v>
      </c>
    </row>
    <row r="244" spans="1:3" x14ac:dyDescent="0.15">
      <c r="A244" s="4">
        <v>13041</v>
      </c>
      <c r="B244" s="2" t="s">
        <v>377</v>
      </c>
      <c r="C244" t="s">
        <v>164</v>
      </c>
    </row>
    <row r="245" spans="1:3" x14ac:dyDescent="0.15">
      <c r="A245" s="4">
        <v>13042</v>
      </c>
      <c r="B245" s="2" t="s">
        <v>378</v>
      </c>
      <c r="C245" t="s">
        <v>165</v>
      </c>
    </row>
    <row r="246" spans="1:3" x14ac:dyDescent="0.15">
      <c r="A246" s="4">
        <v>13043</v>
      </c>
      <c r="B246" s="2" t="s">
        <v>379</v>
      </c>
      <c r="C246" t="s">
        <v>166</v>
      </c>
    </row>
    <row r="247" spans="1:3" x14ac:dyDescent="0.15">
      <c r="A247" s="4">
        <v>13044</v>
      </c>
      <c r="B247" s="2" t="s">
        <v>380</v>
      </c>
      <c r="C247" t="s">
        <v>167</v>
      </c>
    </row>
    <row r="248" spans="1:3" x14ac:dyDescent="0.15">
      <c r="A248" s="4">
        <v>13045</v>
      </c>
      <c r="B248" s="2" t="s">
        <v>381</v>
      </c>
      <c r="C248" t="s">
        <v>168</v>
      </c>
    </row>
    <row r="249" spans="1:3" x14ac:dyDescent="0.15">
      <c r="A249" s="4">
        <v>13051</v>
      </c>
      <c r="B249" s="2" t="s">
        <v>382</v>
      </c>
      <c r="C249" t="s">
        <v>169</v>
      </c>
    </row>
    <row r="250" spans="1:3" x14ac:dyDescent="0.15">
      <c r="A250" s="4">
        <v>13052</v>
      </c>
      <c r="B250" s="2" t="s">
        <v>383</v>
      </c>
      <c r="C250" t="s">
        <v>170</v>
      </c>
    </row>
    <row r="251" spans="1:3" x14ac:dyDescent="0.15">
      <c r="A251" s="4">
        <v>13053</v>
      </c>
      <c r="B251" s="2" t="s">
        <v>384</v>
      </c>
      <c r="C251" t="s">
        <v>171</v>
      </c>
    </row>
    <row r="252" spans="1:3" x14ac:dyDescent="0.15">
      <c r="A252" s="4">
        <v>13054</v>
      </c>
      <c r="B252" s="2" t="s">
        <v>385</v>
      </c>
      <c r="C252" t="s">
        <v>172</v>
      </c>
    </row>
    <row r="253" spans="1:3" x14ac:dyDescent="0.15">
      <c r="A253" s="4">
        <v>13055</v>
      </c>
      <c r="B253" s="2" t="s">
        <v>386</v>
      </c>
      <c r="C253" t="s">
        <v>173</v>
      </c>
    </row>
    <row r="254" spans="1:3" x14ac:dyDescent="0.15">
      <c r="A254" s="4">
        <v>13061</v>
      </c>
      <c r="B254" s="2" t="s">
        <v>387</v>
      </c>
      <c r="C254" t="s">
        <v>174</v>
      </c>
    </row>
    <row r="255" spans="1:3" x14ac:dyDescent="0.15">
      <c r="A255" s="4">
        <v>13062</v>
      </c>
      <c r="B255" s="2" t="s">
        <v>388</v>
      </c>
      <c r="C255" t="s">
        <v>175</v>
      </c>
    </row>
    <row r="256" spans="1:3" x14ac:dyDescent="0.15">
      <c r="A256" s="4">
        <v>13063</v>
      </c>
      <c r="B256" s="2" t="s">
        <v>389</v>
      </c>
      <c r="C256" t="s">
        <v>176</v>
      </c>
    </row>
    <row r="257" spans="1:3" x14ac:dyDescent="0.15">
      <c r="A257" s="4">
        <v>13064</v>
      </c>
      <c r="B257" s="2" t="s">
        <v>390</v>
      </c>
      <c r="C257" t="s">
        <v>177</v>
      </c>
    </row>
    <row r="258" spans="1:3" x14ac:dyDescent="0.15">
      <c r="A258" s="4">
        <v>13065</v>
      </c>
      <c r="B258" s="2" t="s">
        <v>391</v>
      </c>
      <c r="C258" t="s">
        <v>178</v>
      </c>
    </row>
    <row r="259" spans="1:3" x14ac:dyDescent="0.15">
      <c r="A259" s="4">
        <v>13071</v>
      </c>
      <c r="B259" s="2" t="s">
        <v>392</v>
      </c>
      <c r="C259" t="s">
        <v>179</v>
      </c>
    </row>
    <row r="260" spans="1:3" x14ac:dyDescent="0.15">
      <c r="A260" s="4">
        <v>13072</v>
      </c>
      <c r="B260" s="2" t="s">
        <v>393</v>
      </c>
      <c r="C260" t="s">
        <v>180</v>
      </c>
    </row>
    <row r="261" spans="1:3" x14ac:dyDescent="0.15">
      <c r="A261" s="4">
        <v>13073</v>
      </c>
      <c r="B261" s="2" t="s">
        <v>394</v>
      </c>
      <c r="C261" t="s">
        <v>181</v>
      </c>
    </row>
    <row r="262" spans="1:3" x14ac:dyDescent="0.15">
      <c r="A262" s="4">
        <v>13074</v>
      </c>
      <c r="B262" s="2" t="s">
        <v>395</v>
      </c>
      <c r="C262" t="s">
        <v>182</v>
      </c>
    </row>
    <row r="263" spans="1:3" x14ac:dyDescent="0.15">
      <c r="A263" s="4">
        <v>13075</v>
      </c>
      <c r="B263" s="2" t="s">
        <v>396</v>
      </c>
      <c r="C263" t="s">
        <v>183</v>
      </c>
    </row>
    <row r="264" spans="1:3" x14ac:dyDescent="0.15">
      <c r="A264" s="4">
        <v>13081</v>
      </c>
      <c r="B264" s="2" t="s">
        <v>397</v>
      </c>
      <c r="C264" t="s">
        <v>184</v>
      </c>
    </row>
    <row r="265" spans="1:3" x14ac:dyDescent="0.15">
      <c r="A265" s="4">
        <v>13082</v>
      </c>
      <c r="B265" s="2" t="s">
        <v>398</v>
      </c>
      <c r="C265" t="s">
        <v>185</v>
      </c>
    </row>
    <row r="266" spans="1:3" x14ac:dyDescent="0.15">
      <c r="A266" s="4">
        <v>13083</v>
      </c>
      <c r="B266" s="2" t="s">
        <v>399</v>
      </c>
      <c r="C266" t="s">
        <v>186</v>
      </c>
    </row>
    <row r="267" spans="1:3" x14ac:dyDescent="0.15">
      <c r="A267" s="4">
        <v>13084</v>
      </c>
      <c r="B267" s="2" t="s">
        <v>400</v>
      </c>
      <c r="C267" t="s">
        <v>187</v>
      </c>
    </row>
    <row r="268" spans="1:3" x14ac:dyDescent="0.15">
      <c r="A268" s="4">
        <v>13085</v>
      </c>
      <c r="B268" s="2" t="s">
        <v>401</v>
      </c>
      <c r="C268" t="s">
        <v>188</v>
      </c>
    </row>
    <row r="269" spans="1:3" x14ac:dyDescent="0.15">
      <c r="A269" s="4">
        <v>13091</v>
      </c>
      <c r="B269" s="2" t="s">
        <v>402</v>
      </c>
      <c r="C269" t="s">
        <v>189</v>
      </c>
    </row>
    <row r="270" spans="1:3" x14ac:dyDescent="0.15">
      <c r="A270" s="4">
        <v>13092</v>
      </c>
      <c r="B270" s="2" t="s">
        <v>403</v>
      </c>
      <c r="C270" t="s">
        <v>190</v>
      </c>
    </row>
    <row r="271" spans="1:3" x14ac:dyDescent="0.15">
      <c r="A271" s="4">
        <v>13093</v>
      </c>
      <c r="B271" s="2" t="s">
        <v>404</v>
      </c>
      <c r="C271" t="s">
        <v>191</v>
      </c>
    </row>
    <row r="272" spans="1:3" x14ac:dyDescent="0.15">
      <c r="A272" s="4">
        <v>13094</v>
      </c>
      <c r="B272" s="2" t="s">
        <v>405</v>
      </c>
      <c r="C272" t="s">
        <v>192</v>
      </c>
    </row>
    <row r="273" spans="1:3" x14ac:dyDescent="0.15">
      <c r="A273" s="4">
        <v>13095</v>
      </c>
      <c r="B273" s="2" t="s">
        <v>406</v>
      </c>
      <c r="C273" t="s">
        <v>193</v>
      </c>
    </row>
    <row r="274" spans="1:3" x14ac:dyDescent="0.15">
      <c r="A274" s="4">
        <v>13101</v>
      </c>
      <c r="B274" s="2" t="s">
        <v>407</v>
      </c>
      <c r="C274" t="s">
        <v>194</v>
      </c>
    </row>
    <row r="275" spans="1:3" x14ac:dyDescent="0.15">
      <c r="A275" s="4">
        <v>13102</v>
      </c>
      <c r="B275" s="2" t="s">
        <v>408</v>
      </c>
      <c r="C275" t="s">
        <v>195</v>
      </c>
    </row>
    <row r="276" spans="1:3" x14ac:dyDescent="0.15">
      <c r="A276" s="4">
        <v>13103</v>
      </c>
      <c r="B276" s="2" t="s">
        <v>409</v>
      </c>
      <c r="C276" t="s">
        <v>196</v>
      </c>
    </row>
    <row r="277" spans="1:3" x14ac:dyDescent="0.15">
      <c r="A277" s="4">
        <v>13104</v>
      </c>
      <c r="B277" s="2" t="s">
        <v>410</v>
      </c>
      <c r="C277" t="s">
        <v>197</v>
      </c>
    </row>
    <row r="278" spans="1:3" x14ac:dyDescent="0.15">
      <c r="A278" s="4">
        <v>13105</v>
      </c>
      <c r="B278" s="2" t="s">
        <v>411</v>
      </c>
      <c r="C278" t="s">
        <v>198</v>
      </c>
    </row>
    <row r="279" spans="1:3" x14ac:dyDescent="0.15">
      <c r="A279" s="4">
        <v>10011</v>
      </c>
      <c r="B279" s="2" t="s">
        <v>412</v>
      </c>
      <c r="C279" t="s">
        <v>199</v>
      </c>
    </row>
    <row r="280" spans="1:3" x14ac:dyDescent="0.15">
      <c r="A280" s="4">
        <v>10012</v>
      </c>
      <c r="B280" s="2" t="s">
        <v>413</v>
      </c>
      <c r="C280" t="s">
        <v>200</v>
      </c>
    </row>
    <row r="281" spans="1:3" x14ac:dyDescent="0.15">
      <c r="A281" s="4">
        <v>10013</v>
      </c>
      <c r="B281" s="2" t="s">
        <v>414</v>
      </c>
      <c r="C281" t="s">
        <v>201</v>
      </c>
    </row>
    <row r="282" spans="1:3" x14ac:dyDescent="0.15">
      <c r="A282" s="4">
        <v>10021</v>
      </c>
      <c r="B282" s="2" t="s">
        <v>415</v>
      </c>
      <c r="C282" t="s">
        <v>202</v>
      </c>
    </row>
    <row r="283" spans="1:3" x14ac:dyDescent="0.15">
      <c r="A283" s="4">
        <v>10022</v>
      </c>
      <c r="B283" s="2" t="s">
        <v>416</v>
      </c>
      <c r="C283" t="s">
        <v>203</v>
      </c>
    </row>
    <row r="284" spans="1:3" x14ac:dyDescent="0.15">
      <c r="A284" s="4">
        <v>10023</v>
      </c>
      <c r="B284" s="2" t="s">
        <v>417</v>
      </c>
      <c r="C284" t="s">
        <v>204</v>
      </c>
    </row>
    <row r="285" spans="1:3" x14ac:dyDescent="0.15">
      <c r="A285" s="4">
        <v>10031</v>
      </c>
      <c r="B285" s="2" t="s">
        <v>418</v>
      </c>
      <c r="C285" t="s">
        <v>205</v>
      </c>
    </row>
    <row r="286" spans="1:3" x14ac:dyDescent="0.15">
      <c r="A286" s="4">
        <v>10032</v>
      </c>
      <c r="B286" s="2" t="s">
        <v>419</v>
      </c>
      <c r="C286" t="s">
        <v>206</v>
      </c>
    </row>
    <row r="287" spans="1:3" x14ac:dyDescent="0.15">
      <c r="A287" s="4">
        <v>10033</v>
      </c>
      <c r="B287" s="2" t="s">
        <v>420</v>
      </c>
      <c r="C287" t="s">
        <v>207</v>
      </c>
    </row>
    <row r="288" spans="1:3" x14ac:dyDescent="0.15">
      <c r="A288" s="4">
        <v>10041</v>
      </c>
      <c r="B288" s="2" t="s">
        <v>421</v>
      </c>
      <c r="C288" t="s">
        <v>208</v>
      </c>
    </row>
    <row r="289" spans="1:3" x14ac:dyDescent="0.15">
      <c r="A289" s="4">
        <v>10042</v>
      </c>
      <c r="B289" s="2" t="s">
        <v>422</v>
      </c>
      <c r="C289" t="s">
        <v>209</v>
      </c>
    </row>
    <row r="290" spans="1:3" x14ac:dyDescent="0.15">
      <c r="A290" s="4">
        <v>10043</v>
      </c>
      <c r="B290" s="2" t="s">
        <v>423</v>
      </c>
      <c r="C290" t="s">
        <v>210</v>
      </c>
    </row>
    <row r="291" spans="1:3" x14ac:dyDescent="0.15">
      <c r="A291" s="4">
        <v>10051</v>
      </c>
      <c r="B291" s="2" t="s">
        <v>424</v>
      </c>
      <c r="C291" t="s">
        <v>211</v>
      </c>
    </row>
    <row r="292" spans="1:3" x14ac:dyDescent="0.15">
      <c r="A292" s="4">
        <v>10052</v>
      </c>
      <c r="B292" s="2" t="s">
        <v>425</v>
      </c>
      <c r="C292" t="s">
        <v>212</v>
      </c>
    </row>
    <row r="293" spans="1:3" x14ac:dyDescent="0.15">
      <c r="A293" s="4">
        <v>10053</v>
      </c>
      <c r="B293" s="2" t="s">
        <v>426</v>
      </c>
      <c r="C293" t="s">
        <v>213</v>
      </c>
    </row>
    <row r="294" spans="1:3" x14ac:dyDescent="0.15">
      <c r="A294" s="4">
        <v>10061</v>
      </c>
      <c r="B294" s="2" t="s">
        <v>427</v>
      </c>
      <c r="C294" t="s">
        <v>214</v>
      </c>
    </row>
    <row r="295" spans="1:3" x14ac:dyDescent="0.15">
      <c r="A295" s="4">
        <v>10062</v>
      </c>
      <c r="B295" s="2" t="s">
        <v>428</v>
      </c>
      <c r="C295" t="s">
        <v>215</v>
      </c>
    </row>
    <row r="296" spans="1:3" x14ac:dyDescent="0.15">
      <c r="A296" s="4">
        <v>10063</v>
      </c>
      <c r="B296" s="2" t="s">
        <v>429</v>
      </c>
      <c r="C296" t="s">
        <v>216</v>
      </c>
    </row>
    <row r="297" spans="1:3" x14ac:dyDescent="0.15">
      <c r="A297" s="4">
        <v>10071</v>
      </c>
      <c r="B297" s="2" t="s">
        <v>430</v>
      </c>
      <c r="C297" t="s">
        <v>217</v>
      </c>
    </row>
    <row r="298" spans="1:3" x14ac:dyDescent="0.15">
      <c r="A298" s="4">
        <v>10072</v>
      </c>
      <c r="B298" s="2" t="s">
        <v>431</v>
      </c>
      <c r="C298" t="s">
        <v>218</v>
      </c>
    </row>
    <row r="299" spans="1:3" x14ac:dyDescent="0.15">
      <c r="A299" s="4">
        <v>10073</v>
      </c>
      <c r="B299" s="2" t="s">
        <v>432</v>
      </c>
      <c r="C299" t="s">
        <v>219</v>
      </c>
    </row>
    <row r="300" spans="1:3" x14ac:dyDescent="0.15">
      <c r="A300" s="4">
        <v>10081</v>
      </c>
      <c r="B300" s="2" t="s">
        <v>433</v>
      </c>
      <c r="C300" t="s">
        <v>220</v>
      </c>
    </row>
    <row r="301" spans="1:3" x14ac:dyDescent="0.15">
      <c r="A301" s="4">
        <v>10082</v>
      </c>
      <c r="B301" s="2" t="s">
        <v>434</v>
      </c>
      <c r="C301" t="s">
        <v>221</v>
      </c>
    </row>
    <row r="302" spans="1:3" x14ac:dyDescent="0.15">
      <c r="A302" s="4">
        <v>10083</v>
      </c>
      <c r="B302" s="2" t="s">
        <v>435</v>
      </c>
      <c r="C302" t="s">
        <v>222</v>
      </c>
    </row>
    <row r="303" spans="1:3" x14ac:dyDescent="0.15">
      <c r="A303" s="4">
        <v>10091</v>
      </c>
      <c r="B303" s="2" t="s">
        <v>436</v>
      </c>
      <c r="C303" t="s">
        <v>223</v>
      </c>
    </row>
    <row r="304" spans="1:3" x14ac:dyDescent="0.15">
      <c r="A304" s="4">
        <v>10092</v>
      </c>
      <c r="B304" s="2" t="s">
        <v>437</v>
      </c>
      <c r="C304" t="s">
        <v>224</v>
      </c>
    </row>
    <row r="305" spans="1:5" x14ac:dyDescent="0.15">
      <c r="A305" s="4">
        <v>10093</v>
      </c>
      <c r="B305" s="2" t="s">
        <v>438</v>
      </c>
      <c r="C305" t="s">
        <v>225</v>
      </c>
    </row>
    <row r="306" spans="1:5" x14ac:dyDescent="0.15">
      <c r="A306" s="4">
        <v>10101</v>
      </c>
      <c r="B306" s="2" t="s">
        <v>439</v>
      </c>
      <c r="C306" t="s">
        <v>226</v>
      </c>
    </row>
    <row r="307" spans="1:5" x14ac:dyDescent="0.15">
      <c r="A307" s="4">
        <v>10102</v>
      </c>
      <c r="B307" s="2" t="s">
        <v>440</v>
      </c>
      <c r="C307" t="s">
        <v>227</v>
      </c>
    </row>
    <row r="308" spans="1:5" x14ac:dyDescent="0.15">
      <c r="A308" s="4">
        <v>10103</v>
      </c>
      <c r="B308" s="2" t="s">
        <v>441</v>
      </c>
      <c r="C308" t="s">
        <v>228</v>
      </c>
    </row>
    <row r="309" spans="1:5" x14ac:dyDescent="0.15">
      <c r="A309" s="2">
        <v>70001</v>
      </c>
      <c r="B309" s="4" t="s">
        <v>488</v>
      </c>
      <c r="C309" t="s">
        <v>442</v>
      </c>
      <c r="D309">
        <v>25</v>
      </c>
      <c r="E309">
        <v>1</v>
      </c>
    </row>
    <row r="310" spans="1:5" x14ac:dyDescent="0.15">
      <c r="A310" s="2">
        <v>70002</v>
      </c>
      <c r="B310" s="4" t="s">
        <v>489</v>
      </c>
      <c r="C310" t="s">
        <v>443</v>
      </c>
      <c r="D310">
        <v>200</v>
      </c>
      <c r="E310">
        <v>15</v>
      </c>
    </row>
    <row r="311" spans="1:5" x14ac:dyDescent="0.15">
      <c r="A311" s="2">
        <v>70003</v>
      </c>
      <c r="B311" s="4" t="s">
        <v>490</v>
      </c>
      <c r="C311" t="s">
        <v>444</v>
      </c>
      <c r="D311">
        <v>1200</v>
      </c>
      <c r="E311">
        <v>30</v>
      </c>
    </row>
    <row r="312" spans="1:5" x14ac:dyDescent="0.15">
      <c r="A312" s="2">
        <v>70004</v>
      </c>
      <c r="B312" s="4" t="s">
        <v>491</v>
      </c>
      <c r="C312" t="s">
        <v>445</v>
      </c>
      <c r="D312">
        <v>7200</v>
      </c>
      <c r="E312">
        <v>45</v>
      </c>
    </row>
    <row r="313" spans="1:5" x14ac:dyDescent="0.15">
      <c r="A313" s="2">
        <v>70005</v>
      </c>
      <c r="B313" s="4" t="s">
        <v>492</v>
      </c>
      <c r="C313" t="s">
        <v>446</v>
      </c>
      <c r="D313">
        <v>43200</v>
      </c>
      <c r="E313">
        <v>60</v>
      </c>
    </row>
    <row r="314" spans="1:5" x14ac:dyDescent="0.15">
      <c r="A314" s="2">
        <v>70006</v>
      </c>
      <c r="B314" s="4" t="s">
        <v>470</v>
      </c>
      <c r="C314" s="6" t="s">
        <v>447</v>
      </c>
      <c r="D314">
        <v>5200</v>
      </c>
    </row>
    <row r="315" spans="1:5" x14ac:dyDescent="0.15">
      <c r="A315" s="2">
        <v>75000</v>
      </c>
      <c r="B315" s="4" t="s">
        <v>467</v>
      </c>
      <c r="C315" s="6" t="s">
        <v>448</v>
      </c>
      <c r="D315">
        <v>800</v>
      </c>
    </row>
    <row r="316" spans="1:5" x14ac:dyDescent="0.15">
      <c r="A316" s="2">
        <v>73001</v>
      </c>
      <c r="B316" s="4" t="s">
        <v>471</v>
      </c>
      <c r="C316" t="s">
        <v>449</v>
      </c>
      <c r="D316">
        <v>200</v>
      </c>
    </row>
    <row r="317" spans="1:5" x14ac:dyDescent="0.15">
      <c r="A317" s="2">
        <v>73002</v>
      </c>
      <c r="B317" s="4" t="s">
        <v>472</v>
      </c>
      <c r="C317" t="s">
        <v>450</v>
      </c>
      <c r="D317">
        <v>1000</v>
      </c>
    </row>
    <row r="318" spans="1:5" x14ac:dyDescent="0.15">
      <c r="A318" s="2">
        <v>73003</v>
      </c>
      <c r="B318" s="4" t="s">
        <v>473</v>
      </c>
      <c r="C318" t="s">
        <v>451</v>
      </c>
      <c r="D318">
        <v>5000</v>
      </c>
    </row>
    <row r="319" spans="1:5" x14ac:dyDescent="0.15">
      <c r="A319" s="2">
        <v>73004</v>
      </c>
      <c r="B319" s="4" t="s">
        <v>474</v>
      </c>
      <c r="C319" t="s">
        <v>452</v>
      </c>
      <c r="D319">
        <v>25000</v>
      </c>
    </row>
    <row r="320" spans="1:5" x14ac:dyDescent="0.15">
      <c r="A320" s="2">
        <v>73005</v>
      </c>
      <c r="B320" s="4" t="s">
        <v>475</v>
      </c>
      <c r="C320" s="6" t="s">
        <v>466</v>
      </c>
      <c r="D320">
        <v>4000</v>
      </c>
    </row>
    <row r="321" spans="1:4" x14ac:dyDescent="0.15">
      <c r="A321" s="2">
        <v>73010</v>
      </c>
      <c r="B321" s="4" t="s">
        <v>479</v>
      </c>
      <c r="C321" s="6" t="s">
        <v>468</v>
      </c>
      <c r="D321">
        <v>320</v>
      </c>
    </row>
    <row r="322" spans="1:4" x14ac:dyDescent="0.15">
      <c r="A322" s="2">
        <v>73011</v>
      </c>
      <c r="B322" s="4" t="s">
        <v>476</v>
      </c>
      <c r="C322" t="s">
        <v>453</v>
      </c>
      <c r="D322">
        <v>100</v>
      </c>
    </row>
    <row r="323" spans="1:4" x14ac:dyDescent="0.15">
      <c r="A323" s="2">
        <v>73012</v>
      </c>
      <c r="B323" s="4" t="s">
        <v>477</v>
      </c>
      <c r="C323" t="s">
        <v>454</v>
      </c>
      <c r="D323">
        <v>200</v>
      </c>
    </row>
    <row r="324" spans="1:4" x14ac:dyDescent="0.15">
      <c r="A324" s="2">
        <v>73013</v>
      </c>
      <c r="B324" s="4" t="s">
        <v>478</v>
      </c>
      <c r="C324" t="s">
        <v>455</v>
      </c>
      <c r="D324">
        <v>400</v>
      </c>
    </row>
    <row r="325" spans="1:4" x14ac:dyDescent="0.15">
      <c r="A325" s="2">
        <v>75007</v>
      </c>
      <c r="B325" s="4" t="s">
        <v>494</v>
      </c>
      <c r="C325" s="6" t="s">
        <v>456</v>
      </c>
      <c r="D325">
        <v>2000</v>
      </c>
    </row>
    <row r="326" spans="1:4" x14ac:dyDescent="0.15">
      <c r="A326" s="2">
        <v>75008</v>
      </c>
      <c r="B326" s="4" t="s">
        <v>666</v>
      </c>
      <c r="C326" t="s">
        <v>457</v>
      </c>
      <c r="D326">
        <v>40</v>
      </c>
    </row>
    <row r="327" spans="1:4" x14ac:dyDescent="0.15">
      <c r="A327" s="2">
        <v>75009</v>
      </c>
      <c r="B327" s="4" t="s">
        <v>667</v>
      </c>
      <c r="C327" t="s">
        <v>458</v>
      </c>
      <c r="D327" s="12">
        <v>200</v>
      </c>
    </row>
    <row r="328" spans="1:4" x14ac:dyDescent="0.15">
      <c r="A328" s="2">
        <v>75010</v>
      </c>
      <c r="B328" s="4" t="s">
        <v>668</v>
      </c>
      <c r="C328" t="s">
        <v>459</v>
      </c>
      <c r="D328" s="12">
        <v>1000</v>
      </c>
    </row>
    <row r="329" spans="1:4" x14ac:dyDescent="0.15">
      <c r="A329" s="2">
        <v>75011</v>
      </c>
      <c r="B329" s="4" t="s">
        <v>669</v>
      </c>
      <c r="C329" t="s">
        <v>460</v>
      </c>
      <c r="D329" s="12">
        <v>5000</v>
      </c>
    </row>
    <row r="330" spans="1:4" x14ac:dyDescent="0.15">
      <c r="A330" s="2">
        <v>75012</v>
      </c>
      <c r="B330" s="4" t="s">
        <v>670</v>
      </c>
      <c r="C330" t="s">
        <v>461</v>
      </c>
      <c r="D330">
        <v>25000</v>
      </c>
    </row>
    <row r="331" spans="1:4" x14ac:dyDescent="0.15">
      <c r="A331" s="2">
        <v>75013</v>
      </c>
      <c r="B331" s="4" t="s">
        <v>671</v>
      </c>
      <c r="C331" t="s">
        <v>462</v>
      </c>
      <c r="D331">
        <v>200</v>
      </c>
    </row>
    <row r="332" spans="1:4" x14ac:dyDescent="0.15">
      <c r="A332" s="2">
        <v>75014</v>
      </c>
      <c r="B332" s="4" t="s">
        <v>672</v>
      </c>
      <c r="C332" t="s">
        <v>463</v>
      </c>
      <c r="D332">
        <v>1000</v>
      </c>
    </row>
    <row r="333" spans="1:4" x14ac:dyDescent="0.15">
      <c r="A333" s="2">
        <v>75015</v>
      </c>
      <c r="B333" s="4" t="s">
        <v>673</v>
      </c>
      <c r="C333" t="s">
        <v>464</v>
      </c>
      <c r="D333">
        <v>5000</v>
      </c>
    </row>
    <row r="334" spans="1:4" x14ac:dyDescent="0.15">
      <c r="A334" s="2">
        <v>75016</v>
      </c>
      <c r="B334" s="4" t="s">
        <v>495</v>
      </c>
      <c r="C334" s="6" t="s">
        <v>465</v>
      </c>
      <c r="D334">
        <v>2000</v>
      </c>
    </row>
  </sheetData>
  <phoneticPr fontId="1" type="noConversion"/>
  <conditionalFormatting sqref="A1:A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12"/>
  <sheetViews>
    <sheetView workbookViewId="0">
      <selection activeCell="B21" sqref="B21"/>
    </sheetView>
  </sheetViews>
  <sheetFormatPr defaultRowHeight="13.5" x14ac:dyDescent="0.15"/>
  <sheetData>
    <row r="2" spans="2:2" x14ac:dyDescent="0.15">
      <c r="B2" t="s">
        <v>1</v>
      </c>
    </row>
    <row r="3" spans="2:2" x14ac:dyDescent="0.15">
      <c r="B3" t="s">
        <v>2</v>
      </c>
    </row>
    <row r="4" spans="2:2" x14ac:dyDescent="0.15">
      <c r="B4" t="s">
        <v>3</v>
      </c>
    </row>
    <row r="5" spans="2:2" x14ac:dyDescent="0.15">
      <c r="B5" t="s">
        <v>4</v>
      </c>
    </row>
    <row r="6" spans="2:2" x14ac:dyDescent="0.15">
      <c r="B6" t="s">
        <v>5</v>
      </c>
    </row>
    <row r="8" spans="2:2" x14ac:dyDescent="0.15">
      <c r="B8" t="s">
        <v>10</v>
      </c>
    </row>
    <row r="9" spans="2:2" x14ac:dyDescent="0.15">
      <c r="B9" t="s">
        <v>11</v>
      </c>
    </row>
    <row r="10" spans="2:2" x14ac:dyDescent="0.15">
      <c r="B10" t="s">
        <v>12</v>
      </c>
    </row>
    <row r="11" spans="2:2" x14ac:dyDescent="0.15">
      <c r="B11" t="s">
        <v>13</v>
      </c>
    </row>
    <row r="12" spans="2:2" x14ac:dyDescent="0.15">
      <c r="B1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01"/>
  <sheetViews>
    <sheetView topLeftCell="A106" workbookViewId="0">
      <selection activeCell="C137" sqref="C137"/>
    </sheetView>
  </sheetViews>
  <sheetFormatPr defaultRowHeight="13.5" x14ac:dyDescent="0.15"/>
  <sheetData>
    <row r="1" spans="2:3" x14ac:dyDescent="0.15">
      <c r="B1" t="s">
        <v>519</v>
      </c>
      <c r="C1" t="s">
        <v>518</v>
      </c>
    </row>
    <row r="2" spans="2:3" x14ac:dyDescent="0.15">
      <c r="B2">
        <v>1100101</v>
      </c>
      <c r="C2">
        <v>2</v>
      </c>
    </row>
    <row r="3" spans="2:3" x14ac:dyDescent="0.15">
      <c r="B3">
        <v>1100102</v>
      </c>
      <c r="C3">
        <v>2</v>
      </c>
    </row>
    <row r="4" spans="2:3" x14ac:dyDescent="0.15">
      <c r="B4">
        <v>1100103</v>
      </c>
      <c r="C4">
        <v>2</v>
      </c>
    </row>
    <row r="5" spans="2:3" x14ac:dyDescent="0.15">
      <c r="B5">
        <v>1100104</v>
      </c>
      <c r="C5">
        <v>2</v>
      </c>
    </row>
    <row r="6" spans="2:3" x14ac:dyDescent="0.15">
      <c r="B6">
        <v>1100105</v>
      </c>
      <c r="C6">
        <v>2</v>
      </c>
    </row>
    <row r="7" spans="2:3" x14ac:dyDescent="0.15">
      <c r="B7">
        <v>1100201</v>
      </c>
      <c r="C7">
        <v>4</v>
      </c>
    </row>
    <row r="8" spans="2:3" x14ac:dyDescent="0.15">
      <c r="B8">
        <v>1100202</v>
      </c>
      <c r="C8">
        <v>4</v>
      </c>
    </row>
    <row r="9" spans="2:3" x14ac:dyDescent="0.15">
      <c r="B9">
        <v>1100203</v>
      </c>
      <c r="C9">
        <v>4</v>
      </c>
    </row>
    <row r="10" spans="2:3" x14ac:dyDescent="0.15">
      <c r="B10">
        <v>1100204</v>
      </c>
      <c r="C10">
        <v>4</v>
      </c>
    </row>
    <row r="11" spans="2:3" x14ac:dyDescent="0.15">
      <c r="B11">
        <v>1100205</v>
      </c>
      <c r="C11">
        <v>4</v>
      </c>
    </row>
    <row r="12" spans="2:3" x14ac:dyDescent="0.15">
      <c r="B12">
        <v>1100301</v>
      </c>
      <c r="C12">
        <v>6</v>
      </c>
    </row>
    <row r="13" spans="2:3" x14ac:dyDescent="0.15">
      <c r="B13">
        <v>1100302</v>
      </c>
      <c r="C13">
        <v>6</v>
      </c>
    </row>
    <row r="14" spans="2:3" x14ac:dyDescent="0.15">
      <c r="B14">
        <v>1100303</v>
      </c>
      <c r="C14">
        <v>6</v>
      </c>
    </row>
    <row r="15" spans="2:3" x14ac:dyDescent="0.15">
      <c r="B15">
        <v>1100304</v>
      </c>
      <c r="C15">
        <v>6</v>
      </c>
    </row>
    <row r="16" spans="2:3" x14ac:dyDescent="0.15">
      <c r="B16">
        <v>1100305</v>
      </c>
      <c r="C16">
        <v>6</v>
      </c>
    </row>
    <row r="17" spans="2:3" x14ac:dyDescent="0.15">
      <c r="B17">
        <v>1100401</v>
      </c>
      <c r="C17">
        <v>12</v>
      </c>
    </row>
    <row r="18" spans="2:3" x14ac:dyDescent="0.15">
      <c r="B18">
        <v>1100402</v>
      </c>
      <c r="C18">
        <v>12</v>
      </c>
    </row>
    <row r="19" spans="2:3" x14ac:dyDescent="0.15">
      <c r="B19">
        <v>1100403</v>
      </c>
      <c r="C19">
        <v>12</v>
      </c>
    </row>
    <row r="20" spans="2:3" x14ac:dyDescent="0.15">
      <c r="B20">
        <v>1100404</v>
      </c>
      <c r="C20">
        <v>12</v>
      </c>
    </row>
    <row r="21" spans="2:3" x14ac:dyDescent="0.15">
      <c r="B21">
        <v>1100405</v>
      </c>
      <c r="C21">
        <v>12</v>
      </c>
    </row>
    <row r="22" spans="2:3" x14ac:dyDescent="0.15">
      <c r="B22">
        <v>1100501</v>
      </c>
      <c r="C22">
        <v>21</v>
      </c>
    </row>
    <row r="23" spans="2:3" x14ac:dyDescent="0.15">
      <c r="B23">
        <v>1100502</v>
      </c>
      <c r="C23">
        <v>21</v>
      </c>
    </row>
    <row r="24" spans="2:3" x14ac:dyDescent="0.15">
      <c r="B24">
        <v>1100503</v>
      </c>
      <c r="C24">
        <v>21</v>
      </c>
    </row>
    <row r="25" spans="2:3" x14ac:dyDescent="0.15">
      <c r="B25">
        <v>1100504</v>
      </c>
      <c r="C25">
        <v>21</v>
      </c>
    </row>
    <row r="26" spans="2:3" x14ac:dyDescent="0.15">
      <c r="B26">
        <v>1100505</v>
      </c>
      <c r="C26">
        <v>21</v>
      </c>
    </row>
    <row r="27" spans="2:3" x14ac:dyDescent="0.15">
      <c r="B27">
        <v>1100601</v>
      </c>
      <c r="C27">
        <v>38</v>
      </c>
    </row>
    <row r="28" spans="2:3" x14ac:dyDescent="0.15">
      <c r="B28">
        <v>1100602</v>
      </c>
      <c r="C28">
        <v>38</v>
      </c>
    </row>
    <row r="29" spans="2:3" x14ac:dyDescent="0.15">
      <c r="B29">
        <v>1100603</v>
      </c>
      <c r="C29">
        <v>38</v>
      </c>
    </row>
    <row r="30" spans="2:3" x14ac:dyDescent="0.15">
      <c r="B30">
        <v>1100604</v>
      </c>
      <c r="C30">
        <v>38</v>
      </c>
    </row>
    <row r="31" spans="2:3" x14ac:dyDescent="0.15">
      <c r="B31">
        <v>1100605</v>
      </c>
      <c r="C31">
        <v>38</v>
      </c>
    </row>
    <row r="32" spans="2:3" x14ac:dyDescent="0.15">
      <c r="B32">
        <v>1100701</v>
      </c>
      <c r="C32">
        <v>68</v>
      </c>
    </row>
    <row r="33" spans="2:3" x14ac:dyDescent="0.15">
      <c r="B33">
        <v>1100702</v>
      </c>
      <c r="C33">
        <v>68</v>
      </c>
    </row>
    <row r="34" spans="2:3" x14ac:dyDescent="0.15">
      <c r="B34">
        <v>1100703</v>
      </c>
      <c r="C34">
        <v>68</v>
      </c>
    </row>
    <row r="35" spans="2:3" x14ac:dyDescent="0.15">
      <c r="B35">
        <v>1100704</v>
      </c>
      <c r="C35">
        <v>68</v>
      </c>
    </row>
    <row r="36" spans="2:3" x14ac:dyDescent="0.15">
      <c r="B36">
        <v>1100705</v>
      </c>
      <c r="C36">
        <v>68</v>
      </c>
    </row>
    <row r="37" spans="2:3" x14ac:dyDescent="0.15">
      <c r="B37">
        <v>1100801</v>
      </c>
      <c r="C37">
        <v>122</v>
      </c>
    </row>
    <row r="38" spans="2:3" x14ac:dyDescent="0.15">
      <c r="B38">
        <v>1100802</v>
      </c>
      <c r="C38">
        <v>122</v>
      </c>
    </row>
    <row r="39" spans="2:3" x14ac:dyDescent="0.15">
      <c r="B39">
        <v>1100803</v>
      </c>
      <c r="C39">
        <v>122</v>
      </c>
    </row>
    <row r="40" spans="2:3" x14ac:dyDescent="0.15">
      <c r="B40">
        <v>1100804</v>
      </c>
      <c r="C40">
        <v>122</v>
      </c>
    </row>
    <row r="41" spans="2:3" x14ac:dyDescent="0.15">
      <c r="B41">
        <v>1100805</v>
      </c>
      <c r="C41">
        <v>122</v>
      </c>
    </row>
    <row r="42" spans="2:3" x14ac:dyDescent="0.15">
      <c r="B42">
        <v>1100901</v>
      </c>
      <c r="C42">
        <v>220</v>
      </c>
    </row>
    <row r="43" spans="2:3" x14ac:dyDescent="0.15">
      <c r="B43">
        <v>1100902</v>
      </c>
      <c r="C43">
        <v>220</v>
      </c>
    </row>
    <row r="44" spans="2:3" x14ac:dyDescent="0.15">
      <c r="B44">
        <v>1100903</v>
      </c>
      <c r="C44">
        <v>220</v>
      </c>
    </row>
    <row r="45" spans="2:3" x14ac:dyDescent="0.15">
      <c r="B45">
        <v>1100904</v>
      </c>
      <c r="C45">
        <v>220</v>
      </c>
    </row>
    <row r="46" spans="2:3" x14ac:dyDescent="0.15">
      <c r="B46">
        <v>1100905</v>
      </c>
      <c r="C46">
        <v>220</v>
      </c>
    </row>
    <row r="47" spans="2:3" x14ac:dyDescent="0.15">
      <c r="B47">
        <v>1101001</v>
      </c>
      <c r="C47">
        <v>397</v>
      </c>
    </row>
    <row r="48" spans="2:3" x14ac:dyDescent="0.15">
      <c r="B48">
        <v>1101002</v>
      </c>
      <c r="C48">
        <v>397</v>
      </c>
    </row>
    <row r="49" spans="2:3" x14ac:dyDescent="0.15">
      <c r="B49">
        <v>1101003</v>
      </c>
      <c r="C49">
        <v>397</v>
      </c>
    </row>
    <row r="50" spans="2:3" x14ac:dyDescent="0.15">
      <c r="B50">
        <v>1101004</v>
      </c>
      <c r="C50">
        <v>397</v>
      </c>
    </row>
    <row r="51" spans="2:3" x14ac:dyDescent="0.15">
      <c r="B51">
        <v>1101005</v>
      </c>
      <c r="C51">
        <v>397</v>
      </c>
    </row>
    <row r="52" spans="2:3" x14ac:dyDescent="0.15">
      <c r="B52">
        <v>1200101</v>
      </c>
      <c r="C52">
        <v>2</v>
      </c>
    </row>
    <row r="53" spans="2:3" x14ac:dyDescent="0.15">
      <c r="B53">
        <v>1200102</v>
      </c>
      <c r="C53">
        <v>2</v>
      </c>
    </row>
    <row r="54" spans="2:3" x14ac:dyDescent="0.15">
      <c r="B54">
        <v>1200103</v>
      </c>
      <c r="C54">
        <v>2</v>
      </c>
    </row>
    <row r="55" spans="2:3" x14ac:dyDescent="0.15">
      <c r="B55">
        <v>1200104</v>
      </c>
      <c r="C55">
        <v>2</v>
      </c>
    </row>
    <row r="56" spans="2:3" x14ac:dyDescent="0.15">
      <c r="B56">
        <v>1200105</v>
      </c>
      <c r="C56">
        <v>2</v>
      </c>
    </row>
    <row r="57" spans="2:3" x14ac:dyDescent="0.15">
      <c r="B57">
        <v>1200201</v>
      </c>
      <c r="C57">
        <v>4</v>
      </c>
    </row>
    <row r="58" spans="2:3" x14ac:dyDescent="0.15">
      <c r="B58">
        <v>1200202</v>
      </c>
      <c r="C58">
        <v>4</v>
      </c>
    </row>
    <row r="59" spans="2:3" x14ac:dyDescent="0.15">
      <c r="B59">
        <v>1200203</v>
      </c>
      <c r="C59">
        <v>4</v>
      </c>
    </row>
    <row r="60" spans="2:3" x14ac:dyDescent="0.15">
      <c r="B60">
        <v>1200204</v>
      </c>
      <c r="C60">
        <v>4</v>
      </c>
    </row>
    <row r="61" spans="2:3" x14ac:dyDescent="0.15">
      <c r="B61">
        <v>1200205</v>
      </c>
      <c r="C61">
        <v>4</v>
      </c>
    </row>
    <row r="62" spans="2:3" x14ac:dyDescent="0.15">
      <c r="B62">
        <v>1200301</v>
      </c>
      <c r="C62">
        <v>6</v>
      </c>
    </row>
    <row r="63" spans="2:3" x14ac:dyDescent="0.15">
      <c r="B63">
        <v>1200302</v>
      </c>
      <c r="C63">
        <v>6</v>
      </c>
    </row>
    <row r="64" spans="2:3" x14ac:dyDescent="0.15">
      <c r="B64">
        <v>1200303</v>
      </c>
      <c r="C64">
        <v>6</v>
      </c>
    </row>
    <row r="65" spans="2:3" x14ac:dyDescent="0.15">
      <c r="B65">
        <v>1200304</v>
      </c>
      <c r="C65">
        <v>6</v>
      </c>
    </row>
    <row r="66" spans="2:3" x14ac:dyDescent="0.15">
      <c r="B66">
        <v>1200305</v>
      </c>
      <c r="C66">
        <v>6</v>
      </c>
    </row>
    <row r="67" spans="2:3" x14ac:dyDescent="0.15">
      <c r="B67">
        <v>1200401</v>
      </c>
      <c r="C67">
        <v>12</v>
      </c>
    </row>
    <row r="68" spans="2:3" x14ac:dyDescent="0.15">
      <c r="B68">
        <v>1200402</v>
      </c>
      <c r="C68">
        <v>12</v>
      </c>
    </row>
    <row r="69" spans="2:3" x14ac:dyDescent="0.15">
      <c r="B69">
        <v>1200403</v>
      </c>
      <c r="C69">
        <v>12</v>
      </c>
    </row>
    <row r="70" spans="2:3" x14ac:dyDescent="0.15">
      <c r="B70">
        <v>1200404</v>
      </c>
      <c r="C70">
        <v>12</v>
      </c>
    </row>
    <row r="71" spans="2:3" x14ac:dyDescent="0.15">
      <c r="B71">
        <v>1200405</v>
      </c>
      <c r="C71">
        <v>12</v>
      </c>
    </row>
    <row r="72" spans="2:3" x14ac:dyDescent="0.15">
      <c r="B72">
        <v>1200501</v>
      </c>
      <c r="C72">
        <v>21</v>
      </c>
    </row>
    <row r="73" spans="2:3" x14ac:dyDescent="0.15">
      <c r="B73">
        <v>1200502</v>
      </c>
      <c r="C73">
        <v>21</v>
      </c>
    </row>
    <row r="74" spans="2:3" x14ac:dyDescent="0.15">
      <c r="B74">
        <v>1200503</v>
      </c>
      <c r="C74">
        <v>21</v>
      </c>
    </row>
    <row r="75" spans="2:3" x14ac:dyDescent="0.15">
      <c r="B75">
        <v>1200504</v>
      </c>
      <c r="C75">
        <v>21</v>
      </c>
    </row>
    <row r="76" spans="2:3" x14ac:dyDescent="0.15">
      <c r="B76">
        <v>1200505</v>
      </c>
      <c r="C76">
        <v>21</v>
      </c>
    </row>
    <row r="77" spans="2:3" x14ac:dyDescent="0.15">
      <c r="B77">
        <v>1200601</v>
      </c>
      <c r="C77">
        <v>38</v>
      </c>
    </row>
    <row r="78" spans="2:3" x14ac:dyDescent="0.15">
      <c r="B78">
        <v>1200602</v>
      </c>
      <c r="C78">
        <v>38</v>
      </c>
    </row>
    <row r="79" spans="2:3" x14ac:dyDescent="0.15">
      <c r="B79">
        <v>1200603</v>
      </c>
      <c r="C79">
        <v>38</v>
      </c>
    </row>
    <row r="80" spans="2:3" x14ac:dyDescent="0.15">
      <c r="B80">
        <v>1200604</v>
      </c>
      <c r="C80">
        <v>38</v>
      </c>
    </row>
    <row r="81" spans="2:3" x14ac:dyDescent="0.15">
      <c r="B81">
        <v>1200605</v>
      </c>
      <c r="C81">
        <v>38</v>
      </c>
    </row>
    <row r="82" spans="2:3" x14ac:dyDescent="0.15">
      <c r="B82">
        <v>1200701</v>
      </c>
      <c r="C82">
        <v>68</v>
      </c>
    </row>
    <row r="83" spans="2:3" x14ac:dyDescent="0.15">
      <c r="B83">
        <v>1200702</v>
      </c>
      <c r="C83">
        <v>68</v>
      </c>
    </row>
    <row r="84" spans="2:3" x14ac:dyDescent="0.15">
      <c r="B84">
        <v>1200703</v>
      </c>
      <c r="C84">
        <v>68</v>
      </c>
    </row>
    <row r="85" spans="2:3" x14ac:dyDescent="0.15">
      <c r="B85">
        <v>1200704</v>
      </c>
      <c r="C85">
        <v>68</v>
      </c>
    </row>
    <row r="86" spans="2:3" x14ac:dyDescent="0.15">
      <c r="B86">
        <v>1200705</v>
      </c>
      <c r="C86">
        <v>68</v>
      </c>
    </row>
    <row r="87" spans="2:3" x14ac:dyDescent="0.15">
      <c r="B87">
        <v>1200801</v>
      </c>
      <c r="C87">
        <v>122</v>
      </c>
    </row>
    <row r="88" spans="2:3" x14ac:dyDescent="0.15">
      <c r="B88">
        <v>1200802</v>
      </c>
      <c r="C88">
        <v>122</v>
      </c>
    </row>
    <row r="89" spans="2:3" x14ac:dyDescent="0.15">
      <c r="B89">
        <v>1200803</v>
      </c>
      <c r="C89">
        <v>122</v>
      </c>
    </row>
    <row r="90" spans="2:3" x14ac:dyDescent="0.15">
      <c r="B90">
        <v>1200804</v>
      </c>
      <c r="C90">
        <v>122</v>
      </c>
    </row>
    <row r="91" spans="2:3" x14ac:dyDescent="0.15">
      <c r="B91">
        <v>1200805</v>
      </c>
      <c r="C91">
        <v>122</v>
      </c>
    </row>
    <row r="92" spans="2:3" x14ac:dyDescent="0.15">
      <c r="B92">
        <v>1200901</v>
      </c>
      <c r="C92">
        <v>220</v>
      </c>
    </row>
    <row r="93" spans="2:3" x14ac:dyDescent="0.15">
      <c r="B93">
        <v>1200902</v>
      </c>
      <c r="C93">
        <v>220</v>
      </c>
    </row>
    <row r="94" spans="2:3" x14ac:dyDescent="0.15">
      <c r="B94">
        <v>1200903</v>
      </c>
      <c r="C94">
        <v>220</v>
      </c>
    </row>
    <row r="95" spans="2:3" x14ac:dyDescent="0.15">
      <c r="B95">
        <v>1200904</v>
      </c>
      <c r="C95">
        <v>220</v>
      </c>
    </row>
    <row r="96" spans="2:3" x14ac:dyDescent="0.15">
      <c r="B96">
        <v>1200905</v>
      </c>
      <c r="C96">
        <v>220</v>
      </c>
    </row>
    <row r="97" spans="2:3" x14ac:dyDescent="0.15">
      <c r="B97">
        <v>1201001</v>
      </c>
      <c r="C97">
        <v>397</v>
      </c>
    </row>
    <row r="98" spans="2:3" x14ac:dyDescent="0.15">
      <c r="B98">
        <v>1201002</v>
      </c>
      <c r="C98">
        <v>397</v>
      </c>
    </row>
    <row r="99" spans="2:3" x14ac:dyDescent="0.15">
      <c r="B99">
        <v>1201003</v>
      </c>
      <c r="C99">
        <v>397</v>
      </c>
    </row>
    <row r="100" spans="2:3" x14ac:dyDescent="0.15">
      <c r="B100">
        <v>1201004</v>
      </c>
      <c r="C100">
        <v>397</v>
      </c>
    </row>
    <row r="101" spans="2:3" x14ac:dyDescent="0.15">
      <c r="B101">
        <v>1201005</v>
      </c>
      <c r="C101">
        <v>397</v>
      </c>
    </row>
    <row r="102" spans="2:3" x14ac:dyDescent="0.15">
      <c r="B102">
        <v>1300101</v>
      </c>
      <c r="C102">
        <v>2</v>
      </c>
    </row>
    <row r="103" spans="2:3" x14ac:dyDescent="0.15">
      <c r="B103">
        <v>1300102</v>
      </c>
      <c r="C103">
        <v>2</v>
      </c>
    </row>
    <row r="104" spans="2:3" x14ac:dyDescent="0.15">
      <c r="B104">
        <v>1300103</v>
      </c>
      <c r="C104">
        <v>2</v>
      </c>
    </row>
    <row r="105" spans="2:3" x14ac:dyDescent="0.15">
      <c r="B105">
        <v>1300104</v>
      </c>
      <c r="C105">
        <v>2</v>
      </c>
    </row>
    <row r="106" spans="2:3" x14ac:dyDescent="0.15">
      <c r="B106">
        <v>1300105</v>
      </c>
      <c r="C106">
        <v>2</v>
      </c>
    </row>
    <row r="107" spans="2:3" x14ac:dyDescent="0.15">
      <c r="B107">
        <v>1300201</v>
      </c>
      <c r="C107">
        <v>4</v>
      </c>
    </row>
    <row r="108" spans="2:3" x14ac:dyDescent="0.15">
      <c r="B108">
        <v>1300202</v>
      </c>
      <c r="C108">
        <v>4</v>
      </c>
    </row>
    <row r="109" spans="2:3" x14ac:dyDescent="0.15">
      <c r="B109">
        <v>1300203</v>
      </c>
      <c r="C109">
        <v>4</v>
      </c>
    </row>
    <row r="110" spans="2:3" x14ac:dyDescent="0.15">
      <c r="B110">
        <v>1300204</v>
      </c>
      <c r="C110">
        <v>4</v>
      </c>
    </row>
    <row r="111" spans="2:3" x14ac:dyDescent="0.15">
      <c r="B111">
        <v>1300205</v>
      </c>
      <c r="C111">
        <v>4</v>
      </c>
    </row>
    <row r="112" spans="2:3" x14ac:dyDescent="0.15">
      <c r="B112">
        <v>1300301</v>
      </c>
      <c r="C112">
        <v>6</v>
      </c>
    </row>
    <row r="113" spans="2:3" x14ac:dyDescent="0.15">
      <c r="B113">
        <v>1300302</v>
      </c>
      <c r="C113">
        <v>6</v>
      </c>
    </row>
    <row r="114" spans="2:3" x14ac:dyDescent="0.15">
      <c r="B114">
        <v>1300303</v>
      </c>
      <c r="C114">
        <v>6</v>
      </c>
    </row>
    <row r="115" spans="2:3" x14ac:dyDescent="0.15">
      <c r="B115">
        <v>1300304</v>
      </c>
      <c r="C115">
        <v>6</v>
      </c>
    </row>
    <row r="116" spans="2:3" x14ac:dyDescent="0.15">
      <c r="B116">
        <v>1300305</v>
      </c>
      <c r="C116">
        <v>6</v>
      </c>
    </row>
    <row r="117" spans="2:3" x14ac:dyDescent="0.15">
      <c r="B117">
        <v>1300401</v>
      </c>
      <c r="C117">
        <v>12</v>
      </c>
    </row>
    <row r="118" spans="2:3" x14ac:dyDescent="0.15">
      <c r="B118">
        <v>1300402</v>
      </c>
      <c r="C118">
        <v>12</v>
      </c>
    </row>
    <row r="119" spans="2:3" x14ac:dyDescent="0.15">
      <c r="B119">
        <v>1300403</v>
      </c>
      <c r="C119">
        <v>12</v>
      </c>
    </row>
    <row r="120" spans="2:3" x14ac:dyDescent="0.15">
      <c r="B120">
        <v>1300404</v>
      </c>
      <c r="C120">
        <v>12</v>
      </c>
    </row>
    <row r="121" spans="2:3" x14ac:dyDescent="0.15">
      <c r="B121">
        <v>1300405</v>
      </c>
      <c r="C121">
        <v>12</v>
      </c>
    </row>
    <row r="122" spans="2:3" x14ac:dyDescent="0.15">
      <c r="B122">
        <v>1300501</v>
      </c>
      <c r="C122">
        <v>21</v>
      </c>
    </row>
    <row r="123" spans="2:3" x14ac:dyDescent="0.15">
      <c r="B123">
        <v>1300502</v>
      </c>
      <c r="C123">
        <v>21</v>
      </c>
    </row>
    <row r="124" spans="2:3" x14ac:dyDescent="0.15">
      <c r="B124">
        <v>1300503</v>
      </c>
      <c r="C124">
        <v>21</v>
      </c>
    </row>
    <row r="125" spans="2:3" x14ac:dyDescent="0.15">
      <c r="B125">
        <v>1300504</v>
      </c>
      <c r="C125">
        <v>21</v>
      </c>
    </row>
    <row r="126" spans="2:3" x14ac:dyDescent="0.15">
      <c r="B126">
        <v>1300505</v>
      </c>
      <c r="C126">
        <v>21</v>
      </c>
    </row>
    <row r="127" spans="2:3" x14ac:dyDescent="0.15">
      <c r="B127">
        <v>1300601</v>
      </c>
      <c r="C127">
        <v>38</v>
      </c>
    </row>
    <row r="128" spans="2:3" x14ac:dyDescent="0.15">
      <c r="B128">
        <v>1300602</v>
      </c>
      <c r="C128">
        <v>38</v>
      </c>
    </row>
    <row r="129" spans="2:3" x14ac:dyDescent="0.15">
      <c r="B129">
        <v>1300603</v>
      </c>
      <c r="C129">
        <v>38</v>
      </c>
    </row>
    <row r="130" spans="2:3" x14ac:dyDescent="0.15">
      <c r="B130">
        <v>1300604</v>
      </c>
      <c r="C130">
        <v>38</v>
      </c>
    </row>
    <row r="131" spans="2:3" x14ac:dyDescent="0.15">
      <c r="B131">
        <v>1300605</v>
      </c>
      <c r="C131">
        <v>38</v>
      </c>
    </row>
    <row r="132" spans="2:3" x14ac:dyDescent="0.15">
      <c r="B132">
        <v>1300701</v>
      </c>
      <c r="C132">
        <v>68</v>
      </c>
    </row>
    <row r="133" spans="2:3" x14ac:dyDescent="0.15">
      <c r="B133">
        <v>1300702</v>
      </c>
      <c r="C133">
        <v>68</v>
      </c>
    </row>
    <row r="134" spans="2:3" x14ac:dyDescent="0.15">
      <c r="B134">
        <v>1300703</v>
      </c>
      <c r="C134">
        <v>68</v>
      </c>
    </row>
    <row r="135" spans="2:3" x14ac:dyDescent="0.15">
      <c r="B135">
        <v>1300704</v>
      </c>
      <c r="C135">
        <v>68</v>
      </c>
    </row>
    <row r="136" spans="2:3" x14ac:dyDescent="0.15">
      <c r="B136">
        <v>1300705</v>
      </c>
      <c r="C136">
        <v>68</v>
      </c>
    </row>
    <row r="137" spans="2:3" x14ac:dyDescent="0.15">
      <c r="B137">
        <v>1300801</v>
      </c>
      <c r="C137">
        <v>122</v>
      </c>
    </row>
    <row r="138" spans="2:3" x14ac:dyDescent="0.15">
      <c r="B138">
        <v>1300802</v>
      </c>
      <c r="C138">
        <v>122</v>
      </c>
    </row>
    <row r="139" spans="2:3" x14ac:dyDescent="0.15">
      <c r="B139">
        <v>1300803</v>
      </c>
      <c r="C139">
        <v>122</v>
      </c>
    </row>
    <row r="140" spans="2:3" x14ac:dyDescent="0.15">
      <c r="B140">
        <v>1300804</v>
      </c>
      <c r="C140">
        <v>122</v>
      </c>
    </row>
    <row r="141" spans="2:3" x14ac:dyDescent="0.15">
      <c r="B141">
        <v>1300805</v>
      </c>
      <c r="C141">
        <v>122</v>
      </c>
    </row>
    <row r="142" spans="2:3" x14ac:dyDescent="0.15">
      <c r="B142">
        <v>1300901</v>
      </c>
      <c r="C142">
        <v>220</v>
      </c>
    </row>
    <row r="143" spans="2:3" x14ac:dyDescent="0.15">
      <c r="B143">
        <v>1300902</v>
      </c>
      <c r="C143">
        <v>220</v>
      </c>
    </row>
    <row r="144" spans="2:3" x14ac:dyDescent="0.15">
      <c r="B144">
        <v>1300903</v>
      </c>
      <c r="C144">
        <v>220</v>
      </c>
    </row>
    <row r="145" spans="2:3" x14ac:dyDescent="0.15">
      <c r="B145">
        <v>1300904</v>
      </c>
      <c r="C145">
        <v>220</v>
      </c>
    </row>
    <row r="146" spans="2:3" x14ac:dyDescent="0.15">
      <c r="B146">
        <v>1300905</v>
      </c>
      <c r="C146">
        <v>220</v>
      </c>
    </row>
    <row r="147" spans="2:3" x14ac:dyDescent="0.15">
      <c r="B147">
        <v>1301001</v>
      </c>
      <c r="C147">
        <v>397</v>
      </c>
    </row>
    <row r="148" spans="2:3" x14ac:dyDescent="0.15">
      <c r="B148">
        <v>1301002</v>
      </c>
      <c r="C148">
        <v>397</v>
      </c>
    </row>
    <row r="149" spans="2:3" x14ac:dyDescent="0.15">
      <c r="B149">
        <v>1301003</v>
      </c>
      <c r="C149">
        <v>397</v>
      </c>
    </row>
    <row r="150" spans="2:3" x14ac:dyDescent="0.15">
      <c r="B150">
        <v>1301004</v>
      </c>
      <c r="C150">
        <v>397</v>
      </c>
    </row>
    <row r="151" spans="2:3" x14ac:dyDescent="0.15">
      <c r="B151">
        <v>1301005</v>
      </c>
      <c r="C151">
        <v>397</v>
      </c>
    </row>
    <row r="152" spans="2:3" x14ac:dyDescent="0.15">
      <c r="B152">
        <v>1000101</v>
      </c>
      <c r="C152">
        <v>2</v>
      </c>
    </row>
    <row r="153" spans="2:3" x14ac:dyDescent="0.15">
      <c r="B153">
        <v>1000102</v>
      </c>
      <c r="C153">
        <v>2</v>
      </c>
    </row>
    <row r="154" spans="2:3" x14ac:dyDescent="0.15">
      <c r="B154">
        <v>1000103</v>
      </c>
      <c r="C154">
        <v>2</v>
      </c>
    </row>
    <row r="155" spans="2:3" x14ac:dyDescent="0.15">
      <c r="B155">
        <v>1000201</v>
      </c>
      <c r="C155">
        <v>4</v>
      </c>
    </row>
    <row r="156" spans="2:3" x14ac:dyDescent="0.15">
      <c r="B156">
        <v>1000202</v>
      </c>
      <c r="C156">
        <v>4</v>
      </c>
    </row>
    <row r="157" spans="2:3" x14ac:dyDescent="0.15">
      <c r="B157">
        <v>1000203</v>
      </c>
      <c r="C157">
        <v>4</v>
      </c>
    </row>
    <row r="158" spans="2:3" x14ac:dyDescent="0.15">
      <c r="B158">
        <v>1000301</v>
      </c>
      <c r="C158">
        <v>6</v>
      </c>
    </row>
    <row r="159" spans="2:3" x14ac:dyDescent="0.15">
      <c r="B159">
        <v>1000302</v>
      </c>
      <c r="C159">
        <v>6</v>
      </c>
    </row>
    <row r="160" spans="2:3" x14ac:dyDescent="0.15">
      <c r="B160">
        <v>1000303</v>
      </c>
      <c r="C160">
        <v>6</v>
      </c>
    </row>
    <row r="161" spans="2:3" x14ac:dyDescent="0.15">
      <c r="B161">
        <v>1000401</v>
      </c>
      <c r="C161">
        <v>12</v>
      </c>
    </row>
    <row r="162" spans="2:3" x14ac:dyDescent="0.15">
      <c r="B162">
        <v>1000402</v>
      </c>
      <c r="C162">
        <v>12</v>
      </c>
    </row>
    <row r="163" spans="2:3" x14ac:dyDescent="0.15">
      <c r="B163">
        <v>1000403</v>
      </c>
      <c r="C163">
        <v>12</v>
      </c>
    </row>
    <row r="164" spans="2:3" x14ac:dyDescent="0.15">
      <c r="B164">
        <v>1000501</v>
      </c>
      <c r="C164">
        <v>21</v>
      </c>
    </row>
    <row r="165" spans="2:3" x14ac:dyDescent="0.15">
      <c r="B165">
        <v>1000502</v>
      </c>
      <c r="C165">
        <v>21</v>
      </c>
    </row>
    <row r="166" spans="2:3" x14ac:dyDescent="0.15">
      <c r="B166">
        <v>1000503</v>
      </c>
      <c r="C166">
        <v>21</v>
      </c>
    </row>
    <row r="167" spans="2:3" x14ac:dyDescent="0.15">
      <c r="B167">
        <v>1000601</v>
      </c>
      <c r="C167">
        <v>38</v>
      </c>
    </row>
    <row r="168" spans="2:3" x14ac:dyDescent="0.15">
      <c r="B168">
        <v>1000602</v>
      </c>
      <c r="C168">
        <v>38</v>
      </c>
    </row>
    <row r="169" spans="2:3" x14ac:dyDescent="0.15">
      <c r="B169">
        <v>1000603</v>
      </c>
      <c r="C169">
        <v>38</v>
      </c>
    </row>
    <row r="170" spans="2:3" x14ac:dyDescent="0.15">
      <c r="B170">
        <v>1000701</v>
      </c>
      <c r="C170">
        <v>68</v>
      </c>
    </row>
    <row r="171" spans="2:3" x14ac:dyDescent="0.15">
      <c r="B171">
        <v>1000702</v>
      </c>
      <c r="C171">
        <v>68</v>
      </c>
    </row>
    <row r="172" spans="2:3" x14ac:dyDescent="0.15">
      <c r="B172">
        <v>1000703</v>
      </c>
      <c r="C172">
        <v>68</v>
      </c>
    </row>
    <row r="173" spans="2:3" x14ac:dyDescent="0.15">
      <c r="B173">
        <v>1000801</v>
      </c>
      <c r="C173">
        <v>122</v>
      </c>
    </row>
    <row r="174" spans="2:3" x14ac:dyDescent="0.15">
      <c r="B174">
        <v>1000802</v>
      </c>
      <c r="C174">
        <v>122</v>
      </c>
    </row>
    <row r="175" spans="2:3" x14ac:dyDescent="0.15">
      <c r="B175">
        <v>1000803</v>
      </c>
      <c r="C175">
        <v>122</v>
      </c>
    </row>
    <row r="176" spans="2:3" x14ac:dyDescent="0.15">
      <c r="B176">
        <v>1000901</v>
      </c>
      <c r="C176">
        <v>220</v>
      </c>
    </row>
    <row r="177" spans="2:3" x14ac:dyDescent="0.15">
      <c r="B177">
        <v>1000902</v>
      </c>
      <c r="C177">
        <v>220</v>
      </c>
    </row>
    <row r="178" spans="2:3" x14ac:dyDescent="0.15">
      <c r="B178">
        <v>1000903</v>
      </c>
      <c r="C178">
        <v>220</v>
      </c>
    </row>
    <row r="179" spans="2:3" x14ac:dyDescent="0.15">
      <c r="B179">
        <v>1001001</v>
      </c>
      <c r="C179">
        <v>397</v>
      </c>
    </row>
    <row r="180" spans="2:3" x14ac:dyDescent="0.15">
      <c r="B180">
        <v>1001002</v>
      </c>
      <c r="C180">
        <v>397</v>
      </c>
    </row>
    <row r="181" spans="2:3" x14ac:dyDescent="0.15">
      <c r="B181">
        <v>1001003</v>
      </c>
      <c r="C181">
        <v>397</v>
      </c>
    </row>
    <row r="182" spans="2:3" x14ac:dyDescent="0.15">
      <c r="B182">
        <v>1110101</v>
      </c>
      <c r="C182">
        <v>10</v>
      </c>
    </row>
    <row r="183" spans="2:3" x14ac:dyDescent="0.15">
      <c r="B183">
        <v>1110102</v>
      </c>
      <c r="C183">
        <v>10</v>
      </c>
    </row>
    <row r="184" spans="2:3" x14ac:dyDescent="0.15">
      <c r="B184">
        <v>1110103</v>
      </c>
      <c r="C184">
        <v>10</v>
      </c>
    </row>
    <row r="185" spans="2:3" x14ac:dyDescent="0.15">
      <c r="B185">
        <v>1110104</v>
      </c>
      <c r="C185">
        <v>10</v>
      </c>
    </row>
    <row r="186" spans="2:3" x14ac:dyDescent="0.15">
      <c r="B186">
        <v>1110105</v>
      </c>
      <c r="C186">
        <v>10</v>
      </c>
    </row>
    <row r="187" spans="2:3" x14ac:dyDescent="0.15">
      <c r="B187">
        <v>1110201</v>
      </c>
      <c r="C187">
        <v>18</v>
      </c>
    </row>
    <row r="188" spans="2:3" x14ac:dyDescent="0.15">
      <c r="B188">
        <v>1110202</v>
      </c>
      <c r="C188">
        <v>18</v>
      </c>
    </row>
    <row r="189" spans="2:3" x14ac:dyDescent="0.15">
      <c r="B189">
        <v>1110203</v>
      </c>
      <c r="C189">
        <v>18</v>
      </c>
    </row>
    <row r="190" spans="2:3" x14ac:dyDescent="0.15">
      <c r="B190">
        <v>1110204</v>
      </c>
      <c r="C190">
        <v>18</v>
      </c>
    </row>
    <row r="191" spans="2:3" x14ac:dyDescent="0.15">
      <c r="B191">
        <v>1110205</v>
      </c>
      <c r="C191">
        <v>18</v>
      </c>
    </row>
    <row r="192" spans="2:3" x14ac:dyDescent="0.15">
      <c r="B192">
        <v>1110301</v>
      </c>
      <c r="C192">
        <v>32</v>
      </c>
    </row>
    <row r="193" spans="2:3" x14ac:dyDescent="0.15">
      <c r="B193">
        <v>1110302</v>
      </c>
      <c r="C193">
        <v>32</v>
      </c>
    </row>
    <row r="194" spans="2:3" x14ac:dyDescent="0.15">
      <c r="B194">
        <v>1110303</v>
      </c>
      <c r="C194">
        <v>32</v>
      </c>
    </row>
    <row r="195" spans="2:3" x14ac:dyDescent="0.15">
      <c r="B195">
        <v>1110304</v>
      </c>
      <c r="C195">
        <v>32</v>
      </c>
    </row>
    <row r="196" spans="2:3" x14ac:dyDescent="0.15">
      <c r="B196">
        <v>1110305</v>
      </c>
      <c r="C196">
        <v>32</v>
      </c>
    </row>
    <row r="197" spans="2:3" x14ac:dyDescent="0.15">
      <c r="B197">
        <v>1110401</v>
      </c>
      <c r="C197">
        <v>58</v>
      </c>
    </row>
    <row r="198" spans="2:3" x14ac:dyDescent="0.15">
      <c r="B198">
        <v>1110402</v>
      </c>
      <c r="C198">
        <v>58</v>
      </c>
    </row>
    <row r="199" spans="2:3" x14ac:dyDescent="0.15">
      <c r="B199">
        <v>1110403</v>
      </c>
      <c r="C199">
        <v>58</v>
      </c>
    </row>
    <row r="200" spans="2:3" x14ac:dyDescent="0.15">
      <c r="B200">
        <v>1110404</v>
      </c>
      <c r="C200">
        <v>58</v>
      </c>
    </row>
    <row r="201" spans="2:3" x14ac:dyDescent="0.15">
      <c r="B201">
        <v>1110405</v>
      </c>
      <c r="C201">
        <v>58</v>
      </c>
    </row>
    <row r="202" spans="2:3" x14ac:dyDescent="0.15">
      <c r="B202">
        <v>1110501</v>
      </c>
      <c r="C202">
        <v>105</v>
      </c>
    </row>
    <row r="203" spans="2:3" x14ac:dyDescent="0.15">
      <c r="B203">
        <v>1110502</v>
      </c>
      <c r="C203">
        <v>105</v>
      </c>
    </row>
    <row r="204" spans="2:3" x14ac:dyDescent="0.15">
      <c r="B204">
        <v>1110503</v>
      </c>
      <c r="C204">
        <v>105</v>
      </c>
    </row>
    <row r="205" spans="2:3" x14ac:dyDescent="0.15">
      <c r="B205">
        <v>1110504</v>
      </c>
      <c r="C205">
        <v>105</v>
      </c>
    </row>
    <row r="206" spans="2:3" x14ac:dyDescent="0.15">
      <c r="B206">
        <v>1110505</v>
      </c>
      <c r="C206">
        <v>105</v>
      </c>
    </row>
    <row r="207" spans="2:3" x14ac:dyDescent="0.15">
      <c r="B207">
        <v>1110601</v>
      </c>
      <c r="C207">
        <v>189</v>
      </c>
    </row>
    <row r="208" spans="2:3" x14ac:dyDescent="0.15">
      <c r="B208">
        <v>1110602</v>
      </c>
      <c r="C208">
        <v>189</v>
      </c>
    </row>
    <row r="209" spans="2:3" x14ac:dyDescent="0.15">
      <c r="B209">
        <v>1110603</v>
      </c>
      <c r="C209">
        <v>189</v>
      </c>
    </row>
    <row r="210" spans="2:3" x14ac:dyDescent="0.15">
      <c r="B210">
        <v>1110604</v>
      </c>
      <c r="C210">
        <v>189</v>
      </c>
    </row>
    <row r="211" spans="2:3" x14ac:dyDescent="0.15">
      <c r="B211">
        <v>1110605</v>
      </c>
      <c r="C211">
        <v>189</v>
      </c>
    </row>
    <row r="212" spans="2:3" x14ac:dyDescent="0.15">
      <c r="B212">
        <v>1110701</v>
      </c>
      <c r="C212">
        <v>340</v>
      </c>
    </row>
    <row r="213" spans="2:3" x14ac:dyDescent="0.15">
      <c r="B213">
        <v>1110702</v>
      </c>
      <c r="C213">
        <v>340</v>
      </c>
    </row>
    <row r="214" spans="2:3" x14ac:dyDescent="0.15">
      <c r="B214">
        <v>1110703</v>
      </c>
      <c r="C214">
        <v>340</v>
      </c>
    </row>
    <row r="215" spans="2:3" x14ac:dyDescent="0.15">
      <c r="B215">
        <v>1110704</v>
      </c>
      <c r="C215">
        <v>340</v>
      </c>
    </row>
    <row r="216" spans="2:3" x14ac:dyDescent="0.15">
      <c r="B216">
        <v>1110705</v>
      </c>
      <c r="C216">
        <v>340</v>
      </c>
    </row>
    <row r="217" spans="2:3" x14ac:dyDescent="0.15">
      <c r="B217">
        <v>1110801</v>
      </c>
      <c r="C217">
        <v>612</v>
      </c>
    </row>
    <row r="218" spans="2:3" x14ac:dyDescent="0.15">
      <c r="B218">
        <v>1110802</v>
      </c>
      <c r="C218">
        <v>612</v>
      </c>
    </row>
    <row r="219" spans="2:3" x14ac:dyDescent="0.15">
      <c r="B219">
        <v>1110803</v>
      </c>
      <c r="C219">
        <v>612</v>
      </c>
    </row>
    <row r="220" spans="2:3" x14ac:dyDescent="0.15">
      <c r="B220">
        <v>1110804</v>
      </c>
      <c r="C220">
        <v>612</v>
      </c>
    </row>
    <row r="221" spans="2:3" x14ac:dyDescent="0.15">
      <c r="B221">
        <v>1110805</v>
      </c>
      <c r="C221">
        <v>612</v>
      </c>
    </row>
    <row r="222" spans="2:3" x14ac:dyDescent="0.15">
      <c r="B222">
        <v>1110901</v>
      </c>
      <c r="C222">
        <v>1102</v>
      </c>
    </row>
    <row r="223" spans="2:3" x14ac:dyDescent="0.15">
      <c r="B223">
        <v>1110902</v>
      </c>
      <c r="C223">
        <v>1102</v>
      </c>
    </row>
    <row r="224" spans="2:3" x14ac:dyDescent="0.15">
      <c r="B224">
        <v>1110903</v>
      </c>
      <c r="C224">
        <v>1102</v>
      </c>
    </row>
    <row r="225" spans="2:3" x14ac:dyDescent="0.15">
      <c r="B225">
        <v>1110904</v>
      </c>
      <c r="C225">
        <v>1102</v>
      </c>
    </row>
    <row r="226" spans="2:3" x14ac:dyDescent="0.15">
      <c r="B226">
        <v>1110905</v>
      </c>
      <c r="C226">
        <v>1102</v>
      </c>
    </row>
    <row r="227" spans="2:3" x14ac:dyDescent="0.15">
      <c r="B227">
        <v>1111001</v>
      </c>
      <c r="C227">
        <v>1984</v>
      </c>
    </row>
    <row r="228" spans="2:3" x14ac:dyDescent="0.15">
      <c r="B228">
        <v>1111002</v>
      </c>
      <c r="C228">
        <v>1984</v>
      </c>
    </row>
    <row r="229" spans="2:3" x14ac:dyDescent="0.15">
      <c r="B229">
        <v>1111003</v>
      </c>
      <c r="C229">
        <v>1984</v>
      </c>
    </row>
    <row r="230" spans="2:3" x14ac:dyDescent="0.15">
      <c r="B230">
        <v>1111004</v>
      </c>
      <c r="C230">
        <v>1984</v>
      </c>
    </row>
    <row r="231" spans="2:3" x14ac:dyDescent="0.15">
      <c r="B231">
        <v>1111005</v>
      </c>
      <c r="C231">
        <v>1984</v>
      </c>
    </row>
    <row r="232" spans="2:3" x14ac:dyDescent="0.15">
      <c r="B232">
        <v>1210101</v>
      </c>
      <c r="C232">
        <v>10</v>
      </c>
    </row>
    <row r="233" spans="2:3" x14ac:dyDescent="0.15">
      <c r="B233">
        <v>1210102</v>
      </c>
      <c r="C233">
        <v>10</v>
      </c>
    </row>
    <row r="234" spans="2:3" x14ac:dyDescent="0.15">
      <c r="B234">
        <v>1210103</v>
      </c>
      <c r="C234">
        <v>10</v>
      </c>
    </row>
    <row r="235" spans="2:3" x14ac:dyDescent="0.15">
      <c r="B235">
        <v>1210104</v>
      </c>
      <c r="C235">
        <v>10</v>
      </c>
    </row>
    <row r="236" spans="2:3" x14ac:dyDescent="0.15">
      <c r="B236">
        <v>1210105</v>
      </c>
      <c r="C236">
        <v>10</v>
      </c>
    </row>
    <row r="237" spans="2:3" x14ac:dyDescent="0.15">
      <c r="B237">
        <v>1210201</v>
      </c>
      <c r="C237">
        <v>18</v>
      </c>
    </row>
    <row r="238" spans="2:3" x14ac:dyDescent="0.15">
      <c r="B238">
        <v>1210202</v>
      </c>
      <c r="C238">
        <v>18</v>
      </c>
    </row>
    <row r="239" spans="2:3" x14ac:dyDescent="0.15">
      <c r="B239">
        <v>1210203</v>
      </c>
      <c r="C239">
        <v>18</v>
      </c>
    </row>
    <row r="240" spans="2:3" x14ac:dyDescent="0.15">
      <c r="B240">
        <v>1210204</v>
      </c>
      <c r="C240">
        <v>18</v>
      </c>
    </row>
    <row r="241" spans="2:3" x14ac:dyDescent="0.15">
      <c r="B241">
        <v>1210205</v>
      </c>
      <c r="C241">
        <v>18</v>
      </c>
    </row>
    <row r="242" spans="2:3" x14ac:dyDescent="0.15">
      <c r="B242">
        <v>1210301</v>
      </c>
      <c r="C242">
        <v>32</v>
      </c>
    </row>
    <row r="243" spans="2:3" x14ac:dyDescent="0.15">
      <c r="B243">
        <v>1210302</v>
      </c>
      <c r="C243">
        <v>32</v>
      </c>
    </row>
    <row r="244" spans="2:3" x14ac:dyDescent="0.15">
      <c r="B244">
        <v>1210303</v>
      </c>
      <c r="C244">
        <v>32</v>
      </c>
    </row>
    <row r="245" spans="2:3" x14ac:dyDescent="0.15">
      <c r="B245">
        <v>1210304</v>
      </c>
      <c r="C245">
        <v>32</v>
      </c>
    </row>
    <row r="246" spans="2:3" x14ac:dyDescent="0.15">
      <c r="B246">
        <v>1210305</v>
      </c>
      <c r="C246">
        <v>32</v>
      </c>
    </row>
    <row r="247" spans="2:3" x14ac:dyDescent="0.15">
      <c r="B247">
        <v>1210401</v>
      </c>
      <c r="C247">
        <v>58</v>
      </c>
    </row>
    <row r="248" spans="2:3" x14ac:dyDescent="0.15">
      <c r="B248">
        <v>1210402</v>
      </c>
      <c r="C248">
        <v>58</v>
      </c>
    </row>
    <row r="249" spans="2:3" x14ac:dyDescent="0.15">
      <c r="B249">
        <v>1210403</v>
      </c>
      <c r="C249">
        <v>58</v>
      </c>
    </row>
    <row r="250" spans="2:3" x14ac:dyDescent="0.15">
      <c r="B250">
        <v>1210404</v>
      </c>
      <c r="C250">
        <v>58</v>
      </c>
    </row>
    <row r="251" spans="2:3" x14ac:dyDescent="0.15">
      <c r="B251">
        <v>1210405</v>
      </c>
      <c r="C251">
        <v>58</v>
      </c>
    </row>
    <row r="252" spans="2:3" x14ac:dyDescent="0.15">
      <c r="B252">
        <v>1210501</v>
      </c>
      <c r="C252">
        <v>105</v>
      </c>
    </row>
    <row r="253" spans="2:3" x14ac:dyDescent="0.15">
      <c r="B253">
        <v>1210502</v>
      </c>
      <c r="C253">
        <v>105</v>
      </c>
    </row>
    <row r="254" spans="2:3" x14ac:dyDescent="0.15">
      <c r="B254">
        <v>1210503</v>
      </c>
      <c r="C254">
        <v>105</v>
      </c>
    </row>
    <row r="255" spans="2:3" x14ac:dyDescent="0.15">
      <c r="B255">
        <v>1210504</v>
      </c>
      <c r="C255">
        <v>105</v>
      </c>
    </row>
    <row r="256" spans="2:3" x14ac:dyDescent="0.15">
      <c r="B256">
        <v>1210505</v>
      </c>
      <c r="C256">
        <v>105</v>
      </c>
    </row>
    <row r="257" spans="2:3" x14ac:dyDescent="0.15">
      <c r="B257">
        <v>1210601</v>
      </c>
      <c r="C257">
        <v>189</v>
      </c>
    </row>
    <row r="258" spans="2:3" x14ac:dyDescent="0.15">
      <c r="B258">
        <v>1210602</v>
      </c>
      <c r="C258">
        <v>189</v>
      </c>
    </row>
    <row r="259" spans="2:3" x14ac:dyDescent="0.15">
      <c r="B259">
        <v>1210603</v>
      </c>
      <c r="C259">
        <v>189</v>
      </c>
    </row>
    <row r="260" spans="2:3" x14ac:dyDescent="0.15">
      <c r="B260">
        <v>1210604</v>
      </c>
      <c r="C260">
        <v>189</v>
      </c>
    </row>
    <row r="261" spans="2:3" x14ac:dyDescent="0.15">
      <c r="B261">
        <v>1210605</v>
      </c>
      <c r="C261">
        <v>189</v>
      </c>
    </row>
    <row r="262" spans="2:3" x14ac:dyDescent="0.15">
      <c r="B262">
        <v>1210701</v>
      </c>
      <c r="C262">
        <v>340</v>
      </c>
    </row>
    <row r="263" spans="2:3" x14ac:dyDescent="0.15">
      <c r="B263">
        <v>1210702</v>
      </c>
      <c r="C263">
        <v>340</v>
      </c>
    </row>
    <row r="264" spans="2:3" x14ac:dyDescent="0.15">
      <c r="B264">
        <v>1210703</v>
      </c>
      <c r="C264">
        <v>340</v>
      </c>
    </row>
    <row r="265" spans="2:3" x14ac:dyDescent="0.15">
      <c r="B265">
        <v>1210704</v>
      </c>
      <c r="C265">
        <v>340</v>
      </c>
    </row>
    <row r="266" spans="2:3" x14ac:dyDescent="0.15">
      <c r="B266">
        <v>1210705</v>
      </c>
      <c r="C266">
        <v>340</v>
      </c>
    </row>
    <row r="267" spans="2:3" x14ac:dyDescent="0.15">
      <c r="B267">
        <v>1210801</v>
      </c>
      <c r="C267">
        <v>612</v>
      </c>
    </row>
    <row r="268" spans="2:3" x14ac:dyDescent="0.15">
      <c r="B268">
        <v>1210802</v>
      </c>
      <c r="C268">
        <v>612</v>
      </c>
    </row>
    <row r="269" spans="2:3" x14ac:dyDescent="0.15">
      <c r="B269">
        <v>1210803</v>
      </c>
      <c r="C269">
        <v>612</v>
      </c>
    </row>
    <row r="270" spans="2:3" x14ac:dyDescent="0.15">
      <c r="B270">
        <v>1210804</v>
      </c>
      <c r="C270">
        <v>612</v>
      </c>
    </row>
    <row r="271" spans="2:3" x14ac:dyDescent="0.15">
      <c r="B271">
        <v>1210805</v>
      </c>
      <c r="C271">
        <v>612</v>
      </c>
    </row>
    <row r="272" spans="2:3" x14ac:dyDescent="0.15">
      <c r="B272">
        <v>1210901</v>
      </c>
      <c r="C272">
        <v>1102</v>
      </c>
    </row>
    <row r="273" spans="2:3" x14ac:dyDescent="0.15">
      <c r="B273">
        <v>1210902</v>
      </c>
      <c r="C273">
        <v>1102</v>
      </c>
    </row>
    <row r="274" spans="2:3" x14ac:dyDescent="0.15">
      <c r="B274">
        <v>1210903</v>
      </c>
      <c r="C274">
        <v>1102</v>
      </c>
    </row>
    <row r="275" spans="2:3" x14ac:dyDescent="0.15">
      <c r="B275">
        <v>1210904</v>
      </c>
      <c r="C275">
        <v>1102</v>
      </c>
    </row>
    <row r="276" spans="2:3" x14ac:dyDescent="0.15">
      <c r="B276">
        <v>1210905</v>
      </c>
      <c r="C276">
        <v>1102</v>
      </c>
    </row>
    <row r="277" spans="2:3" x14ac:dyDescent="0.15">
      <c r="B277">
        <v>1211001</v>
      </c>
      <c r="C277">
        <v>1984</v>
      </c>
    </row>
    <row r="278" spans="2:3" x14ac:dyDescent="0.15">
      <c r="B278">
        <v>1211002</v>
      </c>
      <c r="C278">
        <v>1984</v>
      </c>
    </row>
    <row r="279" spans="2:3" x14ac:dyDescent="0.15">
      <c r="B279">
        <v>1211003</v>
      </c>
      <c r="C279">
        <v>1984</v>
      </c>
    </row>
    <row r="280" spans="2:3" x14ac:dyDescent="0.15">
      <c r="B280">
        <v>1211004</v>
      </c>
      <c r="C280">
        <v>1984</v>
      </c>
    </row>
    <row r="281" spans="2:3" x14ac:dyDescent="0.15">
      <c r="B281">
        <v>1211005</v>
      </c>
      <c r="C281">
        <v>1984</v>
      </c>
    </row>
    <row r="282" spans="2:3" x14ac:dyDescent="0.15">
      <c r="B282">
        <v>1310101</v>
      </c>
      <c r="C282">
        <v>10</v>
      </c>
    </row>
    <row r="283" spans="2:3" x14ac:dyDescent="0.15">
      <c r="B283">
        <v>1310102</v>
      </c>
      <c r="C283">
        <v>10</v>
      </c>
    </row>
    <row r="284" spans="2:3" x14ac:dyDescent="0.15">
      <c r="B284">
        <v>1310103</v>
      </c>
      <c r="C284">
        <v>10</v>
      </c>
    </row>
    <row r="285" spans="2:3" x14ac:dyDescent="0.15">
      <c r="B285">
        <v>1310104</v>
      </c>
      <c r="C285">
        <v>10</v>
      </c>
    </row>
    <row r="286" spans="2:3" x14ac:dyDescent="0.15">
      <c r="B286">
        <v>1310105</v>
      </c>
      <c r="C286">
        <v>10</v>
      </c>
    </row>
    <row r="287" spans="2:3" x14ac:dyDescent="0.15">
      <c r="B287">
        <v>1310201</v>
      </c>
      <c r="C287">
        <v>18</v>
      </c>
    </row>
    <row r="288" spans="2:3" x14ac:dyDescent="0.15">
      <c r="B288">
        <v>1310202</v>
      </c>
      <c r="C288">
        <v>18</v>
      </c>
    </row>
    <row r="289" spans="2:3" x14ac:dyDescent="0.15">
      <c r="B289">
        <v>1310203</v>
      </c>
      <c r="C289">
        <v>18</v>
      </c>
    </row>
    <row r="290" spans="2:3" x14ac:dyDescent="0.15">
      <c r="B290">
        <v>1310204</v>
      </c>
      <c r="C290">
        <v>18</v>
      </c>
    </row>
    <row r="291" spans="2:3" x14ac:dyDescent="0.15">
      <c r="B291">
        <v>1310205</v>
      </c>
      <c r="C291">
        <v>18</v>
      </c>
    </row>
    <row r="292" spans="2:3" x14ac:dyDescent="0.15">
      <c r="B292">
        <v>1310301</v>
      </c>
      <c r="C292">
        <v>32</v>
      </c>
    </row>
    <row r="293" spans="2:3" x14ac:dyDescent="0.15">
      <c r="B293">
        <v>1310302</v>
      </c>
      <c r="C293">
        <v>32</v>
      </c>
    </row>
    <row r="294" spans="2:3" x14ac:dyDescent="0.15">
      <c r="B294">
        <v>1310303</v>
      </c>
      <c r="C294">
        <v>32</v>
      </c>
    </row>
    <row r="295" spans="2:3" x14ac:dyDescent="0.15">
      <c r="B295">
        <v>1310304</v>
      </c>
      <c r="C295">
        <v>32</v>
      </c>
    </row>
    <row r="296" spans="2:3" x14ac:dyDescent="0.15">
      <c r="B296">
        <v>1310305</v>
      </c>
      <c r="C296">
        <v>32</v>
      </c>
    </row>
    <row r="297" spans="2:3" x14ac:dyDescent="0.15">
      <c r="B297">
        <v>1310401</v>
      </c>
      <c r="C297">
        <v>58</v>
      </c>
    </row>
    <row r="298" spans="2:3" x14ac:dyDescent="0.15">
      <c r="B298">
        <v>1310402</v>
      </c>
      <c r="C298">
        <v>58</v>
      </c>
    </row>
    <row r="299" spans="2:3" x14ac:dyDescent="0.15">
      <c r="B299">
        <v>1310403</v>
      </c>
      <c r="C299">
        <v>58</v>
      </c>
    </row>
    <row r="300" spans="2:3" x14ac:dyDescent="0.15">
      <c r="B300">
        <v>1310404</v>
      </c>
      <c r="C300">
        <v>58</v>
      </c>
    </row>
    <row r="301" spans="2:3" x14ac:dyDescent="0.15">
      <c r="B301">
        <v>1310405</v>
      </c>
      <c r="C301">
        <v>58</v>
      </c>
    </row>
    <row r="302" spans="2:3" x14ac:dyDescent="0.15">
      <c r="B302">
        <v>1310501</v>
      </c>
      <c r="C302">
        <v>105</v>
      </c>
    </row>
    <row r="303" spans="2:3" x14ac:dyDescent="0.15">
      <c r="B303">
        <v>1310502</v>
      </c>
      <c r="C303">
        <v>105</v>
      </c>
    </row>
    <row r="304" spans="2:3" x14ac:dyDescent="0.15">
      <c r="B304">
        <v>1310503</v>
      </c>
      <c r="C304">
        <v>105</v>
      </c>
    </row>
    <row r="305" spans="2:3" x14ac:dyDescent="0.15">
      <c r="B305">
        <v>1310504</v>
      </c>
      <c r="C305">
        <v>105</v>
      </c>
    </row>
    <row r="306" spans="2:3" x14ac:dyDescent="0.15">
      <c r="B306">
        <v>1310505</v>
      </c>
      <c r="C306">
        <v>105</v>
      </c>
    </row>
    <row r="307" spans="2:3" x14ac:dyDescent="0.15">
      <c r="B307">
        <v>1310601</v>
      </c>
      <c r="C307">
        <v>189</v>
      </c>
    </row>
    <row r="308" spans="2:3" x14ac:dyDescent="0.15">
      <c r="B308">
        <v>1310602</v>
      </c>
      <c r="C308">
        <v>189</v>
      </c>
    </row>
    <row r="309" spans="2:3" x14ac:dyDescent="0.15">
      <c r="B309">
        <v>1310603</v>
      </c>
      <c r="C309">
        <v>189</v>
      </c>
    </row>
    <row r="310" spans="2:3" x14ac:dyDescent="0.15">
      <c r="B310">
        <v>1310604</v>
      </c>
      <c r="C310">
        <v>189</v>
      </c>
    </row>
    <row r="311" spans="2:3" x14ac:dyDescent="0.15">
      <c r="B311">
        <v>1310605</v>
      </c>
      <c r="C311">
        <v>189</v>
      </c>
    </row>
    <row r="312" spans="2:3" x14ac:dyDescent="0.15">
      <c r="B312">
        <v>1310701</v>
      </c>
      <c r="C312">
        <v>340</v>
      </c>
    </row>
    <row r="313" spans="2:3" x14ac:dyDescent="0.15">
      <c r="B313">
        <v>1310702</v>
      </c>
      <c r="C313">
        <v>340</v>
      </c>
    </row>
    <row r="314" spans="2:3" x14ac:dyDescent="0.15">
      <c r="B314">
        <v>1310703</v>
      </c>
      <c r="C314">
        <v>340</v>
      </c>
    </row>
    <row r="315" spans="2:3" x14ac:dyDescent="0.15">
      <c r="B315">
        <v>1310704</v>
      </c>
      <c r="C315">
        <v>340</v>
      </c>
    </row>
    <row r="316" spans="2:3" x14ac:dyDescent="0.15">
      <c r="B316">
        <v>1310705</v>
      </c>
      <c r="C316">
        <v>340</v>
      </c>
    </row>
    <row r="317" spans="2:3" x14ac:dyDescent="0.15">
      <c r="B317">
        <v>1310801</v>
      </c>
      <c r="C317">
        <v>612</v>
      </c>
    </row>
    <row r="318" spans="2:3" x14ac:dyDescent="0.15">
      <c r="B318">
        <v>1310802</v>
      </c>
      <c r="C318">
        <v>612</v>
      </c>
    </row>
    <row r="319" spans="2:3" x14ac:dyDescent="0.15">
      <c r="B319">
        <v>1310803</v>
      </c>
      <c r="C319">
        <v>612</v>
      </c>
    </row>
    <row r="320" spans="2:3" x14ac:dyDescent="0.15">
      <c r="B320">
        <v>1310804</v>
      </c>
      <c r="C320">
        <v>612</v>
      </c>
    </row>
    <row r="321" spans="2:3" x14ac:dyDescent="0.15">
      <c r="B321">
        <v>1310805</v>
      </c>
      <c r="C321">
        <v>612</v>
      </c>
    </row>
    <row r="322" spans="2:3" x14ac:dyDescent="0.15">
      <c r="B322">
        <v>1310901</v>
      </c>
      <c r="C322">
        <v>1102</v>
      </c>
    </row>
    <row r="323" spans="2:3" x14ac:dyDescent="0.15">
      <c r="B323">
        <v>1310902</v>
      </c>
      <c r="C323">
        <v>1102</v>
      </c>
    </row>
    <row r="324" spans="2:3" x14ac:dyDescent="0.15">
      <c r="B324">
        <v>1310903</v>
      </c>
      <c r="C324">
        <v>1102</v>
      </c>
    </row>
    <row r="325" spans="2:3" x14ac:dyDescent="0.15">
      <c r="B325">
        <v>1310904</v>
      </c>
      <c r="C325">
        <v>1102</v>
      </c>
    </row>
    <row r="326" spans="2:3" x14ac:dyDescent="0.15">
      <c r="B326">
        <v>1310905</v>
      </c>
      <c r="C326">
        <v>1102</v>
      </c>
    </row>
    <row r="327" spans="2:3" x14ac:dyDescent="0.15">
      <c r="B327">
        <v>1311001</v>
      </c>
      <c r="C327">
        <v>1984</v>
      </c>
    </row>
    <row r="328" spans="2:3" x14ac:dyDescent="0.15">
      <c r="B328">
        <v>1311002</v>
      </c>
      <c r="C328">
        <v>1984</v>
      </c>
    </row>
    <row r="329" spans="2:3" x14ac:dyDescent="0.15">
      <c r="B329">
        <v>1311003</v>
      </c>
      <c r="C329">
        <v>1984</v>
      </c>
    </row>
    <row r="330" spans="2:3" x14ac:dyDescent="0.15">
      <c r="B330">
        <v>1311004</v>
      </c>
      <c r="C330">
        <v>1984</v>
      </c>
    </row>
    <row r="331" spans="2:3" x14ac:dyDescent="0.15">
      <c r="B331">
        <v>1311005</v>
      </c>
      <c r="C331">
        <v>1984</v>
      </c>
    </row>
    <row r="332" spans="2:3" x14ac:dyDescent="0.15">
      <c r="B332">
        <v>1010101</v>
      </c>
      <c r="C332">
        <v>10</v>
      </c>
    </row>
    <row r="333" spans="2:3" x14ac:dyDescent="0.15">
      <c r="B333">
        <v>1010102</v>
      </c>
      <c r="C333">
        <v>10</v>
      </c>
    </row>
    <row r="334" spans="2:3" x14ac:dyDescent="0.15">
      <c r="B334">
        <v>1010103</v>
      </c>
      <c r="C334">
        <v>10</v>
      </c>
    </row>
    <row r="335" spans="2:3" x14ac:dyDescent="0.15">
      <c r="B335">
        <v>1010201</v>
      </c>
      <c r="C335">
        <v>18</v>
      </c>
    </row>
    <row r="336" spans="2:3" x14ac:dyDescent="0.15">
      <c r="B336">
        <v>1010202</v>
      </c>
      <c r="C336">
        <v>18</v>
      </c>
    </row>
    <row r="337" spans="2:3" x14ac:dyDescent="0.15">
      <c r="B337">
        <v>1010203</v>
      </c>
      <c r="C337">
        <v>18</v>
      </c>
    </row>
    <row r="338" spans="2:3" x14ac:dyDescent="0.15">
      <c r="B338">
        <v>1010301</v>
      </c>
      <c r="C338">
        <v>32</v>
      </c>
    </row>
    <row r="339" spans="2:3" x14ac:dyDescent="0.15">
      <c r="B339">
        <v>1010302</v>
      </c>
      <c r="C339">
        <v>32</v>
      </c>
    </row>
    <row r="340" spans="2:3" x14ac:dyDescent="0.15">
      <c r="B340">
        <v>1010303</v>
      </c>
      <c r="C340">
        <v>32</v>
      </c>
    </row>
    <row r="341" spans="2:3" x14ac:dyDescent="0.15">
      <c r="B341">
        <v>1010401</v>
      </c>
      <c r="C341">
        <v>58</v>
      </c>
    </row>
    <row r="342" spans="2:3" x14ac:dyDescent="0.15">
      <c r="B342">
        <v>1010402</v>
      </c>
      <c r="C342">
        <v>58</v>
      </c>
    </row>
    <row r="343" spans="2:3" x14ac:dyDescent="0.15">
      <c r="B343">
        <v>1010403</v>
      </c>
      <c r="C343">
        <v>58</v>
      </c>
    </row>
    <row r="344" spans="2:3" x14ac:dyDescent="0.15">
      <c r="B344">
        <v>1010501</v>
      </c>
      <c r="C344">
        <v>105</v>
      </c>
    </row>
    <row r="345" spans="2:3" x14ac:dyDescent="0.15">
      <c r="B345">
        <v>1010502</v>
      </c>
      <c r="C345">
        <v>105</v>
      </c>
    </row>
    <row r="346" spans="2:3" x14ac:dyDescent="0.15">
      <c r="B346">
        <v>1010503</v>
      </c>
      <c r="C346">
        <v>105</v>
      </c>
    </row>
    <row r="347" spans="2:3" x14ac:dyDescent="0.15">
      <c r="B347">
        <v>1010601</v>
      </c>
      <c r="C347">
        <v>189</v>
      </c>
    </row>
    <row r="348" spans="2:3" x14ac:dyDescent="0.15">
      <c r="B348">
        <v>1010602</v>
      </c>
      <c r="C348">
        <v>189</v>
      </c>
    </row>
    <row r="349" spans="2:3" x14ac:dyDescent="0.15">
      <c r="B349">
        <v>1010603</v>
      </c>
      <c r="C349">
        <v>189</v>
      </c>
    </row>
    <row r="350" spans="2:3" x14ac:dyDescent="0.15">
      <c r="B350">
        <v>1010701</v>
      </c>
      <c r="C350">
        <v>340</v>
      </c>
    </row>
    <row r="351" spans="2:3" x14ac:dyDescent="0.15">
      <c r="B351">
        <v>1010702</v>
      </c>
      <c r="C351">
        <v>340</v>
      </c>
    </row>
    <row r="352" spans="2:3" x14ac:dyDescent="0.15">
      <c r="B352">
        <v>1010703</v>
      </c>
      <c r="C352">
        <v>340</v>
      </c>
    </row>
    <row r="353" spans="2:3" x14ac:dyDescent="0.15">
      <c r="B353">
        <v>1010801</v>
      </c>
      <c r="C353">
        <v>612</v>
      </c>
    </row>
    <row r="354" spans="2:3" x14ac:dyDescent="0.15">
      <c r="B354">
        <v>1010802</v>
      </c>
      <c r="C354">
        <v>612</v>
      </c>
    </row>
    <row r="355" spans="2:3" x14ac:dyDescent="0.15">
      <c r="B355">
        <v>1010803</v>
      </c>
      <c r="C355">
        <v>612</v>
      </c>
    </row>
    <row r="356" spans="2:3" x14ac:dyDescent="0.15">
      <c r="B356">
        <v>1010901</v>
      </c>
      <c r="C356">
        <v>1102</v>
      </c>
    </row>
    <row r="357" spans="2:3" x14ac:dyDescent="0.15">
      <c r="B357">
        <v>1010902</v>
      </c>
      <c r="C357">
        <v>1102</v>
      </c>
    </row>
    <row r="358" spans="2:3" x14ac:dyDescent="0.15">
      <c r="B358">
        <v>1010903</v>
      </c>
      <c r="C358">
        <v>1102</v>
      </c>
    </row>
    <row r="359" spans="2:3" x14ac:dyDescent="0.15">
      <c r="B359">
        <v>1011001</v>
      </c>
      <c r="C359">
        <v>1984</v>
      </c>
    </row>
    <row r="360" spans="2:3" x14ac:dyDescent="0.15">
      <c r="B360">
        <v>1011002</v>
      </c>
      <c r="C360">
        <v>1984</v>
      </c>
    </row>
    <row r="361" spans="2:3" x14ac:dyDescent="0.15">
      <c r="B361">
        <v>1011003</v>
      </c>
      <c r="C361">
        <v>1984</v>
      </c>
    </row>
    <row r="362" spans="2:3" x14ac:dyDescent="0.15">
      <c r="B362">
        <v>1120101</v>
      </c>
      <c r="C362">
        <v>50</v>
      </c>
    </row>
    <row r="363" spans="2:3" x14ac:dyDescent="0.15">
      <c r="B363">
        <v>1120102</v>
      </c>
      <c r="C363">
        <v>50</v>
      </c>
    </row>
    <row r="364" spans="2:3" x14ac:dyDescent="0.15">
      <c r="B364">
        <v>1120103</v>
      </c>
      <c r="C364">
        <v>50</v>
      </c>
    </row>
    <row r="365" spans="2:3" x14ac:dyDescent="0.15">
      <c r="B365">
        <v>1120104</v>
      </c>
      <c r="C365">
        <v>50</v>
      </c>
    </row>
    <row r="366" spans="2:3" x14ac:dyDescent="0.15">
      <c r="B366">
        <v>1120105</v>
      </c>
      <c r="C366">
        <v>50</v>
      </c>
    </row>
    <row r="367" spans="2:3" x14ac:dyDescent="0.15">
      <c r="B367">
        <v>1120201</v>
      </c>
      <c r="C367">
        <v>90</v>
      </c>
    </row>
    <row r="368" spans="2:3" x14ac:dyDescent="0.15">
      <c r="B368">
        <v>1120202</v>
      </c>
      <c r="C368">
        <v>90</v>
      </c>
    </row>
    <row r="369" spans="2:3" x14ac:dyDescent="0.15">
      <c r="B369">
        <v>1120203</v>
      </c>
      <c r="C369">
        <v>90</v>
      </c>
    </row>
    <row r="370" spans="2:3" x14ac:dyDescent="0.15">
      <c r="B370">
        <v>1120204</v>
      </c>
      <c r="C370">
        <v>90</v>
      </c>
    </row>
    <row r="371" spans="2:3" x14ac:dyDescent="0.15">
      <c r="B371">
        <v>1120205</v>
      </c>
      <c r="C371">
        <v>90</v>
      </c>
    </row>
    <row r="372" spans="2:3" x14ac:dyDescent="0.15">
      <c r="B372">
        <v>1120301</v>
      </c>
      <c r="C372">
        <v>162</v>
      </c>
    </row>
    <row r="373" spans="2:3" x14ac:dyDescent="0.15">
      <c r="B373">
        <v>1120302</v>
      </c>
      <c r="C373">
        <v>162</v>
      </c>
    </row>
    <row r="374" spans="2:3" x14ac:dyDescent="0.15">
      <c r="B374">
        <v>1120303</v>
      </c>
      <c r="C374">
        <v>162</v>
      </c>
    </row>
    <row r="375" spans="2:3" x14ac:dyDescent="0.15">
      <c r="B375">
        <v>1120304</v>
      </c>
      <c r="C375">
        <v>162</v>
      </c>
    </row>
    <row r="376" spans="2:3" x14ac:dyDescent="0.15">
      <c r="B376">
        <v>1120305</v>
      </c>
      <c r="C376">
        <v>162</v>
      </c>
    </row>
    <row r="377" spans="2:3" x14ac:dyDescent="0.15">
      <c r="B377">
        <v>1120401</v>
      </c>
      <c r="C377">
        <v>292</v>
      </c>
    </row>
    <row r="378" spans="2:3" x14ac:dyDescent="0.15">
      <c r="B378">
        <v>1120402</v>
      </c>
      <c r="C378">
        <v>292</v>
      </c>
    </row>
    <row r="379" spans="2:3" x14ac:dyDescent="0.15">
      <c r="B379">
        <v>1120403</v>
      </c>
      <c r="C379">
        <v>292</v>
      </c>
    </row>
    <row r="380" spans="2:3" x14ac:dyDescent="0.15">
      <c r="B380">
        <v>1120404</v>
      </c>
      <c r="C380">
        <v>292</v>
      </c>
    </row>
    <row r="381" spans="2:3" x14ac:dyDescent="0.15">
      <c r="B381">
        <v>1120405</v>
      </c>
      <c r="C381">
        <v>292</v>
      </c>
    </row>
    <row r="382" spans="2:3" x14ac:dyDescent="0.15">
      <c r="B382">
        <v>1120501</v>
      </c>
      <c r="C382">
        <v>525</v>
      </c>
    </row>
    <row r="383" spans="2:3" x14ac:dyDescent="0.15">
      <c r="B383">
        <v>1120502</v>
      </c>
      <c r="C383">
        <v>525</v>
      </c>
    </row>
    <row r="384" spans="2:3" x14ac:dyDescent="0.15">
      <c r="B384">
        <v>1120503</v>
      </c>
      <c r="C384">
        <v>525</v>
      </c>
    </row>
    <row r="385" spans="2:3" x14ac:dyDescent="0.15">
      <c r="B385">
        <v>1120504</v>
      </c>
      <c r="C385">
        <v>525</v>
      </c>
    </row>
    <row r="386" spans="2:3" x14ac:dyDescent="0.15">
      <c r="B386">
        <v>1120505</v>
      </c>
      <c r="C386">
        <v>525</v>
      </c>
    </row>
    <row r="387" spans="2:3" x14ac:dyDescent="0.15">
      <c r="B387">
        <v>1120601</v>
      </c>
      <c r="C387">
        <v>945</v>
      </c>
    </row>
    <row r="388" spans="2:3" x14ac:dyDescent="0.15">
      <c r="B388">
        <v>1120602</v>
      </c>
      <c r="C388">
        <v>945</v>
      </c>
    </row>
    <row r="389" spans="2:3" x14ac:dyDescent="0.15">
      <c r="B389">
        <v>1120603</v>
      </c>
      <c r="C389">
        <v>945</v>
      </c>
    </row>
    <row r="390" spans="2:3" x14ac:dyDescent="0.15">
      <c r="B390">
        <v>1120604</v>
      </c>
      <c r="C390">
        <v>945</v>
      </c>
    </row>
    <row r="391" spans="2:3" x14ac:dyDescent="0.15">
      <c r="B391">
        <v>1120605</v>
      </c>
      <c r="C391">
        <v>945</v>
      </c>
    </row>
    <row r="392" spans="2:3" x14ac:dyDescent="0.15">
      <c r="B392">
        <v>1120701</v>
      </c>
      <c r="C392">
        <v>1701</v>
      </c>
    </row>
    <row r="393" spans="2:3" x14ac:dyDescent="0.15">
      <c r="B393">
        <v>1120702</v>
      </c>
      <c r="C393">
        <v>1701</v>
      </c>
    </row>
    <row r="394" spans="2:3" x14ac:dyDescent="0.15">
      <c r="B394">
        <v>1120703</v>
      </c>
      <c r="C394">
        <v>1701</v>
      </c>
    </row>
    <row r="395" spans="2:3" x14ac:dyDescent="0.15">
      <c r="B395">
        <v>1120704</v>
      </c>
      <c r="C395">
        <v>1701</v>
      </c>
    </row>
    <row r="396" spans="2:3" x14ac:dyDescent="0.15">
      <c r="B396">
        <v>1120705</v>
      </c>
      <c r="C396">
        <v>1701</v>
      </c>
    </row>
    <row r="397" spans="2:3" x14ac:dyDescent="0.15">
      <c r="B397">
        <v>1120801</v>
      </c>
      <c r="C397">
        <v>3061</v>
      </c>
    </row>
    <row r="398" spans="2:3" x14ac:dyDescent="0.15">
      <c r="B398">
        <v>1120802</v>
      </c>
      <c r="C398">
        <v>3061</v>
      </c>
    </row>
    <row r="399" spans="2:3" x14ac:dyDescent="0.15">
      <c r="B399">
        <v>1120803</v>
      </c>
      <c r="C399">
        <v>3061</v>
      </c>
    </row>
    <row r="400" spans="2:3" x14ac:dyDescent="0.15">
      <c r="B400">
        <v>1120804</v>
      </c>
      <c r="C400">
        <v>3061</v>
      </c>
    </row>
    <row r="401" spans="2:3" x14ac:dyDescent="0.15">
      <c r="B401">
        <v>1120805</v>
      </c>
      <c r="C401">
        <v>3061</v>
      </c>
    </row>
    <row r="402" spans="2:3" x14ac:dyDescent="0.15">
      <c r="B402">
        <v>1120901</v>
      </c>
      <c r="C402">
        <v>5510</v>
      </c>
    </row>
    <row r="403" spans="2:3" x14ac:dyDescent="0.15">
      <c r="B403">
        <v>1120902</v>
      </c>
      <c r="C403">
        <v>5510</v>
      </c>
    </row>
    <row r="404" spans="2:3" x14ac:dyDescent="0.15">
      <c r="B404">
        <v>1120903</v>
      </c>
      <c r="C404">
        <v>5510</v>
      </c>
    </row>
    <row r="405" spans="2:3" x14ac:dyDescent="0.15">
      <c r="B405">
        <v>1120904</v>
      </c>
      <c r="C405">
        <v>5510</v>
      </c>
    </row>
    <row r="406" spans="2:3" x14ac:dyDescent="0.15">
      <c r="B406">
        <v>1120905</v>
      </c>
      <c r="C406">
        <v>5510</v>
      </c>
    </row>
    <row r="407" spans="2:3" x14ac:dyDescent="0.15">
      <c r="B407">
        <v>1121001</v>
      </c>
      <c r="C407">
        <v>9918</v>
      </c>
    </row>
    <row r="408" spans="2:3" x14ac:dyDescent="0.15">
      <c r="B408">
        <v>1121002</v>
      </c>
      <c r="C408">
        <v>9918</v>
      </c>
    </row>
    <row r="409" spans="2:3" x14ac:dyDescent="0.15">
      <c r="B409">
        <v>1121003</v>
      </c>
      <c r="C409">
        <v>9918</v>
      </c>
    </row>
    <row r="410" spans="2:3" x14ac:dyDescent="0.15">
      <c r="B410">
        <v>1121004</v>
      </c>
      <c r="C410">
        <v>9918</v>
      </c>
    </row>
    <row r="411" spans="2:3" x14ac:dyDescent="0.15">
      <c r="B411">
        <v>1121005</v>
      </c>
      <c r="C411">
        <v>9918</v>
      </c>
    </row>
    <row r="412" spans="2:3" x14ac:dyDescent="0.15">
      <c r="B412">
        <v>1220101</v>
      </c>
      <c r="C412">
        <v>50</v>
      </c>
    </row>
    <row r="413" spans="2:3" x14ac:dyDescent="0.15">
      <c r="B413">
        <v>1220102</v>
      </c>
      <c r="C413">
        <v>50</v>
      </c>
    </row>
    <row r="414" spans="2:3" x14ac:dyDescent="0.15">
      <c r="B414">
        <v>1220103</v>
      </c>
      <c r="C414">
        <v>50</v>
      </c>
    </row>
    <row r="415" spans="2:3" x14ac:dyDescent="0.15">
      <c r="B415">
        <v>1220104</v>
      </c>
      <c r="C415">
        <v>50</v>
      </c>
    </row>
    <row r="416" spans="2:3" x14ac:dyDescent="0.15">
      <c r="B416">
        <v>1220105</v>
      </c>
      <c r="C416">
        <v>50</v>
      </c>
    </row>
    <row r="417" spans="2:3" x14ac:dyDescent="0.15">
      <c r="B417">
        <v>1220201</v>
      </c>
      <c r="C417">
        <v>90</v>
      </c>
    </row>
    <row r="418" spans="2:3" x14ac:dyDescent="0.15">
      <c r="B418">
        <v>1220202</v>
      </c>
      <c r="C418">
        <v>90</v>
      </c>
    </row>
    <row r="419" spans="2:3" x14ac:dyDescent="0.15">
      <c r="B419">
        <v>1220203</v>
      </c>
      <c r="C419">
        <v>90</v>
      </c>
    </row>
    <row r="420" spans="2:3" x14ac:dyDescent="0.15">
      <c r="B420">
        <v>1220204</v>
      </c>
      <c r="C420">
        <v>90</v>
      </c>
    </row>
    <row r="421" spans="2:3" x14ac:dyDescent="0.15">
      <c r="B421">
        <v>1220205</v>
      </c>
      <c r="C421">
        <v>90</v>
      </c>
    </row>
    <row r="422" spans="2:3" x14ac:dyDescent="0.15">
      <c r="B422">
        <v>1220301</v>
      </c>
      <c r="C422">
        <v>162</v>
      </c>
    </row>
    <row r="423" spans="2:3" x14ac:dyDescent="0.15">
      <c r="B423">
        <v>1220302</v>
      </c>
      <c r="C423">
        <v>162</v>
      </c>
    </row>
    <row r="424" spans="2:3" x14ac:dyDescent="0.15">
      <c r="B424">
        <v>1220303</v>
      </c>
      <c r="C424">
        <v>162</v>
      </c>
    </row>
    <row r="425" spans="2:3" x14ac:dyDescent="0.15">
      <c r="B425">
        <v>1220304</v>
      </c>
      <c r="C425">
        <v>162</v>
      </c>
    </row>
    <row r="426" spans="2:3" x14ac:dyDescent="0.15">
      <c r="B426">
        <v>1220305</v>
      </c>
      <c r="C426">
        <v>162</v>
      </c>
    </row>
    <row r="427" spans="2:3" x14ac:dyDescent="0.15">
      <c r="B427">
        <v>1220401</v>
      </c>
      <c r="C427">
        <v>292</v>
      </c>
    </row>
    <row r="428" spans="2:3" x14ac:dyDescent="0.15">
      <c r="B428">
        <v>1220402</v>
      </c>
      <c r="C428">
        <v>292</v>
      </c>
    </row>
    <row r="429" spans="2:3" x14ac:dyDescent="0.15">
      <c r="B429">
        <v>1220403</v>
      </c>
      <c r="C429">
        <v>292</v>
      </c>
    </row>
    <row r="430" spans="2:3" x14ac:dyDescent="0.15">
      <c r="B430">
        <v>1220404</v>
      </c>
      <c r="C430">
        <v>292</v>
      </c>
    </row>
    <row r="431" spans="2:3" x14ac:dyDescent="0.15">
      <c r="B431">
        <v>1220405</v>
      </c>
      <c r="C431">
        <v>292</v>
      </c>
    </row>
    <row r="432" spans="2:3" x14ac:dyDescent="0.15">
      <c r="B432">
        <v>1220501</v>
      </c>
      <c r="C432">
        <v>525</v>
      </c>
    </row>
    <row r="433" spans="2:3" x14ac:dyDescent="0.15">
      <c r="B433">
        <v>1220502</v>
      </c>
      <c r="C433">
        <v>525</v>
      </c>
    </row>
    <row r="434" spans="2:3" x14ac:dyDescent="0.15">
      <c r="B434">
        <v>1220503</v>
      </c>
      <c r="C434">
        <v>525</v>
      </c>
    </row>
    <row r="435" spans="2:3" x14ac:dyDescent="0.15">
      <c r="B435">
        <v>1220504</v>
      </c>
      <c r="C435">
        <v>525</v>
      </c>
    </row>
    <row r="436" spans="2:3" x14ac:dyDescent="0.15">
      <c r="B436">
        <v>1220505</v>
      </c>
      <c r="C436">
        <v>525</v>
      </c>
    </row>
    <row r="437" spans="2:3" x14ac:dyDescent="0.15">
      <c r="B437">
        <v>1220601</v>
      </c>
      <c r="C437">
        <v>945</v>
      </c>
    </row>
    <row r="438" spans="2:3" x14ac:dyDescent="0.15">
      <c r="B438">
        <v>1220602</v>
      </c>
      <c r="C438">
        <v>945</v>
      </c>
    </row>
    <row r="439" spans="2:3" x14ac:dyDescent="0.15">
      <c r="B439">
        <v>1220603</v>
      </c>
      <c r="C439">
        <v>945</v>
      </c>
    </row>
    <row r="440" spans="2:3" x14ac:dyDescent="0.15">
      <c r="B440">
        <v>1220604</v>
      </c>
      <c r="C440">
        <v>945</v>
      </c>
    </row>
    <row r="441" spans="2:3" x14ac:dyDescent="0.15">
      <c r="B441">
        <v>1220605</v>
      </c>
      <c r="C441">
        <v>945</v>
      </c>
    </row>
    <row r="442" spans="2:3" x14ac:dyDescent="0.15">
      <c r="B442">
        <v>1220701</v>
      </c>
      <c r="C442">
        <v>1701</v>
      </c>
    </row>
    <row r="443" spans="2:3" x14ac:dyDescent="0.15">
      <c r="B443">
        <v>1220702</v>
      </c>
      <c r="C443">
        <v>1701</v>
      </c>
    </row>
    <row r="444" spans="2:3" x14ac:dyDescent="0.15">
      <c r="B444">
        <v>1220703</v>
      </c>
      <c r="C444">
        <v>1701</v>
      </c>
    </row>
    <row r="445" spans="2:3" x14ac:dyDescent="0.15">
      <c r="B445">
        <v>1220704</v>
      </c>
      <c r="C445">
        <v>1701</v>
      </c>
    </row>
    <row r="446" spans="2:3" x14ac:dyDescent="0.15">
      <c r="B446">
        <v>1220705</v>
      </c>
      <c r="C446">
        <v>1701</v>
      </c>
    </row>
    <row r="447" spans="2:3" x14ac:dyDescent="0.15">
      <c r="B447">
        <v>1220801</v>
      </c>
      <c r="C447">
        <v>3061</v>
      </c>
    </row>
    <row r="448" spans="2:3" x14ac:dyDescent="0.15">
      <c r="B448">
        <v>1220802</v>
      </c>
      <c r="C448">
        <v>3061</v>
      </c>
    </row>
    <row r="449" spans="2:3" x14ac:dyDescent="0.15">
      <c r="B449">
        <v>1220803</v>
      </c>
      <c r="C449">
        <v>3061</v>
      </c>
    </row>
    <row r="450" spans="2:3" x14ac:dyDescent="0.15">
      <c r="B450">
        <v>1220804</v>
      </c>
      <c r="C450">
        <v>3061</v>
      </c>
    </row>
    <row r="451" spans="2:3" x14ac:dyDescent="0.15">
      <c r="B451">
        <v>1220805</v>
      </c>
      <c r="C451">
        <v>3061</v>
      </c>
    </row>
    <row r="452" spans="2:3" x14ac:dyDescent="0.15">
      <c r="B452">
        <v>1220901</v>
      </c>
      <c r="C452">
        <v>5510</v>
      </c>
    </row>
    <row r="453" spans="2:3" x14ac:dyDescent="0.15">
      <c r="B453">
        <v>1220902</v>
      </c>
      <c r="C453">
        <v>5510</v>
      </c>
    </row>
    <row r="454" spans="2:3" x14ac:dyDescent="0.15">
      <c r="B454">
        <v>1220903</v>
      </c>
      <c r="C454">
        <v>5510</v>
      </c>
    </row>
    <row r="455" spans="2:3" x14ac:dyDescent="0.15">
      <c r="B455">
        <v>1220904</v>
      </c>
      <c r="C455">
        <v>5510</v>
      </c>
    </row>
    <row r="456" spans="2:3" x14ac:dyDescent="0.15">
      <c r="B456">
        <v>1220905</v>
      </c>
      <c r="C456">
        <v>5510</v>
      </c>
    </row>
    <row r="457" spans="2:3" x14ac:dyDescent="0.15">
      <c r="B457">
        <v>1221001</v>
      </c>
      <c r="C457">
        <v>9918</v>
      </c>
    </row>
    <row r="458" spans="2:3" x14ac:dyDescent="0.15">
      <c r="B458">
        <v>1221002</v>
      </c>
      <c r="C458">
        <v>9918</v>
      </c>
    </row>
    <row r="459" spans="2:3" x14ac:dyDescent="0.15">
      <c r="B459">
        <v>1221003</v>
      </c>
      <c r="C459">
        <v>9918</v>
      </c>
    </row>
    <row r="460" spans="2:3" x14ac:dyDescent="0.15">
      <c r="B460">
        <v>1221004</v>
      </c>
      <c r="C460">
        <v>9918</v>
      </c>
    </row>
    <row r="461" spans="2:3" x14ac:dyDescent="0.15">
      <c r="B461">
        <v>1221005</v>
      </c>
      <c r="C461">
        <v>9918</v>
      </c>
    </row>
    <row r="462" spans="2:3" x14ac:dyDescent="0.15">
      <c r="B462">
        <v>1320101</v>
      </c>
      <c r="C462">
        <v>50</v>
      </c>
    </row>
    <row r="463" spans="2:3" x14ac:dyDescent="0.15">
      <c r="B463">
        <v>1320102</v>
      </c>
      <c r="C463">
        <v>50</v>
      </c>
    </row>
    <row r="464" spans="2:3" x14ac:dyDescent="0.15">
      <c r="B464">
        <v>1320103</v>
      </c>
      <c r="C464">
        <v>50</v>
      </c>
    </row>
    <row r="465" spans="2:3" x14ac:dyDescent="0.15">
      <c r="B465">
        <v>1320104</v>
      </c>
      <c r="C465">
        <v>50</v>
      </c>
    </row>
    <row r="466" spans="2:3" x14ac:dyDescent="0.15">
      <c r="B466">
        <v>1320105</v>
      </c>
      <c r="C466">
        <v>50</v>
      </c>
    </row>
    <row r="467" spans="2:3" x14ac:dyDescent="0.15">
      <c r="B467">
        <v>1320201</v>
      </c>
      <c r="C467">
        <v>90</v>
      </c>
    </row>
    <row r="468" spans="2:3" x14ac:dyDescent="0.15">
      <c r="B468">
        <v>1320202</v>
      </c>
      <c r="C468">
        <v>90</v>
      </c>
    </row>
    <row r="469" spans="2:3" x14ac:dyDescent="0.15">
      <c r="B469">
        <v>1320203</v>
      </c>
      <c r="C469">
        <v>90</v>
      </c>
    </row>
    <row r="470" spans="2:3" x14ac:dyDescent="0.15">
      <c r="B470">
        <v>1320204</v>
      </c>
      <c r="C470">
        <v>90</v>
      </c>
    </row>
    <row r="471" spans="2:3" x14ac:dyDescent="0.15">
      <c r="B471">
        <v>1320205</v>
      </c>
      <c r="C471">
        <v>90</v>
      </c>
    </row>
    <row r="472" spans="2:3" x14ac:dyDescent="0.15">
      <c r="B472">
        <v>1320301</v>
      </c>
      <c r="C472">
        <v>162</v>
      </c>
    </row>
    <row r="473" spans="2:3" x14ac:dyDescent="0.15">
      <c r="B473">
        <v>1320302</v>
      </c>
      <c r="C473">
        <v>162</v>
      </c>
    </row>
    <row r="474" spans="2:3" x14ac:dyDescent="0.15">
      <c r="B474">
        <v>1320303</v>
      </c>
      <c r="C474">
        <v>162</v>
      </c>
    </row>
    <row r="475" spans="2:3" x14ac:dyDescent="0.15">
      <c r="B475">
        <v>1320304</v>
      </c>
      <c r="C475">
        <v>162</v>
      </c>
    </row>
    <row r="476" spans="2:3" x14ac:dyDescent="0.15">
      <c r="B476">
        <v>1320305</v>
      </c>
      <c r="C476">
        <v>162</v>
      </c>
    </row>
    <row r="477" spans="2:3" x14ac:dyDescent="0.15">
      <c r="B477">
        <v>1320401</v>
      </c>
      <c r="C477">
        <v>292</v>
      </c>
    </row>
    <row r="478" spans="2:3" x14ac:dyDescent="0.15">
      <c r="B478">
        <v>1320402</v>
      </c>
      <c r="C478">
        <v>292</v>
      </c>
    </row>
    <row r="479" spans="2:3" x14ac:dyDescent="0.15">
      <c r="B479">
        <v>1320403</v>
      </c>
      <c r="C479">
        <v>292</v>
      </c>
    </row>
    <row r="480" spans="2:3" x14ac:dyDescent="0.15">
      <c r="B480">
        <v>1320404</v>
      </c>
      <c r="C480">
        <v>292</v>
      </c>
    </row>
    <row r="481" spans="2:3" x14ac:dyDescent="0.15">
      <c r="B481">
        <v>1320405</v>
      </c>
      <c r="C481">
        <v>292</v>
      </c>
    </row>
    <row r="482" spans="2:3" x14ac:dyDescent="0.15">
      <c r="B482">
        <v>1320501</v>
      </c>
      <c r="C482">
        <v>525</v>
      </c>
    </row>
    <row r="483" spans="2:3" x14ac:dyDescent="0.15">
      <c r="B483">
        <v>1320502</v>
      </c>
      <c r="C483">
        <v>525</v>
      </c>
    </row>
    <row r="484" spans="2:3" x14ac:dyDescent="0.15">
      <c r="B484">
        <v>1320503</v>
      </c>
      <c r="C484">
        <v>525</v>
      </c>
    </row>
    <row r="485" spans="2:3" x14ac:dyDescent="0.15">
      <c r="B485">
        <v>1320504</v>
      </c>
      <c r="C485">
        <v>525</v>
      </c>
    </row>
    <row r="486" spans="2:3" x14ac:dyDescent="0.15">
      <c r="B486">
        <v>1320505</v>
      </c>
      <c r="C486">
        <v>525</v>
      </c>
    </row>
    <row r="487" spans="2:3" x14ac:dyDescent="0.15">
      <c r="B487">
        <v>1320601</v>
      </c>
      <c r="C487">
        <v>945</v>
      </c>
    </row>
    <row r="488" spans="2:3" x14ac:dyDescent="0.15">
      <c r="B488">
        <v>1320602</v>
      </c>
      <c r="C488">
        <v>945</v>
      </c>
    </row>
    <row r="489" spans="2:3" x14ac:dyDescent="0.15">
      <c r="B489">
        <v>1320603</v>
      </c>
      <c r="C489">
        <v>945</v>
      </c>
    </row>
    <row r="490" spans="2:3" x14ac:dyDescent="0.15">
      <c r="B490">
        <v>1320604</v>
      </c>
      <c r="C490">
        <v>945</v>
      </c>
    </row>
    <row r="491" spans="2:3" x14ac:dyDescent="0.15">
      <c r="B491">
        <v>1320605</v>
      </c>
      <c r="C491">
        <v>945</v>
      </c>
    </row>
    <row r="492" spans="2:3" x14ac:dyDescent="0.15">
      <c r="B492">
        <v>1320701</v>
      </c>
      <c r="C492">
        <v>1701</v>
      </c>
    </row>
    <row r="493" spans="2:3" x14ac:dyDescent="0.15">
      <c r="B493">
        <v>1320702</v>
      </c>
      <c r="C493">
        <v>1701</v>
      </c>
    </row>
    <row r="494" spans="2:3" x14ac:dyDescent="0.15">
      <c r="B494">
        <v>1320703</v>
      </c>
      <c r="C494">
        <v>1701</v>
      </c>
    </row>
    <row r="495" spans="2:3" x14ac:dyDescent="0.15">
      <c r="B495">
        <v>1320704</v>
      </c>
      <c r="C495">
        <v>1701</v>
      </c>
    </row>
    <row r="496" spans="2:3" x14ac:dyDescent="0.15">
      <c r="B496">
        <v>1320705</v>
      </c>
      <c r="C496">
        <v>1701</v>
      </c>
    </row>
    <row r="497" spans="2:3" x14ac:dyDescent="0.15">
      <c r="B497">
        <v>1320801</v>
      </c>
      <c r="C497">
        <v>3061</v>
      </c>
    </row>
    <row r="498" spans="2:3" x14ac:dyDescent="0.15">
      <c r="B498">
        <v>1320802</v>
      </c>
      <c r="C498">
        <v>3061</v>
      </c>
    </row>
    <row r="499" spans="2:3" x14ac:dyDescent="0.15">
      <c r="B499">
        <v>1320803</v>
      </c>
      <c r="C499">
        <v>3061</v>
      </c>
    </row>
    <row r="500" spans="2:3" x14ac:dyDescent="0.15">
      <c r="B500">
        <v>1320804</v>
      </c>
      <c r="C500">
        <v>3061</v>
      </c>
    </row>
    <row r="501" spans="2:3" x14ac:dyDescent="0.15">
      <c r="B501">
        <v>1320805</v>
      </c>
      <c r="C501">
        <v>3061</v>
      </c>
    </row>
    <row r="502" spans="2:3" x14ac:dyDescent="0.15">
      <c r="B502">
        <v>1320901</v>
      </c>
      <c r="C502">
        <v>5510</v>
      </c>
    </row>
    <row r="503" spans="2:3" x14ac:dyDescent="0.15">
      <c r="B503">
        <v>1320902</v>
      </c>
      <c r="C503">
        <v>5510</v>
      </c>
    </row>
    <row r="504" spans="2:3" x14ac:dyDescent="0.15">
      <c r="B504">
        <v>1320903</v>
      </c>
      <c r="C504">
        <v>5510</v>
      </c>
    </row>
    <row r="505" spans="2:3" x14ac:dyDescent="0.15">
      <c r="B505">
        <v>1320904</v>
      </c>
      <c r="C505">
        <v>5510</v>
      </c>
    </row>
    <row r="506" spans="2:3" x14ac:dyDescent="0.15">
      <c r="B506">
        <v>1320905</v>
      </c>
      <c r="C506">
        <v>5510</v>
      </c>
    </row>
    <row r="507" spans="2:3" x14ac:dyDescent="0.15">
      <c r="B507">
        <v>1321001</v>
      </c>
      <c r="C507">
        <v>9918</v>
      </c>
    </row>
    <row r="508" spans="2:3" x14ac:dyDescent="0.15">
      <c r="B508">
        <v>1321002</v>
      </c>
      <c r="C508">
        <v>9918</v>
      </c>
    </row>
    <row r="509" spans="2:3" x14ac:dyDescent="0.15">
      <c r="B509">
        <v>1321003</v>
      </c>
      <c r="C509">
        <v>9918</v>
      </c>
    </row>
    <row r="510" spans="2:3" x14ac:dyDescent="0.15">
      <c r="B510">
        <v>1321004</v>
      </c>
      <c r="C510">
        <v>9918</v>
      </c>
    </row>
    <row r="511" spans="2:3" x14ac:dyDescent="0.15">
      <c r="B511">
        <v>1321005</v>
      </c>
      <c r="C511">
        <v>9918</v>
      </c>
    </row>
    <row r="512" spans="2:3" x14ac:dyDescent="0.15">
      <c r="B512">
        <v>1020101</v>
      </c>
      <c r="C512">
        <v>50</v>
      </c>
    </row>
    <row r="513" spans="2:3" x14ac:dyDescent="0.15">
      <c r="B513">
        <v>1020102</v>
      </c>
      <c r="C513">
        <v>50</v>
      </c>
    </row>
    <row r="514" spans="2:3" x14ac:dyDescent="0.15">
      <c r="B514">
        <v>1020103</v>
      </c>
      <c r="C514">
        <v>50</v>
      </c>
    </row>
    <row r="515" spans="2:3" x14ac:dyDescent="0.15">
      <c r="B515">
        <v>1020201</v>
      </c>
      <c r="C515">
        <v>90</v>
      </c>
    </row>
    <row r="516" spans="2:3" x14ac:dyDescent="0.15">
      <c r="B516">
        <v>1020202</v>
      </c>
      <c r="C516">
        <v>90</v>
      </c>
    </row>
    <row r="517" spans="2:3" x14ac:dyDescent="0.15">
      <c r="B517">
        <v>1020203</v>
      </c>
      <c r="C517">
        <v>90</v>
      </c>
    </row>
    <row r="518" spans="2:3" x14ac:dyDescent="0.15">
      <c r="B518">
        <v>1020301</v>
      </c>
      <c r="C518">
        <v>162</v>
      </c>
    </row>
    <row r="519" spans="2:3" x14ac:dyDescent="0.15">
      <c r="B519">
        <v>1020302</v>
      </c>
      <c r="C519">
        <v>162</v>
      </c>
    </row>
    <row r="520" spans="2:3" x14ac:dyDescent="0.15">
      <c r="B520">
        <v>1020303</v>
      </c>
      <c r="C520">
        <v>162</v>
      </c>
    </row>
    <row r="521" spans="2:3" x14ac:dyDescent="0.15">
      <c r="B521">
        <v>1020401</v>
      </c>
      <c r="C521">
        <v>292</v>
      </c>
    </row>
    <row r="522" spans="2:3" x14ac:dyDescent="0.15">
      <c r="B522">
        <v>1020402</v>
      </c>
      <c r="C522">
        <v>292</v>
      </c>
    </row>
    <row r="523" spans="2:3" x14ac:dyDescent="0.15">
      <c r="B523">
        <v>1020403</v>
      </c>
      <c r="C523">
        <v>292</v>
      </c>
    </row>
    <row r="524" spans="2:3" x14ac:dyDescent="0.15">
      <c r="B524">
        <v>1020501</v>
      </c>
      <c r="C524">
        <v>525</v>
      </c>
    </row>
    <row r="525" spans="2:3" x14ac:dyDescent="0.15">
      <c r="B525">
        <v>1020502</v>
      </c>
      <c r="C525">
        <v>525</v>
      </c>
    </row>
    <row r="526" spans="2:3" x14ac:dyDescent="0.15">
      <c r="B526">
        <v>1020503</v>
      </c>
      <c r="C526">
        <v>525</v>
      </c>
    </row>
    <row r="527" spans="2:3" x14ac:dyDescent="0.15">
      <c r="B527">
        <v>1020601</v>
      </c>
      <c r="C527">
        <v>945</v>
      </c>
    </row>
    <row r="528" spans="2:3" x14ac:dyDescent="0.15">
      <c r="B528">
        <v>1020602</v>
      </c>
      <c r="C528">
        <v>945</v>
      </c>
    </row>
    <row r="529" spans="2:3" x14ac:dyDescent="0.15">
      <c r="B529">
        <v>1020603</v>
      </c>
      <c r="C529">
        <v>945</v>
      </c>
    </row>
    <row r="530" spans="2:3" x14ac:dyDescent="0.15">
      <c r="B530">
        <v>1020701</v>
      </c>
      <c r="C530">
        <v>1701</v>
      </c>
    </row>
    <row r="531" spans="2:3" x14ac:dyDescent="0.15">
      <c r="B531">
        <v>1020702</v>
      </c>
      <c r="C531">
        <v>1701</v>
      </c>
    </row>
    <row r="532" spans="2:3" x14ac:dyDescent="0.15">
      <c r="B532">
        <v>1020703</v>
      </c>
      <c r="C532">
        <v>1701</v>
      </c>
    </row>
    <row r="533" spans="2:3" x14ac:dyDescent="0.15">
      <c r="B533">
        <v>1020801</v>
      </c>
      <c r="C533">
        <v>3061</v>
      </c>
    </row>
    <row r="534" spans="2:3" x14ac:dyDescent="0.15">
      <c r="B534">
        <v>1020802</v>
      </c>
      <c r="C534">
        <v>3061</v>
      </c>
    </row>
    <row r="535" spans="2:3" x14ac:dyDescent="0.15">
      <c r="B535">
        <v>1020803</v>
      </c>
      <c r="C535">
        <v>3061</v>
      </c>
    </row>
    <row r="536" spans="2:3" x14ac:dyDescent="0.15">
      <c r="B536">
        <v>1020901</v>
      </c>
      <c r="C536">
        <v>5510</v>
      </c>
    </row>
    <row r="537" spans="2:3" x14ac:dyDescent="0.15">
      <c r="B537">
        <v>1020902</v>
      </c>
      <c r="C537">
        <v>5510</v>
      </c>
    </row>
    <row r="538" spans="2:3" x14ac:dyDescent="0.15">
      <c r="B538">
        <v>1020903</v>
      </c>
      <c r="C538">
        <v>5510</v>
      </c>
    </row>
    <row r="539" spans="2:3" x14ac:dyDescent="0.15">
      <c r="B539">
        <v>1021001</v>
      </c>
      <c r="C539">
        <v>9918</v>
      </c>
    </row>
    <row r="540" spans="2:3" x14ac:dyDescent="0.15">
      <c r="B540">
        <v>1021002</v>
      </c>
      <c r="C540">
        <v>9918</v>
      </c>
    </row>
    <row r="541" spans="2:3" x14ac:dyDescent="0.15">
      <c r="B541">
        <v>1021003</v>
      </c>
      <c r="C541">
        <v>9918</v>
      </c>
    </row>
    <row r="542" spans="2:3" x14ac:dyDescent="0.15">
      <c r="B542">
        <v>1130101</v>
      </c>
      <c r="C542">
        <v>250</v>
      </c>
    </row>
    <row r="543" spans="2:3" x14ac:dyDescent="0.15">
      <c r="B543">
        <v>1130102</v>
      </c>
      <c r="C543">
        <v>250</v>
      </c>
    </row>
    <row r="544" spans="2:3" x14ac:dyDescent="0.15">
      <c r="B544">
        <v>1130103</v>
      </c>
      <c r="C544">
        <v>250</v>
      </c>
    </row>
    <row r="545" spans="2:3" x14ac:dyDescent="0.15">
      <c r="B545">
        <v>1130104</v>
      </c>
      <c r="C545">
        <v>250</v>
      </c>
    </row>
    <row r="546" spans="2:3" x14ac:dyDescent="0.15">
      <c r="B546">
        <v>1130105</v>
      </c>
      <c r="C546">
        <v>250</v>
      </c>
    </row>
    <row r="547" spans="2:3" x14ac:dyDescent="0.15">
      <c r="B547">
        <v>1130201</v>
      </c>
      <c r="C547">
        <v>450</v>
      </c>
    </row>
    <row r="548" spans="2:3" x14ac:dyDescent="0.15">
      <c r="B548">
        <v>1130202</v>
      </c>
      <c r="C548">
        <v>450</v>
      </c>
    </row>
    <row r="549" spans="2:3" x14ac:dyDescent="0.15">
      <c r="B549">
        <v>1130203</v>
      </c>
      <c r="C549">
        <v>450</v>
      </c>
    </row>
    <row r="550" spans="2:3" x14ac:dyDescent="0.15">
      <c r="B550">
        <v>1130204</v>
      </c>
      <c r="C550">
        <v>450</v>
      </c>
    </row>
    <row r="551" spans="2:3" x14ac:dyDescent="0.15">
      <c r="B551">
        <v>1130205</v>
      </c>
      <c r="C551">
        <v>450</v>
      </c>
    </row>
    <row r="552" spans="2:3" x14ac:dyDescent="0.15">
      <c r="B552">
        <v>1130301</v>
      </c>
      <c r="C552">
        <v>810</v>
      </c>
    </row>
    <row r="553" spans="2:3" x14ac:dyDescent="0.15">
      <c r="B553">
        <v>1130302</v>
      </c>
      <c r="C553">
        <v>810</v>
      </c>
    </row>
    <row r="554" spans="2:3" x14ac:dyDescent="0.15">
      <c r="B554">
        <v>1130303</v>
      </c>
      <c r="C554">
        <v>810</v>
      </c>
    </row>
    <row r="555" spans="2:3" x14ac:dyDescent="0.15">
      <c r="B555">
        <v>1130304</v>
      </c>
      <c r="C555">
        <v>810</v>
      </c>
    </row>
    <row r="556" spans="2:3" x14ac:dyDescent="0.15">
      <c r="B556">
        <v>1130305</v>
      </c>
      <c r="C556">
        <v>810</v>
      </c>
    </row>
    <row r="557" spans="2:3" x14ac:dyDescent="0.15">
      <c r="B557">
        <v>1130401</v>
      </c>
      <c r="C557">
        <v>1458</v>
      </c>
    </row>
    <row r="558" spans="2:3" x14ac:dyDescent="0.15">
      <c r="B558">
        <v>1130402</v>
      </c>
      <c r="C558">
        <v>1458</v>
      </c>
    </row>
    <row r="559" spans="2:3" x14ac:dyDescent="0.15">
      <c r="B559">
        <v>1130403</v>
      </c>
      <c r="C559">
        <v>1458</v>
      </c>
    </row>
    <row r="560" spans="2:3" x14ac:dyDescent="0.15">
      <c r="B560">
        <v>1130404</v>
      </c>
      <c r="C560">
        <v>1458</v>
      </c>
    </row>
    <row r="561" spans="2:3" x14ac:dyDescent="0.15">
      <c r="B561">
        <v>1130405</v>
      </c>
      <c r="C561">
        <v>1458</v>
      </c>
    </row>
    <row r="562" spans="2:3" x14ac:dyDescent="0.15">
      <c r="B562">
        <v>1130501</v>
      </c>
      <c r="C562">
        <v>2624</v>
      </c>
    </row>
    <row r="563" spans="2:3" x14ac:dyDescent="0.15">
      <c r="B563">
        <v>1130502</v>
      </c>
      <c r="C563">
        <v>2624</v>
      </c>
    </row>
    <row r="564" spans="2:3" x14ac:dyDescent="0.15">
      <c r="B564">
        <v>1130503</v>
      </c>
      <c r="C564">
        <v>2624</v>
      </c>
    </row>
    <row r="565" spans="2:3" x14ac:dyDescent="0.15">
      <c r="B565">
        <v>1130504</v>
      </c>
      <c r="C565">
        <v>2624</v>
      </c>
    </row>
    <row r="566" spans="2:3" x14ac:dyDescent="0.15">
      <c r="B566">
        <v>1130505</v>
      </c>
      <c r="C566">
        <v>2624</v>
      </c>
    </row>
    <row r="567" spans="2:3" x14ac:dyDescent="0.15">
      <c r="B567">
        <v>1130601</v>
      </c>
      <c r="C567">
        <v>4724</v>
      </c>
    </row>
    <row r="568" spans="2:3" x14ac:dyDescent="0.15">
      <c r="B568">
        <v>1130602</v>
      </c>
      <c r="C568">
        <v>4724</v>
      </c>
    </row>
    <row r="569" spans="2:3" x14ac:dyDescent="0.15">
      <c r="B569">
        <v>1130603</v>
      </c>
      <c r="C569">
        <v>4724</v>
      </c>
    </row>
    <row r="570" spans="2:3" x14ac:dyDescent="0.15">
      <c r="B570">
        <v>1130604</v>
      </c>
      <c r="C570">
        <v>4724</v>
      </c>
    </row>
    <row r="571" spans="2:3" x14ac:dyDescent="0.15">
      <c r="B571">
        <v>1130605</v>
      </c>
      <c r="C571">
        <v>4724</v>
      </c>
    </row>
    <row r="572" spans="2:3" x14ac:dyDescent="0.15">
      <c r="B572">
        <v>1130701</v>
      </c>
      <c r="C572">
        <v>8503</v>
      </c>
    </row>
    <row r="573" spans="2:3" x14ac:dyDescent="0.15">
      <c r="B573">
        <v>1130702</v>
      </c>
      <c r="C573">
        <v>8503</v>
      </c>
    </row>
    <row r="574" spans="2:3" x14ac:dyDescent="0.15">
      <c r="B574">
        <v>1130703</v>
      </c>
      <c r="C574">
        <v>8503</v>
      </c>
    </row>
    <row r="575" spans="2:3" x14ac:dyDescent="0.15">
      <c r="B575">
        <v>1130704</v>
      </c>
      <c r="C575">
        <v>8503</v>
      </c>
    </row>
    <row r="576" spans="2:3" x14ac:dyDescent="0.15">
      <c r="B576">
        <v>1130705</v>
      </c>
      <c r="C576">
        <v>8503</v>
      </c>
    </row>
    <row r="577" spans="2:3" x14ac:dyDescent="0.15">
      <c r="B577">
        <v>1130801</v>
      </c>
      <c r="C577">
        <v>15306</v>
      </c>
    </row>
    <row r="578" spans="2:3" x14ac:dyDescent="0.15">
      <c r="B578">
        <v>1130802</v>
      </c>
      <c r="C578">
        <v>15306</v>
      </c>
    </row>
    <row r="579" spans="2:3" x14ac:dyDescent="0.15">
      <c r="B579">
        <v>1130803</v>
      </c>
      <c r="C579">
        <v>15306</v>
      </c>
    </row>
    <row r="580" spans="2:3" x14ac:dyDescent="0.15">
      <c r="B580">
        <v>1130804</v>
      </c>
      <c r="C580">
        <v>15306</v>
      </c>
    </row>
    <row r="581" spans="2:3" x14ac:dyDescent="0.15">
      <c r="B581">
        <v>1130805</v>
      </c>
      <c r="C581">
        <v>15306</v>
      </c>
    </row>
    <row r="582" spans="2:3" x14ac:dyDescent="0.15">
      <c r="B582">
        <v>1130901</v>
      </c>
      <c r="C582">
        <v>27550</v>
      </c>
    </row>
    <row r="583" spans="2:3" x14ac:dyDescent="0.15">
      <c r="B583">
        <v>1130902</v>
      </c>
      <c r="C583">
        <v>27550</v>
      </c>
    </row>
    <row r="584" spans="2:3" x14ac:dyDescent="0.15">
      <c r="B584">
        <v>1130903</v>
      </c>
      <c r="C584">
        <v>27550</v>
      </c>
    </row>
    <row r="585" spans="2:3" x14ac:dyDescent="0.15">
      <c r="B585">
        <v>1130904</v>
      </c>
      <c r="C585">
        <v>27550</v>
      </c>
    </row>
    <row r="586" spans="2:3" x14ac:dyDescent="0.15">
      <c r="B586">
        <v>1130905</v>
      </c>
      <c r="C586">
        <v>27550</v>
      </c>
    </row>
    <row r="587" spans="2:3" x14ac:dyDescent="0.15">
      <c r="B587">
        <v>1131001</v>
      </c>
      <c r="C587">
        <v>49590</v>
      </c>
    </row>
    <row r="588" spans="2:3" x14ac:dyDescent="0.15">
      <c r="B588">
        <v>1131002</v>
      </c>
      <c r="C588">
        <v>49590</v>
      </c>
    </row>
    <row r="589" spans="2:3" x14ac:dyDescent="0.15">
      <c r="B589">
        <v>1131003</v>
      </c>
      <c r="C589">
        <v>49590</v>
      </c>
    </row>
    <row r="590" spans="2:3" x14ac:dyDescent="0.15">
      <c r="B590">
        <v>1131004</v>
      </c>
      <c r="C590">
        <v>49590</v>
      </c>
    </row>
    <row r="591" spans="2:3" x14ac:dyDescent="0.15">
      <c r="B591">
        <v>1131005</v>
      </c>
      <c r="C591">
        <v>49590</v>
      </c>
    </row>
    <row r="592" spans="2:3" x14ac:dyDescent="0.15">
      <c r="B592">
        <v>1230101</v>
      </c>
      <c r="C592">
        <v>250</v>
      </c>
    </row>
    <row r="593" spans="2:3" x14ac:dyDescent="0.15">
      <c r="B593">
        <v>1230102</v>
      </c>
      <c r="C593">
        <v>250</v>
      </c>
    </row>
    <row r="594" spans="2:3" x14ac:dyDescent="0.15">
      <c r="B594">
        <v>1230103</v>
      </c>
      <c r="C594">
        <v>250</v>
      </c>
    </row>
    <row r="595" spans="2:3" x14ac:dyDescent="0.15">
      <c r="B595">
        <v>1230104</v>
      </c>
      <c r="C595">
        <v>250</v>
      </c>
    </row>
    <row r="596" spans="2:3" x14ac:dyDescent="0.15">
      <c r="B596">
        <v>1230105</v>
      </c>
      <c r="C596">
        <v>250</v>
      </c>
    </row>
    <row r="597" spans="2:3" x14ac:dyDescent="0.15">
      <c r="B597">
        <v>1230201</v>
      </c>
      <c r="C597">
        <v>450</v>
      </c>
    </row>
    <row r="598" spans="2:3" x14ac:dyDescent="0.15">
      <c r="B598">
        <v>1230202</v>
      </c>
      <c r="C598">
        <v>450</v>
      </c>
    </row>
    <row r="599" spans="2:3" x14ac:dyDescent="0.15">
      <c r="B599">
        <v>1230203</v>
      </c>
      <c r="C599">
        <v>450</v>
      </c>
    </row>
    <row r="600" spans="2:3" x14ac:dyDescent="0.15">
      <c r="B600">
        <v>1230204</v>
      </c>
      <c r="C600">
        <v>450</v>
      </c>
    </row>
    <row r="601" spans="2:3" x14ac:dyDescent="0.15">
      <c r="B601">
        <v>1230205</v>
      </c>
      <c r="C601">
        <v>450</v>
      </c>
    </row>
    <row r="602" spans="2:3" x14ac:dyDescent="0.15">
      <c r="B602">
        <v>1230301</v>
      </c>
      <c r="C602">
        <v>810</v>
      </c>
    </row>
    <row r="603" spans="2:3" x14ac:dyDescent="0.15">
      <c r="B603">
        <v>1230302</v>
      </c>
      <c r="C603">
        <v>810</v>
      </c>
    </row>
    <row r="604" spans="2:3" x14ac:dyDescent="0.15">
      <c r="B604">
        <v>1230303</v>
      </c>
      <c r="C604">
        <v>810</v>
      </c>
    </row>
    <row r="605" spans="2:3" x14ac:dyDescent="0.15">
      <c r="B605">
        <v>1230304</v>
      </c>
      <c r="C605">
        <v>810</v>
      </c>
    </row>
    <row r="606" spans="2:3" x14ac:dyDescent="0.15">
      <c r="B606">
        <v>1230305</v>
      </c>
      <c r="C606">
        <v>810</v>
      </c>
    </row>
    <row r="607" spans="2:3" x14ac:dyDescent="0.15">
      <c r="B607">
        <v>1230401</v>
      </c>
      <c r="C607">
        <v>1458</v>
      </c>
    </row>
    <row r="608" spans="2:3" x14ac:dyDescent="0.15">
      <c r="B608">
        <v>1230402</v>
      </c>
      <c r="C608">
        <v>1458</v>
      </c>
    </row>
    <row r="609" spans="2:3" x14ac:dyDescent="0.15">
      <c r="B609">
        <v>1230403</v>
      </c>
      <c r="C609">
        <v>1458</v>
      </c>
    </row>
    <row r="610" spans="2:3" x14ac:dyDescent="0.15">
      <c r="B610">
        <v>1230404</v>
      </c>
      <c r="C610">
        <v>1458</v>
      </c>
    </row>
    <row r="611" spans="2:3" x14ac:dyDescent="0.15">
      <c r="B611">
        <v>1230405</v>
      </c>
      <c r="C611">
        <v>1458</v>
      </c>
    </row>
    <row r="612" spans="2:3" x14ac:dyDescent="0.15">
      <c r="B612">
        <v>1230501</v>
      </c>
      <c r="C612">
        <v>2624</v>
      </c>
    </row>
    <row r="613" spans="2:3" x14ac:dyDescent="0.15">
      <c r="B613">
        <v>1230502</v>
      </c>
      <c r="C613">
        <v>2624</v>
      </c>
    </row>
    <row r="614" spans="2:3" x14ac:dyDescent="0.15">
      <c r="B614">
        <v>1230503</v>
      </c>
      <c r="C614">
        <v>2624</v>
      </c>
    </row>
    <row r="615" spans="2:3" x14ac:dyDescent="0.15">
      <c r="B615">
        <v>1230504</v>
      </c>
      <c r="C615">
        <v>2624</v>
      </c>
    </row>
    <row r="616" spans="2:3" x14ac:dyDescent="0.15">
      <c r="B616">
        <v>1230505</v>
      </c>
      <c r="C616">
        <v>2624</v>
      </c>
    </row>
    <row r="617" spans="2:3" x14ac:dyDescent="0.15">
      <c r="B617">
        <v>1230601</v>
      </c>
      <c r="C617">
        <v>4724</v>
      </c>
    </row>
    <row r="618" spans="2:3" x14ac:dyDescent="0.15">
      <c r="B618">
        <v>1230602</v>
      </c>
      <c r="C618">
        <v>4724</v>
      </c>
    </row>
    <row r="619" spans="2:3" x14ac:dyDescent="0.15">
      <c r="B619">
        <v>1230603</v>
      </c>
      <c r="C619">
        <v>4724</v>
      </c>
    </row>
    <row r="620" spans="2:3" x14ac:dyDescent="0.15">
      <c r="B620">
        <v>1230604</v>
      </c>
      <c r="C620">
        <v>4724</v>
      </c>
    </row>
    <row r="621" spans="2:3" x14ac:dyDescent="0.15">
      <c r="B621">
        <v>1230605</v>
      </c>
      <c r="C621">
        <v>4724</v>
      </c>
    </row>
    <row r="622" spans="2:3" x14ac:dyDescent="0.15">
      <c r="B622">
        <v>1230701</v>
      </c>
      <c r="C622">
        <v>8503</v>
      </c>
    </row>
    <row r="623" spans="2:3" x14ac:dyDescent="0.15">
      <c r="B623">
        <v>1230702</v>
      </c>
      <c r="C623">
        <v>8503</v>
      </c>
    </row>
    <row r="624" spans="2:3" x14ac:dyDescent="0.15">
      <c r="B624">
        <v>1230703</v>
      </c>
      <c r="C624">
        <v>8503</v>
      </c>
    </row>
    <row r="625" spans="2:3" x14ac:dyDescent="0.15">
      <c r="B625">
        <v>1230704</v>
      </c>
      <c r="C625">
        <v>8503</v>
      </c>
    </row>
    <row r="626" spans="2:3" x14ac:dyDescent="0.15">
      <c r="B626">
        <v>1230705</v>
      </c>
      <c r="C626">
        <v>8503</v>
      </c>
    </row>
    <row r="627" spans="2:3" x14ac:dyDescent="0.15">
      <c r="B627">
        <v>1230801</v>
      </c>
      <c r="C627">
        <v>15306</v>
      </c>
    </row>
    <row r="628" spans="2:3" x14ac:dyDescent="0.15">
      <c r="B628">
        <v>1230802</v>
      </c>
      <c r="C628">
        <v>15306</v>
      </c>
    </row>
    <row r="629" spans="2:3" x14ac:dyDescent="0.15">
      <c r="B629">
        <v>1230803</v>
      </c>
      <c r="C629">
        <v>15306</v>
      </c>
    </row>
    <row r="630" spans="2:3" x14ac:dyDescent="0.15">
      <c r="B630">
        <v>1230804</v>
      </c>
      <c r="C630">
        <v>15306</v>
      </c>
    </row>
    <row r="631" spans="2:3" x14ac:dyDescent="0.15">
      <c r="B631">
        <v>1230805</v>
      </c>
      <c r="C631">
        <v>15306</v>
      </c>
    </row>
    <row r="632" spans="2:3" x14ac:dyDescent="0.15">
      <c r="B632">
        <v>1230901</v>
      </c>
      <c r="C632">
        <v>27550</v>
      </c>
    </row>
    <row r="633" spans="2:3" x14ac:dyDescent="0.15">
      <c r="B633">
        <v>1230902</v>
      </c>
      <c r="C633">
        <v>27550</v>
      </c>
    </row>
    <row r="634" spans="2:3" x14ac:dyDescent="0.15">
      <c r="B634">
        <v>1230903</v>
      </c>
      <c r="C634">
        <v>27550</v>
      </c>
    </row>
    <row r="635" spans="2:3" x14ac:dyDescent="0.15">
      <c r="B635">
        <v>1230904</v>
      </c>
      <c r="C635">
        <v>27550</v>
      </c>
    </row>
    <row r="636" spans="2:3" x14ac:dyDescent="0.15">
      <c r="B636">
        <v>1230905</v>
      </c>
      <c r="C636">
        <v>27550</v>
      </c>
    </row>
    <row r="637" spans="2:3" x14ac:dyDescent="0.15">
      <c r="B637">
        <v>1231001</v>
      </c>
      <c r="C637">
        <v>49590</v>
      </c>
    </row>
    <row r="638" spans="2:3" x14ac:dyDescent="0.15">
      <c r="B638">
        <v>1231002</v>
      </c>
      <c r="C638">
        <v>49590</v>
      </c>
    </row>
    <row r="639" spans="2:3" x14ac:dyDescent="0.15">
      <c r="B639">
        <v>1231003</v>
      </c>
      <c r="C639">
        <v>49590</v>
      </c>
    </row>
    <row r="640" spans="2:3" x14ac:dyDescent="0.15">
      <c r="B640">
        <v>1231004</v>
      </c>
      <c r="C640">
        <v>49590</v>
      </c>
    </row>
    <row r="641" spans="2:3" x14ac:dyDescent="0.15">
      <c r="B641">
        <v>1231005</v>
      </c>
      <c r="C641">
        <v>49590</v>
      </c>
    </row>
    <row r="642" spans="2:3" x14ac:dyDescent="0.15">
      <c r="B642">
        <v>1330101</v>
      </c>
      <c r="C642">
        <v>250</v>
      </c>
    </row>
    <row r="643" spans="2:3" x14ac:dyDescent="0.15">
      <c r="B643">
        <v>1330102</v>
      </c>
      <c r="C643">
        <v>250</v>
      </c>
    </row>
    <row r="644" spans="2:3" x14ac:dyDescent="0.15">
      <c r="B644">
        <v>1330103</v>
      </c>
      <c r="C644">
        <v>250</v>
      </c>
    </row>
    <row r="645" spans="2:3" x14ac:dyDescent="0.15">
      <c r="B645">
        <v>1330104</v>
      </c>
      <c r="C645">
        <v>250</v>
      </c>
    </row>
    <row r="646" spans="2:3" x14ac:dyDescent="0.15">
      <c r="B646">
        <v>1330105</v>
      </c>
      <c r="C646">
        <v>250</v>
      </c>
    </row>
    <row r="647" spans="2:3" x14ac:dyDescent="0.15">
      <c r="B647">
        <v>1330201</v>
      </c>
      <c r="C647">
        <v>450</v>
      </c>
    </row>
    <row r="648" spans="2:3" x14ac:dyDescent="0.15">
      <c r="B648">
        <v>1330202</v>
      </c>
      <c r="C648">
        <v>450</v>
      </c>
    </row>
    <row r="649" spans="2:3" x14ac:dyDescent="0.15">
      <c r="B649">
        <v>1330203</v>
      </c>
      <c r="C649">
        <v>450</v>
      </c>
    </row>
    <row r="650" spans="2:3" x14ac:dyDescent="0.15">
      <c r="B650">
        <v>1330204</v>
      </c>
      <c r="C650">
        <v>450</v>
      </c>
    </row>
    <row r="651" spans="2:3" x14ac:dyDescent="0.15">
      <c r="B651">
        <v>1330205</v>
      </c>
      <c r="C651">
        <v>450</v>
      </c>
    </row>
    <row r="652" spans="2:3" x14ac:dyDescent="0.15">
      <c r="B652">
        <v>1330301</v>
      </c>
      <c r="C652">
        <v>810</v>
      </c>
    </row>
    <row r="653" spans="2:3" x14ac:dyDescent="0.15">
      <c r="B653">
        <v>1330302</v>
      </c>
      <c r="C653">
        <v>810</v>
      </c>
    </row>
    <row r="654" spans="2:3" x14ac:dyDescent="0.15">
      <c r="B654">
        <v>1330303</v>
      </c>
      <c r="C654">
        <v>810</v>
      </c>
    </row>
    <row r="655" spans="2:3" x14ac:dyDescent="0.15">
      <c r="B655">
        <v>1330304</v>
      </c>
      <c r="C655">
        <v>810</v>
      </c>
    </row>
    <row r="656" spans="2:3" x14ac:dyDescent="0.15">
      <c r="B656">
        <v>1330305</v>
      </c>
      <c r="C656">
        <v>810</v>
      </c>
    </row>
    <row r="657" spans="2:3" x14ac:dyDescent="0.15">
      <c r="B657">
        <v>1330401</v>
      </c>
      <c r="C657">
        <v>1458</v>
      </c>
    </row>
    <row r="658" spans="2:3" x14ac:dyDescent="0.15">
      <c r="B658">
        <v>1330402</v>
      </c>
      <c r="C658">
        <v>1458</v>
      </c>
    </row>
    <row r="659" spans="2:3" x14ac:dyDescent="0.15">
      <c r="B659">
        <v>1330403</v>
      </c>
      <c r="C659">
        <v>1458</v>
      </c>
    </row>
    <row r="660" spans="2:3" x14ac:dyDescent="0.15">
      <c r="B660">
        <v>1330404</v>
      </c>
      <c r="C660">
        <v>1458</v>
      </c>
    </row>
    <row r="661" spans="2:3" x14ac:dyDescent="0.15">
      <c r="B661">
        <v>1330405</v>
      </c>
      <c r="C661">
        <v>1458</v>
      </c>
    </row>
    <row r="662" spans="2:3" x14ac:dyDescent="0.15">
      <c r="B662">
        <v>1330501</v>
      </c>
      <c r="C662">
        <v>2624</v>
      </c>
    </row>
    <row r="663" spans="2:3" x14ac:dyDescent="0.15">
      <c r="B663">
        <v>1330502</v>
      </c>
      <c r="C663">
        <v>2624</v>
      </c>
    </row>
    <row r="664" spans="2:3" x14ac:dyDescent="0.15">
      <c r="B664">
        <v>1330503</v>
      </c>
      <c r="C664">
        <v>2624</v>
      </c>
    </row>
    <row r="665" spans="2:3" x14ac:dyDescent="0.15">
      <c r="B665">
        <v>1330504</v>
      </c>
      <c r="C665">
        <v>2624</v>
      </c>
    </row>
    <row r="666" spans="2:3" x14ac:dyDescent="0.15">
      <c r="B666">
        <v>1330505</v>
      </c>
      <c r="C666">
        <v>2624</v>
      </c>
    </row>
    <row r="667" spans="2:3" x14ac:dyDescent="0.15">
      <c r="B667">
        <v>1330601</v>
      </c>
      <c r="C667">
        <v>4724</v>
      </c>
    </row>
    <row r="668" spans="2:3" x14ac:dyDescent="0.15">
      <c r="B668">
        <v>1330602</v>
      </c>
      <c r="C668">
        <v>4724</v>
      </c>
    </row>
    <row r="669" spans="2:3" x14ac:dyDescent="0.15">
      <c r="B669">
        <v>1330603</v>
      </c>
      <c r="C669">
        <v>4724</v>
      </c>
    </row>
    <row r="670" spans="2:3" x14ac:dyDescent="0.15">
      <c r="B670">
        <v>1330604</v>
      </c>
      <c r="C670">
        <v>4724</v>
      </c>
    </row>
    <row r="671" spans="2:3" x14ac:dyDescent="0.15">
      <c r="B671">
        <v>1330605</v>
      </c>
      <c r="C671">
        <v>4724</v>
      </c>
    </row>
    <row r="672" spans="2:3" x14ac:dyDescent="0.15">
      <c r="B672">
        <v>1330701</v>
      </c>
      <c r="C672">
        <v>8503</v>
      </c>
    </row>
    <row r="673" spans="2:3" x14ac:dyDescent="0.15">
      <c r="B673">
        <v>1330702</v>
      </c>
      <c r="C673">
        <v>8503</v>
      </c>
    </row>
    <row r="674" spans="2:3" x14ac:dyDescent="0.15">
      <c r="B674">
        <v>1330703</v>
      </c>
      <c r="C674">
        <v>8503</v>
      </c>
    </row>
    <row r="675" spans="2:3" x14ac:dyDescent="0.15">
      <c r="B675">
        <v>1330704</v>
      </c>
      <c r="C675">
        <v>8503</v>
      </c>
    </row>
    <row r="676" spans="2:3" x14ac:dyDescent="0.15">
      <c r="B676">
        <v>1330705</v>
      </c>
      <c r="C676">
        <v>8503</v>
      </c>
    </row>
    <row r="677" spans="2:3" x14ac:dyDescent="0.15">
      <c r="B677">
        <v>1330801</v>
      </c>
      <c r="C677">
        <v>15306</v>
      </c>
    </row>
    <row r="678" spans="2:3" x14ac:dyDescent="0.15">
      <c r="B678">
        <v>1330802</v>
      </c>
      <c r="C678">
        <v>15306</v>
      </c>
    </row>
    <row r="679" spans="2:3" x14ac:dyDescent="0.15">
      <c r="B679">
        <v>1330803</v>
      </c>
      <c r="C679">
        <v>15306</v>
      </c>
    </row>
    <row r="680" spans="2:3" x14ac:dyDescent="0.15">
      <c r="B680">
        <v>1330804</v>
      </c>
      <c r="C680">
        <v>15306</v>
      </c>
    </row>
    <row r="681" spans="2:3" x14ac:dyDescent="0.15">
      <c r="B681">
        <v>1330805</v>
      </c>
      <c r="C681">
        <v>15306</v>
      </c>
    </row>
    <row r="682" spans="2:3" x14ac:dyDescent="0.15">
      <c r="B682">
        <v>1330901</v>
      </c>
      <c r="C682">
        <v>27550</v>
      </c>
    </row>
    <row r="683" spans="2:3" x14ac:dyDescent="0.15">
      <c r="B683">
        <v>1330902</v>
      </c>
      <c r="C683">
        <v>27550</v>
      </c>
    </row>
    <row r="684" spans="2:3" x14ac:dyDescent="0.15">
      <c r="B684">
        <v>1330903</v>
      </c>
      <c r="C684">
        <v>27550</v>
      </c>
    </row>
    <row r="685" spans="2:3" x14ac:dyDescent="0.15">
      <c r="B685">
        <v>1330904</v>
      </c>
      <c r="C685">
        <v>27550</v>
      </c>
    </row>
    <row r="686" spans="2:3" x14ac:dyDescent="0.15">
      <c r="B686">
        <v>1330905</v>
      </c>
      <c r="C686">
        <v>27550</v>
      </c>
    </row>
    <row r="687" spans="2:3" x14ac:dyDescent="0.15">
      <c r="B687">
        <v>1331001</v>
      </c>
      <c r="C687">
        <v>49590</v>
      </c>
    </row>
    <row r="688" spans="2:3" x14ac:dyDescent="0.15">
      <c r="B688">
        <v>1331002</v>
      </c>
      <c r="C688">
        <v>49590</v>
      </c>
    </row>
    <row r="689" spans="2:3" x14ac:dyDescent="0.15">
      <c r="B689">
        <v>1331003</v>
      </c>
      <c r="C689">
        <v>49590</v>
      </c>
    </row>
    <row r="690" spans="2:3" x14ac:dyDescent="0.15">
      <c r="B690">
        <v>1331004</v>
      </c>
      <c r="C690">
        <v>49590</v>
      </c>
    </row>
    <row r="691" spans="2:3" x14ac:dyDescent="0.15">
      <c r="B691">
        <v>1331005</v>
      </c>
      <c r="C691">
        <v>49590</v>
      </c>
    </row>
    <row r="692" spans="2:3" x14ac:dyDescent="0.15">
      <c r="B692">
        <v>1030101</v>
      </c>
      <c r="C692">
        <v>250</v>
      </c>
    </row>
    <row r="693" spans="2:3" x14ac:dyDescent="0.15">
      <c r="B693">
        <v>1030102</v>
      </c>
      <c r="C693">
        <v>250</v>
      </c>
    </row>
    <row r="694" spans="2:3" x14ac:dyDescent="0.15">
      <c r="B694">
        <v>1030103</v>
      </c>
      <c r="C694">
        <v>250</v>
      </c>
    </row>
    <row r="695" spans="2:3" x14ac:dyDescent="0.15">
      <c r="B695">
        <v>1030201</v>
      </c>
      <c r="C695">
        <v>450</v>
      </c>
    </row>
    <row r="696" spans="2:3" x14ac:dyDescent="0.15">
      <c r="B696">
        <v>1030202</v>
      </c>
      <c r="C696">
        <v>450</v>
      </c>
    </row>
    <row r="697" spans="2:3" x14ac:dyDescent="0.15">
      <c r="B697">
        <v>1030203</v>
      </c>
      <c r="C697">
        <v>450</v>
      </c>
    </row>
    <row r="698" spans="2:3" x14ac:dyDescent="0.15">
      <c r="B698">
        <v>1030301</v>
      </c>
      <c r="C698">
        <v>810</v>
      </c>
    </row>
    <row r="699" spans="2:3" x14ac:dyDescent="0.15">
      <c r="B699">
        <v>1030302</v>
      </c>
      <c r="C699">
        <v>810</v>
      </c>
    </row>
    <row r="700" spans="2:3" x14ac:dyDescent="0.15">
      <c r="B700">
        <v>1030303</v>
      </c>
      <c r="C700">
        <v>810</v>
      </c>
    </row>
    <row r="701" spans="2:3" x14ac:dyDescent="0.15">
      <c r="B701">
        <v>1030401</v>
      </c>
      <c r="C701">
        <v>1458</v>
      </c>
    </row>
    <row r="702" spans="2:3" x14ac:dyDescent="0.15">
      <c r="B702">
        <v>1030402</v>
      </c>
      <c r="C702">
        <v>1458</v>
      </c>
    </row>
    <row r="703" spans="2:3" x14ac:dyDescent="0.15">
      <c r="B703">
        <v>1030403</v>
      </c>
      <c r="C703">
        <v>1458</v>
      </c>
    </row>
    <row r="704" spans="2:3" x14ac:dyDescent="0.15">
      <c r="B704">
        <v>1030501</v>
      </c>
      <c r="C704">
        <v>2624</v>
      </c>
    </row>
    <row r="705" spans="2:3" x14ac:dyDescent="0.15">
      <c r="B705">
        <v>1030502</v>
      </c>
      <c r="C705">
        <v>2624</v>
      </c>
    </row>
    <row r="706" spans="2:3" x14ac:dyDescent="0.15">
      <c r="B706">
        <v>1030503</v>
      </c>
      <c r="C706">
        <v>2624</v>
      </c>
    </row>
    <row r="707" spans="2:3" x14ac:dyDescent="0.15">
      <c r="B707">
        <v>1030601</v>
      </c>
      <c r="C707">
        <v>4724</v>
      </c>
    </row>
    <row r="708" spans="2:3" x14ac:dyDescent="0.15">
      <c r="B708">
        <v>1030602</v>
      </c>
      <c r="C708">
        <v>4724</v>
      </c>
    </row>
    <row r="709" spans="2:3" x14ac:dyDescent="0.15">
      <c r="B709">
        <v>1030603</v>
      </c>
      <c r="C709">
        <v>4724</v>
      </c>
    </row>
    <row r="710" spans="2:3" x14ac:dyDescent="0.15">
      <c r="B710">
        <v>1030701</v>
      </c>
      <c r="C710">
        <v>8503</v>
      </c>
    </row>
    <row r="711" spans="2:3" x14ac:dyDescent="0.15">
      <c r="B711">
        <v>1030702</v>
      </c>
      <c r="C711">
        <v>8503</v>
      </c>
    </row>
    <row r="712" spans="2:3" x14ac:dyDescent="0.15">
      <c r="B712">
        <v>1030703</v>
      </c>
      <c r="C712">
        <v>8503</v>
      </c>
    </row>
    <row r="713" spans="2:3" x14ac:dyDescent="0.15">
      <c r="B713">
        <v>1030801</v>
      </c>
      <c r="C713">
        <v>15306</v>
      </c>
    </row>
    <row r="714" spans="2:3" x14ac:dyDescent="0.15">
      <c r="B714">
        <v>1030802</v>
      </c>
      <c r="C714">
        <v>15306</v>
      </c>
    </row>
    <row r="715" spans="2:3" x14ac:dyDescent="0.15">
      <c r="B715">
        <v>1030803</v>
      </c>
      <c r="C715">
        <v>15306</v>
      </c>
    </row>
    <row r="716" spans="2:3" x14ac:dyDescent="0.15">
      <c r="B716">
        <v>1030901</v>
      </c>
      <c r="C716">
        <v>27550</v>
      </c>
    </row>
    <row r="717" spans="2:3" x14ac:dyDescent="0.15">
      <c r="B717">
        <v>1030902</v>
      </c>
      <c r="C717">
        <v>27550</v>
      </c>
    </row>
    <row r="718" spans="2:3" x14ac:dyDescent="0.15">
      <c r="B718">
        <v>1030903</v>
      </c>
      <c r="C718">
        <v>27550</v>
      </c>
    </row>
    <row r="719" spans="2:3" x14ac:dyDescent="0.15">
      <c r="B719">
        <v>1031001</v>
      </c>
      <c r="C719">
        <v>49590</v>
      </c>
    </row>
    <row r="720" spans="2:3" x14ac:dyDescent="0.15">
      <c r="B720">
        <v>1031002</v>
      </c>
      <c r="C720">
        <v>49590</v>
      </c>
    </row>
    <row r="721" spans="2:3" x14ac:dyDescent="0.15">
      <c r="B721">
        <v>1031003</v>
      </c>
      <c r="C721">
        <v>49590</v>
      </c>
    </row>
    <row r="722" spans="2:3" x14ac:dyDescent="0.15">
      <c r="B722">
        <v>1140101</v>
      </c>
      <c r="C722">
        <v>1250</v>
      </c>
    </row>
    <row r="723" spans="2:3" x14ac:dyDescent="0.15">
      <c r="B723">
        <v>1140102</v>
      </c>
      <c r="C723">
        <v>1250</v>
      </c>
    </row>
    <row r="724" spans="2:3" x14ac:dyDescent="0.15">
      <c r="B724">
        <v>1140103</v>
      </c>
      <c r="C724">
        <v>1250</v>
      </c>
    </row>
    <row r="725" spans="2:3" x14ac:dyDescent="0.15">
      <c r="B725">
        <v>1140104</v>
      </c>
      <c r="C725">
        <v>1250</v>
      </c>
    </row>
    <row r="726" spans="2:3" x14ac:dyDescent="0.15">
      <c r="B726">
        <v>1140105</v>
      </c>
      <c r="C726">
        <v>1250</v>
      </c>
    </row>
    <row r="727" spans="2:3" x14ac:dyDescent="0.15">
      <c r="B727">
        <v>1140201</v>
      </c>
      <c r="C727">
        <v>2250</v>
      </c>
    </row>
    <row r="728" spans="2:3" x14ac:dyDescent="0.15">
      <c r="B728">
        <v>1140202</v>
      </c>
      <c r="C728">
        <v>2250</v>
      </c>
    </row>
    <row r="729" spans="2:3" x14ac:dyDescent="0.15">
      <c r="B729">
        <v>1140203</v>
      </c>
      <c r="C729">
        <v>2250</v>
      </c>
    </row>
    <row r="730" spans="2:3" x14ac:dyDescent="0.15">
      <c r="B730">
        <v>1140204</v>
      </c>
      <c r="C730">
        <v>2250</v>
      </c>
    </row>
    <row r="731" spans="2:3" x14ac:dyDescent="0.15">
      <c r="B731">
        <v>1140205</v>
      </c>
      <c r="C731">
        <v>2250</v>
      </c>
    </row>
    <row r="732" spans="2:3" x14ac:dyDescent="0.15">
      <c r="B732">
        <v>1140301</v>
      </c>
      <c r="C732">
        <v>4050</v>
      </c>
    </row>
    <row r="733" spans="2:3" x14ac:dyDescent="0.15">
      <c r="B733">
        <v>1140302</v>
      </c>
      <c r="C733">
        <v>4050</v>
      </c>
    </row>
    <row r="734" spans="2:3" x14ac:dyDescent="0.15">
      <c r="B734">
        <v>1140303</v>
      </c>
      <c r="C734">
        <v>4050</v>
      </c>
    </row>
    <row r="735" spans="2:3" x14ac:dyDescent="0.15">
      <c r="B735">
        <v>1140304</v>
      </c>
      <c r="C735">
        <v>4050</v>
      </c>
    </row>
    <row r="736" spans="2:3" x14ac:dyDescent="0.15">
      <c r="B736">
        <v>1140305</v>
      </c>
      <c r="C736">
        <v>4050</v>
      </c>
    </row>
    <row r="737" spans="2:3" x14ac:dyDescent="0.15">
      <c r="B737">
        <v>1140401</v>
      </c>
      <c r="C737">
        <v>7290</v>
      </c>
    </row>
    <row r="738" spans="2:3" x14ac:dyDescent="0.15">
      <c r="B738">
        <v>1140402</v>
      </c>
      <c r="C738">
        <v>7290</v>
      </c>
    </row>
    <row r="739" spans="2:3" x14ac:dyDescent="0.15">
      <c r="B739">
        <v>1140403</v>
      </c>
      <c r="C739">
        <v>7290</v>
      </c>
    </row>
    <row r="740" spans="2:3" x14ac:dyDescent="0.15">
      <c r="B740">
        <v>1140404</v>
      </c>
      <c r="C740">
        <v>7290</v>
      </c>
    </row>
    <row r="741" spans="2:3" x14ac:dyDescent="0.15">
      <c r="B741">
        <v>1140405</v>
      </c>
      <c r="C741">
        <v>7290</v>
      </c>
    </row>
    <row r="742" spans="2:3" x14ac:dyDescent="0.15">
      <c r="B742">
        <v>1140501</v>
      </c>
      <c r="C742">
        <v>13122</v>
      </c>
    </row>
    <row r="743" spans="2:3" x14ac:dyDescent="0.15">
      <c r="B743">
        <v>1140502</v>
      </c>
      <c r="C743">
        <v>13122</v>
      </c>
    </row>
    <row r="744" spans="2:3" x14ac:dyDescent="0.15">
      <c r="B744">
        <v>1140503</v>
      </c>
      <c r="C744">
        <v>13122</v>
      </c>
    </row>
    <row r="745" spans="2:3" x14ac:dyDescent="0.15">
      <c r="B745">
        <v>1140504</v>
      </c>
      <c r="C745">
        <v>13122</v>
      </c>
    </row>
    <row r="746" spans="2:3" x14ac:dyDescent="0.15">
      <c r="B746">
        <v>1140505</v>
      </c>
      <c r="C746">
        <v>13122</v>
      </c>
    </row>
    <row r="747" spans="2:3" x14ac:dyDescent="0.15">
      <c r="B747">
        <v>1140601</v>
      </c>
      <c r="C747">
        <v>23620</v>
      </c>
    </row>
    <row r="748" spans="2:3" x14ac:dyDescent="0.15">
      <c r="B748">
        <v>1140602</v>
      </c>
      <c r="C748">
        <v>23620</v>
      </c>
    </row>
    <row r="749" spans="2:3" x14ac:dyDescent="0.15">
      <c r="B749">
        <v>1140603</v>
      </c>
      <c r="C749">
        <v>23620</v>
      </c>
    </row>
    <row r="750" spans="2:3" x14ac:dyDescent="0.15">
      <c r="B750">
        <v>1140604</v>
      </c>
      <c r="C750">
        <v>23620</v>
      </c>
    </row>
    <row r="751" spans="2:3" x14ac:dyDescent="0.15">
      <c r="B751">
        <v>1140605</v>
      </c>
      <c r="C751">
        <v>23620</v>
      </c>
    </row>
    <row r="752" spans="2:3" x14ac:dyDescent="0.15">
      <c r="B752">
        <v>1140701</v>
      </c>
      <c r="C752">
        <v>42515</v>
      </c>
    </row>
    <row r="753" spans="2:3" x14ac:dyDescent="0.15">
      <c r="B753">
        <v>1140702</v>
      </c>
      <c r="C753">
        <v>42515</v>
      </c>
    </row>
    <row r="754" spans="2:3" x14ac:dyDescent="0.15">
      <c r="B754">
        <v>1140703</v>
      </c>
      <c r="C754">
        <v>42515</v>
      </c>
    </row>
    <row r="755" spans="2:3" x14ac:dyDescent="0.15">
      <c r="B755">
        <v>1140704</v>
      </c>
      <c r="C755">
        <v>42515</v>
      </c>
    </row>
    <row r="756" spans="2:3" x14ac:dyDescent="0.15">
      <c r="B756">
        <v>1140705</v>
      </c>
      <c r="C756">
        <v>42515</v>
      </c>
    </row>
    <row r="757" spans="2:3" x14ac:dyDescent="0.15">
      <c r="B757">
        <v>1140801</v>
      </c>
      <c r="C757">
        <v>76528</v>
      </c>
    </row>
    <row r="758" spans="2:3" x14ac:dyDescent="0.15">
      <c r="B758">
        <v>1140802</v>
      </c>
      <c r="C758">
        <v>76528</v>
      </c>
    </row>
    <row r="759" spans="2:3" x14ac:dyDescent="0.15">
      <c r="B759">
        <v>1140803</v>
      </c>
      <c r="C759">
        <v>76528</v>
      </c>
    </row>
    <row r="760" spans="2:3" x14ac:dyDescent="0.15">
      <c r="B760">
        <v>1140804</v>
      </c>
      <c r="C760">
        <v>76528</v>
      </c>
    </row>
    <row r="761" spans="2:3" x14ac:dyDescent="0.15">
      <c r="B761">
        <v>1140805</v>
      </c>
      <c r="C761">
        <v>76528</v>
      </c>
    </row>
    <row r="762" spans="2:3" x14ac:dyDescent="0.15">
      <c r="B762">
        <v>1140901</v>
      </c>
      <c r="C762">
        <v>137750</v>
      </c>
    </row>
    <row r="763" spans="2:3" x14ac:dyDescent="0.15">
      <c r="B763">
        <v>1140902</v>
      </c>
      <c r="C763">
        <v>137750</v>
      </c>
    </row>
    <row r="764" spans="2:3" x14ac:dyDescent="0.15">
      <c r="B764">
        <v>1140903</v>
      </c>
      <c r="C764">
        <v>137750</v>
      </c>
    </row>
    <row r="765" spans="2:3" x14ac:dyDescent="0.15">
      <c r="B765">
        <v>1140904</v>
      </c>
      <c r="C765">
        <v>137750</v>
      </c>
    </row>
    <row r="766" spans="2:3" x14ac:dyDescent="0.15">
      <c r="B766">
        <v>1140905</v>
      </c>
      <c r="C766">
        <v>137750</v>
      </c>
    </row>
    <row r="767" spans="2:3" x14ac:dyDescent="0.15">
      <c r="B767">
        <v>1141001</v>
      </c>
      <c r="C767">
        <v>247949</v>
      </c>
    </row>
    <row r="768" spans="2:3" x14ac:dyDescent="0.15">
      <c r="B768">
        <v>1141002</v>
      </c>
      <c r="C768">
        <v>247949</v>
      </c>
    </row>
    <row r="769" spans="2:3" x14ac:dyDescent="0.15">
      <c r="B769">
        <v>1141003</v>
      </c>
      <c r="C769">
        <v>247949</v>
      </c>
    </row>
    <row r="770" spans="2:3" x14ac:dyDescent="0.15">
      <c r="B770">
        <v>1141004</v>
      </c>
      <c r="C770">
        <v>247949</v>
      </c>
    </row>
    <row r="771" spans="2:3" x14ac:dyDescent="0.15">
      <c r="B771">
        <v>1141005</v>
      </c>
      <c r="C771">
        <v>247949</v>
      </c>
    </row>
    <row r="772" spans="2:3" x14ac:dyDescent="0.15">
      <c r="B772">
        <v>1240101</v>
      </c>
      <c r="C772">
        <v>1250</v>
      </c>
    </row>
    <row r="773" spans="2:3" x14ac:dyDescent="0.15">
      <c r="B773">
        <v>1240102</v>
      </c>
      <c r="C773">
        <v>1250</v>
      </c>
    </row>
    <row r="774" spans="2:3" x14ac:dyDescent="0.15">
      <c r="B774">
        <v>1240103</v>
      </c>
      <c r="C774">
        <v>1250</v>
      </c>
    </row>
    <row r="775" spans="2:3" x14ac:dyDescent="0.15">
      <c r="B775">
        <v>1240104</v>
      </c>
      <c r="C775">
        <v>1250</v>
      </c>
    </row>
    <row r="776" spans="2:3" x14ac:dyDescent="0.15">
      <c r="B776">
        <v>1240105</v>
      </c>
      <c r="C776">
        <v>1250</v>
      </c>
    </row>
    <row r="777" spans="2:3" x14ac:dyDescent="0.15">
      <c r="B777">
        <v>1240201</v>
      </c>
      <c r="C777">
        <v>2250</v>
      </c>
    </row>
    <row r="778" spans="2:3" x14ac:dyDescent="0.15">
      <c r="B778">
        <v>1240202</v>
      </c>
      <c r="C778">
        <v>2250</v>
      </c>
    </row>
    <row r="779" spans="2:3" x14ac:dyDescent="0.15">
      <c r="B779">
        <v>1240203</v>
      </c>
      <c r="C779">
        <v>2250</v>
      </c>
    </row>
    <row r="780" spans="2:3" x14ac:dyDescent="0.15">
      <c r="B780">
        <v>1240204</v>
      </c>
      <c r="C780">
        <v>2250</v>
      </c>
    </row>
    <row r="781" spans="2:3" x14ac:dyDescent="0.15">
      <c r="B781">
        <v>1240205</v>
      </c>
      <c r="C781">
        <v>2250</v>
      </c>
    </row>
    <row r="782" spans="2:3" x14ac:dyDescent="0.15">
      <c r="B782">
        <v>1240301</v>
      </c>
      <c r="C782">
        <v>4050</v>
      </c>
    </row>
    <row r="783" spans="2:3" x14ac:dyDescent="0.15">
      <c r="B783">
        <v>1240302</v>
      </c>
      <c r="C783">
        <v>4050</v>
      </c>
    </row>
    <row r="784" spans="2:3" x14ac:dyDescent="0.15">
      <c r="B784">
        <v>1240303</v>
      </c>
      <c r="C784">
        <v>4050</v>
      </c>
    </row>
    <row r="785" spans="2:3" x14ac:dyDescent="0.15">
      <c r="B785">
        <v>1240304</v>
      </c>
      <c r="C785">
        <v>4050</v>
      </c>
    </row>
    <row r="786" spans="2:3" x14ac:dyDescent="0.15">
      <c r="B786">
        <v>1240305</v>
      </c>
      <c r="C786">
        <v>4050</v>
      </c>
    </row>
    <row r="787" spans="2:3" x14ac:dyDescent="0.15">
      <c r="B787">
        <v>1240401</v>
      </c>
      <c r="C787">
        <v>7290</v>
      </c>
    </row>
    <row r="788" spans="2:3" x14ac:dyDescent="0.15">
      <c r="B788">
        <v>1240402</v>
      </c>
      <c r="C788">
        <v>7290</v>
      </c>
    </row>
    <row r="789" spans="2:3" x14ac:dyDescent="0.15">
      <c r="B789">
        <v>1240403</v>
      </c>
      <c r="C789">
        <v>7290</v>
      </c>
    </row>
    <row r="790" spans="2:3" x14ac:dyDescent="0.15">
      <c r="B790">
        <v>1240404</v>
      </c>
      <c r="C790">
        <v>7290</v>
      </c>
    </row>
    <row r="791" spans="2:3" x14ac:dyDescent="0.15">
      <c r="B791">
        <v>1240405</v>
      </c>
      <c r="C791">
        <v>7290</v>
      </c>
    </row>
    <row r="792" spans="2:3" x14ac:dyDescent="0.15">
      <c r="B792">
        <v>1240501</v>
      </c>
      <c r="C792">
        <v>13122</v>
      </c>
    </row>
    <row r="793" spans="2:3" x14ac:dyDescent="0.15">
      <c r="B793">
        <v>1240502</v>
      </c>
      <c r="C793">
        <v>13122</v>
      </c>
    </row>
    <row r="794" spans="2:3" x14ac:dyDescent="0.15">
      <c r="B794">
        <v>1240503</v>
      </c>
      <c r="C794">
        <v>13122</v>
      </c>
    </row>
    <row r="795" spans="2:3" x14ac:dyDescent="0.15">
      <c r="B795">
        <v>1240504</v>
      </c>
      <c r="C795">
        <v>13122</v>
      </c>
    </row>
    <row r="796" spans="2:3" x14ac:dyDescent="0.15">
      <c r="B796">
        <v>1240505</v>
      </c>
      <c r="C796">
        <v>13122</v>
      </c>
    </row>
    <row r="797" spans="2:3" x14ac:dyDescent="0.15">
      <c r="B797">
        <v>1240601</v>
      </c>
      <c r="C797">
        <v>23620</v>
      </c>
    </row>
    <row r="798" spans="2:3" x14ac:dyDescent="0.15">
      <c r="B798">
        <v>1240602</v>
      </c>
      <c r="C798">
        <v>23620</v>
      </c>
    </row>
    <row r="799" spans="2:3" x14ac:dyDescent="0.15">
      <c r="B799">
        <v>1240603</v>
      </c>
      <c r="C799">
        <v>23620</v>
      </c>
    </row>
    <row r="800" spans="2:3" x14ac:dyDescent="0.15">
      <c r="B800">
        <v>1240604</v>
      </c>
      <c r="C800">
        <v>23620</v>
      </c>
    </row>
    <row r="801" spans="2:3" x14ac:dyDescent="0.15">
      <c r="B801">
        <v>1240605</v>
      </c>
      <c r="C801">
        <v>23620</v>
      </c>
    </row>
    <row r="802" spans="2:3" x14ac:dyDescent="0.15">
      <c r="B802">
        <v>1240701</v>
      </c>
      <c r="C802">
        <v>42515</v>
      </c>
    </row>
    <row r="803" spans="2:3" x14ac:dyDescent="0.15">
      <c r="B803">
        <v>1240702</v>
      </c>
      <c r="C803">
        <v>42515</v>
      </c>
    </row>
    <row r="804" spans="2:3" x14ac:dyDescent="0.15">
      <c r="B804">
        <v>1240703</v>
      </c>
      <c r="C804">
        <v>42515</v>
      </c>
    </row>
    <row r="805" spans="2:3" x14ac:dyDescent="0.15">
      <c r="B805">
        <v>1240704</v>
      </c>
      <c r="C805">
        <v>42515</v>
      </c>
    </row>
    <row r="806" spans="2:3" x14ac:dyDescent="0.15">
      <c r="B806">
        <v>1240705</v>
      </c>
      <c r="C806">
        <v>42515</v>
      </c>
    </row>
    <row r="807" spans="2:3" x14ac:dyDescent="0.15">
      <c r="B807">
        <v>1240801</v>
      </c>
      <c r="C807">
        <v>76528</v>
      </c>
    </row>
    <row r="808" spans="2:3" x14ac:dyDescent="0.15">
      <c r="B808">
        <v>1240802</v>
      </c>
      <c r="C808">
        <v>76528</v>
      </c>
    </row>
    <row r="809" spans="2:3" x14ac:dyDescent="0.15">
      <c r="B809">
        <v>1240803</v>
      </c>
      <c r="C809">
        <v>76528</v>
      </c>
    </row>
    <row r="810" spans="2:3" x14ac:dyDescent="0.15">
      <c r="B810">
        <v>1240804</v>
      </c>
      <c r="C810">
        <v>76528</v>
      </c>
    </row>
    <row r="811" spans="2:3" x14ac:dyDescent="0.15">
      <c r="B811">
        <v>1240805</v>
      </c>
      <c r="C811">
        <v>76528</v>
      </c>
    </row>
    <row r="812" spans="2:3" x14ac:dyDescent="0.15">
      <c r="B812">
        <v>1240901</v>
      </c>
      <c r="C812">
        <v>137750</v>
      </c>
    </row>
    <row r="813" spans="2:3" x14ac:dyDescent="0.15">
      <c r="B813">
        <v>1240902</v>
      </c>
      <c r="C813">
        <v>137750</v>
      </c>
    </row>
    <row r="814" spans="2:3" x14ac:dyDescent="0.15">
      <c r="B814">
        <v>1240903</v>
      </c>
      <c r="C814">
        <v>137750</v>
      </c>
    </row>
    <row r="815" spans="2:3" x14ac:dyDescent="0.15">
      <c r="B815">
        <v>1240904</v>
      </c>
      <c r="C815">
        <v>137750</v>
      </c>
    </row>
    <row r="816" spans="2:3" x14ac:dyDescent="0.15">
      <c r="B816">
        <v>1240905</v>
      </c>
      <c r="C816">
        <v>137750</v>
      </c>
    </row>
    <row r="817" spans="2:3" x14ac:dyDescent="0.15">
      <c r="B817">
        <v>1241001</v>
      </c>
      <c r="C817">
        <v>247949</v>
      </c>
    </row>
    <row r="818" spans="2:3" x14ac:dyDescent="0.15">
      <c r="B818">
        <v>1241002</v>
      </c>
      <c r="C818">
        <v>247949</v>
      </c>
    </row>
    <row r="819" spans="2:3" x14ac:dyDescent="0.15">
      <c r="B819">
        <v>1241003</v>
      </c>
      <c r="C819">
        <v>247949</v>
      </c>
    </row>
    <row r="820" spans="2:3" x14ac:dyDescent="0.15">
      <c r="B820">
        <v>1241004</v>
      </c>
      <c r="C820">
        <v>247949</v>
      </c>
    </row>
    <row r="821" spans="2:3" x14ac:dyDescent="0.15">
      <c r="B821">
        <v>1241005</v>
      </c>
      <c r="C821">
        <v>247949</v>
      </c>
    </row>
    <row r="822" spans="2:3" x14ac:dyDescent="0.15">
      <c r="B822">
        <v>1340101</v>
      </c>
      <c r="C822">
        <v>1250</v>
      </c>
    </row>
    <row r="823" spans="2:3" x14ac:dyDescent="0.15">
      <c r="B823">
        <v>1340102</v>
      </c>
      <c r="C823">
        <v>1250</v>
      </c>
    </row>
    <row r="824" spans="2:3" x14ac:dyDescent="0.15">
      <c r="B824">
        <v>1340103</v>
      </c>
      <c r="C824">
        <v>1250</v>
      </c>
    </row>
    <row r="825" spans="2:3" x14ac:dyDescent="0.15">
      <c r="B825">
        <v>1340104</v>
      </c>
      <c r="C825">
        <v>1250</v>
      </c>
    </row>
    <row r="826" spans="2:3" x14ac:dyDescent="0.15">
      <c r="B826">
        <v>1340105</v>
      </c>
      <c r="C826">
        <v>1250</v>
      </c>
    </row>
    <row r="827" spans="2:3" x14ac:dyDescent="0.15">
      <c r="B827">
        <v>1340201</v>
      </c>
      <c r="C827">
        <v>2250</v>
      </c>
    </row>
    <row r="828" spans="2:3" x14ac:dyDescent="0.15">
      <c r="B828">
        <v>1340202</v>
      </c>
      <c r="C828">
        <v>2250</v>
      </c>
    </row>
    <row r="829" spans="2:3" x14ac:dyDescent="0.15">
      <c r="B829">
        <v>1340203</v>
      </c>
      <c r="C829">
        <v>2250</v>
      </c>
    </row>
    <row r="830" spans="2:3" x14ac:dyDescent="0.15">
      <c r="B830">
        <v>1340204</v>
      </c>
      <c r="C830">
        <v>2250</v>
      </c>
    </row>
    <row r="831" spans="2:3" x14ac:dyDescent="0.15">
      <c r="B831">
        <v>1340205</v>
      </c>
      <c r="C831">
        <v>2250</v>
      </c>
    </row>
    <row r="832" spans="2:3" x14ac:dyDescent="0.15">
      <c r="B832">
        <v>1340301</v>
      </c>
      <c r="C832">
        <v>4050</v>
      </c>
    </row>
    <row r="833" spans="2:3" x14ac:dyDescent="0.15">
      <c r="B833">
        <v>1340302</v>
      </c>
      <c r="C833">
        <v>4050</v>
      </c>
    </row>
    <row r="834" spans="2:3" x14ac:dyDescent="0.15">
      <c r="B834">
        <v>1340303</v>
      </c>
      <c r="C834">
        <v>4050</v>
      </c>
    </row>
    <row r="835" spans="2:3" x14ac:dyDescent="0.15">
      <c r="B835">
        <v>1340304</v>
      </c>
      <c r="C835">
        <v>4050</v>
      </c>
    </row>
    <row r="836" spans="2:3" x14ac:dyDescent="0.15">
      <c r="B836">
        <v>1340305</v>
      </c>
      <c r="C836">
        <v>4050</v>
      </c>
    </row>
    <row r="837" spans="2:3" x14ac:dyDescent="0.15">
      <c r="B837">
        <v>1340401</v>
      </c>
      <c r="C837">
        <v>7290</v>
      </c>
    </row>
    <row r="838" spans="2:3" x14ac:dyDescent="0.15">
      <c r="B838">
        <v>1340402</v>
      </c>
      <c r="C838">
        <v>7290</v>
      </c>
    </row>
    <row r="839" spans="2:3" x14ac:dyDescent="0.15">
      <c r="B839">
        <v>1340403</v>
      </c>
      <c r="C839">
        <v>7290</v>
      </c>
    </row>
    <row r="840" spans="2:3" x14ac:dyDescent="0.15">
      <c r="B840">
        <v>1340404</v>
      </c>
      <c r="C840">
        <v>7290</v>
      </c>
    </row>
    <row r="841" spans="2:3" x14ac:dyDescent="0.15">
      <c r="B841">
        <v>1340405</v>
      </c>
      <c r="C841">
        <v>7290</v>
      </c>
    </row>
    <row r="842" spans="2:3" x14ac:dyDescent="0.15">
      <c r="B842">
        <v>1340501</v>
      </c>
      <c r="C842">
        <v>13122</v>
      </c>
    </row>
    <row r="843" spans="2:3" x14ac:dyDescent="0.15">
      <c r="B843">
        <v>1340502</v>
      </c>
      <c r="C843">
        <v>13122</v>
      </c>
    </row>
    <row r="844" spans="2:3" x14ac:dyDescent="0.15">
      <c r="B844">
        <v>1340503</v>
      </c>
      <c r="C844">
        <v>13122</v>
      </c>
    </row>
    <row r="845" spans="2:3" x14ac:dyDescent="0.15">
      <c r="B845">
        <v>1340504</v>
      </c>
      <c r="C845">
        <v>13122</v>
      </c>
    </row>
    <row r="846" spans="2:3" x14ac:dyDescent="0.15">
      <c r="B846">
        <v>1340505</v>
      </c>
      <c r="C846">
        <v>13122</v>
      </c>
    </row>
    <row r="847" spans="2:3" x14ac:dyDescent="0.15">
      <c r="B847">
        <v>1340601</v>
      </c>
      <c r="C847">
        <v>23620</v>
      </c>
    </row>
    <row r="848" spans="2:3" x14ac:dyDescent="0.15">
      <c r="B848">
        <v>1340602</v>
      </c>
      <c r="C848">
        <v>23620</v>
      </c>
    </row>
    <row r="849" spans="2:3" x14ac:dyDescent="0.15">
      <c r="B849">
        <v>1340603</v>
      </c>
      <c r="C849">
        <v>23620</v>
      </c>
    </row>
    <row r="850" spans="2:3" x14ac:dyDescent="0.15">
      <c r="B850">
        <v>1340604</v>
      </c>
      <c r="C850">
        <v>23620</v>
      </c>
    </row>
    <row r="851" spans="2:3" x14ac:dyDescent="0.15">
      <c r="B851">
        <v>1340605</v>
      </c>
      <c r="C851">
        <v>23620</v>
      </c>
    </row>
    <row r="852" spans="2:3" x14ac:dyDescent="0.15">
      <c r="B852">
        <v>1340701</v>
      </c>
      <c r="C852">
        <v>42515</v>
      </c>
    </row>
    <row r="853" spans="2:3" x14ac:dyDescent="0.15">
      <c r="B853">
        <v>1340702</v>
      </c>
      <c r="C853">
        <v>42515</v>
      </c>
    </row>
    <row r="854" spans="2:3" x14ac:dyDescent="0.15">
      <c r="B854">
        <v>1340703</v>
      </c>
      <c r="C854">
        <v>42515</v>
      </c>
    </row>
    <row r="855" spans="2:3" x14ac:dyDescent="0.15">
      <c r="B855">
        <v>1340704</v>
      </c>
      <c r="C855">
        <v>42515</v>
      </c>
    </row>
    <row r="856" spans="2:3" x14ac:dyDescent="0.15">
      <c r="B856">
        <v>1340705</v>
      </c>
      <c r="C856">
        <v>42515</v>
      </c>
    </row>
    <row r="857" spans="2:3" x14ac:dyDescent="0.15">
      <c r="B857">
        <v>1340801</v>
      </c>
      <c r="C857">
        <v>76528</v>
      </c>
    </row>
    <row r="858" spans="2:3" x14ac:dyDescent="0.15">
      <c r="B858">
        <v>1340802</v>
      </c>
      <c r="C858">
        <v>76528</v>
      </c>
    </row>
    <row r="859" spans="2:3" x14ac:dyDescent="0.15">
      <c r="B859">
        <v>1340803</v>
      </c>
      <c r="C859">
        <v>76528</v>
      </c>
    </row>
    <row r="860" spans="2:3" x14ac:dyDescent="0.15">
      <c r="B860">
        <v>1340804</v>
      </c>
      <c r="C860">
        <v>76528</v>
      </c>
    </row>
    <row r="861" spans="2:3" x14ac:dyDescent="0.15">
      <c r="B861">
        <v>1340805</v>
      </c>
      <c r="C861">
        <v>76528</v>
      </c>
    </row>
    <row r="862" spans="2:3" x14ac:dyDescent="0.15">
      <c r="B862">
        <v>1340901</v>
      </c>
      <c r="C862">
        <v>137750</v>
      </c>
    </row>
    <row r="863" spans="2:3" x14ac:dyDescent="0.15">
      <c r="B863">
        <v>1340902</v>
      </c>
      <c r="C863">
        <v>137750</v>
      </c>
    </row>
    <row r="864" spans="2:3" x14ac:dyDescent="0.15">
      <c r="B864">
        <v>1340903</v>
      </c>
      <c r="C864">
        <v>137750</v>
      </c>
    </row>
    <row r="865" spans="2:3" x14ac:dyDescent="0.15">
      <c r="B865">
        <v>1340904</v>
      </c>
      <c r="C865">
        <v>137750</v>
      </c>
    </row>
    <row r="866" spans="2:3" x14ac:dyDescent="0.15">
      <c r="B866">
        <v>1340905</v>
      </c>
      <c r="C866">
        <v>137750</v>
      </c>
    </row>
    <row r="867" spans="2:3" x14ac:dyDescent="0.15">
      <c r="B867">
        <v>1341001</v>
      </c>
      <c r="C867">
        <v>247949</v>
      </c>
    </row>
    <row r="868" spans="2:3" x14ac:dyDescent="0.15">
      <c r="B868">
        <v>1341002</v>
      </c>
      <c r="C868">
        <v>247949</v>
      </c>
    </row>
    <row r="869" spans="2:3" x14ac:dyDescent="0.15">
      <c r="B869">
        <v>1341003</v>
      </c>
      <c r="C869">
        <v>247949</v>
      </c>
    </row>
    <row r="870" spans="2:3" x14ac:dyDescent="0.15">
      <c r="B870">
        <v>1341004</v>
      </c>
      <c r="C870">
        <v>247949</v>
      </c>
    </row>
    <row r="871" spans="2:3" x14ac:dyDescent="0.15">
      <c r="B871">
        <v>1341005</v>
      </c>
      <c r="C871">
        <v>247949</v>
      </c>
    </row>
    <row r="872" spans="2:3" x14ac:dyDescent="0.15">
      <c r="B872">
        <v>1040101</v>
      </c>
      <c r="C872">
        <v>1250</v>
      </c>
    </row>
    <row r="873" spans="2:3" x14ac:dyDescent="0.15">
      <c r="B873">
        <v>1040102</v>
      </c>
      <c r="C873">
        <v>1250</v>
      </c>
    </row>
    <row r="874" spans="2:3" x14ac:dyDescent="0.15">
      <c r="B874">
        <v>1040103</v>
      </c>
      <c r="C874">
        <v>1250</v>
      </c>
    </row>
    <row r="875" spans="2:3" x14ac:dyDescent="0.15">
      <c r="B875">
        <v>1040201</v>
      </c>
      <c r="C875">
        <v>2250</v>
      </c>
    </row>
    <row r="876" spans="2:3" x14ac:dyDescent="0.15">
      <c r="B876">
        <v>1040202</v>
      </c>
      <c r="C876">
        <v>2250</v>
      </c>
    </row>
    <row r="877" spans="2:3" x14ac:dyDescent="0.15">
      <c r="B877">
        <v>1040203</v>
      </c>
      <c r="C877">
        <v>2250</v>
      </c>
    </row>
    <row r="878" spans="2:3" x14ac:dyDescent="0.15">
      <c r="B878">
        <v>1040301</v>
      </c>
      <c r="C878">
        <v>4050</v>
      </c>
    </row>
    <row r="879" spans="2:3" x14ac:dyDescent="0.15">
      <c r="B879">
        <v>1040302</v>
      </c>
      <c r="C879">
        <v>4050</v>
      </c>
    </row>
    <row r="880" spans="2:3" x14ac:dyDescent="0.15">
      <c r="B880">
        <v>1040303</v>
      </c>
      <c r="C880">
        <v>4050</v>
      </c>
    </row>
    <row r="881" spans="2:3" x14ac:dyDescent="0.15">
      <c r="B881">
        <v>1040401</v>
      </c>
      <c r="C881">
        <v>7290</v>
      </c>
    </row>
    <row r="882" spans="2:3" x14ac:dyDescent="0.15">
      <c r="B882">
        <v>1040402</v>
      </c>
      <c r="C882">
        <v>7290</v>
      </c>
    </row>
    <row r="883" spans="2:3" x14ac:dyDescent="0.15">
      <c r="B883">
        <v>1040403</v>
      </c>
      <c r="C883">
        <v>7290</v>
      </c>
    </row>
    <row r="884" spans="2:3" x14ac:dyDescent="0.15">
      <c r="B884">
        <v>1040501</v>
      </c>
      <c r="C884">
        <v>13122</v>
      </c>
    </row>
    <row r="885" spans="2:3" x14ac:dyDescent="0.15">
      <c r="B885">
        <v>1040502</v>
      </c>
      <c r="C885">
        <v>13122</v>
      </c>
    </row>
    <row r="886" spans="2:3" x14ac:dyDescent="0.15">
      <c r="B886">
        <v>1040503</v>
      </c>
      <c r="C886">
        <v>13122</v>
      </c>
    </row>
    <row r="887" spans="2:3" x14ac:dyDescent="0.15">
      <c r="B887">
        <v>1040601</v>
      </c>
      <c r="C887">
        <v>23620</v>
      </c>
    </row>
    <row r="888" spans="2:3" x14ac:dyDescent="0.15">
      <c r="B888">
        <v>1040602</v>
      </c>
      <c r="C888">
        <v>23620</v>
      </c>
    </row>
    <row r="889" spans="2:3" x14ac:dyDescent="0.15">
      <c r="B889">
        <v>1040603</v>
      </c>
      <c r="C889">
        <v>23620</v>
      </c>
    </row>
    <row r="890" spans="2:3" x14ac:dyDescent="0.15">
      <c r="B890">
        <v>1040701</v>
      </c>
      <c r="C890">
        <v>42515</v>
      </c>
    </row>
    <row r="891" spans="2:3" x14ac:dyDescent="0.15">
      <c r="B891">
        <v>1040702</v>
      </c>
      <c r="C891">
        <v>42515</v>
      </c>
    </row>
    <row r="892" spans="2:3" x14ac:dyDescent="0.15">
      <c r="B892">
        <v>1040703</v>
      </c>
      <c r="C892">
        <v>42515</v>
      </c>
    </row>
    <row r="893" spans="2:3" x14ac:dyDescent="0.15">
      <c r="B893">
        <v>1040801</v>
      </c>
      <c r="C893">
        <v>76528</v>
      </c>
    </row>
    <row r="894" spans="2:3" x14ac:dyDescent="0.15">
      <c r="B894">
        <v>1040802</v>
      </c>
      <c r="C894">
        <v>76528</v>
      </c>
    </row>
    <row r="895" spans="2:3" x14ac:dyDescent="0.15">
      <c r="B895">
        <v>1040803</v>
      </c>
      <c r="C895">
        <v>76528</v>
      </c>
    </row>
    <row r="896" spans="2:3" x14ac:dyDescent="0.15">
      <c r="B896">
        <v>1040901</v>
      </c>
      <c r="C896">
        <v>137750</v>
      </c>
    </row>
    <row r="897" spans="2:3" x14ac:dyDescent="0.15">
      <c r="B897">
        <v>1040902</v>
      </c>
      <c r="C897">
        <v>137750</v>
      </c>
    </row>
    <row r="898" spans="2:3" x14ac:dyDescent="0.15">
      <c r="B898">
        <v>1040903</v>
      </c>
      <c r="C898">
        <v>137750</v>
      </c>
    </row>
    <row r="899" spans="2:3" x14ac:dyDescent="0.15">
      <c r="B899">
        <v>1041001</v>
      </c>
      <c r="C899">
        <v>247949</v>
      </c>
    </row>
    <row r="900" spans="2:3" x14ac:dyDescent="0.15">
      <c r="B900">
        <v>1041002</v>
      </c>
      <c r="C900">
        <v>247949</v>
      </c>
    </row>
    <row r="901" spans="2:3" x14ac:dyDescent="0.15">
      <c r="B901">
        <v>1041003</v>
      </c>
      <c r="C901">
        <v>247949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7"/>
  <sheetViews>
    <sheetView topLeftCell="A61" workbookViewId="0">
      <selection activeCell="D91" sqref="D91"/>
    </sheetView>
  </sheetViews>
  <sheetFormatPr defaultRowHeight="13.5" x14ac:dyDescent="0.15"/>
  <cols>
    <col min="3" max="3" width="12.25" customWidth="1"/>
  </cols>
  <sheetData>
    <row r="2" spans="2:22" x14ac:dyDescent="0.15">
      <c r="F2">
        <f>10000/SUM(F6:F17)</f>
        <v>1</v>
      </c>
      <c r="G2">
        <v>7.6170499662898763</v>
      </c>
      <c r="M2">
        <f>10000/SUM(M6:M17)</f>
        <v>1</v>
      </c>
      <c r="N2">
        <v>37.75785789548511</v>
      </c>
      <c r="T2">
        <f>10000/SUM(T6:T17)</f>
        <v>1</v>
      </c>
      <c r="U2">
        <v>188.5057551733297</v>
      </c>
    </row>
    <row r="5" spans="2:22" x14ac:dyDescent="0.15">
      <c r="B5" t="s">
        <v>501</v>
      </c>
      <c r="C5" t="s">
        <v>515</v>
      </c>
      <c r="D5" t="s">
        <v>514</v>
      </c>
      <c r="E5" t="s">
        <v>499</v>
      </c>
      <c r="F5" t="s">
        <v>500</v>
      </c>
      <c r="G5" t="s">
        <v>518</v>
      </c>
      <c r="H5" t="s">
        <v>520</v>
      </c>
      <c r="I5" t="s">
        <v>502</v>
      </c>
      <c r="J5" t="s">
        <v>515</v>
      </c>
      <c r="K5" t="s">
        <v>514</v>
      </c>
      <c r="L5" t="s">
        <v>499</v>
      </c>
      <c r="M5" t="s">
        <v>500</v>
      </c>
      <c r="N5" t="s">
        <v>518</v>
      </c>
      <c r="P5" t="s">
        <v>503</v>
      </c>
      <c r="Q5" t="s">
        <v>515</v>
      </c>
      <c r="R5" t="s">
        <v>514</v>
      </c>
      <c r="S5" t="s">
        <v>499</v>
      </c>
      <c r="T5" t="s">
        <v>500</v>
      </c>
      <c r="U5" t="s">
        <v>518</v>
      </c>
    </row>
    <row r="6" spans="2:22" x14ac:dyDescent="0.15">
      <c r="B6" t="s">
        <v>508</v>
      </c>
      <c r="C6" t="s">
        <v>504</v>
      </c>
      <c r="D6" t="s">
        <v>511</v>
      </c>
      <c r="E6">
        <v>1100301</v>
      </c>
      <c r="F6">
        <v>3300</v>
      </c>
      <c r="G6">
        <f>VLOOKUP(E6,Sheet3!$B$1:$D$902,2,0)</f>
        <v>6</v>
      </c>
      <c r="H6">
        <f>G6*F6/10000</f>
        <v>1.98</v>
      </c>
      <c r="I6" t="s">
        <v>508</v>
      </c>
      <c r="J6" t="s">
        <v>504</v>
      </c>
      <c r="K6" t="s">
        <v>512</v>
      </c>
      <c r="L6">
        <f>E6+10000</f>
        <v>1110301</v>
      </c>
      <c r="M6">
        <v>3300</v>
      </c>
      <c r="N6">
        <f>VLOOKUP(L6,Sheet3!$B$1:$D$902,2,0)</f>
        <v>32</v>
      </c>
      <c r="O6">
        <f>N6*M6/10000</f>
        <v>10.56</v>
      </c>
      <c r="P6" t="s">
        <v>508</v>
      </c>
      <c r="Q6" t="s">
        <v>504</v>
      </c>
      <c r="R6" t="s">
        <v>513</v>
      </c>
      <c r="S6">
        <f>L6+10000</f>
        <v>1120301</v>
      </c>
      <c r="T6">
        <v>3300</v>
      </c>
      <c r="U6">
        <f>VLOOKUP(S6,Sheet3!$B$1:$D$902,2,0)</f>
        <v>162</v>
      </c>
      <c r="V6">
        <f>U6*T6/10000</f>
        <v>53.46</v>
      </c>
    </row>
    <row r="7" spans="2:22" x14ac:dyDescent="0.15">
      <c r="D7" t="s">
        <v>512</v>
      </c>
      <c r="E7">
        <v>1110301</v>
      </c>
      <c r="F7">
        <f>F8*5</f>
        <v>675</v>
      </c>
      <c r="G7">
        <f>VLOOKUP(E7,Sheet3!$B$1:$D$902,2,0)</f>
        <v>32</v>
      </c>
      <c r="H7">
        <f t="shared" ref="H7:H17" si="0">G7*F7/10000</f>
        <v>2.16</v>
      </c>
      <c r="K7" t="s">
        <v>513</v>
      </c>
      <c r="L7">
        <f t="shared" ref="L7:L41" si="1">E7+10000</f>
        <v>1120301</v>
      </c>
      <c r="M7">
        <f>M8*5</f>
        <v>675</v>
      </c>
      <c r="N7">
        <f>VLOOKUP(L7,Sheet3!$B$1:$D$902,2,0)</f>
        <v>162</v>
      </c>
      <c r="O7">
        <f t="shared" ref="O7:O17" si="2">N7*M7/10000</f>
        <v>10.935</v>
      </c>
      <c r="R7" t="s">
        <v>516</v>
      </c>
      <c r="S7">
        <f t="shared" ref="S7:S41" si="3">L7+10000</f>
        <v>1130301</v>
      </c>
      <c r="T7">
        <f>T8*5</f>
        <v>675</v>
      </c>
      <c r="U7">
        <f>VLOOKUP(S7,Sheet3!$B$1:$D$902,2,0)</f>
        <v>810</v>
      </c>
      <c r="V7">
        <f t="shared" ref="V7:V17" si="4">U7*T7/10000</f>
        <v>54.674999999999997</v>
      </c>
    </row>
    <row r="8" spans="2:22" x14ac:dyDescent="0.15">
      <c r="D8" t="s">
        <v>513</v>
      </c>
      <c r="E8">
        <v>1120301</v>
      </c>
      <c r="F8">
        <v>135</v>
      </c>
      <c r="G8">
        <f>VLOOKUP(E8,Sheet3!$B$1:$D$902,2,0)</f>
        <v>162</v>
      </c>
      <c r="H8">
        <f t="shared" si="0"/>
        <v>2.1869999999999998</v>
      </c>
      <c r="K8" t="s">
        <v>516</v>
      </c>
      <c r="L8">
        <f t="shared" si="1"/>
        <v>1130301</v>
      </c>
      <c r="M8">
        <v>135</v>
      </c>
      <c r="N8">
        <f>VLOOKUP(L8,Sheet3!$B$1:$D$902,2,0)</f>
        <v>810</v>
      </c>
      <c r="O8">
        <f t="shared" si="2"/>
        <v>10.935</v>
      </c>
      <c r="R8" t="s">
        <v>517</v>
      </c>
      <c r="S8">
        <f t="shared" si="3"/>
        <v>1140301</v>
      </c>
      <c r="T8">
        <v>135</v>
      </c>
      <c r="U8">
        <f>VLOOKUP(S8,Sheet3!$B$1:$D$902,2,0)</f>
        <v>4050</v>
      </c>
      <c r="V8">
        <f t="shared" si="4"/>
        <v>54.674999999999997</v>
      </c>
    </row>
    <row r="9" spans="2:22" x14ac:dyDescent="0.15">
      <c r="C9" t="s">
        <v>505</v>
      </c>
      <c r="D9" t="s">
        <v>511</v>
      </c>
      <c r="E9">
        <f>E6+100</f>
        <v>1100401</v>
      </c>
      <c r="F9">
        <v>2250</v>
      </c>
      <c r="G9">
        <f>VLOOKUP(E9,Sheet3!$B$1:$D$902,2,0)</f>
        <v>12</v>
      </c>
      <c r="H9">
        <f t="shared" si="0"/>
        <v>2.7</v>
      </c>
      <c r="J9" t="s">
        <v>505</v>
      </c>
      <c r="K9" t="s">
        <v>512</v>
      </c>
      <c r="L9">
        <f t="shared" si="1"/>
        <v>1110401</v>
      </c>
      <c r="M9">
        <v>2250</v>
      </c>
      <c r="N9">
        <f>VLOOKUP(L9,Sheet3!$B$1:$D$902,2,0)</f>
        <v>58</v>
      </c>
      <c r="O9">
        <f t="shared" si="2"/>
        <v>13.05</v>
      </c>
      <c r="Q9" t="s">
        <v>505</v>
      </c>
      <c r="R9" t="s">
        <v>513</v>
      </c>
      <c r="S9">
        <f t="shared" si="3"/>
        <v>1120401</v>
      </c>
      <c r="T9">
        <v>2250</v>
      </c>
      <c r="U9">
        <f>VLOOKUP(S9,Sheet3!$B$1:$D$902,2,0)</f>
        <v>292</v>
      </c>
      <c r="V9">
        <f t="shared" si="4"/>
        <v>65.7</v>
      </c>
    </row>
    <row r="10" spans="2:22" x14ac:dyDescent="0.15">
      <c r="D10" t="s">
        <v>512</v>
      </c>
      <c r="E10">
        <f t="shared" ref="E10:E17" si="5">E7+100</f>
        <v>1110401</v>
      </c>
      <c r="F10">
        <v>450</v>
      </c>
      <c r="G10">
        <f>VLOOKUP(E10,Sheet3!$B$1:$D$902,2,0)</f>
        <v>58</v>
      </c>
      <c r="H10">
        <f t="shared" si="0"/>
        <v>2.61</v>
      </c>
      <c r="K10" t="s">
        <v>513</v>
      </c>
      <c r="L10">
        <f t="shared" si="1"/>
        <v>1120401</v>
      </c>
      <c r="M10">
        <v>450</v>
      </c>
      <c r="N10">
        <f>VLOOKUP(L10,Sheet3!$B$1:$D$902,2,0)</f>
        <v>292</v>
      </c>
      <c r="O10">
        <f t="shared" si="2"/>
        <v>13.14</v>
      </c>
      <c r="R10" t="s">
        <v>516</v>
      </c>
      <c r="S10">
        <f t="shared" si="3"/>
        <v>1130401</v>
      </c>
      <c r="T10">
        <v>450</v>
      </c>
      <c r="U10">
        <f>VLOOKUP(S10,Sheet3!$B$1:$D$902,2,0)</f>
        <v>1458</v>
      </c>
      <c r="V10">
        <f t="shared" si="4"/>
        <v>65.61</v>
      </c>
    </row>
    <row r="11" spans="2:22" x14ac:dyDescent="0.15">
      <c r="D11" t="s">
        <v>513</v>
      </c>
      <c r="E11">
        <f t="shared" si="5"/>
        <v>1120401</v>
      </c>
      <c r="F11">
        <v>90</v>
      </c>
      <c r="G11">
        <f>VLOOKUP(E11,Sheet3!$B$1:$D$902,2,0)</f>
        <v>292</v>
      </c>
      <c r="H11">
        <f t="shared" si="0"/>
        <v>2.6280000000000001</v>
      </c>
      <c r="K11" t="s">
        <v>516</v>
      </c>
      <c r="L11">
        <f t="shared" si="1"/>
        <v>1130401</v>
      </c>
      <c r="M11">
        <v>90</v>
      </c>
      <c r="N11">
        <f>VLOOKUP(L11,Sheet3!$B$1:$D$902,2,0)</f>
        <v>1458</v>
      </c>
      <c r="O11">
        <f t="shared" si="2"/>
        <v>13.122</v>
      </c>
      <c r="R11" t="s">
        <v>517</v>
      </c>
      <c r="S11">
        <f t="shared" si="3"/>
        <v>1140401</v>
      </c>
      <c r="T11">
        <v>90</v>
      </c>
      <c r="U11">
        <f>VLOOKUP(S11,Sheet3!$B$1:$D$902,2,0)</f>
        <v>7290</v>
      </c>
      <c r="V11">
        <f t="shared" si="4"/>
        <v>65.61</v>
      </c>
    </row>
    <row r="12" spans="2:22" x14ac:dyDescent="0.15">
      <c r="C12" t="s">
        <v>506</v>
      </c>
      <c r="D12" t="s">
        <v>511</v>
      </c>
      <c r="E12">
        <f t="shared" si="5"/>
        <v>1100501</v>
      </c>
      <c r="F12">
        <v>1500</v>
      </c>
      <c r="G12">
        <f>VLOOKUP(E12,Sheet3!$B$1:$D$902,2,0)</f>
        <v>21</v>
      </c>
      <c r="H12">
        <f t="shared" si="0"/>
        <v>3.15</v>
      </c>
      <c r="J12" t="s">
        <v>506</v>
      </c>
      <c r="K12" t="s">
        <v>512</v>
      </c>
      <c r="L12">
        <f t="shared" si="1"/>
        <v>1110501</v>
      </c>
      <c r="M12">
        <v>1500</v>
      </c>
      <c r="N12">
        <f>VLOOKUP(L12,Sheet3!$B$1:$D$902,2,0)</f>
        <v>105</v>
      </c>
      <c r="O12">
        <f t="shared" si="2"/>
        <v>15.75</v>
      </c>
      <c r="Q12" t="s">
        <v>506</v>
      </c>
      <c r="R12" t="s">
        <v>513</v>
      </c>
      <c r="S12">
        <f t="shared" si="3"/>
        <v>1120501</v>
      </c>
      <c r="T12">
        <v>1500</v>
      </c>
      <c r="U12">
        <f>VLOOKUP(S12,Sheet3!$B$1:$D$902,2,0)</f>
        <v>525</v>
      </c>
      <c r="V12">
        <f t="shared" si="4"/>
        <v>78.75</v>
      </c>
    </row>
    <row r="13" spans="2:22" x14ac:dyDescent="0.15">
      <c r="D13" t="s">
        <v>512</v>
      </c>
      <c r="E13">
        <f t="shared" si="5"/>
        <v>1110501</v>
      </c>
      <c r="F13">
        <v>300</v>
      </c>
      <c r="G13">
        <f>VLOOKUP(E13,Sheet3!$B$1:$D$902,2,0)</f>
        <v>105</v>
      </c>
      <c r="H13">
        <f t="shared" si="0"/>
        <v>3.15</v>
      </c>
      <c r="K13" t="s">
        <v>513</v>
      </c>
      <c r="L13">
        <f t="shared" si="1"/>
        <v>1120501</v>
      </c>
      <c r="M13">
        <v>300</v>
      </c>
      <c r="N13">
        <f>VLOOKUP(L13,Sheet3!$B$1:$D$902,2,0)</f>
        <v>525</v>
      </c>
      <c r="O13">
        <f t="shared" si="2"/>
        <v>15.75</v>
      </c>
      <c r="R13" t="s">
        <v>516</v>
      </c>
      <c r="S13">
        <f t="shared" si="3"/>
        <v>1130501</v>
      </c>
      <c r="T13">
        <v>300</v>
      </c>
      <c r="U13">
        <f>VLOOKUP(S13,Sheet3!$B$1:$D$902,2,0)</f>
        <v>2624</v>
      </c>
      <c r="V13">
        <f t="shared" si="4"/>
        <v>78.72</v>
      </c>
    </row>
    <row r="14" spans="2:22" x14ac:dyDescent="0.15">
      <c r="D14" t="s">
        <v>513</v>
      </c>
      <c r="E14">
        <f t="shared" si="5"/>
        <v>1120501</v>
      </c>
      <c r="F14">
        <v>60</v>
      </c>
      <c r="G14">
        <f>VLOOKUP(E14,Sheet3!$B$1:$D$902,2,0)</f>
        <v>525</v>
      </c>
      <c r="H14">
        <f t="shared" si="0"/>
        <v>3.15</v>
      </c>
      <c r="K14" t="s">
        <v>516</v>
      </c>
      <c r="L14">
        <f t="shared" si="1"/>
        <v>1130501</v>
      </c>
      <c r="M14">
        <v>60</v>
      </c>
      <c r="N14">
        <f>VLOOKUP(L14,Sheet3!$B$1:$D$902,2,0)</f>
        <v>2624</v>
      </c>
      <c r="O14">
        <f t="shared" si="2"/>
        <v>15.744</v>
      </c>
      <c r="R14" t="s">
        <v>517</v>
      </c>
      <c r="S14">
        <f t="shared" si="3"/>
        <v>1140501</v>
      </c>
      <c r="T14">
        <v>60</v>
      </c>
      <c r="U14">
        <f>VLOOKUP(S14,Sheet3!$B$1:$D$902,2,0)</f>
        <v>13122</v>
      </c>
      <c r="V14">
        <f t="shared" si="4"/>
        <v>78.731999999999999</v>
      </c>
    </row>
    <row r="15" spans="2:22" x14ac:dyDescent="0.15">
      <c r="C15" t="s">
        <v>507</v>
      </c>
      <c r="D15" t="s">
        <v>511</v>
      </c>
      <c r="E15">
        <f t="shared" si="5"/>
        <v>1100601</v>
      </c>
      <c r="F15">
        <v>1000</v>
      </c>
      <c r="G15">
        <f>VLOOKUP(E15,Sheet3!$B$1:$D$902,2,0)</f>
        <v>38</v>
      </c>
      <c r="H15">
        <f t="shared" si="0"/>
        <v>3.8</v>
      </c>
      <c r="J15" t="s">
        <v>507</v>
      </c>
      <c r="K15" t="s">
        <v>512</v>
      </c>
      <c r="L15">
        <f t="shared" si="1"/>
        <v>1110601</v>
      </c>
      <c r="M15">
        <v>1000</v>
      </c>
      <c r="N15">
        <f>VLOOKUP(L15,Sheet3!$B$1:$D$902,2,0)</f>
        <v>189</v>
      </c>
      <c r="O15">
        <f t="shared" si="2"/>
        <v>18.899999999999999</v>
      </c>
      <c r="Q15" t="s">
        <v>507</v>
      </c>
      <c r="R15" t="s">
        <v>513</v>
      </c>
      <c r="S15">
        <f t="shared" si="3"/>
        <v>1120601</v>
      </c>
      <c r="T15">
        <v>1000</v>
      </c>
      <c r="U15">
        <f>VLOOKUP(S15,Sheet3!$B$1:$D$902,2,0)</f>
        <v>945</v>
      </c>
      <c r="V15">
        <f t="shared" si="4"/>
        <v>94.5</v>
      </c>
    </row>
    <row r="16" spans="2:22" x14ac:dyDescent="0.15">
      <c r="D16" t="s">
        <v>512</v>
      </c>
      <c r="E16">
        <f t="shared" si="5"/>
        <v>1110601</v>
      </c>
      <c r="F16">
        <v>200</v>
      </c>
      <c r="G16">
        <f>VLOOKUP(E16,Sheet3!$B$1:$D$902,2,0)</f>
        <v>189</v>
      </c>
      <c r="H16">
        <f t="shared" si="0"/>
        <v>3.78</v>
      </c>
      <c r="K16" t="s">
        <v>513</v>
      </c>
      <c r="L16">
        <f t="shared" si="1"/>
        <v>1120601</v>
      </c>
      <c r="M16">
        <v>200</v>
      </c>
      <c r="N16">
        <f>VLOOKUP(L16,Sheet3!$B$1:$D$902,2,0)</f>
        <v>945</v>
      </c>
      <c r="O16">
        <f t="shared" si="2"/>
        <v>18.899999999999999</v>
      </c>
      <c r="R16" t="s">
        <v>516</v>
      </c>
      <c r="S16">
        <f t="shared" si="3"/>
        <v>1130601</v>
      </c>
      <c r="T16">
        <v>200</v>
      </c>
      <c r="U16">
        <f>VLOOKUP(S16,Sheet3!$B$1:$D$902,2,0)</f>
        <v>4724</v>
      </c>
      <c r="V16">
        <f t="shared" si="4"/>
        <v>94.48</v>
      </c>
    </row>
    <row r="17" spans="2:22" x14ac:dyDescent="0.15">
      <c r="D17" t="s">
        <v>513</v>
      </c>
      <c r="E17">
        <f t="shared" si="5"/>
        <v>1120601</v>
      </c>
      <c r="F17">
        <v>40</v>
      </c>
      <c r="G17">
        <f>VLOOKUP(E17,Sheet3!$B$1:$D$902,2,0)</f>
        <v>945</v>
      </c>
      <c r="H17">
        <f t="shared" si="0"/>
        <v>3.78</v>
      </c>
      <c r="K17" t="s">
        <v>516</v>
      </c>
      <c r="L17">
        <f t="shared" si="1"/>
        <v>1130601</v>
      </c>
      <c r="M17">
        <v>40</v>
      </c>
      <c r="N17">
        <f>VLOOKUP(L17,Sheet3!$B$1:$D$902,2,0)</f>
        <v>4724</v>
      </c>
      <c r="O17">
        <f t="shared" si="2"/>
        <v>18.896000000000001</v>
      </c>
      <c r="R17" t="s">
        <v>517</v>
      </c>
      <c r="S17">
        <f t="shared" si="3"/>
        <v>1140601</v>
      </c>
      <c r="T17">
        <v>40</v>
      </c>
      <c r="U17">
        <f>VLOOKUP(S17,Sheet3!$B$1:$D$902,2,0)</f>
        <v>23620</v>
      </c>
      <c r="V17">
        <f t="shared" si="4"/>
        <v>94.48</v>
      </c>
    </row>
    <row r="18" spans="2:22" x14ac:dyDescent="0.15">
      <c r="B18" t="s">
        <v>509</v>
      </c>
      <c r="C18" t="s">
        <v>504</v>
      </c>
      <c r="D18" t="s">
        <v>511</v>
      </c>
      <c r="E18">
        <f>E6+100000</f>
        <v>1200301</v>
      </c>
      <c r="F18">
        <v>3300</v>
      </c>
      <c r="G18">
        <f>VLOOKUP(E18,Sheet3!$B$1:$D$902,2,0)</f>
        <v>6</v>
      </c>
      <c r="I18" t="s">
        <v>509</v>
      </c>
      <c r="J18" t="s">
        <v>504</v>
      </c>
      <c r="K18" t="s">
        <v>512</v>
      </c>
      <c r="L18">
        <f t="shared" si="1"/>
        <v>1210301</v>
      </c>
      <c r="M18">
        <f>ROUND(M6,0)</f>
        <v>3300</v>
      </c>
      <c r="N18">
        <f>VLOOKUP(L18,Sheet3!$B$1:$D$902,2,0)</f>
        <v>32</v>
      </c>
      <c r="P18" t="s">
        <v>509</v>
      </c>
      <c r="Q18" t="s">
        <v>504</v>
      </c>
      <c r="R18" t="s">
        <v>513</v>
      </c>
      <c r="S18">
        <f t="shared" si="3"/>
        <v>1220301</v>
      </c>
      <c r="T18">
        <f>ROUND(T6,0)</f>
        <v>3300</v>
      </c>
      <c r="U18">
        <f>VLOOKUP(S18,Sheet3!$B$1:$D$902,2,0)</f>
        <v>162</v>
      </c>
    </row>
    <row r="19" spans="2:22" x14ac:dyDescent="0.15">
      <c r="D19" t="s">
        <v>512</v>
      </c>
      <c r="E19">
        <f t="shared" ref="E19:E41" si="6">E7+100000</f>
        <v>1210301</v>
      </c>
      <c r="F19">
        <f>F20*5</f>
        <v>675</v>
      </c>
      <c r="G19">
        <f>VLOOKUP(E19,Sheet3!$B$1:$D$902,2,0)</f>
        <v>32</v>
      </c>
      <c r="K19" t="s">
        <v>513</v>
      </c>
      <c r="L19">
        <f t="shared" si="1"/>
        <v>1220301</v>
      </c>
      <c r="M19">
        <f t="shared" ref="M19:M41" si="7">ROUND(M7,0)</f>
        <v>675</v>
      </c>
      <c r="N19">
        <f>VLOOKUP(L19,Sheet3!$B$1:$D$902,2,0)</f>
        <v>162</v>
      </c>
      <c r="R19" t="s">
        <v>516</v>
      </c>
      <c r="S19">
        <f t="shared" si="3"/>
        <v>1230301</v>
      </c>
      <c r="T19">
        <f t="shared" ref="T19:T41" si="8">ROUND(T7,0)</f>
        <v>675</v>
      </c>
      <c r="U19">
        <f>VLOOKUP(S19,Sheet3!$B$1:$D$902,2,0)</f>
        <v>810</v>
      </c>
    </row>
    <row r="20" spans="2:22" x14ac:dyDescent="0.15">
      <c r="D20" t="s">
        <v>513</v>
      </c>
      <c r="E20">
        <f t="shared" si="6"/>
        <v>1220301</v>
      </c>
      <c r="F20">
        <v>135</v>
      </c>
      <c r="G20">
        <f>VLOOKUP(E20,Sheet3!$B$1:$D$902,2,0)</f>
        <v>162</v>
      </c>
      <c r="K20" t="s">
        <v>516</v>
      </c>
      <c r="L20">
        <f t="shared" si="1"/>
        <v>1230301</v>
      </c>
      <c r="M20">
        <f t="shared" si="7"/>
        <v>135</v>
      </c>
      <c r="N20">
        <f>VLOOKUP(L20,Sheet3!$B$1:$D$902,2,0)</f>
        <v>810</v>
      </c>
      <c r="R20" t="s">
        <v>517</v>
      </c>
      <c r="S20">
        <f t="shared" si="3"/>
        <v>1240301</v>
      </c>
      <c r="T20">
        <f t="shared" si="8"/>
        <v>135</v>
      </c>
      <c r="U20">
        <f>VLOOKUP(S20,Sheet3!$B$1:$D$902,2,0)</f>
        <v>4050</v>
      </c>
    </row>
    <row r="21" spans="2:22" x14ac:dyDescent="0.15">
      <c r="C21" t="s">
        <v>505</v>
      </c>
      <c r="D21" t="s">
        <v>511</v>
      </c>
      <c r="E21">
        <f t="shared" si="6"/>
        <v>1200401</v>
      </c>
      <c r="F21">
        <v>2250</v>
      </c>
      <c r="G21">
        <f>VLOOKUP(E21,Sheet3!$B$1:$D$902,2,0)</f>
        <v>12</v>
      </c>
      <c r="J21" t="s">
        <v>505</v>
      </c>
      <c r="K21" t="s">
        <v>512</v>
      </c>
      <c r="L21">
        <f t="shared" si="1"/>
        <v>1210401</v>
      </c>
      <c r="M21">
        <f t="shared" si="7"/>
        <v>2250</v>
      </c>
      <c r="N21">
        <f>VLOOKUP(L21,Sheet3!$B$1:$D$902,2,0)</f>
        <v>58</v>
      </c>
      <c r="Q21" t="s">
        <v>505</v>
      </c>
      <c r="R21" t="s">
        <v>513</v>
      </c>
      <c r="S21">
        <f t="shared" si="3"/>
        <v>1220401</v>
      </c>
      <c r="T21">
        <f t="shared" si="8"/>
        <v>2250</v>
      </c>
      <c r="U21">
        <f>VLOOKUP(S21,Sheet3!$B$1:$D$902,2,0)</f>
        <v>292</v>
      </c>
    </row>
    <row r="22" spans="2:22" x14ac:dyDescent="0.15">
      <c r="D22" t="s">
        <v>512</v>
      </c>
      <c r="E22">
        <f t="shared" si="6"/>
        <v>1210401</v>
      </c>
      <c r="F22">
        <v>450</v>
      </c>
      <c r="G22">
        <f>VLOOKUP(E22,Sheet3!$B$1:$D$902,2,0)</f>
        <v>58</v>
      </c>
      <c r="K22" t="s">
        <v>513</v>
      </c>
      <c r="L22">
        <f t="shared" si="1"/>
        <v>1220401</v>
      </c>
      <c r="M22">
        <f t="shared" si="7"/>
        <v>450</v>
      </c>
      <c r="N22">
        <f>VLOOKUP(L22,Sheet3!$B$1:$D$902,2,0)</f>
        <v>292</v>
      </c>
      <c r="R22" t="s">
        <v>516</v>
      </c>
      <c r="S22">
        <f t="shared" si="3"/>
        <v>1230401</v>
      </c>
      <c r="T22">
        <f t="shared" si="8"/>
        <v>450</v>
      </c>
      <c r="U22">
        <f>VLOOKUP(S22,Sheet3!$B$1:$D$902,2,0)</f>
        <v>1458</v>
      </c>
    </row>
    <row r="23" spans="2:22" x14ac:dyDescent="0.15">
      <c r="D23" t="s">
        <v>513</v>
      </c>
      <c r="E23">
        <f t="shared" si="6"/>
        <v>1220401</v>
      </c>
      <c r="F23">
        <v>90</v>
      </c>
      <c r="G23">
        <f>VLOOKUP(E23,Sheet3!$B$1:$D$902,2,0)</f>
        <v>292</v>
      </c>
      <c r="K23" t="s">
        <v>516</v>
      </c>
      <c r="L23">
        <f t="shared" si="1"/>
        <v>1230401</v>
      </c>
      <c r="M23">
        <f t="shared" si="7"/>
        <v>90</v>
      </c>
      <c r="N23">
        <f>VLOOKUP(L23,Sheet3!$B$1:$D$902,2,0)</f>
        <v>1458</v>
      </c>
      <c r="R23" t="s">
        <v>517</v>
      </c>
      <c r="S23">
        <f t="shared" si="3"/>
        <v>1240401</v>
      </c>
      <c r="T23">
        <f t="shared" si="8"/>
        <v>90</v>
      </c>
      <c r="U23">
        <f>VLOOKUP(S23,Sheet3!$B$1:$D$902,2,0)</f>
        <v>7290</v>
      </c>
    </row>
    <row r="24" spans="2:22" x14ac:dyDescent="0.15">
      <c r="C24" t="s">
        <v>506</v>
      </c>
      <c r="D24" t="s">
        <v>511</v>
      </c>
      <c r="E24">
        <f t="shared" si="6"/>
        <v>1200501</v>
      </c>
      <c r="F24">
        <v>1500</v>
      </c>
      <c r="G24">
        <f>VLOOKUP(E24,Sheet3!$B$1:$D$902,2,0)</f>
        <v>21</v>
      </c>
      <c r="J24" t="s">
        <v>506</v>
      </c>
      <c r="K24" t="s">
        <v>512</v>
      </c>
      <c r="L24">
        <f t="shared" si="1"/>
        <v>1210501</v>
      </c>
      <c r="M24">
        <f t="shared" si="7"/>
        <v>1500</v>
      </c>
      <c r="N24">
        <f>VLOOKUP(L24,Sheet3!$B$1:$D$902,2,0)</f>
        <v>105</v>
      </c>
      <c r="Q24" t="s">
        <v>506</v>
      </c>
      <c r="R24" t="s">
        <v>513</v>
      </c>
      <c r="S24">
        <f t="shared" si="3"/>
        <v>1220501</v>
      </c>
      <c r="T24">
        <f t="shared" si="8"/>
        <v>1500</v>
      </c>
      <c r="U24">
        <f>VLOOKUP(S24,Sheet3!$B$1:$D$902,2,0)</f>
        <v>525</v>
      </c>
    </row>
    <row r="25" spans="2:22" x14ac:dyDescent="0.15">
      <c r="D25" t="s">
        <v>512</v>
      </c>
      <c r="E25">
        <f t="shared" si="6"/>
        <v>1210501</v>
      </c>
      <c r="F25">
        <v>300</v>
      </c>
      <c r="G25">
        <f>VLOOKUP(E25,Sheet3!$B$1:$D$902,2,0)</f>
        <v>105</v>
      </c>
      <c r="K25" t="s">
        <v>513</v>
      </c>
      <c r="L25">
        <f t="shared" si="1"/>
        <v>1220501</v>
      </c>
      <c r="M25">
        <f t="shared" si="7"/>
        <v>300</v>
      </c>
      <c r="N25">
        <f>VLOOKUP(L25,Sheet3!$B$1:$D$902,2,0)</f>
        <v>525</v>
      </c>
      <c r="R25" t="s">
        <v>516</v>
      </c>
      <c r="S25">
        <f t="shared" si="3"/>
        <v>1230501</v>
      </c>
      <c r="T25">
        <f t="shared" si="8"/>
        <v>300</v>
      </c>
      <c r="U25">
        <f>VLOOKUP(S25,Sheet3!$B$1:$D$902,2,0)</f>
        <v>2624</v>
      </c>
    </row>
    <row r="26" spans="2:22" x14ac:dyDescent="0.15">
      <c r="D26" t="s">
        <v>513</v>
      </c>
      <c r="E26">
        <f t="shared" si="6"/>
        <v>1220501</v>
      </c>
      <c r="F26">
        <v>60</v>
      </c>
      <c r="G26">
        <f>VLOOKUP(E26,Sheet3!$B$1:$D$902,2,0)</f>
        <v>525</v>
      </c>
      <c r="K26" t="s">
        <v>516</v>
      </c>
      <c r="L26">
        <f t="shared" si="1"/>
        <v>1230501</v>
      </c>
      <c r="M26">
        <f t="shared" si="7"/>
        <v>60</v>
      </c>
      <c r="N26">
        <f>VLOOKUP(L26,Sheet3!$B$1:$D$902,2,0)</f>
        <v>2624</v>
      </c>
      <c r="R26" t="s">
        <v>517</v>
      </c>
      <c r="S26">
        <f t="shared" si="3"/>
        <v>1240501</v>
      </c>
      <c r="T26">
        <f t="shared" si="8"/>
        <v>60</v>
      </c>
      <c r="U26">
        <f>VLOOKUP(S26,Sheet3!$B$1:$D$902,2,0)</f>
        <v>13122</v>
      </c>
    </row>
    <row r="27" spans="2:22" x14ac:dyDescent="0.15">
      <c r="C27" t="s">
        <v>507</v>
      </c>
      <c r="D27" t="s">
        <v>511</v>
      </c>
      <c r="E27">
        <f t="shared" si="6"/>
        <v>1200601</v>
      </c>
      <c r="F27">
        <v>1000</v>
      </c>
      <c r="G27">
        <f>VLOOKUP(E27,Sheet3!$B$1:$D$902,2,0)</f>
        <v>38</v>
      </c>
      <c r="J27" t="s">
        <v>507</v>
      </c>
      <c r="K27" t="s">
        <v>512</v>
      </c>
      <c r="L27">
        <f t="shared" si="1"/>
        <v>1210601</v>
      </c>
      <c r="M27">
        <f t="shared" si="7"/>
        <v>1000</v>
      </c>
      <c r="N27">
        <f>VLOOKUP(L27,Sheet3!$B$1:$D$902,2,0)</f>
        <v>189</v>
      </c>
      <c r="Q27" t="s">
        <v>507</v>
      </c>
      <c r="R27" t="s">
        <v>513</v>
      </c>
      <c r="S27">
        <f t="shared" si="3"/>
        <v>1220601</v>
      </c>
      <c r="T27">
        <f t="shared" si="8"/>
        <v>1000</v>
      </c>
      <c r="U27">
        <f>VLOOKUP(S27,Sheet3!$B$1:$D$902,2,0)</f>
        <v>945</v>
      </c>
    </row>
    <row r="28" spans="2:22" x14ac:dyDescent="0.15">
      <c r="D28" t="s">
        <v>512</v>
      </c>
      <c r="E28">
        <f t="shared" si="6"/>
        <v>1210601</v>
      </c>
      <c r="F28">
        <v>200</v>
      </c>
      <c r="G28">
        <f>VLOOKUP(E28,Sheet3!$B$1:$D$902,2,0)</f>
        <v>189</v>
      </c>
      <c r="K28" t="s">
        <v>513</v>
      </c>
      <c r="L28">
        <f t="shared" si="1"/>
        <v>1220601</v>
      </c>
      <c r="M28">
        <f t="shared" si="7"/>
        <v>200</v>
      </c>
      <c r="N28">
        <f>VLOOKUP(L28,Sheet3!$B$1:$D$902,2,0)</f>
        <v>945</v>
      </c>
      <c r="R28" t="s">
        <v>516</v>
      </c>
      <c r="S28">
        <f t="shared" si="3"/>
        <v>1230601</v>
      </c>
      <c r="T28">
        <f t="shared" si="8"/>
        <v>200</v>
      </c>
      <c r="U28">
        <f>VLOOKUP(S28,Sheet3!$B$1:$D$902,2,0)</f>
        <v>4724</v>
      </c>
    </row>
    <row r="29" spans="2:22" x14ac:dyDescent="0.15">
      <c r="D29" t="s">
        <v>513</v>
      </c>
      <c r="E29">
        <f t="shared" si="6"/>
        <v>1220601</v>
      </c>
      <c r="F29">
        <v>40</v>
      </c>
      <c r="G29">
        <f>VLOOKUP(E29,Sheet3!$B$1:$D$902,2,0)</f>
        <v>945</v>
      </c>
      <c r="K29" t="s">
        <v>516</v>
      </c>
      <c r="L29">
        <f t="shared" si="1"/>
        <v>1230601</v>
      </c>
      <c r="M29">
        <f t="shared" si="7"/>
        <v>40</v>
      </c>
      <c r="N29">
        <f>VLOOKUP(L29,Sheet3!$B$1:$D$902,2,0)</f>
        <v>4724</v>
      </c>
      <c r="R29" t="s">
        <v>517</v>
      </c>
      <c r="S29">
        <f t="shared" si="3"/>
        <v>1240601</v>
      </c>
      <c r="T29">
        <f t="shared" si="8"/>
        <v>40</v>
      </c>
      <c r="U29">
        <f>VLOOKUP(S29,Sheet3!$B$1:$D$902,2,0)</f>
        <v>23620</v>
      </c>
    </row>
    <row r="30" spans="2:22" x14ac:dyDescent="0.15">
      <c r="B30" t="s">
        <v>510</v>
      </c>
      <c r="C30" t="s">
        <v>504</v>
      </c>
      <c r="D30" t="s">
        <v>511</v>
      </c>
      <c r="E30">
        <f t="shared" si="6"/>
        <v>1300301</v>
      </c>
      <c r="F30">
        <v>3300</v>
      </c>
      <c r="G30">
        <f>VLOOKUP(E30,Sheet3!$B$1:$D$902,2,0)</f>
        <v>6</v>
      </c>
      <c r="I30" t="s">
        <v>510</v>
      </c>
      <c r="J30" t="s">
        <v>504</v>
      </c>
      <c r="K30" t="s">
        <v>512</v>
      </c>
      <c r="L30">
        <f t="shared" si="1"/>
        <v>1310301</v>
      </c>
      <c r="M30">
        <f t="shared" si="7"/>
        <v>3300</v>
      </c>
      <c r="N30">
        <f>VLOOKUP(L30,Sheet3!$B$1:$D$902,2,0)</f>
        <v>32</v>
      </c>
      <c r="P30" t="s">
        <v>510</v>
      </c>
      <c r="Q30" t="s">
        <v>504</v>
      </c>
      <c r="R30" t="s">
        <v>513</v>
      </c>
      <c r="S30">
        <f t="shared" si="3"/>
        <v>1320301</v>
      </c>
      <c r="T30">
        <f t="shared" si="8"/>
        <v>3300</v>
      </c>
      <c r="U30">
        <f>VLOOKUP(S30,Sheet3!$B$1:$D$902,2,0)</f>
        <v>162</v>
      </c>
    </row>
    <row r="31" spans="2:22" x14ac:dyDescent="0.15">
      <c r="D31" t="s">
        <v>512</v>
      </c>
      <c r="E31">
        <f t="shared" si="6"/>
        <v>1310301</v>
      </c>
      <c r="F31">
        <f>F32*5</f>
        <v>675</v>
      </c>
      <c r="G31">
        <f>VLOOKUP(E31,Sheet3!$B$1:$D$902,2,0)</f>
        <v>32</v>
      </c>
      <c r="K31" t="s">
        <v>513</v>
      </c>
      <c r="L31">
        <f t="shared" si="1"/>
        <v>1320301</v>
      </c>
      <c r="M31">
        <f t="shared" si="7"/>
        <v>675</v>
      </c>
      <c r="N31">
        <f>VLOOKUP(L31,Sheet3!$B$1:$D$902,2,0)</f>
        <v>162</v>
      </c>
      <c r="R31" t="s">
        <v>516</v>
      </c>
      <c r="S31">
        <f t="shared" si="3"/>
        <v>1330301</v>
      </c>
      <c r="T31">
        <f t="shared" si="8"/>
        <v>675</v>
      </c>
      <c r="U31">
        <f>VLOOKUP(S31,Sheet3!$B$1:$D$902,2,0)</f>
        <v>810</v>
      </c>
    </row>
    <row r="32" spans="2:22" x14ac:dyDescent="0.15">
      <c r="D32" t="s">
        <v>513</v>
      </c>
      <c r="E32">
        <f t="shared" si="6"/>
        <v>1320301</v>
      </c>
      <c r="F32">
        <v>135</v>
      </c>
      <c r="G32">
        <f>VLOOKUP(E32,Sheet3!$B$1:$D$902,2,0)</f>
        <v>162</v>
      </c>
      <c r="K32" t="s">
        <v>516</v>
      </c>
      <c r="L32">
        <f t="shared" si="1"/>
        <v>1330301</v>
      </c>
      <c r="M32">
        <f t="shared" si="7"/>
        <v>135</v>
      </c>
      <c r="N32">
        <f>VLOOKUP(L32,Sheet3!$B$1:$D$902,2,0)</f>
        <v>810</v>
      </c>
      <c r="R32" t="s">
        <v>517</v>
      </c>
      <c r="S32">
        <f t="shared" si="3"/>
        <v>1340301</v>
      </c>
      <c r="T32">
        <f t="shared" si="8"/>
        <v>135</v>
      </c>
      <c r="U32">
        <f>VLOOKUP(S32,Sheet3!$B$1:$D$902,2,0)</f>
        <v>4050</v>
      </c>
    </row>
    <row r="33" spans="3:21" x14ac:dyDescent="0.15">
      <c r="C33" t="s">
        <v>505</v>
      </c>
      <c r="D33" t="s">
        <v>511</v>
      </c>
      <c r="E33">
        <f t="shared" si="6"/>
        <v>1300401</v>
      </c>
      <c r="F33">
        <v>2250</v>
      </c>
      <c r="G33">
        <f>VLOOKUP(E33,Sheet3!$B$1:$D$902,2,0)</f>
        <v>12</v>
      </c>
      <c r="J33" t="s">
        <v>505</v>
      </c>
      <c r="K33" t="s">
        <v>512</v>
      </c>
      <c r="L33">
        <f t="shared" si="1"/>
        <v>1310401</v>
      </c>
      <c r="M33">
        <f t="shared" si="7"/>
        <v>2250</v>
      </c>
      <c r="N33">
        <f>VLOOKUP(L33,Sheet3!$B$1:$D$902,2,0)</f>
        <v>58</v>
      </c>
      <c r="Q33" t="s">
        <v>505</v>
      </c>
      <c r="R33" t="s">
        <v>513</v>
      </c>
      <c r="S33">
        <f t="shared" si="3"/>
        <v>1320401</v>
      </c>
      <c r="T33">
        <f t="shared" si="8"/>
        <v>2250</v>
      </c>
      <c r="U33">
        <f>VLOOKUP(S33,Sheet3!$B$1:$D$902,2,0)</f>
        <v>292</v>
      </c>
    </row>
    <row r="34" spans="3:21" x14ac:dyDescent="0.15">
      <c r="D34" t="s">
        <v>512</v>
      </c>
      <c r="E34">
        <f t="shared" si="6"/>
        <v>1310401</v>
      </c>
      <c r="F34">
        <v>450</v>
      </c>
      <c r="G34">
        <f>VLOOKUP(E34,Sheet3!$B$1:$D$902,2,0)</f>
        <v>58</v>
      </c>
      <c r="K34" t="s">
        <v>513</v>
      </c>
      <c r="L34">
        <f t="shared" si="1"/>
        <v>1320401</v>
      </c>
      <c r="M34">
        <f t="shared" si="7"/>
        <v>450</v>
      </c>
      <c r="N34">
        <f>VLOOKUP(L34,Sheet3!$B$1:$D$902,2,0)</f>
        <v>292</v>
      </c>
      <c r="R34" t="s">
        <v>516</v>
      </c>
      <c r="S34">
        <f t="shared" si="3"/>
        <v>1330401</v>
      </c>
      <c r="T34">
        <f t="shared" si="8"/>
        <v>450</v>
      </c>
      <c r="U34">
        <f>VLOOKUP(S34,Sheet3!$B$1:$D$902,2,0)</f>
        <v>1458</v>
      </c>
    </row>
    <row r="35" spans="3:21" x14ac:dyDescent="0.15">
      <c r="D35" t="s">
        <v>513</v>
      </c>
      <c r="E35">
        <f t="shared" si="6"/>
        <v>1320401</v>
      </c>
      <c r="F35">
        <v>90</v>
      </c>
      <c r="G35">
        <f>VLOOKUP(E35,Sheet3!$B$1:$D$902,2,0)</f>
        <v>292</v>
      </c>
      <c r="K35" t="s">
        <v>516</v>
      </c>
      <c r="L35">
        <f t="shared" si="1"/>
        <v>1330401</v>
      </c>
      <c r="M35">
        <f t="shared" si="7"/>
        <v>90</v>
      </c>
      <c r="N35">
        <f>VLOOKUP(L35,Sheet3!$B$1:$D$902,2,0)</f>
        <v>1458</v>
      </c>
      <c r="R35" t="s">
        <v>517</v>
      </c>
      <c r="S35">
        <f t="shared" si="3"/>
        <v>1340401</v>
      </c>
      <c r="T35">
        <f t="shared" si="8"/>
        <v>90</v>
      </c>
      <c r="U35">
        <f>VLOOKUP(S35,Sheet3!$B$1:$D$902,2,0)</f>
        <v>7290</v>
      </c>
    </row>
    <row r="36" spans="3:21" x14ac:dyDescent="0.15">
      <c r="C36" t="s">
        <v>506</v>
      </c>
      <c r="D36" t="s">
        <v>511</v>
      </c>
      <c r="E36">
        <f t="shared" si="6"/>
        <v>1300501</v>
      </c>
      <c r="F36">
        <v>1500</v>
      </c>
      <c r="G36">
        <f>VLOOKUP(E36,Sheet3!$B$1:$D$902,2,0)</f>
        <v>21</v>
      </c>
      <c r="J36" t="s">
        <v>506</v>
      </c>
      <c r="K36" t="s">
        <v>512</v>
      </c>
      <c r="L36">
        <f t="shared" si="1"/>
        <v>1310501</v>
      </c>
      <c r="M36">
        <f t="shared" si="7"/>
        <v>1500</v>
      </c>
      <c r="N36">
        <f>VLOOKUP(L36,Sheet3!$B$1:$D$902,2,0)</f>
        <v>105</v>
      </c>
      <c r="Q36" t="s">
        <v>506</v>
      </c>
      <c r="R36" t="s">
        <v>513</v>
      </c>
      <c r="S36">
        <f t="shared" si="3"/>
        <v>1320501</v>
      </c>
      <c r="T36">
        <f t="shared" si="8"/>
        <v>1500</v>
      </c>
      <c r="U36">
        <f>VLOOKUP(S36,Sheet3!$B$1:$D$902,2,0)</f>
        <v>525</v>
      </c>
    </row>
    <row r="37" spans="3:21" x14ac:dyDescent="0.15">
      <c r="D37" t="s">
        <v>512</v>
      </c>
      <c r="E37">
        <f t="shared" si="6"/>
        <v>1310501</v>
      </c>
      <c r="F37">
        <v>300</v>
      </c>
      <c r="G37">
        <f>VLOOKUP(E37,Sheet3!$B$1:$D$902,2,0)</f>
        <v>105</v>
      </c>
      <c r="K37" t="s">
        <v>513</v>
      </c>
      <c r="L37">
        <f t="shared" si="1"/>
        <v>1320501</v>
      </c>
      <c r="M37">
        <f t="shared" si="7"/>
        <v>300</v>
      </c>
      <c r="N37">
        <f>VLOOKUP(L37,Sheet3!$B$1:$D$902,2,0)</f>
        <v>525</v>
      </c>
      <c r="R37" t="s">
        <v>516</v>
      </c>
      <c r="S37">
        <f t="shared" si="3"/>
        <v>1330501</v>
      </c>
      <c r="T37">
        <f t="shared" si="8"/>
        <v>300</v>
      </c>
      <c r="U37">
        <f>VLOOKUP(S37,Sheet3!$B$1:$D$902,2,0)</f>
        <v>2624</v>
      </c>
    </row>
    <row r="38" spans="3:21" x14ac:dyDescent="0.15">
      <c r="D38" t="s">
        <v>513</v>
      </c>
      <c r="E38">
        <f t="shared" si="6"/>
        <v>1320501</v>
      </c>
      <c r="F38">
        <v>60</v>
      </c>
      <c r="G38">
        <f>VLOOKUP(E38,Sheet3!$B$1:$D$902,2,0)</f>
        <v>525</v>
      </c>
      <c r="K38" t="s">
        <v>516</v>
      </c>
      <c r="L38">
        <f t="shared" si="1"/>
        <v>1330501</v>
      </c>
      <c r="M38">
        <f t="shared" si="7"/>
        <v>60</v>
      </c>
      <c r="N38">
        <f>VLOOKUP(L38,Sheet3!$B$1:$D$902,2,0)</f>
        <v>2624</v>
      </c>
      <c r="R38" t="s">
        <v>517</v>
      </c>
      <c r="S38">
        <f t="shared" si="3"/>
        <v>1340501</v>
      </c>
      <c r="T38">
        <f t="shared" si="8"/>
        <v>60</v>
      </c>
      <c r="U38">
        <f>VLOOKUP(S38,Sheet3!$B$1:$D$902,2,0)</f>
        <v>13122</v>
      </c>
    </row>
    <row r="39" spans="3:21" x14ac:dyDescent="0.15">
      <c r="C39" t="s">
        <v>507</v>
      </c>
      <c r="D39" t="s">
        <v>511</v>
      </c>
      <c r="E39">
        <f t="shared" si="6"/>
        <v>1300601</v>
      </c>
      <c r="F39">
        <v>1000</v>
      </c>
      <c r="G39">
        <f>VLOOKUP(E39,Sheet3!$B$1:$D$902,2,0)</f>
        <v>38</v>
      </c>
      <c r="J39" t="s">
        <v>507</v>
      </c>
      <c r="K39" t="s">
        <v>512</v>
      </c>
      <c r="L39">
        <f t="shared" si="1"/>
        <v>1310601</v>
      </c>
      <c r="M39">
        <f t="shared" si="7"/>
        <v>1000</v>
      </c>
      <c r="N39">
        <f>VLOOKUP(L39,Sheet3!$B$1:$D$902,2,0)</f>
        <v>189</v>
      </c>
      <c r="Q39" t="s">
        <v>507</v>
      </c>
      <c r="R39" t="s">
        <v>513</v>
      </c>
      <c r="S39">
        <f t="shared" si="3"/>
        <v>1320601</v>
      </c>
      <c r="T39">
        <f t="shared" si="8"/>
        <v>1000</v>
      </c>
      <c r="U39">
        <f>VLOOKUP(S39,Sheet3!$B$1:$D$902,2,0)</f>
        <v>945</v>
      </c>
    </row>
    <row r="40" spans="3:21" x14ac:dyDescent="0.15">
      <c r="D40" t="s">
        <v>512</v>
      </c>
      <c r="E40">
        <f t="shared" si="6"/>
        <v>1310601</v>
      </c>
      <c r="F40">
        <v>200</v>
      </c>
      <c r="G40">
        <f>VLOOKUP(E40,Sheet3!$B$1:$D$902,2,0)</f>
        <v>189</v>
      </c>
      <c r="K40" t="s">
        <v>513</v>
      </c>
      <c r="L40">
        <f t="shared" si="1"/>
        <v>1320601</v>
      </c>
      <c r="M40">
        <f t="shared" si="7"/>
        <v>200</v>
      </c>
      <c r="N40">
        <f>VLOOKUP(L40,Sheet3!$B$1:$D$902,2,0)</f>
        <v>945</v>
      </c>
      <c r="R40" t="s">
        <v>516</v>
      </c>
      <c r="S40">
        <f t="shared" si="3"/>
        <v>1330601</v>
      </c>
      <c r="T40">
        <f t="shared" si="8"/>
        <v>200</v>
      </c>
      <c r="U40">
        <f>VLOOKUP(S40,Sheet3!$B$1:$D$902,2,0)</f>
        <v>4724</v>
      </c>
    </row>
    <row r="41" spans="3:21" x14ac:dyDescent="0.15">
      <c r="D41" t="s">
        <v>513</v>
      </c>
      <c r="E41">
        <f t="shared" si="6"/>
        <v>1320601</v>
      </c>
      <c r="F41">
        <v>40</v>
      </c>
      <c r="G41">
        <f>VLOOKUP(E41,Sheet3!$B$1:$D$902,2,0)</f>
        <v>945</v>
      </c>
      <c r="K41" t="s">
        <v>516</v>
      </c>
      <c r="L41">
        <f t="shared" si="1"/>
        <v>1330601</v>
      </c>
      <c r="M41">
        <f t="shared" si="7"/>
        <v>40</v>
      </c>
      <c r="N41">
        <f>VLOOKUP(L41,Sheet3!$B$1:$D$902,2,0)</f>
        <v>4724</v>
      </c>
      <c r="R41" t="s">
        <v>517</v>
      </c>
      <c r="S41">
        <f t="shared" si="3"/>
        <v>1340601</v>
      </c>
      <c r="T41">
        <f t="shared" si="8"/>
        <v>40</v>
      </c>
      <c r="U41">
        <f>VLOOKUP(S41,Sheet3!$B$1:$D$902,2,0)</f>
        <v>23620</v>
      </c>
    </row>
    <row r="44" spans="3:21" x14ac:dyDescent="0.15">
      <c r="E44" t="str">
        <f>"[[1,1,1,"&amp;E6&amp;",1,0,"&amp;F6&amp;"][1,1,1,"&amp;E7&amp;",1,0,"&amp;F7&amp;"][1,1,1,"&amp;E8&amp;",1,0,"&amp;F8&amp;"][1,1,1,"&amp;E9&amp;",1,0,"&amp;F9&amp;"][1,1,1,"&amp;E10&amp;",1,0,"&amp;F10&amp;"][1,1,1,"&amp;E11&amp;",1,0,"&amp;F11&amp;"][1,1,1,"&amp;E12&amp;",1,0,"&amp;F12&amp;"][1,1,1,"&amp;E13&amp;",1,0,"&amp;F13&amp;"][1,1,1,"&amp;E14&amp;",1,0,"&amp;F14&amp;"][1,1,1,"&amp;E15&amp;",1,0,"&amp;F15&amp;"][1,1,1,"&amp;E16&amp;",1,0,"&amp;F16&amp;"][1,1,1,"&amp;E17&amp;",1,0,"&amp;F17&amp;"][2,1,1,"&amp;E18&amp;",1,0,"&amp;F18&amp;"][2,1,1,"&amp;E19&amp;",1,0,"&amp;F19&amp;"][2,1,1,"&amp;E20&amp;",1,0,"&amp;F20&amp;"][2,1,1,"&amp;E21&amp;",1,0,"&amp;F21&amp;"][2,1,1,"&amp;E22&amp;",1,0,"&amp;F22&amp;"][2,1,1,"&amp;E23&amp;",1,0,"&amp;F23&amp;"][2,1,1,"&amp;E24&amp;",1,0,"&amp;F24&amp;"][2,1,1,"&amp;E25&amp;",1,0,"&amp;F25&amp;"][2,1,1,"&amp;E26&amp;",1,0,"&amp;F26&amp;"][2,1,1,"&amp;E27&amp;",1,0,"&amp;F27&amp;"][2,1,1,"&amp;E28&amp;",1,0,"&amp;F28&amp;"][2,1,1,"&amp;E29&amp;",1,0,"&amp;F29&amp;"][3,1,1,"&amp;E30&amp;",1,0,"&amp;F30&amp;"][3,1,1,"&amp;E31&amp;",1,0,"&amp;F31&amp;"][3,1,1,"&amp;E32&amp;",1,0,"&amp;F32&amp;"][3,1,1,"&amp;E33&amp;",1,0,"&amp;F33&amp;"][3,1,1,"&amp;E34&amp;",1,0,"&amp;F34&amp;"][3,1,1,"&amp;E35&amp;",1,0,"&amp;F35&amp;"][3,1,1,"&amp;E36&amp;",1,0,"&amp;F36&amp;"][3,1,1,"&amp;E37&amp;",1,0,"&amp;F37&amp;"][3,1,1,"&amp;E38&amp;",1,0,"&amp;F38&amp;"][3,1,1,"&amp;E39&amp;",1,0,"&amp;F39&amp;"][3,1,1,"&amp;E40&amp;",1,0,"&amp;F40&amp;"][3,1,1,"&amp;E41&amp;",1,0,"&amp;F41&amp;"]]"</f>
        <v>[[1,1,1,1100301,1,0,3300][1,1,1,1110301,1,0,675][1,1,1,1120301,1,0,135][1,1,1,1100401,1,0,2250][1,1,1,1110401,1,0,450][1,1,1,1120401,1,0,90][1,1,1,1100501,1,0,1500][1,1,1,1110501,1,0,300][1,1,1,1120501,1,0,60][1,1,1,1100601,1,0,1000][1,1,1,1110601,1,0,200][1,1,1,1120601,1,0,40][2,1,1,1200301,1,0,3300][2,1,1,1210301,1,0,675][2,1,1,1220301,1,0,135][2,1,1,1200401,1,0,2250][2,1,1,1210401,1,0,450][2,1,1,1220401,1,0,90][2,1,1,1200501,1,0,1500][2,1,1,1210501,1,0,300][2,1,1,1220501,1,0,60][2,1,1,1200601,1,0,1000][2,1,1,1210601,1,0,200][2,1,1,1220601,1,0,40][3,1,1,1300301,1,0,3300][3,1,1,1310301,1,0,675][3,1,1,1320301,1,0,135][3,1,1,1300401,1,0,2250][3,1,1,1310401,1,0,450][3,1,1,1320401,1,0,90][3,1,1,1300501,1,0,1500][3,1,1,1310501,1,0,300][3,1,1,1320501,1,0,60][3,1,1,1300601,1,0,1000][3,1,1,1310601,1,0,200][3,1,1,1320601,1,0,40]]</v>
      </c>
      <c r="F44" s="7"/>
      <c r="L44" t="str">
        <f>"[[1,1,1,"&amp;L6&amp;",1,0,"&amp;M6&amp;"][1,1,1,"&amp;L7&amp;",1,0,"&amp;M7&amp;"][1,1,1,"&amp;L8&amp;",1,0,"&amp;M8&amp;"][1,1,1,"&amp;L9&amp;",1,0,"&amp;M9&amp;"][1,1,1,"&amp;L10&amp;",1,0,"&amp;M10&amp;"][1,1,1,"&amp;L11&amp;",1,0,"&amp;M11&amp;"][1,1,1,"&amp;L12&amp;",1,0,"&amp;M12&amp;"][1,1,1,"&amp;L13&amp;",1,0,"&amp;M13&amp;"][1,1,1,"&amp;L14&amp;",1,0,"&amp;M14&amp;"][1,1,1,"&amp;L15&amp;",1,0,"&amp;M15&amp;"][1,1,1,"&amp;L16&amp;",1,0,"&amp;M16&amp;"][1,1,1,"&amp;L17&amp;",1,0,"&amp;M17&amp;"][2,1,1,"&amp;L18&amp;",1,0,"&amp;M18&amp;"][2,1,1,"&amp;L19&amp;",1,0,"&amp;M19&amp;"][2,1,1,"&amp;L20&amp;",1,0,"&amp;M20&amp;"][2,1,1,"&amp;L21&amp;",1,0,"&amp;M21&amp;"][2,1,1,"&amp;L22&amp;",1,0,"&amp;M22&amp;"][2,1,1,"&amp;L23&amp;",1,0,"&amp;M23&amp;"][2,1,1,"&amp;L24&amp;",1,0,"&amp;M24&amp;"][2,1,1,"&amp;L25&amp;",1,0,"&amp;M25&amp;"][2,1,1,"&amp;L26&amp;",1,0,"&amp;M26&amp;"][2,1,1,"&amp;L27&amp;",1,0,"&amp;M27&amp;"][2,1,1,"&amp;L28&amp;",1,0,"&amp;M28&amp;"][2,1,1,"&amp;L29&amp;",1,0,"&amp;M29&amp;"][3,1,1,"&amp;L30&amp;",1,0,"&amp;M30&amp;"][3,1,1,"&amp;L31&amp;",1,0,"&amp;M31&amp;"][3,1,1,"&amp;L32&amp;",1,0,"&amp;M32&amp;"][3,1,1,"&amp;L33&amp;",1,0,"&amp;M33&amp;"][3,1,1,"&amp;L34&amp;",1,0,"&amp;M34&amp;"][3,1,1,"&amp;L35&amp;",1,0,"&amp;M35&amp;"][3,1,1,"&amp;L36&amp;",1,0,"&amp;M36&amp;"][3,1,1,"&amp;L37&amp;",1,0,"&amp;M37&amp;"][3,1,1,"&amp;L38&amp;",1,0,"&amp;M38&amp;"][3,1,1,"&amp;L39&amp;",1,0,"&amp;M39&amp;"][3,1,1,"&amp;L40&amp;",1,0,"&amp;M40&amp;"][3,1,1,"&amp;L41&amp;",1,0,"&amp;M41&amp;"]]"</f>
        <v>[[1,1,1,1110301,1,0,3300][1,1,1,1120301,1,0,675][1,1,1,1130301,1,0,135][1,1,1,1110401,1,0,2250][1,1,1,1120401,1,0,450][1,1,1,1130401,1,0,90][1,1,1,1110501,1,0,1500][1,1,1,1120501,1,0,300][1,1,1,1130501,1,0,60][1,1,1,1110601,1,0,1000][1,1,1,1120601,1,0,200][1,1,1,1130601,1,0,40][2,1,1,1210301,1,0,3300][2,1,1,1220301,1,0,675][2,1,1,1230301,1,0,135][2,1,1,1210401,1,0,2250][2,1,1,1220401,1,0,450][2,1,1,1230401,1,0,90][2,1,1,1210501,1,0,1500][2,1,1,1220501,1,0,300][2,1,1,1230501,1,0,60][2,1,1,1210601,1,0,1000][2,1,1,1220601,1,0,200][2,1,1,1230601,1,0,40][3,1,1,1310301,1,0,3300][3,1,1,1320301,1,0,675][3,1,1,1330301,1,0,135][3,1,1,1310401,1,0,2250][3,1,1,1320401,1,0,450][3,1,1,1330401,1,0,90][3,1,1,1310501,1,0,1500][3,1,1,1320501,1,0,300][3,1,1,1330501,1,0,60][3,1,1,1310601,1,0,1000][3,1,1,1320601,1,0,200][3,1,1,1330601,1,0,40]]</v>
      </c>
      <c r="S44" t="str">
        <f>"[[1,1,1,"&amp;S6&amp;",1,0,"&amp;T6&amp;"][1,1,1,"&amp;S7&amp;",1,0,"&amp;T7&amp;"][1,1,1,"&amp;S8&amp;",1,0,"&amp;T8&amp;"][1,1,1,"&amp;S9&amp;",1,0,"&amp;T9&amp;"][1,1,1,"&amp;S10&amp;",1,0,"&amp;T10&amp;"][1,1,1,"&amp;S11&amp;",1,0,"&amp;T11&amp;"][1,1,1,"&amp;S12&amp;",1,0,"&amp;T12&amp;"][1,1,1,"&amp;S13&amp;",1,0,"&amp;T13&amp;"][1,1,1,"&amp;S14&amp;",1,0,"&amp;T14&amp;"][1,1,1,"&amp;S15&amp;",1,0,"&amp;T15&amp;"][1,1,1,"&amp;S16&amp;",1,0,"&amp;T16&amp;"][1,1,1,"&amp;S17&amp;",1,0,"&amp;T17&amp;"][2,1,1,"&amp;S18&amp;",1,0,"&amp;T18&amp;"][2,1,1,"&amp;S19&amp;",1,0,"&amp;T19&amp;"][2,1,1,"&amp;S20&amp;",1,0,"&amp;T20&amp;"][2,1,1,"&amp;S21&amp;",1,0,"&amp;T21&amp;"][2,1,1,"&amp;S22&amp;",1,0,"&amp;T22&amp;"][2,1,1,"&amp;S23&amp;",1,0,"&amp;T23&amp;"][2,1,1,"&amp;S24&amp;",1,0,"&amp;T24&amp;"][2,1,1,"&amp;S25&amp;",1,0,"&amp;T25&amp;"][2,1,1,"&amp;S26&amp;",1,0,"&amp;T26&amp;"][2,1,1,"&amp;S27&amp;",1,0,"&amp;T27&amp;"][2,1,1,"&amp;S28&amp;",1,0,"&amp;T28&amp;"][2,1,1,"&amp;S29&amp;",1,0,"&amp;T29&amp;"][3,1,1,"&amp;S30&amp;",1,0,"&amp;T30&amp;"][3,1,1,"&amp;S31&amp;",1,0,"&amp;T31&amp;"][3,1,1,"&amp;S32&amp;",1,0,"&amp;T32&amp;"][3,1,1,"&amp;S33&amp;",1,0,"&amp;T33&amp;"][3,1,1,"&amp;S34&amp;",1,0,"&amp;T34&amp;"][3,1,1,"&amp;S35&amp;",1,0,"&amp;T35&amp;"][3,1,1,"&amp;S36&amp;",1,0,"&amp;T36&amp;"][3,1,1,"&amp;S37&amp;",1,0,"&amp;T37&amp;"][3,1,1,"&amp;S38&amp;",1,0,"&amp;T38&amp;"][3,1,1,"&amp;S39&amp;",1,0,"&amp;T39&amp;"][3,1,1,"&amp;S40&amp;",1,0,"&amp;T40&amp;"][3,1,1,"&amp;S41&amp;",1,0,"&amp;T41&amp;"]]"</f>
        <v>[[1,1,1,1120301,1,0,3300][1,1,1,1130301,1,0,675][1,1,1,1140301,1,0,135][1,1,1,1120401,1,0,2250][1,1,1,1130401,1,0,450][1,1,1,1140401,1,0,90][1,1,1,1120501,1,0,1500][1,1,1,1130501,1,0,300][1,1,1,1140501,1,0,60][1,1,1,1120601,1,0,1000][1,1,1,1130601,1,0,200][1,1,1,1140601,1,0,40][2,1,1,1220301,1,0,3300][2,1,1,1230301,1,0,675][2,1,1,1240301,1,0,135][2,1,1,1220401,1,0,2250][2,1,1,1230401,1,0,450][2,1,1,1240401,1,0,90][2,1,1,1220501,1,0,1500][2,1,1,1230501,1,0,300][2,1,1,1240501,1,0,60][2,1,1,1220601,1,0,1000][2,1,1,1230601,1,0,200][2,1,1,1240601,1,0,40][3,1,1,1320301,1,0,3300][3,1,1,1330301,1,0,675][3,1,1,1340301,1,0,135][3,1,1,1320401,1,0,2250][3,1,1,1330401,1,0,450][3,1,1,1340401,1,0,90][3,1,1,1320501,1,0,1500][3,1,1,1330501,1,0,300][3,1,1,1340501,1,0,60][3,1,1,1320601,1,0,1000][3,1,1,1330601,1,0,200][3,1,1,1340601,1,0,40]]</v>
      </c>
    </row>
    <row r="45" spans="3:21" x14ac:dyDescent="0.15">
      <c r="F45" s="7"/>
    </row>
    <row r="46" spans="3:21" x14ac:dyDescent="0.15">
      <c r="F46" s="7"/>
    </row>
    <row r="47" spans="3:21" x14ac:dyDescent="0.15">
      <c r="F47" s="7"/>
    </row>
    <row r="50" spans="2:8" x14ac:dyDescent="0.15">
      <c r="F50">
        <f>10000/SUM(F54:F65)</f>
        <v>0.32837401710070085</v>
      </c>
      <c r="G50">
        <v>7.6170499662898763</v>
      </c>
    </row>
    <row r="53" spans="2:8" x14ac:dyDescent="0.15">
      <c r="B53" t="s">
        <v>501</v>
      </c>
      <c r="C53" t="s">
        <v>515</v>
      </c>
      <c r="D53" t="s">
        <v>514</v>
      </c>
      <c r="E53" t="s">
        <v>499</v>
      </c>
      <c r="F53" t="s">
        <v>500</v>
      </c>
      <c r="G53" t="s">
        <v>518</v>
      </c>
      <c r="H53" t="s">
        <v>520</v>
      </c>
    </row>
    <row r="54" spans="2:8" x14ac:dyDescent="0.15">
      <c r="B54" t="s">
        <v>508</v>
      </c>
      <c r="C54" t="s">
        <v>504</v>
      </c>
      <c r="D54" t="s">
        <v>511</v>
      </c>
      <c r="E54">
        <v>1100301</v>
      </c>
      <c r="F54">
        <f>10000*$G$2/G54</f>
        <v>12695.083277149794</v>
      </c>
      <c r="G54">
        <f>VLOOKUP(E54,Sheet3!$B$1:$D$902,2,0)</f>
        <v>6</v>
      </c>
      <c r="H54">
        <f>G54*F54/10000</f>
        <v>7.6170499662898754</v>
      </c>
    </row>
    <row r="55" spans="2:8" x14ac:dyDescent="0.15">
      <c r="D55" t="s">
        <v>512</v>
      </c>
      <c r="E55">
        <v>1110301</v>
      </c>
      <c r="F55">
        <f t="shared" ref="F55:F65" si="9">10000*$G$2/G55</f>
        <v>2380.3281144655862</v>
      </c>
      <c r="G55">
        <f>VLOOKUP(E55,Sheet3!$B$1:$D$902,2,0)</f>
        <v>32</v>
      </c>
      <c r="H55">
        <f t="shared" ref="H55:H66" si="10">G55*F55/10000</f>
        <v>7.6170499662898754</v>
      </c>
    </row>
    <row r="56" spans="2:8" x14ac:dyDescent="0.15">
      <c r="D56" t="s">
        <v>513</v>
      </c>
      <c r="E56">
        <v>1120301</v>
      </c>
      <c r="F56">
        <f t="shared" si="9"/>
        <v>470.18826952406641</v>
      </c>
      <c r="G56">
        <f>VLOOKUP(E56,Sheet3!$B$1:$D$902,2,0)</f>
        <v>162</v>
      </c>
      <c r="H56">
        <f t="shared" si="10"/>
        <v>7.6170499662898754</v>
      </c>
    </row>
    <row r="57" spans="2:8" x14ac:dyDescent="0.15">
      <c r="C57" t="s">
        <v>505</v>
      </c>
      <c r="D57" t="s">
        <v>511</v>
      </c>
      <c r="E57">
        <f>E54+100</f>
        <v>1100401</v>
      </c>
      <c r="F57">
        <f t="shared" si="9"/>
        <v>6347.5416385748968</v>
      </c>
      <c r="G57">
        <f>VLOOKUP(E57,Sheet3!$B$1:$D$902,2,0)</f>
        <v>12</v>
      </c>
      <c r="H57">
        <f t="shared" si="10"/>
        <v>7.6170499662898754</v>
      </c>
    </row>
    <row r="58" spans="2:8" x14ac:dyDescent="0.15">
      <c r="D58" t="s">
        <v>512</v>
      </c>
      <c r="E58">
        <f t="shared" ref="E58:E65" si="11">E55+100</f>
        <v>1110401</v>
      </c>
      <c r="F58">
        <f t="shared" si="9"/>
        <v>1313.2844769465303</v>
      </c>
      <c r="G58">
        <f>VLOOKUP(E58,Sheet3!$B$1:$D$902,2,0)</f>
        <v>58</v>
      </c>
      <c r="H58">
        <f t="shared" si="10"/>
        <v>7.6170499662898754</v>
      </c>
    </row>
    <row r="59" spans="2:8" x14ac:dyDescent="0.15">
      <c r="D59" t="s">
        <v>513</v>
      </c>
      <c r="E59">
        <f t="shared" si="11"/>
        <v>1120401</v>
      </c>
      <c r="F59">
        <f t="shared" si="9"/>
        <v>260.85787555787243</v>
      </c>
      <c r="G59">
        <f>VLOOKUP(E59,Sheet3!$B$1:$D$902,2,0)</f>
        <v>292</v>
      </c>
      <c r="H59">
        <f t="shared" si="10"/>
        <v>7.6170499662898754</v>
      </c>
    </row>
    <row r="60" spans="2:8" x14ac:dyDescent="0.15">
      <c r="C60" t="s">
        <v>506</v>
      </c>
      <c r="D60" t="s">
        <v>511</v>
      </c>
      <c r="E60">
        <f t="shared" si="11"/>
        <v>1100501</v>
      </c>
      <c r="F60">
        <f t="shared" si="9"/>
        <v>3627.1666506142265</v>
      </c>
      <c r="G60">
        <f>VLOOKUP(E60,Sheet3!$B$1:$D$902,2,0)</f>
        <v>21</v>
      </c>
      <c r="H60">
        <f t="shared" si="10"/>
        <v>7.6170499662898754</v>
      </c>
    </row>
    <row r="61" spans="2:8" x14ac:dyDescent="0.15">
      <c r="D61" t="s">
        <v>512</v>
      </c>
      <c r="E61">
        <f t="shared" si="11"/>
        <v>1110501</v>
      </c>
      <c r="F61">
        <f t="shared" si="9"/>
        <v>725.43333012284529</v>
      </c>
      <c r="G61">
        <f>VLOOKUP(E61,Sheet3!$B$1:$D$902,2,0)</f>
        <v>105</v>
      </c>
      <c r="H61">
        <f t="shared" si="10"/>
        <v>7.6170499662898754</v>
      </c>
    </row>
    <row r="62" spans="2:8" x14ac:dyDescent="0.15">
      <c r="D62" t="s">
        <v>513</v>
      </c>
      <c r="E62">
        <f t="shared" si="11"/>
        <v>1120501</v>
      </c>
      <c r="F62">
        <f t="shared" si="9"/>
        <v>145.08666602456907</v>
      </c>
      <c r="G62">
        <f>VLOOKUP(E62,Sheet3!$B$1:$D$902,2,0)</f>
        <v>525</v>
      </c>
      <c r="H62">
        <f t="shared" si="10"/>
        <v>7.6170499662898754</v>
      </c>
    </row>
    <row r="63" spans="2:8" x14ac:dyDescent="0.15">
      <c r="C63" t="s">
        <v>507</v>
      </c>
      <c r="D63" t="s">
        <v>511</v>
      </c>
      <c r="E63">
        <f t="shared" si="11"/>
        <v>1100601</v>
      </c>
      <c r="F63">
        <f t="shared" si="9"/>
        <v>2004.4868332341778</v>
      </c>
      <c r="G63">
        <f>VLOOKUP(E63,Sheet3!$B$1:$D$902,2,0)</f>
        <v>38</v>
      </c>
      <c r="H63">
        <f t="shared" si="10"/>
        <v>7.6170499662898754</v>
      </c>
    </row>
    <row r="64" spans="2:8" x14ac:dyDescent="0.15">
      <c r="D64" t="s">
        <v>512</v>
      </c>
      <c r="E64">
        <f t="shared" si="11"/>
        <v>1110601</v>
      </c>
      <c r="F64">
        <f t="shared" si="9"/>
        <v>403.01851673491404</v>
      </c>
      <c r="G64">
        <f>VLOOKUP(E64,Sheet3!$B$1:$D$902,2,0)</f>
        <v>189</v>
      </c>
      <c r="H64">
        <f t="shared" si="10"/>
        <v>7.6170499662898754</v>
      </c>
    </row>
    <row r="65" spans="2:19" x14ac:dyDescent="0.15">
      <c r="D65" t="s">
        <v>513</v>
      </c>
      <c r="E65">
        <f t="shared" si="11"/>
        <v>1120601</v>
      </c>
      <c r="F65">
        <f t="shared" si="9"/>
        <v>80.603703346982812</v>
      </c>
      <c r="G65">
        <f>VLOOKUP(E65,Sheet3!$B$1:$D$902,2,0)</f>
        <v>945</v>
      </c>
      <c r="H65">
        <f t="shared" si="10"/>
        <v>7.6170499662898754</v>
      </c>
    </row>
    <row r="66" spans="2:19" x14ac:dyDescent="0.15">
      <c r="B66" t="s">
        <v>509</v>
      </c>
      <c r="C66" t="s">
        <v>504</v>
      </c>
      <c r="D66" t="s">
        <v>511</v>
      </c>
      <c r="E66">
        <f>E54+100000</f>
        <v>1200301</v>
      </c>
      <c r="F66">
        <f>ROUND(F54,0)</f>
        <v>12695</v>
      </c>
      <c r="G66">
        <f>VLOOKUP(E66,Sheet3!$B$1:$D$902,2,0)</f>
        <v>6</v>
      </c>
      <c r="H66">
        <f t="shared" si="10"/>
        <v>7.617</v>
      </c>
    </row>
    <row r="72" spans="2:19" x14ac:dyDescent="0.15">
      <c r="E72" t="s">
        <v>570</v>
      </c>
      <c r="F72" t="s">
        <v>569</v>
      </c>
      <c r="G72" t="s">
        <v>564</v>
      </c>
      <c r="H72" t="s">
        <v>518</v>
      </c>
      <c r="I72" t="s">
        <v>569</v>
      </c>
      <c r="J72" t="s">
        <v>565</v>
      </c>
      <c r="K72" t="s">
        <v>518</v>
      </c>
      <c r="L72" t="s">
        <v>569</v>
      </c>
      <c r="M72" t="s">
        <v>566</v>
      </c>
      <c r="N72" t="s">
        <v>518</v>
      </c>
      <c r="O72" t="s">
        <v>569</v>
      </c>
      <c r="P72" t="s">
        <v>567</v>
      </c>
      <c r="Q72" t="s">
        <v>518</v>
      </c>
    </row>
    <row r="73" spans="2:19" x14ac:dyDescent="0.15">
      <c r="B73" t="s">
        <v>508</v>
      </c>
      <c r="C73" t="s">
        <v>563</v>
      </c>
      <c r="D73" t="s">
        <v>512</v>
      </c>
      <c r="E73">
        <v>1</v>
      </c>
      <c r="F73">
        <v>1</v>
      </c>
      <c r="G73">
        <v>1110202</v>
      </c>
      <c r="H73">
        <f>VLOOKUP(G73,Sheet3!$B$1:$D$902,2,0)</f>
        <v>18</v>
      </c>
      <c r="I73">
        <v>2</v>
      </c>
      <c r="J73">
        <f t="shared" ref="J73:J104" si="12">G73+1</f>
        <v>1110203</v>
      </c>
      <c r="K73">
        <f>VLOOKUP(J73,Sheet3!$B$1:$D$902,2,0)</f>
        <v>18</v>
      </c>
      <c r="L73">
        <v>3</v>
      </c>
      <c r="M73">
        <f t="shared" ref="M73:M104" si="13">J73+1</f>
        <v>1110204</v>
      </c>
      <c r="N73">
        <f>VLOOKUP(M73,Sheet3!$B$1:$D$902,2,0)</f>
        <v>18</v>
      </c>
      <c r="O73">
        <v>4</v>
      </c>
      <c r="P73">
        <f t="shared" ref="P73:P104" si="14">M73+1</f>
        <v>1110205</v>
      </c>
      <c r="Q73">
        <f>VLOOKUP(P73,Sheet3!$B$1:$D$902,2,0)</f>
        <v>18</v>
      </c>
      <c r="S73">
        <f>H73*4</f>
        <v>72</v>
      </c>
    </row>
    <row r="74" spans="2:19" x14ac:dyDescent="0.15">
      <c r="D74" t="s">
        <v>513</v>
      </c>
      <c r="E74">
        <v>1</v>
      </c>
      <c r="F74">
        <v>1</v>
      </c>
      <c r="G74">
        <f>G73+10000</f>
        <v>1120202</v>
      </c>
      <c r="H74">
        <f>VLOOKUP(G74,Sheet3!$B$1:$D$902,2,0)</f>
        <v>90</v>
      </c>
      <c r="I74">
        <v>2</v>
      </c>
      <c r="J74">
        <f t="shared" si="12"/>
        <v>1120203</v>
      </c>
      <c r="K74">
        <f>VLOOKUP(J74,Sheet3!$B$1:$D$902,2,0)</f>
        <v>90</v>
      </c>
      <c r="L74">
        <v>3</v>
      </c>
      <c r="M74">
        <f t="shared" si="13"/>
        <v>1120204</v>
      </c>
      <c r="N74">
        <f>VLOOKUP(M74,Sheet3!$B$1:$D$902,2,0)</f>
        <v>90</v>
      </c>
      <c r="O74">
        <v>4</v>
      </c>
      <c r="P74">
        <f t="shared" si="14"/>
        <v>1120205</v>
      </c>
      <c r="Q74">
        <f>VLOOKUP(P74,Sheet3!$B$1:$D$902,2,0)</f>
        <v>90</v>
      </c>
      <c r="S74" s="9">
        <f t="shared" ref="S74:S92" si="15">H74*4</f>
        <v>360</v>
      </c>
    </row>
    <row r="75" spans="2:19" x14ac:dyDescent="0.15">
      <c r="D75" t="s">
        <v>513</v>
      </c>
      <c r="E75">
        <v>1</v>
      </c>
      <c r="F75">
        <v>1</v>
      </c>
      <c r="G75">
        <f t="shared" ref="G75:G76" si="16">G74+10000</f>
        <v>1130202</v>
      </c>
      <c r="H75">
        <f>VLOOKUP(G75,Sheet3!$B$1:$D$902,2,0)</f>
        <v>450</v>
      </c>
      <c r="I75">
        <v>2</v>
      </c>
      <c r="J75">
        <f t="shared" si="12"/>
        <v>1130203</v>
      </c>
      <c r="K75">
        <f>VLOOKUP(J75,Sheet3!$B$1:$D$902,2,0)</f>
        <v>450</v>
      </c>
      <c r="L75">
        <v>3</v>
      </c>
      <c r="M75">
        <f t="shared" si="13"/>
        <v>1130204</v>
      </c>
      <c r="N75">
        <f>VLOOKUP(M75,Sheet3!$B$1:$D$902,2,0)</f>
        <v>450</v>
      </c>
      <c r="O75">
        <v>4</v>
      </c>
      <c r="P75">
        <f t="shared" si="14"/>
        <v>1130205</v>
      </c>
      <c r="Q75">
        <f>VLOOKUP(P75,Sheet3!$B$1:$D$902,2,0)</f>
        <v>450</v>
      </c>
      <c r="S75" s="9">
        <f t="shared" si="15"/>
        <v>1800</v>
      </c>
    </row>
    <row r="76" spans="2:19" x14ac:dyDescent="0.15">
      <c r="D76" t="s">
        <v>517</v>
      </c>
      <c r="E76">
        <v>1</v>
      </c>
      <c r="F76">
        <v>1</v>
      </c>
      <c r="G76">
        <f t="shared" si="16"/>
        <v>1140202</v>
      </c>
      <c r="H76">
        <f>VLOOKUP(G76,Sheet3!$B$1:$D$902,2,0)</f>
        <v>2250</v>
      </c>
      <c r="I76">
        <v>2</v>
      </c>
      <c r="J76">
        <f t="shared" si="12"/>
        <v>1140203</v>
      </c>
      <c r="K76">
        <f>VLOOKUP(J76,Sheet3!$B$1:$D$902,2,0)</f>
        <v>2250</v>
      </c>
      <c r="L76">
        <v>3</v>
      </c>
      <c r="M76">
        <f t="shared" si="13"/>
        <v>1140204</v>
      </c>
      <c r="N76">
        <f>VLOOKUP(M76,Sheet3!$B$1:$D$902,2,0)</f>
        <v>2250</v>
      </c>
      <c r="O76">
        <v>4</v>
      </c>
      <c r="P76">
        <f t="shared" si="14"/>
        <v>1140205</v>
      </c>
      <c r="Q76">
        <f>VLOOKUP(P76,Sheet3!$B$1:$D$902,2,0)</f>
        <v>2250</v>
      </c>
      <c r="S76" s="9">
        <f t="shared" si="15"/>
        <v>9000</v>
      </c>
    </row>
    <row r="77" spans="2:19" x14ac:dyDescent="0.15">
      <c r="C77" t="s">
        <v>504</v>
      </c>
      <c r="D77" t="s">
        <v>512</v>
      </c>
      <c r="E77">
        <v>1</v>
      </c>
      <c r="F77">
        <v>1</v>
      </c>
      <c r="G77">
        <f>G73+100</f>
        <v>1110302</v>
      </c>
      <c r="H77">
        <f>VLOOKUP(G77,Sheet3!$B$1:$D$902,2,0)</f>
        <v>32</v>
      </c>
      <c r="I77">
        <v>2</v>
      </c>
      <c r="J77">
        <f t="shared" si="12"/>
        <v>1110303</v>
      </c>
      <c r="K77">
        <f>VLOOKUP(J77,Sheet3!$B$1:$D$902,2,0)</f>
        <v>32</v>
      </c>
      <c r="L77">
        <v>3</v>
      </c>
      <c r="M77">
        <f t="shared" si="13"/>
        <v>1110304</v>
      </c>
      <c r="N77">
        <f>VLOOKUP(M77,Sheet3!$B$1:$D$902,2,0)</f>
        <v>32</v>
      </c>
      <c r="O77">
        <v>4</v>
      </c>
      <c r="P77">
        <f t="shared" si="14"/>
        <v>1110305</v>
      </c>
      <c r="Q77">
        <f>VLOOKUP(P77,Sheet3!$B$1:$D$902,2,0)</f>
        <v>32</v>
      </c>
      <c r="S77" s="9">
        <f t="shared" si="15"/>
        <v>128</v>
      </c>
    </row>
    <row r="78" spans="2:19" x14ac:dyDescent="0.15">
      <c r="D78" t="s">
        <v>513</v>
      </c>
      <c r="E78">
        <v>1</v>
      </c>
      <c r="F78">
        <v>1</v>
      </c>
      <c r="G78">
        <f t="shared" ref="G78:G92" si="17">G74+100</f>
        <v>1120302</v>
      </c>
      <c r="H78">
        <f>VLOOKUP(G78,Sheet3!$B$1:$D$902,2,0)</f>
        <v>162</v>
      </c>
      <c r="I78">
        <v>2</v>
      </c>
      <c r="J78">
        <f t="shared" si="12"/>
        <v>1120303</v>
      </c>
      <c r="K78">
        <f>VLOOKUP(J78,Sheet3!$B$1:$D$902,2,0)</f>
        <v>162</v>
      </c>
      <c r="L78">
        <v>3</v>
      </c>
      <c r="M78">
        <f t="shared" si="13"/>
        <v>1120304</v>
      </c>
      <c r="N78">
        <f>VLOOKUP(M78,Sheet3!$B$1:$D$902,2,0)</f>
        <v>162</v>
      </c>
      <c r="O78">
        <v>4</v>
      </c>
      <c r="P78">
        <f t="shared" si="14"/>
        <v>1120305</v>
      </c>
      <c r="Q78">
        <f>VLOOKUP(P78,Sheet3!$B$1:$D$902,2,0)</f>
        <v>162</v>
      </c>
      <c r="S78" s="9">
        <f t="shared" si="15"/>
        <v>648</v>
      </c>
    </row>
    <row r="79" spans="2:19" x14ac:dyDescent="0.15">
      <c r="D79" t="s">
        <v>513</v>
      </c>
      <c r="E79">
        <v>1</v>
      </c>
      <c r="F79">
        <v>1</v>
      </c>
      <c r="G79">
        <f t="shared" si="17"/>
        <v>1130302</v>
      </c>
      <c r="H79">
        <f>VLOOKUP(G79,Sheet3!$B$1:$D$902,2,0)</f>
        <v>810</v>
      </c>
      <c r="I79">
        <v>2</v>
      </c>
      <c r="J79">
        <f t="shared" si="12"/>
        <v>1130303</v>
      </c>
      <c r="K79">
        <f>VLOOKUP(J79,Sheet3!$B$1:$D$902,2,0)</f>
        <v>810</v>
      </c>
      <c r="L79">
        <v>3</v>
      </c>
      <c r="M79">
        <f t="shared" si="13"/>
        <v>1130304</v>
      </c>
      <c r="N79">
        <f>VLOOKUP(M79,Sheet3!$B$1:$D$902,2,0)</f>
        <v>810</v>
      </c>
      <c r="O79">
        <v>4</v>
      </c>
      <c r="P79">
        <f t="shared" si="14"/>
        <v>1130305</v>
      </c>
      <c r="Q79">
        <f>VLOOKUP(P79,Sheet3!$B$1:$D$902,2,0)</f>
        <v>810</v>
      </c>
      <c r="S79" s="9">
        <f t="shared" si="15"/>
        <v>3240</v>
      </c>
    </row>
    <row r="80" spans="2:19" x14ac:dyDescent="0.15">
      <c r="D80" t="s">
        <v>517</v>
      </c>
      <c r="E80">
        <v>1</v>
      </c>
      <c r="F80">
        <v>1</v>
      </c>
      <c r="G80">
        <f t="shared" si="17"/>
        <v>1140302</v>
      </c>
      <c r="H80">
        <f>VLOOKUP(G80,Sheet3!$B$1:$D$902,2,0)</f>
        <v>4050</v>
      </c>
      <c r="I80">
        <v>2</v>
      </c>
      <c r="J80">
        <f t="shared" si="12"/>
        <v>1140303</v>
      </c>
      <c r="K80">
        <f>VLOOKUP(J80,Sheet3!$B$1:$D$902,2,0)</f>
        <v>4050</v>
      </c>
      <c r="L80">
        <v>3</v>
      </c>
      <c r="M80">
        <f t="shared" si="13"/>
        <v>1140304</v>
      </c>
      <c r="N80">
        <f>VLOOKUP(M80,Sheet3!$B$1:$D$902,2,0)</f>
        <v>4050</v>
      </c>
      <c r="O80">
        <v>4</v>
      </c>
      <c r="P80">
        <f t="shared" si="14"/>
        <v>1140305</v>
      </c>
      <c r="Q80">
        <f>VLOOKUP(P80,Sheet3!$B$1:$D$902,2,0)</f>
        <v>4050</v>
      </c>
      <c r="S80" s="9">
        <f t="shared" si="15"/>
        <v>16200</v>
      </c>
    </row>
    <row r="81" spans="2:19" x14ac:dyDescent="0.15">
      <c r="C81" t="s">
        <v>505</v>
      </c>
      <c r="D81" t="s">
        <v>512</v>
      </c>
      <c r="E81">
        <v>1</v>
      </c>
      <c r="F81">
        <v>1</v>
      </c>
      <c r="G81">
        <f t="shared" si="17"/>
        <v>1110402</v>
      </c>
      <c r="H81">
        <f>VLOOKUP(G81,Sheet3!$B$1:$D$902,2,0)</f>
        <v>58</v>
      </c>
      <c r="I81">
        <v>2</v>
      </c>
      <c r="J81">
        <f t="shared" si="12"/>
        <v>1110403</v>
      </c>
      <c r="K81">
        <f>VLOOKUP(J81,Sheet3!$B$1:$D$902,2,0)</f>
        <v>58</v>
      </c>
      <c r="L81">
        <v>3</v>
      </c>
      <c r="M81">
        <f t="shared" si="13"/>
        <v>1110404</v>
      </c>
      <c r="N81">
        <f>VLOOKUP(M81,Sheet3!$B$1:$D$902,2,0)</f>
        <v>58</v>
      </c>
      <c r="O81">
        <v>4</v>
      </c>
      <c r="P81">
        <f t="shared" si="14"/>
        <v>1110405</v>
      </c>
      <c r="Q81">
        <f>VLOOKUP(P81,Sheet3!$B$1:$D$902,2,0)</f>
        <v>58</v>
      </c>
      <c r="S81" s="9">
        <f t="shared" si="15"/>
        <v>232</v>
      </c>
    </row>
    <row r="82" spans="2:19" x14ac:dyDescent="0.15">
      <c r="D82" t="s">
        <v>513</v>
      </c>
      <c r="E82">
        <v>1</v>
      </c>
      <c r="F82">
        <v>1</v>
      </c>
      <c r="G82">
        <f t="shared" si="17"/>
        <v>1120402</v>
      </c>
      <c r="H82">
        <f>VLOOKUP(G82,Sheet3!$B$1:$D$902,2,0)</f>
        <v>292</v>
      </c>
      <c r="I82">
        <v>2</v>
      </c>
      <c r="J82">
        <f t="shared" si="12"/>
        <v>1120403</v>
      </c>
      <c r="K82">
        <f>VLOOKUP(J82,Sheet3!$B$1:$D$902,2,0)</f>
        <v>292</v>
      </c>
      <c r="L82">
        <v>3</v>
      </c>
      <c r="M82">
        <f t="shared" si="13"/>
        <v>1120404</v>
      </c>
      <c r="N82">
        <f>VLOOKUP(M82,Sheet3!$B$1:$D$902,2,0)</f>
        <v>292</v>
      </c>
      <c r="O82">
        <v>4</v>
      </c>
      <c r="P82">
        <f t="shared" si="14"/>
        <v>1120405</v>
      </c>
      <c r="Q82">
        <f>VLOOKUP(P82,Sheet3!$B$1:$D$902,2,0)</f>
        <v>292</v>
      </c>
      <c r="S82" s="9">
        <f t="shared" si="15"/>
        <v>1168</v>
      </c>
    </row>
    <row r="83" spans="2:19" x14ac:dyDescent="0.15">
      <c r="D83" t="s">
        <v>513</v>
      </c>
      <c r="E83">
        <v>1</v>
      </c>
      <c r="F83">
        <v>1</v>
      </c>
      <c r="G83">
        <f t="shared" si="17"/>
        <v>1130402</v>
      </c>
      <c r="H83">
        <f>VLOOKUP(G83,Sheet3!$B$1:$D$902,2,0)</f>
        <v>1458</v>
      </c>
      <c r="I83">
        <v>2</v>
      </c>
      <c r="J83">
        <f t="shared" si="12"/>
        <v>1130403</v>
      </c>
      <c r="K83">
        <f>VLOOKUP(J83,Sheet3!$B$1:$D$902,2,0)</f>
        <v>1458</v>
      </c>
      <c r="L83">
        <v>3</v>
      </c>
      <c r="M83">
        <f t="shared" si="13"/>
        <v>1130404</v>
      </c>
      <c r="N83">
        <f>VLOOKUP(M83,Sheet3!$B$1:$D$902,2,0)</f>
        <v>1458</v>
      </c>
      <c r="O83">
        <v>4</v>
      </c>
      <c r="P83">
        <f t="shared" si="14"/>
        <v>1130405</v>
      </c>
      <c r="Q83">
        <f>VLOOKUP(P83,Sheet3!$B$1:$D$902,2,0)</f>
        <v>1458</v>
      </c>
      <c r="S83" s="9">
        <f t="shared" si="15"/>
        <v>5832</v>
      </c>
    </row>
    <row r="84" spans="2:19" x14ac:dyDescent="0.15">
      <c r="D84" t="s">
        <v>517</v>
      </c>
      <c r="E84">
        <v>1</v>
      </c>
      <c r="F84">
        <v>1</v>
      </c>
      <c r="G84">
        <f t="shared" si="17"/>
        <v>1140402</v>
      </c>
      <c r="H84">
        <f>VLOOKUP(G84,Sheet3!$B$1:$D$902,2,0)</f>
        <v>7290</v>
      </c>
      <c r="I84">
        <v>2</v>
      </c>
      <c r="J84">
        <f t="shared" si="12"/>
        <v>1140403</v>
      </c>
      <c r="K84">
        <f>VLOOKUP(J84,Sheet3!$B$1:$D$902,2,0)</f>
        <v>7290</v>
      </c>
      <c r="L84">
        <v>3</v>
      </c>
      <c r="M84">
        <f t="shared" si="13"/>
        <v>1140404</v>
      </c>
      <c r="N84">
        <f>VLOOKUP(M84,Sheet3!$B$1:$D$902,2,0)</f>
        <v>7290</v>
      </c>
      <c r="O84">
        <v>4</v>
      </c>
      <c r="P84">
        <f t="shared" si="14"/>
        <v>1140405</v>
      </c>
      <c r="Q84">
        <f>VLOOKUP(P84,Sheet3!$B$1:$D$902,2,0)</f>
        <v>7290</v>
      </c>
      <c r="S84" s="9">
        <f t="shared" si="15"/>
        <v>29160</v>
      </c>
    </row>
    <row r="85" spans="2:19" x14ac:dyDescent="0.15">
      <c r="C85" t="s">
        <v>506</v>
      </c>
      <c r="D85" t="s">
        <v>512</v>
      </c>
      <c r="E85">
        <v>1</v>
      </c>
      <c r="F85">
        <v>1</v>
      </c>
      <c r="G85">
        <f t="shared" si="17"/>
        <v>1110502</v>
      </c>
      <c r="H85">
        <f>VLOOKUP(G85,Sheet3!$B$1:$D$902,2,0)</f>
        <v>105</v>
      </c>
      <c r="I85">
        <v>2</v>
      </c>
      <c r="J85">
        <f t="shared" si="12"/>
        <v>1110503</v>
      </c>
      <c r="K85">
        <f>VLOOKUP(J85,Sheet3!$B$1:$D$902,2,0)</f>
        <v>105</v>
      </c>
      <c r="L85">
        <v>3</v>
      </c>
      <c r="M85">
        <f t="shared" si="13"/>
        <v>1110504</v>
      </c>
      <c r="N85">
        <f>VLOOKUP(M85,Sheet3!$B$1:$D$902,2,0)</f>
        <v>105</v>
      </c>
      <c r="O85">
        <v>4</v>
      </c>
      <c r="P85">
        <f t="shared" si="14"/>
        <v>1110505</v>
      </c>
      <c r="Q85">
        <f>VLOOKUP(P85,Sheet3!$B$1:$D$902,2,0)</f>
        <v>105</v>
      </c>
      <c r="S85" s="9">
        <f t="shared" si="15"/>
        <v>420</v>
      </c>
    </row>
    <row r="86" spans="2:19" x14ac:dyDescent="0.15">
      <c r="D86" t="s">
        <v>513</v>
      </c>
      <c r="E86">
        <v>1</v>
      </c>
      <c r="F86">
        <v>1</v>
      </c>
      <c r="G86">
        <f t="shared" si="17"/>
        <v>1120502</v>
      </c>
      <c r="H86">
        <f>VLOOKUP(G86,Sheet3!$B$1:$D$902,2,0)</f>
        <v>525</v>
      </c>
      <c r="I86">
        <v>2</v>
      </c>
      <c r="J86">
        <f t="shared" si="12"/>
        <v>1120503</v>
      </c>
      <c r="K86">
        <f>VLOOKUP(J86,Sheet3!$B$1:$D$902,2,0)</f>
        <v>525</v>
      </c>
      <c r="L86">
        <v>3</v>
      </c>
      <c r="M86">
        <f t="shared" si="13"/>
        <v>1120504</v>
      </c>
      <c r="N86">
        <f>VLOOKUP(M86,Sheet3!$B$1:$D$902,2,0)</f>
        <v>525</v>
      </c>
      <c r="O86">
        <v>4</v>
      </c>
      <c r="P86">
        <f t="shared" si="14"/>
        <v>1120505</v>
      </c>
      <c r="Q86">
        <f>VLOOKUP(P86,Sheet3!$B$1:$D$902,2,0)</f>
        <v>525</v>
      </c>
      <c r="S86" s="9">
        <f t="shared" si="15"/>
        <v>2100</v>
      </c>
    </row>
    <row r="87" spans="2:19" x14ac:dyDescent="0.15">
      <c r="D87" t="s">
        <v>513</v>
      </c>
      <c r="E87">
        <v>1</v>
      </c>
      <c r="F87">
        <v>1</v>
      </c>
      <c r="G87">
        <f t="shared" si="17"/>
        <v>1130502</v>
      </c>
      <c r="H87">
        <f>VLOOKUP(G87,Sheet3!$B$1:$D$902,2,0)</f>
        <v>2624</v>
      </c>
      <c r="I87">
        <v>2</v>
      </c>
      <c r="J87">
        <f t="shared" si="12"/>
        <v>1130503</v>
      </c>
      <c r="K87">
        <f>VLOOKUP(J87,Sheet3!$B$1:$D$902,2,0)</f>
        <v>2624</v>
      </c>
      <c r="L87">
        <v>3</v>
      </c>
      <c r="M87">
        <f t="shared" si="13"/>
        <v>1130504</v>
      </c>
      <c r="N87">
        <f>VLOOKUP(M87,Sheet3!$B$1:$D$902,2,0)</f>
        <v>2624</v>
      </c>
      <c r="O87">
        <v>4</v>
      </c>
      <c r="P87">
        <f t="shared" si="14"/>
        <v>1130505</v>
      </c>
      <c r="Q87">
        <f>VLOOKUP(P87,Sheet3!$B$1:$D$902,2,0)</f>
        <v>2624</v>
      </c>
      <c r="S87" s="9">
        <f t="shared" si="15"/>
        <v>10496</v>
      </c>
    </row>
    <row r="88" spans="2:19" x14ac:dyDescent="0.15">
      <c r="D88" t="s">
        <v>517</v>
      </c>
      <c r="E88">
        <v>1</v>
      </c>
      <c r="F88">
        <v>1</v>
      </c>
      <c r="G88">
        <f t="shared" si="17"/>
        <v>1140502</v>
      </c>
      <c r="H88">
        <f>VLOOKUP(G88,Sheet3!$B$1:$D$902,2,0)</f>
        <v>13122</v>
      </c>
      <c r="I88">
        <v>2</v>
      </c>
      <c r="J88">
        <f t="shared" si="12"/>
        <v>1140503</v>
      </c>
      <c r="K88">
        <f>VLOOKUP(J88,Sheet3!$B$1:$D$902,2,0)</f>
        <v>13122</v>
      </c>
      <c r="L88">
        <v>3</v>
      </c>
      <c r="M88">
        <f t="shared" si="13"/>
        <v>1140504</v>
      </c>
      <c r="N88">
        <f>VLOOKUP(M88,Sheet3!$B$1:$D$902,2,0)</f>
        <v>13122</v>
      </c>
      <c r="O88">
        <v>4</v>
      </c>
      <c r="P88">
        <f t="shared" si="14"/>
        <v>1140505</v>
      </c>
      <c r="Q88">
        <f>VLOOKUP(P88,Sheet3!$B$1:$D$902,2,0)</f>
        <v>13122</v>
      </c>
      <c r="S88" s="9">
        <f t="shared" si="15"/>
        <v>52488</v>
      </c>
    </row>
    <row r="89" spans="2:19" x14ac:dyDescent="0.15">
      <c r="C89" t="s">
        <v>507</v>
      </c>
      <c r="D89" t="s">
        <v>512</v>
      </c>
      <c r="E89">
        <v>1</v>
      </c>
      <c r="F89">
        <v>1</v>
      </c>
      <c r="G89">
        <f t="shared" si="17"/>
        <v>1110602</v>
      </c>
      <c r="H89">
        <f>VLOOKUP(G89,Sheet3!$B$1:$D$902,2,0)</f>
        <v>189</v>
      </c>
      <c r="I89">
        <v>2</v>
      </c>
      <c r="J89">
        <f t="shared" si="12"/>
        <v>1110603</v>
      </c>
      <c r="K89">
        <f>VLOOKUP(J89,Sheet3!$B$1:$D$902,2,0)</f>
        <v>189</v>
      </c>
      <c r="L89">
        <v>3</v>
      </c>
      <c r="M89">
        <f t="shared" si="13"/>
        <v>1110604</v>
      </c>
      <c r="N89">
        <f>VLOOKUP(M89,Sheet3!$B$1:$D$902,2,0)</f>
        <v>189</v>
      </c>
      <c r="O89">
        <v>4</v>
      </c>
      <c r="P89">
        <f t="shared" si="14"/>
        <v>1110605</v>
      </c>
      <c r="Q89">
        <f>VLOOKUP(P89,Sheet3!$B$1:$D$902,2,0)</f>
        <v>189</v>
      </c>
      <c r="S89" s="9">
        <f t="shared" si="15"/>
        <v>756</v>
      </c>
    </row>
    <row r="90" spans="2:19" x14ac:dyDescent="0.15">
      <c r="D90" t="s">
        <v>513</v>
      </c>
      <c r="E90">
        <v>1</v>
      </c>
      <c r="F90">
        <v>1</v>
      </c>
      <c r="G90">
        <f t="shared" si="17"/>
        <v>1120602</v>
      </c>
      <c r="H90">
        <f>VLOOKUP(G90,Sheet3!$B$1:$D$902,2,0)</f>
        <v>945</v>
      </c>
      <c r="I90">
        <v>2</v>
      </c>
      <c r="J90">
        <f t="shared" si="12"/>
        <v>1120603</v>
      </c>
      <c r="K90">
        <f>VLOOKUP(J90,Sheet3!$B$1:$D$902,2,0)</f>
        <v>945</v>
      </c>
      <c r="L90">
        <v>3</v>
      </c>
      <c r="M90">
        <f t="shared" si="13"/>
        <v>1120604</v>
      </c>
      <c r="N90">
        <f>VLOOKUP(M90,Sheet3!$B$1:$D$902,2,0)</f>
        <v>945</v>
      </c>
      <c r="O90">
        <v>4</v>
      </c>
      <c r="P90">
        <f t="shared" si="14"/>
        <v>1120605</v>
      </c>
      <c r="Q90">
        <f>VLOOKUP(P90,Sheet3!$B$1:$D$902,2,0)</f>
        <v>945</v>
      </c>
      <c r="S90" s="9">
        <f t="shared" si="15"/>
        <v>3780</v>
      </c>
    </row>
    <row r="91" spans="2:19" x14ac:dyDescent="0.15">
      <c r="D91" t="s">
        <v>513</v>
      </c>
      <c r="E91">
        <v>1</v>
      </c>
      <c r="F91">
        <v>1</v>
      </c>
      <c r="G91">
        <f t="shared" si="17"/>
        <v>1130602</v>
      </c>
      <c r="H91">
        <f>VLOOKUP(G91,Sheet3!$B$1:$D$902,2,0)</f>
        <v>4724</v>
      </c>
      <c r="I91">
        <v>2</v>
      </c>
      <c r="J91">
        <f t="shared" si="12"/>
        <v>1130603</v>
      </c>
      <c r="K91">
        <f>VLOOKUP(J91,Sheet3!$B$1:$D$902,2,0)</f>
        <v>4724</v>
      </c>
      <c r="L91">
        <v>3</v>
      </c>
      <c r="M91">
        <f t="shared" si="13"/>
        <v>1130604</v>
      </c>
      <c r="N91">
        <f>VLOOKUP(M91,Sheet3!$B$1:$D$902,2,0)</f>
        <v>4724</v>
      </c>
      <c r="O91">
        <v>4</v>
      </c>
      <c r="P91">
        <f t="shared" si="14"/>
        <v>1130605</v>
      </c>
      <c r="Q91">
        <f>VLOOKUP(P91,Sheet3!$B$1:$D$902,2,0)</f>
        <v>4724</v>
      </c>
      <c r="S91" s="9">
        <f t="shared" si="15"/>
        <v>18896</v>
      </c>
    </row>
    <row r="92" spans="2:19" x14ac:dyDescent="0.15">
      <c r="D92" t="s">
        <v>517</v>
      </c>
      <c r="E92">
        <v>1</v>
      </c>
      <c r="F92">
        <v>1</v>
      </c>
      <c r="G92">
        <f t="shared" si="17"/>
        <v>1140602</v>
      </c>
      <c r="H92">
        <f>VLOOKUP(G92,Sheet3!$B$1:$D$902,2,0)</f>
        <v>23620</v>
      </c>
      <c r="I92">
        <v>2</v>
      </c>
      <c r="J92">
        <f t="shared" si="12"/>
        <v>1140603</v>
      </c>
      <c r="K92">
        <f>VLOOKUP(J92,Sheet3!$B$1:$D$902,2,0)</f>
        <v>23620</v>
      </c>
      <c r="L92">
        <v>3</v>
      </c>
      <c r="M92">
        <f t="shared" si="13"/>
        <v>1140604</v>
      </c>
      <c r="N92">
        <f>VLOOKUP(M92,Sheet3!$B$1:$D$902,2,0)</f>
        <v>23620</v>
      </c>
      <c r="O92">
        <v>4</v>
      </c>
      <c r="P92">
        <f t="shared" si="14"/>
        <v>1140605</v>
      </c>
      <c r="Q92">
        <f>VLOOKUP(P92,Sheet3!$B$1:$D$902,2,0)</f>
        <v>23620</v>
      </c>
      <c r="S92" s="9">
        <f t="shared" si="15"/>
        <v>94480</v>
      </c>
    </row>
    <row r="93" spans="2:19" x14ac:dyDescent="0.15">
      <c r="B93" t="s">
        <v>509</v>
      </c>
      <c r="C93" t="s">
        <v>563</v>
      </c>
      <c r="D93" t="s">
        <v>512</v>
      </c>
      <c r="E93">
        <v>2</v>
      </c>
      <c r="F93">
        <v>1</v>
      </c>
      <c r="G93">
        <f>G73+100000</f>
        <v>1210202</v>
      </c>
      <c r="H93">
        <f>VLOOKUP(G93,Sheet3!$B$1:$D$902,2,0)</f>
        <v>18</v>
      </c>
      <c r="I93">
        <v>2</v>
      </c>
      <c r="J93">
        <f t="shared" si="12"/>
        <v>1210203</v>
      </c>
      <c r="K93">
        <f>VLOOKUP(J93,Sheet3!$B$1:$D$902,2,0)</f>
        <v>18</v>
      </c>
      <c r="L93">
        <v>3</v>
      </c>
      <c r="M93">
        <f t="shared" si="13"/>
        <v>1210204</v>
      </c>
      <c r="N93">
        <f>VLOOKUP(M93,Sheet3!$B$1:$D$902,2,0)</f>
        <v>18</v>
      </c>
      <c r="O93">
        <v>4</v>
      </c>
      <c r="P93">
        <f t="shared" si="14"/>
        <v>1210205</v>
      </c>
      <c r="Q93">
        <f>VLOOKUP(P93,Sheet3!$B$1:$D$902,2,0)</f>
        <v>18</v>
      </c>
    </row>
    <row r="94" spans="2:19" x14ac:dyDescent="0.15">
      <c r="D94" t="s">
        <v>513</v>
      </c>
      <c r="E94">
        <v>2</v>
      </c>
      <c r="F94">
        <v>1</v>
      </c>
      <c r="G94">
        <f t="shared" ref="G94:G132" si="18">G74+100000</f>
        <v>1220202</v>
      </c>
      <c r="H94">
        <f>VLOOKUP(G94,Sheet3!$B$1:$D$902,2,0)</f>
        <v>90</v>
      </c>
      <c r="I94">
        <v>2</v>
      </c>
      <c r="J94">
        <f t="shared" si="12"/>
        <v>1220203</v>
      </c>
      <c r="K94">
        <f>VLOOKUP(J94,Sheet3!$B$1:$D$902,2,0)</f>
        <v>90</v>
      </c>
      <c r="L94">
        <v>3</v>
      </c>
      <c r="M94">
        <f t="shared" si="13"/>
        <v>1220204</v>
      </c>
      <c r="N94">
        <f>VLOOKUP(M94,Sheet3!$B$1:$D$902,2,0)</f>
        <v>90</v>
      </c>
      <c r="O94">
        <v>4</v>
      </c>
      <c r="P94">
        <f t="shared" si="14"/>
        <v>1220205</v>
      </c>
      <c r="Q94">
        <f>VLOOKUP(P94,Sheet3!$B$1:$D$902,2,0)</f>
        <v>90</v>
      </c>
    </row>
    <row r="95" spans="2:19" x14ac:dyDescent="0.15">
      <c r="D95" t="s">
        <v>513</v>
      </c>
      <c r="E95">
        <v>2</v>
      </c>
      <c r="F95">
        <v>1</v>
      </c>
      <c r="G95">
        <f t="shared" si="18"/>
        <v>1230202</v>
      </c>
      <c r="H95">
        <f>VLOOKUP(G95,Sheet3!$B$1:$D$902,2,0)</f>
        <v>450</v>
      </c>
      <c r="I95">
        <v>2</v>
      </c>
      <c r="J95">
        <f t="shared" si="12"/>
        <v>1230203</v>
      </c>
      <c r="K95">
        <f>VLOOKUP(J95,Sheet3!$B$1:$D$902,2,0)</f>
        <v>450</v>
      </c>
      <c r="L95">
        <v>3</v>
      </c>
      <c r="M95">
        <f t="shared" si="13"/>
        <v>1230204</v>
      </c>
      <c r="N95">
        <f>VLOOKUP(M95,Sheet3!$B$1:$D$902,2,0)</f>
        <v>450</v>
      </c>
      <c r="O95">
        <v>4</v>
      </c>
      <c r="P95">
        <f t="shared" si="14"/>
        <v>1230205</v>
      </c>
      <c r="Q95">
        <f>VLOOKUP(P95,Sheet3!$B$1:$D$902,2,0)</f>
        <v>450</v>
      </c>
    </row>
    <row r="96" spans="2:19" x14ac:dyDescent="0.15">
      <c r="D96" t="s">
        <v>517</v>
      </c>
      <c r="E96">
        <v>2</v>
      </c>
      <c r="F96">
        <v>1</v>
      </c>
      <c r="G96">
        <f t="shared" si="18"/>
        <v>1240202</v>
      </c>
      <c r="H96">
        <f>VLOOKUP(G96,Sheet3!$B$1:$D$902,2,0)</f>
        <v>2250</v>
      </c>
      <c r="I96">
        <v>2</v>
      </c>
      <c r="J96">
        <f t="shared" si="12"/>
        <v>1240203</v>
      </c>
      <c r="K96">
        <f>VLOOKUP(J96,Sheet3!$B$1:$D$902,2,0)</f>
        <v>2250</v>
      </c>
      <c r="L96">
        <v>3</v>
      </c>
      <c r="M96">
        <f t="shared" si="13"/>
        <v>1240204</v>
      </c>
      <c r="N96">
        <f>VLOOKUP(M96,Sheet3!$B$1:$D$902,2,0)</f>
        <v>2250</v>
      </c>
      <c r="O96">
        <v>4</v>
      </c>
      <c r="P96">
        <f t="shared" si="14"/>
        <v>1240205</v>
      </c>
      <c r="Q96">
        <f>VLOOKUP(P96,Sheet3!$B$1:$D$902,2,0)</f>
        <v>2250</v>
      </c>
    </row>
    <row r="97" spans="3:17" x14ac:dyDescent="0.15">
      <c r="C97" t="s">
        <v>504</v>
      </c>
      <c r="D97" t="s">
        <v>512</v>
      </c>
      <c r="E97">
        <v>2</v>
      </c>
      <c r="F97">
        <v>1</v>
      </c>
      <c r="G97">
        <f t="shared" si="18"/>
        <v>1210302</v>
      </c>
      <c r="H97">
        <f>VLOOKUP(G97,Sheet3!$B$1:$D$902,2,0)</f>
        <v>32</v>
      </c>
      <c r="I97">
        <v>2</v>
      </c>
      <c r="J97">
        <f t="shared" si="12"/>
        <v>1210303</v>
      </c>
      <c r="K97">
        <f>VLOOKUP(J97,Sheet3!$B$1:$D$902,2,0)</f>
        <v>32</v>
      </c>
      <c r="L97">
        <v>3</v>
      </c>
      <c r="M97">
        <f t="shared" si="13"/>
        <v>1210304</v>
      </c>
      <c r="N97">
        <f>VLOOKUP(M97,Sheet3!$B$1:$D$902,2,0)</f>
        <v>32</v>
      </c>
      <c r="O97">
        <v>4</v>
      </c>
      <c r="P97">
        <f t="shared" si="14"/>
        <v>1210305</v>
      </c>
      <c r="Q97">
        <f>VLOOKUP(P97,Sheet3!$B$1:$D$902,2,0)</f>
        <v>32</v>
      </c>
    </row>
    <row r="98" spans="3:17" x14ac:dyDescent="0.15">
      <c r="D98" t="s">
        <v>513</v>
      </c>
      <c r="E98">
        <v>2</v>
      </c>
      <c r="F98">
        <v>1</v>
      </c>
      <c r="G98">
        <f t="shared" si="18"/>
        <v>1220302</v>
      </c>
      <c r="H98">
        <f>VLOOKUP(G98,Sheet3!$B$1:$D$902,2,0)</f>
        <v>162</v>
      </c>
      <c r="I98">
        <v>2</v>
      </c>
      <c r="J98">
        <f t="shared" si="12"/>
        <v>1220303</v>
      </c>
      <c r="K98">
        <f>VLOOKUP(J98,Sheet3!$B$1:$D$902,2,0)</f>
        <v>162</v>
      </c>
      <c r="L98">
        <v>3</v>
      </c>
      <c r="M98">
        <f t="shared" si="13"/>
        <v>1220304</v>
      </c>
      <c r="N98">
        <f>VLOOKUP(M98,Sheet3!$B$1:$D$902,2,0)</f>
        <v>162</v>
      </c>
      <c r="O98">
        <v>4</v>
      </c>
      <c r="P98">
        <f t="shared" si="14"/>
        <v>1220305</v>
      </c>
      <c r="Q98">
        <f>VLOOKUP(P98,Sheet3!$B$1:$D$902,2,0)</f>
        <v>162</v>
      </c>
    </row>
    <row r="99" spans="3:17" x14ac:dyDescent="0.15">
      <c r="D99" t="s">
        <v>513</v>
      </c>
      <c r="E99">
        <v>2</v>
      </c>
      <c r="F99">
        <v>1</v>
      </c>
      <c r="G99">
        <f t="shared" si="18"/>
        <v>1230302</v>
      </c>
      <c r="H99">
        <f>VLOOKUP(G99,Sheet3!$B$1:$D$902,2,0)</f>
        <v>810</v>
      </c>
      <c r="I99">
        <v>2</v>
      </c>
      <c r="J99">
        <f t="shared" si="12"/>
        <v>1230303</v>
      </c>
      <c r="K99">
        <f>VLOOKUP(J99,Sheet3!$B$1:$D$902,2,0)</f>
        <v>810</v>
      </c>
      <c r="L99">
        <v>3</v>
      </c>
      <c r="M99">
        <f t="shared" si="13"/>
        <v>1230304</v>
      </c>
      <c r="N99">
        <f>VLOOKUP(M99,Sheet3!$B$1:$D$902,2,0)</f>
        <v>810</v>
      </c>
      <c r="O99">
        <v>4</v>
      </c>
      <c r="P99">
        <f t="shared" si="14"/>
        <v>1230305</v>
      </c>
      <c r="Q99">
        <f>VLOOKUP(P99,Sheet3!$B$1:$D$902,2,0)</f>
        <v>810</v>
      </c>
    </row>
    <row r="100" spans="3:17" x14ac:dyDescent="0.15">
      <c r="D100" t="s">
        <v>517</v>
      </c>
      <c r="E100">
        <v>2</v>
      </c>
      <c r="F100">
        <v>1</v>
      </c>
      <c r="G100">
        <f t="shared" si="18"/>
        <v>1240302</v>
      </c>
      <c r="H100">
        <f>VLOOKUP(G100,Sheet3!$B$1:$D$902,2,0)</f>
        <v>4050</v>
      </c>
      <c r="I100">
        <v>2</v>
      </c>
      <c r="J100">
        <f t="shared" si="12"/>
        <v>1240303</v>
      </c>
      <c r="K100">
        <f>VLOOKUP(J100,Sheet3!$B$1:$D$902,2,0)</f>
        <v>4050</v>
      </c>
      <c r="L100">
        <v>3</v>
      </c>
      <c r="M100">
        <f t="shared" si="13"/>
        <v>1240304</v>
      </c>
      <c r="N100">
        <f>VLOOKUP(M100,Sheet3!$B$1:$D$902,2,0)</f>
        <v>4050</v>
      </c>
      <c r="O100">
        <v>4</v>
      </c>
      <c r="P100">
        <f t="shared" si="14"/>
        <v>1240305</v>
      </c>
      <c r="Q100">
        <f>VLOOKUP(P100,Sheet3!$B$1:$D$902,2,0)</f>
        <v>4050</v>
      </c>
    </row>
    <row r="101" spans="3:17" x14ac:dyDescent="0.15">
      <c r="C101" t="s">
        <v>505</v>
      </c>
      <c r="D101" t="s">
        <v>512</v>
      </c>
      <c r="E101">
        <v>2</v>
      </c>
      <c r="F101">
        <v>1</v>
      </c>
      <c r="G101">
        <f t="shared" si="18"/>
        <v>1210402</v>
      </c>
      <c r="H101">
        <f>VLOOKUP(G101,Sheet3!$B$1:$D$902,2,0)</f>
        <v>58</v>
      </c>
      <c r="I101">
        <v>2</v>
      </c>
      <c r="J101">
        <f t="shared" si="12"/>
        <v>1210403</v>
      </c>
      <c r="K101">
        <f>VLOOKUP(J101,Sheet3!$B$1:$D$902,2,0)</f>
        <v>58</v>
      </c>
      <c r="L101">
        <v>3</v>
      </c>
      <c r="M101">
        <f t="shared" si="13"/>
        <v>1210404</v>
      </c>
      <c r="N101">
        <f>VLOOKUP(M101,Sheet3!$B$1:$D$902,2,0)</f>
        <v>58</v>
      </c>
      <c r="O101">
        <v>4</v>
      </c>
      <c r="P101">
        <f t="shared" si="14"/>
        <v>1210405</v>
      </c>
      <c r="Q101">
        <f>VLOOKUP(P101,Sheet3!$B$1:$D$902,2,0)</f>
        <v>58</v>
      </c>
    </row>
    <row r="102" spans="3:17" x14ac:dyDescent="0.15">
      <c r="D102" t="s">
        <v>513</v>
      </c>
      <c r="E102">
        <v>2</v>
      </c>
      <c r="F102">
        <v>1</v>
      </c>
      <c r="G102">
        <f t="shared" si="18"/>
        <v>1220402</v>
      </c>
      <c r="H102">
        <f>VLOOKUP(G102,Sheet3!$B$1:$D$902,2,0)</f>
        <v>292</v>
      </c>
      <c r="I102">
        <v>2</v>
      </c>
      <c r="J102">
        <f t="shared" si="12"/>
        <v>1220403</v>
      </c>
      <c r="K102">
        <f>VLOOKUP(J102,Sheet3!$B$1:$D$902,2,0)</f>
        <v>292</v>
      </c>
      <c r="L102">
        <v>3</v>
      </c>
      <c r="M102">
        <f t="shared" si="13"/>
        <v>1220404</v>
      </c>
      <c r="N102">
        <f>VLOOKUP(M102,Sheet3!$B$1:$D$902,2,0)</f>
        <v>292</v>
      </c>
      <c r="O102">
        <v>4</v>
      </c>
      <c r="P102">
        <f t="shared" si="14"/>
        <v>1220405</v>
      </c>
      <c r="Q102">
        <f>VLOOKUP(P102,Sheet3!$B$1:$D$902,2,0)</f>
        <v>292</v>
      </c>
    </row>
    <row r="103" spans="3:17" x14ac:dyDescent="0.15">
      <c r="D103" t="s">
        <v>513</v>
      </c>
      <c r="E103">
        <v>2</v>
      </c>
      <c r="F103">
        <v>1</v>
      </c>
      <c r="G103">
        <f t="shared" si="18"/>
        <v>1230402</v>
      </c>
      <c r="H103">
        <f>VLOOKUP(G103,Sheet3!$B$1:$D$902,2,0)</f>
        <v>1458</v>
      </c>
      <c r="I103">
        <v>2</v>
      </c>
      <c r="J103">
        <f t="shared" si="12"/>
        <v>1230403</v>
      </c>
      <c r="K103">
        <f>VLOOKUP(J103,Sheet3!$B$1:$D$902,2,0)</f>
        <v>1458</v>
      </c>
      <c r="L103">
        <v>3</v>
      </c>
      <c r="M103">
        <f t="shared" si="13"/>
        <v>1230404</v>
      </c>
      <c r="N103">
        <f>VLOOKUP(M103,Sheet3!$B$1:$D$902,2,0)</f>
        <v>1458</v>
      </c>
      <c r="O103">
        <v>4</v>
      </c>
      <c r="P103">
        <f t="shared" si="14"/>
        <v>1230405</v>
      </c>
      <c r="Q103">
        <f>VLOOKUP(P103,Sheet3!$B$1:$D$902,2,0)</f>
        <v>1458</v>
      </c>
    </row>
    <row r="104" spans="3:17" x14ac:dyDescent="0.15">
      <c r="D104" t="s">
        <v>517</v>
      </c>
      <c r="E104">
        <v>2</v>
      </c>
      <c r="F104">
        <v>1</v>
      </c>
      <c r="G104">
        <f t="shared" si="18"/>
        <v>1240402</v>
      </c>
      <c r="H104">
        <f>VLOOKUP(G104,Sheet3!$B$1:$D$902,2,0)</f>
        <v>7290</v>
      </c>
      <c r="I104">
        <v>2</v>
      </c>
      <c r="J104">
        <f t="shared" si="12"/>
        <v>1240403</v>
      </c>
      <c r="K104">
        <f>VLOOKUP(J104,Sheet3!$B$1:$D$902,2,0)</f>
        <v>7290</v>
      </c>
      <c r="L104">
        <v>3</v>
      </c>
      <c r="M104">
        <f t="shared" si="13"/>
        <v>1240404</v>
      </c>
      <c r="N104">
        <f>VLOOKUP(M104,Sheet3!$B$1:$D$902,2,0)</f>
        <v>7290</v>
      </c>
      <c r="O104">
        <v>4</v>
      </c>
      <c r="P104">
        <f t="shared" si="14"/>
        <v>1240405</v>
      </c>
      <c r="Q104">
        <f>VLOOKUP(P104,Sheet3!$B$1:$D$902,2,0)</f>
        <v>7290</v>
      </c>
    </row>
    <row r="105" spans="3:17" x14ac:dyDescent="0.15">
      <c r="C105" t="s">
        <v>506</v>
      </c>
      <c r="D105" t="s">
        <v>512</v>
      </c>
      <c r="E105">
        <v>2</v>
      </c>
      <c r="F105">
        <v>1</v>
      </c>
      <c r="G105">
        <f t="shared" si="18"/>
        <v>1210502</v>
      </c>
      <c r="H105">
        <f>VLOOKUP(G105,Sheet3!$B$1:$D$902,2,0)</f>
        <v>105</v>
      </c>
      <c r="I105">
        <v>2</v>
      </c>
      <c r="J105">
        <f t="shared" ref="J105:J132" si="19">G105+1</f>
        <v>1210503</v>
      </c>
      <c r="K105">
        <f>VLOOKUP(J105,Sheet3!$B$1:$D$902,2,0)</f>
        <v>105</v>
      </c>
      <c r="L105">
        <v>3</v>
      </c>
      <c r="M105">
        <f t="shared" ref="M105:M132" si="20">J105+1</f>
        <v>1210504</v>
      </c>
      <c r="N105">
        <f>VLOOKUP(M105,Sheet3!$B$1:$D$902,2,0)</f>
        <v>105</v>
      </c>
      <c r="O105">
        <v>4</v>
      </c>
      <c r="P105">
        <f t="shared" ref="P105:P132" si="21">M105+1</f>
        <v>1210505</v>
      </c>
      <c r="Q105">
        <f>VLOOKUP(P105,Sheet3!$B$1:$D$902,2,0)</f>
        <v>105</v>
      </c>
    </row>
    <row r="106" spans="3:17" x14ac:dyDescent="0.15">
      <c r="D106" t="s">
        <v>513</v>
      </c>
      <c r="E106">
        <v>2</v>
      </c>
      <c r="F106">
        <v>1</v>
      </c>
      <c r="G106">
        <f t="shared" si="18"/>
        <v>1220502</v>
      </c>
      <c r="H106">
        <f>VLOOKUP(G106,Sheet3!$B$1:$D$902,2,0)</f>
        <v>525</v>
      </c>
      <c r="I106">
        <v>2</v>
      </c>
      <c r="J106">
        <f t="shared" si="19"/>
        <v>1220503</v>
      </c>
      <c r="K106">
        <f>VLOOKUP(J106,Sheet3!$B$1:$D$902,2,0)</f>
        <v>525</v>
      </c>
      <c r="L106">
        <v>3</v>
      </c>
      <c r="M106">
        <f t="shared" si="20"/>
        <v>1220504</v>
      </c>
      <c r="N106">
        <f>VLOOKUP(M106,Sheet3!$B$1:$D$902,2,0)</f>
        <v>525</v>
      </c>
      <c r="O106">
        <v>4</v>
      </c>
      <c r="P106">
        <f t="shared" si="21"/>
        <v>1220505</v>
      </c>
      <c r="Q106">
        <f>VLOOKUP(P106,Sheet3!$B$1:$D$902,2,0)</f>
        <v>525</v>
      </c>
    </row>
    <row r="107" spans="3:17" x14ac:dyDescent="0.15">
      <c r="D107" t="s">
        <v>513</v>
      </c>
      <c r="E107">
        <v>2</v>
      </c>
      <c r="F107">
        <v>1</v>
      </c>
      <c r="G107">
        <f t="shared" si="18"/>
        <v>1230502</v>
      </c>
      <c r="H107">
        <f>VLOOKUP(G107,Sheet3!$B$1:$D$902,2,0)</f>
        <v>2624</v>
      </c>
      <c r="I107">
        <v>2</v>
      </c>
      <c r="J107">
        <f t="shared" si="19"/>
        <v>1230503</v>
      </c>
      <c r="K107">
        <f>VLOOKUP(J107,Sheet3!$B$1:$D$902,2,0)</f>
        <v>2624</v>
      </c>
      <c r="L107">
        <v>3</v>
      </c>
      <c r="M107">
        <f t="shared" si="20"/>
        <v>1230504</v>
      </c>
      <c r="N107">
        <f>VLOOKUP(M107,Sheet3!$B$1:$D$902,2,0)</f>
        <v>2624</v>
      </c>
      <c r="O107">
        <v>4</v>
      </c>
      <c r="P107">
        <f t="shared" si="21"/>
        <v>1230505</v>
      </c>
      <c r="Q107">
        <f>VLOOKUP(P107,Sheet3!$B$1:$D$902,2,0)</f>
        <v>2624</v>
      </c>
    </row>
    <row r="108" spans="3:17" x14ac:dyDescent="0.15">
      <c r="D108" t="s">
        <v>517</v>
      </c>
      <c r="E108">
        <v>2</v>
      </c>
      <c r="F108">
        <v>1</v>
      </c>
      <c r="G108">
        <f t="shared" si="18"/>
        <v>1240502</v>
      </c>
      <c r="H108">
        <f>VLOOKUP(G108,Sheet3!$B$1:$D$902,2,0)</f>
        <v>13122</v>
      </c>
      <c r="I108">
        <v>2</v>
      </c>
      <c r="J108">
        <f t="shared" si="19"/>
        <v>1240503</v>
      </c>
      <c r="K108">
        <f>VLOOKUP(J108,Sheet3!$B$1:$D$902,2,0)</f>
        <v>13122</v>
      </c>
      <c r="L108">
        <v>3</v>
      </c>
      <c r="M108">
        <f t="shared" si="20"/>
        <v>1240504</v>
      </c>
      <c r="N108">
        <f>VLOOKUP(M108,Sheet3!$B$1:$D$902,2,0)</f>
        <v>13122</v>
      </c>
      <c r="O108">
        <v>4</v>
      </c>
      <c r="P108">
        <f t="shared" si="21"/>
        <v>1240505</v>
      </c>
      <c r="Q108">
        <f>VLOOKUP(P108,Sheet3!$B$1:$D$902,2,0)</f>
        <v>13122</v>
      </c>
    </row>
    <row r="109" spans="3:17" x14ac:dyDescent="0.15">
      <c r="C109" t="s">
        <v>507</v>
      </c>
      <c r="D109" t="s">
        <v>512</v>
      </c>
      <c r="E109">
        <v>2</v>
      </c>
      <c r="F109">
        <v>1</v>
      </c>
      <c r="G109">
        <f t="shared" si="18"/>
        <v>1210602</v>
      </c>
      <c r="H109">
        <f>VLOOKUP(G109,Sheet3!$B$1:$D$902,2,0)</f>
        <v>189</v>
      </c>
      <c r="I109">
        <v>2</v>
      </c>
      <c r="J109">
        <f t="shared" si="19"/>
        <v>1210603</v>
      </c>
      <c r="K109">
        <f>VLOOKUP(J109,Sheet3!$B$1:$D$902,2,0)</f>
        <v>189</v>
      </c>
      <c r="L109">
        <v>3</v>
      </c>
      <c r="M109">
        <f t="shared" si="20"/>
        <v>1210604</v>
      </c>
      <c r="N109">
        <f>VLOOKUP(M109,Sheet3!$B$1:$D$902,2,0)</f>
        <v>189</v>
      </c>
      <c r="O109">
        <v>4</v>
      </c>
      <c r="P109">
        <f t="shared" si="21"/>
        <v>1210605</v>
      </c>
      <c r="Q109">
        <f>VLOOKUP(P109,Sheet3!$B$1:$D$902,2,0)</f>
        <v>189</v>
      </c>
    </row>
    <row r="110" spans="3:17" x14ac:dyDescent="0.15">
      <c r="D110" t="s">
        <v>513</v>
      </c>
      <c r="E110">
        <v>2</v>
      </c>
      <c r="F110">
        <v>1</v>
      </c>
      <c r="G110">
        <f t="shared" si="18"/>
        <v>1220602</v>
      </c>
      <c r="H110">
        <f>VLOOKUP(G110,Sheet3!$B$1:$D$902,2,0)</f>
        <v>945</v>
      </c>
      <c r="I110">
        <v>2</v>
      </c>
      <c r="J110">
        <f t="shared" si="19"/>
        <v>1220603</v>
      </c>
      <c r="K110">
        <f>VLOOKUP(J110,Sheet3!$B$1:$D$902,2,0)</f>
        <v>945</v>
      </c>
      <c r="L110">
        <v>3</v>
      </c>
      <c r="M110">
        <f t="shared" si="20"/>
        <v>1220604</v>
      </c>
      <c r="N110">
        <f>VLOOKUP(M110,Sheet3!$B$1:$D$902,2,0)</f>
        <v>945</v>
      </c>
      <c r="O110">
        <v>4</v>
      </c>
      <c r="P110">
        <f t="shared" si="21"/>
        <v>1220605</v>
      </c>
      <c r="Q110">
        <f>VLOOKUP(P110,Sheet3!$B$1:$D$902,2,0)</f>
        <v>945</v>
      </c>
    </row>
    <row r="111" spans="3:17" x14ac:dyDescent="0.15">
      <c r="D111" t="s">
        <v>513</v>
      </c>
      <c r="E111">
        <v>2</v>
      </c>
      <c r="F111">
        <v>1</v>
      </c>
      <c r="G111">
        <f t="shared" si="18"/>
        <v>1230602</v>
      </c>
      <c r="H111">
        <f>VLOOKUP(G111,Sheet3!$B$1:$D$902,2,0)</f>
        <v>4724</v>
      </c>
      <c r="I111">
        <v>2</v>
      </c>
      <c r="J111">
        <f t="shared" si="19"/>
        <v>1230603</v>
      </c>
      <c r="K111">
        <f>VLOOKUP(J111,Sheet3!$B$1:$D$902,2,0)</f>
        <v>4724</v>
      </c>
      <c r="L111">
        <v>3</v>
      </c>
      <c r="M111">
        <f t="shared" si="20"/>
        <v>1230604</v>
      </c>
      <c r="N111">
        <f>VLOOKUP(M111,Sheet3!$B$1:$D$902,2,0)</f>
        <v>4724</v>
      </c>
      <c r="O111">
        <v>4</v>
      </c>
      <c r="P111">
        <f t="shared" si="21"/>
        <v>1230605</v>
      </c>
      <c r="Q111">
        <f>VLOOKUP(P111,Sheet3!$B$1:$D$902,2,0)</f>
        <v>4724</v>
      </c>
    </row>
    <row r="112" spans="3:17" x14ac:dyDescent="0.15">
      <c r="D112" t="s">
        <v>517</v>
      </c>
      <c r="E112">
        <v>2</v>
      </c>
      <c r="F112">
        <v>1</v>
      </c>
      <c r="G112">
        <f t="shared" si="18"/>
        <v>1240602</v>
      </c>
      <c r="H112">
        <f>VLOOKUP(G112,Sheet3!$B$1:$D$902,2,0)</f>
        <v>23620</v>
      </c>
      <c r="I112">
        <v>2</v>
      </c>
      <c r="J112">
        <f t="shared" si="19"/>
        <v>1240603</v>
      </c>
      <c r="K112">
        <f>VLOOKUP(J112,Sheet3!$B$1:$D$902,2,0)</f>
        <v>23620</v>
      </c>
      <c r="L112">
        <v>3</v>
      </c>
      <c r="M112">
        <f t="shared" si="20"/>
        <v>1240604</v>
      </c>
      <c r="N112">
        <f>VLOOKUP(M112,Sheet3!$B$1:$D$902,2,0)</f>
        <v>23620</v>
      </c>
      <c r="O112">
        <v>4</v>
      </c>
      <c r="P112">
        <f t="shared" si="21"/>
        <v>1240605</v>
      </c>
      <c r="Q112">
        <f>VLOOKUP(P112,Sheet3!$B$1:$D$902,2,0)</f>
        <v>23620</v>
      </c>
    </row>
    <row r="113" spans="2:17" x14ac:dyDescent="0.15">
      <c r="B113" t="s">
        <v>510</v>
      </c>
      <c r="C113" t="s">
        <v>563</v>
      </c>
      <c r="D113" t="s">
        <v>512</v>
      </c>
      <c r="E113">
        <v>3</v>
      </c>
      <c r="F113">
        <v>1</v>
      </c>
      <c r="G113">
        <f t="shared" si="18"/>
        <v>1310202</v>
      </c>
      <c r="H113">
        <f>VLOOKUP(G113,Sheet3!$B$1:$D$902,2,0)</f>
        <v>18</v>
      </c>
      <c r="I113">
        <v>2</v>
      </c>
      <c r="J113">
        <f t="shared" si="19"/>
        <v>1310203</v>
      </c>
      <c r="K113">
        <f>VLOOKUP(J113,Sheet3!$B$1:$D$902,2,0)</f>
        <v>18</v>
      </c>
      <c r="L113">
        <v>3</v>
      </c>
      <c r="M113">
        <f t="shared" si="20"/>
        <v>1310204</v>
      </c>
      <c r="N113">
        <f>VLOOKUP(M113,Sheet3!$B$1:$D$902,2,0)</f>
        <v>18</v>
      </c>
      <c r="O113">
        <v>4</v>
      </c>
      <c r="P113">
        <f t="shared" si="21"/>
        <v>1310205</v>
      </c>
      <c r="Q113">
        <f>VLOOKUP(P113,Sheet3!$B$1:$D$902,2,0)</f>
        <v>18</v>
      </c>
    </row>
    <row r="114" spans="2:17" x14ac:dyDescent="0.15">
      <c r="D114" t="s">
        <v>513</v>
      </c>
      <c r="E114">
        <v>3</v>
      </c>
      <c r="F114">
        <v>1</v>
      </c>
      <c r="G114">
        <f t="shared" si="18"/>
        <v>1320202</v>
      </c>
      <c r="H114">
        <f>VLOOKUP(G114,Sheet3!$B$1:$D$902,2,0)</f>
        <v>90</v>
      </c>
      <c r="I114">
        <v>2</v>
      </c>
      <c r="J114">
        <f t="shared" si="19"/>
        <v>1320203</v>
      </c>
      <c r="K114">
        <f>VLOOKUP(J114,Sheet3!$B$1:$D$902,2,0)</f>
        <v>90</v>
      </c>
      <c r="L114">
        <v>3</v>
      </c>
      <c r="M114">
        <f t="shared" si="20"/>
        <v>1320204</v>
      </c>
      <c r="N114">
        <f>VLOOKUP(M114,Sheet3!$B$1:$D$902,2,0)</f>
        <v>90</v>
      </c>
      <c r="O114">
        <v>4</v>
      </c>
      <c r="P114">
        <f t="shared" si="21"/>
        <v>1320205</v>
      </c>
      <c r="Q114">
        <f>VLOOKUP(P114,Sheet3!$B$1:$D$902,2,0)</f>
        <v>90</v>
      </c>
    </row>
    <row r="115" spans="2:17" x14ac:dyDescent="0.15">
      <c r="D115" t="s">
        <v>513</v>
      </c>
      <c r="E115">
        <v>3</v>
      </c>
      <c r="F115">
        <v>1</v>
      </c>
      <c r="G115">
        <f t="shared" si="18"/>
        <v>1330202</v>
      </c>
      <c r="H115">
        <f>VLOOKUP(G115,Sheet3!$B$1:$D$902,2,0)</f>
        <v>450</v>
      </c>
      <c r="I115">
        <v>2</v>
      </c>
      <c r="J115">
        <f t="shared" si="19"/>
        <v>1330203</v>
      </c>
      <c r="K115">
        <f>VLOOKUP(J115,Sheet3!$B$1:$D$902,2,0)</f>
        <v>450</v>
      </c>
      <c r="L115">
        <v>3</v>
      </c>
      <c r="M115">
        <f t="shared" si="20"/>
        <v>1330204</v>
      </c>
      <c r="N115">
        <f>VLOOKUP(M115,Sheet3!$B$1:$D$902,2,0)</f>
        <v>450</v>
      </c>
      <c r="O115">
        <v>4</v>
      </c>
      <c r="P115">
        <f t="shared" si="21"/>
        <v>1330205</v>
      </c>
      <c r="Q115">
        <f>VLOOKUP(P115,Sheet3!$B$1:$D$902,2,0)</f>
        <v>450</v>
      </c>
    </row>
    <row r="116" spans="2:17" x14ac:dyDescent="0.15">
      <c r="D116" t="s">
        <v>517</v>
      </c>
      <c r="E116">
        <v>3</v>
      </c>
      <c r="F116">
        <v>1</v>
      </c>
      <c r="G116">
        <f t="shared" si="18"/>
        <v>1340202</v>
      </c>
      <c r="H116">
        <f>VLOOKUP(G116,Sheet3!$B$1:$D$902,2,0)</f>
        <v>2250</v>
      </c>
      <c r="I116">
        <v>2</v>
      </c>
      <c r="J116">
        <f t="shared" si="19"/>
        <v>1340203</v>
      </c>
      <c r="K116">
        <f>VLOOKUP(J116,Sheet3!$B$1:$D$902,2,0)</f>
        <v>2250</v>
      </c>
      <c r="L116">
        <v>3</v>
      </c>
      <c r="M116">
        <f t="shared" si="20"/>
        <v>1340204</v>
      </c>
      <c r="N116">
        <f>VLOOKUP(M116,Sheet3!$B$1:$D$902,2,0)</f>
        <v>2250</v>
      </c>
      <c r="O116">
        <v>4</v>
      </c>
      <c r="P116">
        <f t="shared" si="21"/>
        <v>1340205</v>
      </c>
      <c r="Q116">
        <f>VLOOKUP(P116,Sheet3!$B$1:$D$902,2,0)</f>
        <v>2250</v>
      </c>
    </row>
    <row r="117" spans="2:17" x14ac:dyDescent="0.15">
      <c r="C117" t="s">
        <v>504</v>
      </c>
      <c r="D117" t="s">
        <v>512</v>
      </c>
      <c r="E117">
        <v>3</v>
      </c>
      <c r="F117">
        <v>1</v>
      </c>
      <c r="G117">
        <f t="shared" si="18"/>
        <v>1310302</v>
      </c>
      <c r="H117">
        <f>VLOOKUP(G117,Sheet3!$B$1:$D$902,2,0)</f>
        <v>32</v>
      </c>
      <c r="I117">
        <v>2</v>
      </c>
      <c r="J117">
        <f t="shared" si="19"/>
        <v>1310303</v>
      </c>
      <c r="K117">
        <f>VLOOKUP(J117,Sheet3!$B$1:$D$902,2,0)</f>
        <v>32</v>
      </c>
      <c r="L117">
        <v>3</v>
      </c>
      <c r="M117">
        <f t="shared" si="20"/>
        <v>1310304</v>
      </c>
      <c r="N117">
        <f>VLOOKUP(M117,Sheet3!$B$1:$D$902,2,0)</f>
        <v>32</v>
      </c>
      <c r="O117">
        <v>4</v>
      </c>
      <c r="P117">
        <f t="shared" si="21"/>
        <v>1310305</v>
      </c>
      <c r="Q117">
        <f>VLOOKUP(P117,Sheet3!$B$1:$D$902,2,0)</f>
        <v>32</v>
      </c>
    </row>
    <row r="118" spans="2:17" x14ac:dyDescent="0.15">
      <c r="D118" t="s">
        <v>513</v>
      </c>
      <c r="E118">
        <v>3</v>
      </c>
      <c r="F118">
        <v>1</v>
      </c>
      <c r="G118">
        <f t="shared" si="18"/>
        <v>1320302</v>
      </c>
      <c r="H118">
        <f>VLOOKUP(G118,Sheet3!$B$1:$D$902,2,0)</f>
        <v>162</v>
      </c>
      <c r="I118">
        <v>2</v>
      </c>
      <c r="J118">
        <f t="shared" si="19"/>
        <v>1320303</v>
      </c>
      <c r="K118">
        <f>VLOOKUP(J118,Sheet3!$B$1:$D$902,2,0)</f>
        <v>162</v>
      </c>
      <c r="L118">
        <v>3</v>
      </c>
      <c r="M118">
        <f t="shared" si="20"/>
        <v>1320304</v>
      </c>
      <c r="N118">
        <f>VLOOKUP(M118,Sheet3!$B$1:$D$902,2,0)</f>
        <v>162</v>
      </c>
      <c r="O118">
        <v>4</v>
      </c>
      <c r="P118">
        <f t="shared" si="21"/>
        <v>1320305</v>
      </c>
      <c r="Q118">
        <f>VLOOKUP(P118,Sheet3!$B$1:$D$902,2,0)</f>
        <v>162</v>
      </c>
    </row>
    <row r="119" spans="2:17" x14ac:dyDescent="0.15">
      <c r="D119" t="s">
        <v>513</v>
      </c>
      <c r="E119">
        <v>3</v>
      </c>
      <c r="F119">
        <v>1</v>
      </c>
      <c r="G119">
        <f t="shared" si="18"/>
        <v>1330302</v>
      </c>
      <c r="H119">
        <f>VLOOKUP(G119,Sheet3!$B$1:$D$902,2,0)</f>
        <v>810</v>
      </c>
      <c r="I119">
        <v>2</v>
      </c>
      <c r="J119">
        <f t="shared" si="19"/>
        <v>1330303</v>
      </c>
      <c r="K119">
        <f>VLOOKUP(J119,Sheet3!$B$1:$D$902,2,0)</f>
        <v>810</v>
      </c>
      <c r="L119">
        <v>3</v>
      </c>
      <c r="M119">
        <f t="shared" si="20"/>
        <v>1330304</v>
      </c>
      <c r="N119">
        <f>VLOOKUP(M119,Sheet3!$B$1:$D$902,2,0)</f>
        <v>810</v>
      </c>
      <c r="O119">
        <v>4</v>
      </c>
      <c r="P119">
        <f t="shared" si="21"/>
        <v>1330305</v>
      </c>
      <c r="Q119">
        <f>VLOOKUP(P119,Sheet3!$B$1:$D$902,2,0)</f>
        <v>810</v>
      </c>
    </row>
    <row r="120" spans="2:17" x14ac:dyDescent="0.15">
      <c r="D120" t="s">
        <v>517</v>
      </c>
      <c r="E120">
        <v>3</v>
      </c>
      <c r="F120">
        <v>1</v>
      </c>
      <c r="G120">
        <f t="shared" si="18"/>
        <v>1340302</v>
      </c>
      <c r="H120">
        <f>VLOOKUP(G120,Sheet3!$B$1:$D$902,2,0)</f>
        <v>4050</v>
      </c>
      <c r="I120">
        <v>2</v>
      </c>
      <c r="J120">
        <f t="shared" si="19"/>
        <v>1340303</v>
      </c>
      <c r="K120">
        <f>VLOOKUP(J120,Sheet3!$B$1:$D$902,2,0)</f>
        <v>4050</v>
      </c>
      <c r="L120">
        <v>3</v>
      </c>
      <c r="M120">
        <f t="shared" si="20"/>
        <v>1340304</v>
      </c>
      <c r="N120">
        <f>VLOOKUP(M120,Sheet3!$B$1:$D$902,2,0)</f>
        <v>4050</v>
      </c>
      <c r="O120">
        <v>4</v>
      </c>
      <c r="P120">
        <f t="shared" si="21"/>
        <v>1340305</v>
      </c>
      <c r="Q120">
        <f>VLOOKUP(P120,Sheet3!$B$1:$D$902,2,0)</f>
        <v>4050</v>
      </c>
    </row>
    <row r="121" spans="2:17" x14ac:dyDescent="0.15">
      <c r="C121" t="s">
        <v>505</v>
      </c>
      <c r="D121" t="s">
        <v>512</v>
      </c>
      <c r="E121">
        <v>3</v>
      </c>
      <c r="F121">
        <v>1</v>
      </c>
      <c r="G121">
        <f t="shared" si="18"/>
        <v>1310402</v>
      </c>
      <c r="H121">
        <f>VLOOKUP(G121,Sheet3!$B$1:$D$902,2,0)</f>
        <v>58</v>
      </c>
      <c r="I121">
        <v>2</v>
      </c>
      <c r="J121">
        <f t="shared" si="19"/>
        <v>1310403</v>
      </c>
      <c r="K121">
        <f>VLOOKUP(J121,Sheet3!$B$1:$D$902,2,0)</f>
        <v>58</v>
      </c>
      <c r="L121">
        <v>3</v>
      </c>
      <c r="M121">
        <f t="shared" si="20"/>
        <v>1310404</v>
      </c>
      <c r="N121">
        <f>VLOOKUP(M121,Sheet3!$B$1:$D$902,2,0)</f>
        <v>58</v>
      </c>
      <c r="O121">
        <v>4</v>
      </c>
      <c r="P121">
        <f t="shared" si="21"/>
        <v>1310405</v>
      </c>
      <c r="Q121">
        <f>VLOOKUP(P121,Sheet3!$B$1:$D$902,2,0)</f>
        <v>58</v>
      </c>
    </row>
    <row r="122" spans="2:17" x14ac:dyDescent="0.15">
      <c r="D122" t="s">
        <v>513</v>
      </c>
      <c r="E122">
        <v>3</v>
      </c>
      <c r="F122">
        <v>1</v>
      </c>
      <c r="G122">
        <f t="shared" si="18"/>
        <v>1320402</v>
      </c>
      <c r="H122">
        <f>VLOOKUP(G122,Sheet3!$B$1:$D$902,2,0)</f>
        <v>292</v>
      </c>
      <c r="I122">
        <v>2</v>
      </c>
      <c r="J122">
        <f t="shared" si="19"/>
        <v>1320403</v>
      </c>
      <c r="K122">
        <f>VLOOKUP(J122,Sheet3!$B$1:$D$902,2,0)</f>
        <v>292</v>
      </c>
      <c r="L122">
        <v>3</v>
      </c>
      <c r="M122">
        <f t="shared" si="20"/>
        <v>1320404</v>
      </c>
      <c r="N122">
        <f>VLOOKUP(M122,Sheet3!$B$1:$D$902,2,0)</f>
        <v>292</v>
      </c>
      <c r="O122">
        <v>4</v>
      </c>
      <c r="P122">
        <f t="shared" si="21"/>
        <v>1320405</v>
      </c>
      <c r="Q122">
        <f>VLOOKUP(P122,Sheet3!$B$1:$D$902,2,0)</f>
        <v>292</v>
      </c>
    </row>
    <row r="123" spans="2:17" x14ac:dyDescent="0.15">
      <c r="D123" t="s">
        <v>513</v>
      </c>
      <c r="E123">
        <v>3</v>
      </c>
      <c r="F123">
        <v>1</v>
      </c>
      <c r="G123">
        <f t="shared" si="18"/>
        <v>1330402</v>
      </c>
      <c r="H123">
        <f>VLOOKUP(G123,Sheet3!$B$1:$D$902,2,0)</f>
        <v>1458</v>
      </c>
      <c r="I123">
        <v>2</v>
      </c>
      <c r="J123">
        <f t="shared" si="19"/>
        <v>1330403</v>
      </c>
      <c r="K123">
        <f>VLOOKUP(J123,Sheet3!$B$1:$D$902,2,0)</f>
        <v>1458</v>
      </c>
      <c r="L123">
        <v>3</v>
      </c>
      <c r="M123">
        <f t="shared" si="20"/>
        <v>1330404</v>
      </c>
      <c r="N123">
        <f>VLOOKUP(M123,Sheet3!$B$1:$D$902,2,0)</f>
        <v>1458</v>
      </c>
      <c r="O123">
        <v>4</v>
      </c>
      <c r="P123">
        <f t="shared" si="21"/>
        <v>1330405</v>
      </c>
      <c r="Q123">
        <f>VLOOKUP(P123,Sheet3!$B$1:$D$902,2,0)</f>
        <v>1458</v>
      </c>
    </row>
    <row r="124" spans="2:17" x14ac:dyDescent="0.15">
      <c r="D124" t="s">
        <v>517</v>
      </c>
      <c r="E124">
        <v>3</v>
      </c>
      <c r="F124">
        <v>1</v>
      </c>
      <c r="G124">
        <f t="shared" si="18"/>
        <v>1340402</v>
      </c>
      <c r="H124">
        <f>VLOOKUP(G124,Sheet3!$B$1:$D$902,2,0)</f>
        <v>7290</v>
      </c>
      <c r="I124">
        <v>2</v>
      </c>
      <c r="J124">
        <f t="shared" si="19"/>
        <v>1340403</v>
      </c>
      <c r="K124">
        <f>VLOOKUP(J124,Sheet3!$B$1:$D$902,2,0)</f>
        <v>7290</v>
      </c>
      <c r="L124">
        <v>3</v>
      </c>
      <c r="M124">
        <f t="shared" si="20"/>
        <v>1340404</v>
      </c>
      <c r="N124">
        <f>VLOOKUP(M124,Sheet3!$B$1:$D$902,2,0)</f>
        <v>7290</v>
      </c>
      <c r="O124">
        <v>4</v>
      </c>
      <c r="P124">
        <f t="shared" si="21"/>
        <v>1340405</v>
      </c>
      <c r="Q124">
        <f>VLOOKUP(P124,Sheet3!$B$1:$D$902,2,0)</f>
        <v>7290</v>
      </c>
    </row>
    <row r="125" spans="2:17" x14ac:dyDescent="0.15">
      <c r="C125" t="s">
        <v>506</v>
      </c>
      <c r="D125" t="s">
        <v>512</v>
      </c>
      <c r="E125">
        <v>3</v>
      </c>
      <c r="F125">
        <v>1</v>
      </c>
      <c r="G125">
        <f t="shared" si="18"/>
        <v>1310502</v>
      </c>
      <c r="H125">
        <f>VLOOKUP(G125,Sheet3!$B$1:$D$902,2,0)</f>
        <v>105</v>
      </c>
      <c r="I125">
        <v>2</v>
      </c>
      <c r="J125">
        <f t="shared" si="19"/>
        <v>1310503</v>
      </c>
      <c r="K125">
        <f>VLOOKUP(J125,Sheet3!$B$1:$D$902,2,0)</f>
        <v>105</v>
      </c>
      <c r="L125">
        <v>3</v>
      </c>
      <c r="M125">
        <f t="shared" si="20"/>
        <v>1310504</v>
      </c>
      <c r="N125">
        <f>VLOOKUP(M125,Sheet3!$B$1:$D$902,2,0)</f>
        <v>105</v>
      </c>
      <c r="O125">
        <v>4</v>
      </c>
      <c r="P125">
        <f t="shared" si="21"/>
        <v>1310505</v>
      </c>
      <c r="Q125">
        <f>VLOOKUP(P125,Sheet3!$B$1:$D$902,2,0)</f>
        <v>105</v>
      </c>
    </row>
    <row r="126" spans="2:17" x14ac:dyDescent="0.15">
      <c r="D126" t="s">
        <v>513</v>
      </c>
      <c r="E126">
        <v>3</v>
      </c>
      <c r="F126">
        <v>1</v>
      </c>
      <c r="G126">
        <f t="shared" si="18"/>
        <v>1320502</v>
      </c>
      <c r="H126">
        <f>VLOOKUP(G126,Sheet3!$B$1:$D$902,2,0)</f>
        <v>525</v>
      </c>
      <c r="I126">
        <v>2</v>
      </c>
      <c r="J126">
        <f t="shared" si="19"/>
        <v>1320503</v>
      </c>
      <c r="K126">
        <f>VLOOKUP(J126,Sheet3!$B$1:$D$902,2,0)</f>
        <v>525</v>
      </c>
      <c r="L126">
        <v>3</v>
      </c>
      <c r="M126">
        <f t="shared" si="20"/>
        <v>1320504</v>
      </c>
      <c r="N126">
        <f>VLOOKUP(M126,Sheet3!$B$1:$D$902,2,0)</f>
        <v>525</v>
      </c>
      <c r="O126">
        <v>4</v>
      </c>
      <c r="P126">
        <f t="shared" si="21"/>
        <v>1320505</v>
      </c>
      <c r="Q126">
        <f>VLOOKUP(P126,Sheet3!$B$1:$D$902,2,0)</f>
        <v>525</v>
      </c>
    </row>
    <row r="127" spans="2:17" x14ac:dyDescent="0.15">
      <c r="D127" t="s">
        <v>513</v>
      </c>
      <c r="E127">
        <v>3</v>
      </c>
      <c r="F127">
        <v>1</v>
      </c>
      <c r="G127">
        <f t="shared" si="18"/>
        <v>1330502</v>
      </c>
      <c r="H127">
        <f>VLOOKUP(G127,Sheet3!$B$1:$D$902,2,0)</f>
        <v>2624</v>
      </c>
      <c r="I127">
        <v>2</v>
      </c>
      <c r="J127">
        <f t="shared" si="19"/>
        <v>1330503</v>
      </c>
      <c r="K127">
        <f>VLOOKUP(J127,Sheet3!$B$1:$D$902,2,0)</f>
        <v>2624</v>
      </c>
      <c r="L127">
        <v>3</v>
      </c>
      <c r="M127">
        <f t="shared" si="20"/>
        <v>1330504</v>
      </c>
      <c r="N127">
        <f>VLOOKUP(M127,Sheet3!$B$1:$D$902,2,0)</f>
        <v>2624</v>
      </c>
      <c r="O127">
        <v>4</v>
      </c>
      <c r="P127">
        <f t="shared" si="21"/>
        <v>1330505</v>
      </c>
      <c r="Q127">
        <f>VLOOKUP(P127,Sheet3!$B$1:$D$902,2,0)</f>
        <v>2624</v>
      </c>
    </row>
    <row r="128" spans="2:17" x14ac:dyDescent="0.15">
      <c r="D128" t="s">
        <v>517</v>
      </c>
      <c r="E128">
        <v>3</v>
      </c>
      <c r="F128">
        <v>1</v>
      </c>
      <c r="G128">
        <f t="shared" si="18"/>
        <v>1340502</v>
      </c>
      <c r="H128">
        <f>VLOOKUP(G128,Sheet3!$B$1:$D$902,2,0)</f>
        <v>13122</v>
      </c>
      <c r="I128">
        <v>2</v>
      </c>
      <c r="J128">
        <f t="shared" si="19"/>
        <v>1340503</v>
      </c>
      <c r="K128">
        <f>VLOOKUP(J128,Sheet3!$B$1:$D$902,2,0)</f>
        <v>13122</v>
      </c>
      <c r="L128">
        <v>3</v>
      </c>
      <c r="M128">
        <f t="shared" si="20"/>
        <v>1340504</v>
      </c>
      <c r="N128">
        <f>VLOOKUP(M128,Sheet3!$B$1:$D$902,2,0)</f>
        <v>13122</v>
      </c>
      <c r="O128">
        <v>4</v>
      </c>
      <c r="P128">
        <f t="shared" si="21"/>
        <v>1340505</v>
      </c>
      <c r="Q128">
        <f>VLOOKUP(P128,Sheet3!$B$1:$D$902,2,0)</f>
        <v>13122</v>
      </c>
    </row>
    <row r="129" spans="3:17" x14ac:dyDescent="0.15">
      <c r="C129" t="s">
        <v>507</v>
      </c>
      <c r="D129" t="s">
        <v>512</v>
      </c>
      <c r="E129">
        <v>3</v>
      </c>
      <c r="F129">
        <v>1</v>
      </c>
      <c r="G129">
        <f t="shared" si="18"/>
        <v>1310602</v>
      </c>
      <c r="H129">
        <f>VLOOKUP(G129,Sheet3!$B$1:$D$902,2,0)</f>
        <v>189</v>
      </c>
      <c r="I129">
        <v>2</v>
      </c>
      <c r="J129">
        <f t="shared" si="19"/>
        <v>1310603</v>
      </c>
      <c r="K129">
        <f>VLOOKUP(J129,Sheet3!$B$1:$D$902,2,0)</f>
        <v>189</v>
      </c>
      <c r="L129">
        <v>3</v>
      </c>
      <c r="M129">
        <f t="shared" si="20"/>
        <v>1310604</v>
      </c>
      <c r="N129">
        <f>VLOOKUP(M129,Sheet3!$B$1:$D$902,2,0)</f>
        <v>189</v>
      </c>
      <c r="O129">
        <v>4</v>
      </c>
      <c r="P129">
        <f t="shared" si="21"/>
        <v>1310605</v>
      </c>
      <c r="Q129">
        <f>VLOOKUP(P129,Sheet3!$B$1:$D$902,2,0)</f>
        <v>189</v>
      </c>
    </row>
    <row r="130" spans="3:17" x14ac:dyDescent="0.15">
      <c r="D130" t="s">
        <v>513</v>
      </c>
      <c r="E130">
        <v>3</v>
      </c>
      <c r="F130">
        <v>1</v>
      </c>
      <c r="G130">
        <f t="shared" si="18"/>
        <v>1320602</v>
      </c>
      <c r="H130">
        <f>VLOOKUP(G130,Sheet3!$B$1:$D$902,2,0)</f>
        <v>945</v>
      </c>
      <c r="I130">
        <v>2</v>
      </c>
      <c r="J130">
        <f t="shared" si="19"/>
        <v>1320603</v>
      </c>
      <c r="K130">
        <f>VLOOKUP(J130,Sheet3!$B$1:$D$902,2,0)</f>
        <v>945</v>
      </c>
      <c r="L130">
        <v>3</v>
      </c>
      <c r="M130">
        <f t="shared" si="20"/>
        <v>1320604</v>
      </c>
      <c r="N130">
        <f>VLOOKUP(M130,Sheet3!$B$1:$D$902,2,0)</f>
        <v>945</v>
      </c>
      <c r="O130">
        <v>4</v>
      </c>
      <c r="P130">
        <f t="shared" si="21"/>
        <v>1320605</v>
      </c>
      <c r="Q130">
        <f>VLOOKUP(P130,Sheet3!$B$1:$D$902,2,0)</f>
        <v>945</v>
      </c>
    </row>
    <row r="131" spans="3:17" x14ac:dyDescent="0.15">
      <c r="D131" t="s">
        <v>513</v>
      </c>
      <c r="E131">
        <v>3</v>
      </c>
      <c r="F131">
        <v>1</v>
      </c>
      <c r="G131">
        <f t="shared" si="18"/>
        <v>1330602</v>
      </c>
      <c r="H131">
        <f>VLOOKUP(G131,Sheet3!$B$1:$D$902,2,0)</f>
        <v>4724</v>
      </c>
      <c r="I131">
        <v>2</v>
      </c>
      <c r="J131">
        <f t="shared" si="19"/>
        <v>1330603</v>
      </c>
      <c r="K131">
        <f>VLOOKUP(J131,Sheet3!$B$1:$D$902,2,0)</f>
        <v>4724</v>
      </c>
      <c r="L131">
        <v>3</v>
      </c>
      <c r="M131">
        <f t="shared" si="20"/>
        <v>1330604</v>
      </c>
      <c r="N131">
        <f>VLOOKUP(M131,Sheet3!$B$1:$D$902,2,0)</f>
        <v>4724</v>
      </c>
      <c r="O131">
        <v>4</v>
      </c>
      <c r="P131">
        <f t="shared" si="21"/>
        <v>1330605</v>
      </c>
      <c r="Q131">
        <f>VLOOKUP(P131,Sheet3!$B$1:$D$902,2,0)</f>
        <v>4724</v>
      </c>
    </row>
    <row r="132" spans="3:17" x14ac:dyDescent="0.15">
      <c r="D132" t="s">
        <v>517</v>
      </c>
      <c r="E132">
        <v>3</v>
      </c>
      <c r="F132">
        <v>1</v>
      </c>
      <c r="G132">
        <f t="shared" si="18"/>
        <v>1340602</v>
      </c>
      <c r="H132">
        <f>VLOOKUP(G132,Sheet3!$B$1:$D$902,2,0)</f>
        <v>23620</v>
      </c>
      <c r="I132">
        <v>2</v>
      </c>
      <c r="J132">
        <f t="shared" si="19"/>
        <v>1340603</v>
      </c>
      <c r="K132">
        <f>VLOOKUP(J132,Sheet3!$B$1:$D$902,2,0)</f>
        <v>23620</v>
      </c>
      <c r="L132">
        <v>3</v>
      </c>
      <c r="M132">
        <f t="shared" si="20"/>
        <v>1340604</v>
      </c>
      <c r="N132">
        <f>VLOOKUP(M132,Sheet3!$B$1:$D$902,2,0)</f>
        <v>23620</v>
      </c>
      <c r="O132">
        <v>4</v>
      </c>
      <c r="P132">
        <f t="shared" si="21"/>
        <v>1340605</v>
      </c>
      <c r="Q132">
        <f>VLOOKUP(P132,Sheet3!$B$1:$D$902,2,0)</f>
        <v>23620</v>
      </c>
    </row>
    <row r="138" spans="3:17" x14ac:dyDescent="0.15">
      <c r="C138" t="s">
        <v>523</v>
      </c>
    </row>
    <row r="139" spans="3:17" x14ac:dyDescent="0.15">
      <c r="C139" t="s">
        <v>525</v>
      </c>
    </row>
    <row r="140" spans="3:17" x14ac:dyDescent="0.15">
      <c r="C140" t="s">
        <v>527</v>
      </c>
    </row>
    <row r="141" spans="3:17" x14ac:dyDescent="0.15">
      <c r="C141" t="s">
        <v>529</v>
      </c>
    </row>
    <row r="142" spans="3:17" x14ac:dyDescent="0.15">
      <c r="C142" t="s">
        <v>531</v>
      </c>
    </row>
    <row r="143" spans="3:17" x14ac:dyDescent="0.15">
      <c r="C143" t="s">
        <v>533</v>
      </c>
    </row>
    <row r="144" spans="3:17" x14ac:dyDescent="0.15">
      <c r="C144" t="s">
        <v>535</v>
      </c>
    </row>
    <row r="145" spans="3:3" x14ac:dyDescent="0.15">
      <c r="C145" t="s">
        <v>537</v>
      </c>
    </row>
    <row r="146" spans="3:3" x14ac:dyDescent="0.15">
      <c r="C146" t="s">
        <v>539</v>
      </c>
    </row>
    <row r="147" spans="3:3" x14ac:dyDescent="0.15">
      <c r="C147" t="s">
        <v>541</v>
      </c>
    </row>
    <row r="148" spans="3:3" x14ac:dyDescent="0.15">
      <c r="C148" t="s">
        <v>543</v>
      </c>
    </row>
    <row r="149" spans="3:3" x14ac:dyDescent="0.15">
      <c r="C149" t="s">
        <v>545</v>
      </c>
    </row>
    <row r="150" spans="3:3" x14ac:dyDescent="0.15">
      <c r="C150" t="s">
        <v>547</v>
      </c>
    </row>
    <row r="151" spans="3:3" x14ac:dyDescent="0.15">
      <c r="C151" t="s">
        <v>549</v>
      </c>
    </row>
    <row r="152" spans="3:3" x14ac:dyDescent="0.15">
      <c r="C152" t="s">
        <v>551</v>
      </c>
    </row>
    <row r="153" spans="3:3" x14ac:dyDescent="0.15">
      <c r="C153" t="s">
        <v>553</v>
      </c>
    </row>
    <row r="154" spans="3:3" x14ac:dyDescent="0.15">
      <c r="C154" t="s">
        <v>555</v>
      </c>
    </row>
    <row r="155" spans="3:3" x14ac:dyDescent="0.15">
      <c r="C155" t="s">
        <v>557</v>
      </c>
    </row>
    <row r="156" spans="3:3" x14ac:dyDescent="0.15">
      <c r="C156" t="s">
        <v>559</v>
      </c>
    </row>
    <row r="157" spans="3:3" x14ac:dyDescent="0.15">
      <c r="C157" t="s">
        <v>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15"/>
  <sheetViews>
    <sheetView topLeftCell="A49" workbookViewId="0">
      <selection activeCell="S84" sqref="S84"/>
    </sheetView>
  </sheetViews>
  <sheetFormatPr defaultRowHeight="13.5" x14ac:dyDescent="0.15"/>
  <cols>
    <col min="1" max="2" width="9" style="12"/>
    <col min="3" max="3" width="12.25" style="12" customWidth="1"/>
    <col min="4" max="14" width="9" style="12"/>
    <col min="15" max="15" width="13.375" style="12" customWidth="1"/>
    <col min="16" max="16" width="10.625" style="12" customWidth="1"/>
    <col min="17" max="17" width="13.125" style="12" customWidth="1"/>
    <col min="18" max="18" width="9" style="12"/>
    <col min="19" max="19" width="14.75" style="12" customWidth="1"/>
    <col min="20" max="16384" width="9" style="12"/>
  </cols>
  <sheetData>
    <row r="2" spans="2:22" x14ac:dyDescent="0.15">
      <c r="F2" s="12">
        <f>10000/SUM(F7:F9)</f>
        <v>5.3191489361702127</v>
      </c>
      <c r="G2" s="12">
        <v>8.9027413465000258</v>
      </c>
      <c r="M2" s="12">
        <f>10000/SUM(M7:M9)</f>
        <v>7.6335877862595423</v>
      </c>
      <c r="N2" s="12">
        <v>37.757857895485103</v>
      </c>
      <c r="T2" s="12">
        <f>10000/SUM(T7:T9)</f>
        <v>3.0030030030030028</v>
      </c>
      <c r="U2" s="12">
        <v>188.50575517332999</v>
      </c>
    </row>
    <row r="5" spans="2:22" x14ac:dyDescent="0.15">
      <c r="B5" s="12" t="s">
        <v>501</v>
      </c>
      <c r="C5" s="12" t="s">
        <v>515</v>
      </c>
      <c r="D5" s="12" t="s">
        <v>514</v>
      </c>
      <c r="E5" s="12" t="s">
        <v>499</v>
      </c>
      <c r="F5" s="12" t="s">
        <v>500</v>
      </c>
      <c r="G5" s="12" t="s">
        <v>518</v>
      </c>
      <c r="H5" s="12" t="s">
        <v>520</v>
      </c>
      <c r="I5" s="12" t="s">
        <v>502</v>
      </c>
      <c r="J5" s="12" t="s">
        <v>515</v>
      </c>
      <c r="K5" s="12" t="s">
        <v>514</v>
      </c>
      <c r="L5" s="12" t="s">
        <v>499</v>
      </c>
      <c r="M5" s="12" t="s">
        <v>500</v>
      </c>
      <c r="N5" s="12" t="s">
        <v>518</v>
      </c>
      <c r="P5" s="12" t="s">
        <v>503</v>
      </c>
      <c r="Q5" s="12" t="s">
        <v>515</v>
      </c>
      <c r="R5" s="12" t="s">
        <v>514</v>
      </c>
      <c r="S5" s="12" t="s">
        <v>499</v>
      </c>
      <c r="T5" s="12" t="s">
        <v>500</v>
      </c>
      <c r="U5" s="12" t="s">
        <v>518</v>
      </c>
    </row>
    <row r="6" spans="2:22" x14ac:dyDescent="0.15">
      <c r="B6" s="9" t="s">
        <v>639</v>
      </c>
      <c r="C6" s="12" t="s">
        <v>504</v>
      </c>
      <c r="D6" s="12" t="s">
        <v>511</v>
      </c>
      <c r="E6" s="12">
        <v>1000301</v>
      </c>
      <c r="F6" s="12">
        <v>1450</v>
      </c>
      <c r="G6" s="12">
        <f>VLOOKUP(E6,Sheet3!$B$1:$D$902,2,0)</f>
        <v>6</v>
      </c>
      <c r="H6" s="12">
        <f t="shared" ref="H6:H19" si="0">G6*F6/10000</f>
        <v>0.87</v>
      </c>
      <c r="I6" s="12" t="s">
        <v>508</v>
      </c>
      <c r="J6" s="12" t="s">
        <v>504</v>
      </c>
      <c r="K6" s="12" t="s">
        <v>511</v>
      </c>
      <c r="L6" s="12">
        <v>1010301</v>
      </c>
      <c r="M6" s="12">
        <v>2000</v>
      </c>
      <c r="N6" s="12">
        <f>VLOOKUP(L6,Sheet3!$B$1:$D$902,2,0)</f>
        <v>32</v>
      </c>
      <c r="O6" s="12">
        <f>N6*M6/10000</f>
        <v>6.4</v>
      </c>
      <c r="P6" s="12" t="s">
        <v>508</v>
      </c>
      <c r="Q6" s="12" t="s">
        <v>504</v>
      </c>
      <c r="R6" s="12" t="s">
        <v>512</v>
      </c>
      <c r="S6" s="12">
        <f>L6+10000</f>
        <v>1020301</v>
      </c>
      <c r="T6" s="12">
        <v>0</v>
      </c>
      <c r="U6" s="12">
        <f>VLOOKUP(S6,Sheet3!$B$1:$D$902,2,0)</f>
        <v>162</v>
      </c>
      <c r="V6" s="12">
        <f>U6*T6/10000</f>
        <v>0</v>
      </c>
    </row>
    <row r="7" spans="2:22" x14ac:dyDescent="0.15">
      <c r="D7" s="12" t="s">
        <v>511</v>
      </c>
      <c r="E7" s="12">
        <v>1000301</v>
      </c>
      <c r="F7" s="12">
        <v>1400</v>
      </c>
      <c r="G7" s="12">
        <f>VLOOKUP(E7,Sheet3!$B$1:$D$902,2,0)</f>
        <v>6</v>
      </c>
      <c r="H7" s="12">
        <f t="shared" si="0"/>
        <v>0.84</v>
      </c>
      <c r="K7" s="12" t="s">
        <v>512</v>
      </c>
      <c r="L7" s="12">
        <f>E7+10000</f>
        <v>1010301</v>
      </c>
      <c r="M7" s="12">
        <v>1000</v>
      </c>
      <c r="N7" s="12">
        <f>VLOOKUP(L7,Sheet3!$B$1:$D$902,2,0)</f>
        <v>32</v>
      </c>
      <c r="O7" s="12">
        <f>N7*M7/10000</f>
        <v>3.2</v>
      </c>
      <c r="R7" s="12" t="s">
        <v>513</v>
      </c>
      <c r="S7" s="12">
        <f>L7+10000</f>
        <v>1020301</v>
      </c>
      <c r="T7" s="12">
        <v>2860</v>
      </c>
      <c r="U7" s="12">
        <f>VLOOKUP(S7,Sheet3!$B$1:$D$902,2,0)</f>
        <v>162</v>
      </c>
      <c r="V7" s="12">
        <f>U7*T7/10000</f>
        <v>46.332000000000001</v>
      </c>
    </row>
    <row r="8" spans="2:22" x14ac:dyDescent="0.15">
      <c r="D8" s="12" t="s">
        <v>512</v>
      </c>
      <c r="E8" s="12">
        <v>1010301</v>
      </c>
      <c r="F8" s="12">
        <v>400</v>
      </c>
      <c r="G8" s="12">
        <f>VLOOKUP(E8,Sheet3!$B$1:$D$902,2,0)</f>
        <v>32</v>
      </c>
      <c r="H8" s="12">
        <f t="shared" si="0"/>
        <v>1.28</v>
      </c>
      <c r="K8" s="12" t="s">
        <v>513</v>
      </c>
      <c r="L8" s="12">
        <f t="shared" ref="L8:L10" si="1">E8+10000</f>
        <v>1020301</v>
      </c>
      <c r="M8" s="12">
        <v>250</v>
      </c>
      <c r="N8" s="12">
        <f>VLOOKUP(L8,Sheet3!$B$1:$D$902,2,0)</f>
        <v>162</v>
      </c>
      <c r="O8" s="12">
        <f t="shared" ref="O8:O9" si="2">N8*M8/10000</f>
        <v>4.05</v>
      </c>
      <c r="R8" s="12" t="s">
        <v>516</v>
      </c>
      <c r="S8" s="12">
        <f t="shared" ref="S8:S9" si="3">L8+10000</f>
        <v>1030301</v>
      </c>
      <c r="T8" s="12">
        <v>400</v>
      </c>
      <c r="U8" s="12">
        <f>VLOOKUP(S8,Sheet3!$B$1:$D$902,2,0)</f>
        <v>810</v>
      </c>
      <c r="V8" s="12">
        <f t="shared" ref="V8" si="4">U8*T8/10000</f>
        <v>32.4</v>
      </c>
    </row>
    <row r="9" spans="2:22" x14ac:dyDescent="0.15">
      <c r="D9" s="12" t="s">
        <v>513</v>
      </c>
      <c r="E9" s="12">
        <v>1020301</v>
      </c>
      <c r="F9" s="12">
        <v>80</v>
      </c>
      <c r="G9" s="12">
        <f>VLOOKUP(E9,Sheet3!$B$1:$D$902,2,0)</f>
        <v>162</v>
      </c>
      <c r="H9" s="12">
        <f t="shared" si="0"/>
        <v>1.296</v>
      </c>
      <c r="K9" s="12" t="s">
        <v>516</v>
      </c>
      <c r="L9" s="12">
        <f t="shared" si="1"/>
        <v>1030301</v>
      </c>
      <c r="M9" s="12">
        <v>60</v>
      </c>
      <c r="N9" s="12">
        <f>VLOOKUP(L9,Sheet3!$B$1:$D$902,2,0)</f>
        <v>810</v>
      </c>
      <c r="O9" s="12">
        <f t="shared" si="2"/>
        <v>4.8600000000000003</v>
      </c>
      <c r="R9" s="12" t="s">
        <v>517</v>
      </c>
      <c r="S9" s="12">
        <f t="shared" si="3"/>
        <v>1040301</v>
      </c>
      <c r="T9" s="12">
        <v>70</v>
      </c>
      <c r="U9" s="12">
        <f>VLOOKUP(S9,Sheet3!$B$1:$D$902,2,0)</f>
        <v>4050</v>
      </c>
      <c r="V9" s="12">
        <f>U9*T9/10000</f>
        <v>28.35</v>
      </c>
    </row>
    <row r="10" spans="2:22" x14ac:dyDescent="0.15">
      <c r="E10" s="12">
        <v>1030301</v>
      </c>
      <c r="F10" s="12">
        <v>20</v>
      </c>
      <c r="G10" s="12">
        <f>VLOOKUP(E10,Sheet3!$B$1:$D$902,2,0)</f>
        <v>810</v>
      </c>
      <c r="H10" s="12">
        <f t="shared" ref="H10" si="5">G10*F10/10000</f>
        <v>1.62</v>
      </c>
      <c r="K10" s="12" t="s">
        <v>723</v>
      </c>
      <c r="L10" s="12">
        <f t="shared" si="1"/>
        <v>1040301</v>
      </c>
      <c r="M10" s="12">
        <v>20</v>
      </c>
      <c r="N10" s="12">
        <f>VLOOKUP(L10,Sheet3!$B$1:$D$902,2,0)</f>
        <v>4050</v>
      </c>
      <c r="O10" s="12">
        <f t="shared" ref="O10" si="6">N10*M10/10000</f>
        <v>8.1</v>
      </c>
    </row>
    <row r="11" spans="2:22" x14ac:dyDescent="0.15">
      <c r="B11" s="9" t="s">
        <v>640</v>
      </c>
      <c r="C11" s="12" t="s">
        <v>504</v>
      </c>
      <c r="D11" s="12" t="s">
        <v>511</v>
      </c>
      <c r="E11" s="12">
        <f>E6+1</f>
        <v>1000302</v>
      </c>
      <c r="F11" s="12">
        <f>ROUND(F6,0)</f>
        <v>1450</v>
      </c>
      <c r="G11" s="12">
        <f>VLOOKUP(E11,Sheet3!$B$1:$D$902,2,0)</f>
        <v>6</v>
      </c>
      <c r="H11" s="12">
        <f t="shared" si="0"/>
        <v>0.87</v>
      </c>
      <c r="I11" s="12" t="s">
        <v>509</v>
      </c>
      <c r="J11" s="12" t="s">
        <v>504</v>
      </c>
      <c r="K11" s="12" t="s">
        <v>511</v>
      </c>
      <c r="L11" s="12">
        <f>L6+1</f>
        <v>1010302</v>
      </c>
      <c r="M11" s="12">
        <f>ROUND(M6,0)</f>
        <v>2000</v>
      </c>
      <c r="N11" s="12">
        <f>VLOOKUP(L11,Sheet3!$B$1:$D$902,2,0)</f>
        <v>32</v>
      </c>
      <c r="O11" s="12">
        <f>N11*M11/10000</f>
        <v>6.4</v>
      </c>
      <c r="P11" s="12" t="s">
        <v>509</v>
      </c>
      <c r="Q11" s="12" t="s">
        <v>504</v>
      </c>
      <c r="R11" s="12" t="s">
        <v>512</v>
      </c>
      <c r="S11" s="12">
        <f>S6+1</f>
        <v>1020302</v>
      </c>
      <c r="T11" s="12">
        <v>0</v>
      </c>
      <c r="U11" s="12">
        <f>VLOOKUP(S11,Sheet3!$B$1:$D$902,2,0)</f>
        <v>162</v>
      </c>
      <c r="V11" s="12">
        <f>U11*T11/10000</f>
        <v>0</v>
      </c>
    </row>
    <row r="12" spans="2:22" x14ac:dyDescent="0.15">
      <c r="D12" s="12" t="s">
        <v>511</v>
      </c>
      <c r="E12" s="12">
        <f>E7+1</f>
        <v>1000302</v>
      </c>
      <c r="F12" s="12">
        <f>ROUND(F7,0)</f>
        <v>1400</v>
      </c>
      <c r="G12" s="12">
        <f>VLOOKUP(E12,Sheet3!$B$1:$D$902,2,0)</f>
        <v>6</v>
      </c>
      <c r="H12" s="12">
        <f t="shared" si="0"/>
        <v>0.84</v>
      </c>
      <c r="K12" s="12" t="s">
        <v>512</v>
      </c>
      <c r="L12" s="12">
        <f>L7+1</f>
        <v>1010302</v>
      </c>
      <c r="M12" s="12">
        <f>ROUND(M7,0)</f>
        <v>1000</v>
      </c>
      <c r="N12" s="12">
        <f>VLOOKUP(L12,Sheet3!$B$1:$D$902,2,0)</f>
        <v>32</v>
      </c>
      <c r="O12" s="12">
        <f>N12*M12/10000</f>
        <v>3.2</v>
      </c>
      <c r="R12" s="12" t="s">
        <v>513</v>
      </c>
      <c r="S12" s="12">
        <f>S7+1</f>
        <v>1020302</v>
      </c>
      <c r="T12" s="12">
        <v>2860</v>
      </c>
      <c r="U12" s="12">
        <f>VLOOKUP(S12,Sheet3!$B$1:$D$902,2,0)</f>
        <v>162</v>
      </c>
      <c r="V12" s="12">
        <f>U12*T12/10000</f>
        <v>46.332000000000001</v>
      </c>
    </row>
    <row r="13" spans="2:22" x14ac:dyDescent="0.15">
      <c r="D13" s="12" t="s">
        <v>512</v>
      </c>
      <c r="E13" s="12">
        <f>E8+1</f>
        <v>1010302</v>
      </c>
      <c r="F13" s="12">
        <f>ROUND(F8,0)</f>
        <v>400</v>
      </c>
      <c r="G13" s="12">
        <f>VLOOKUP(E13,Sheet3!$B$1:$D$902,2,0)</f>
        <v>32</v>
      </c>
      <c r="H13" s="12">
        <f t="shared" si="0"/>
        <v>1.28</v>
      </c>
      <c r="K13" s="12" t="s">
        <v>513</v>
      </c>
      <c r="L13" s="12">
        <f>L8+1</f>
        <v>1020302</v>
      </c>
      <c r="M13" s="12">
        <f>ROUND(M8,0)</f>
        <v>250</v>
      </c>
      <c r="N13" s="12">
        <f>VLOOKUP(L13,Sheet3!$B$1:$D$902,2,0)</f>
        <v>162</v>
      </c>
      <c r="O13" s="12">
        <f t="shared" ref="O13:O14" si="7">N13*M13/10000</f>
        <v>4.05</v>
      </c>
      <c r="R13" s="12" t="s">
        <v>516</v>
      </c>
      <c r="S13" s="12">
        <f>S8+1</f>
        <v>1030302</v>
      </c>
      <c r="T13" s="12">
        <v>400</v>
      </c>
      <c r="U13" s="12">
        <f>VLOOKUP(S13,Sheet3!$B$1:$D$902,2,0)</f>
        <v>810</v>
      </c>
      <c r="V13" s="12">
        <f t="shared" ref="V13" si="8">U13*T13/10000</f>
        <v>32.4</v>
      </c>
    </row>
    <row r="14" spans="2:22" x14ac:dyDescent="0.15">
      <c r="D14" s="12" t="s">
        <v>513</v>
      </c>
      <c r="E14" s="12">
        <f>E9+1</f>
        <v>1020302</v>
      </c>
      <c r="F14" s="12">
        <f>ROUND(F9,0)</f>
        <v>80</v>
      </c>
      <c r="G14" s="12">
        <f>VLOOKUP(E14,Sheet3!$B$1:$D$902,2,0)</f>
        <v>162</v>
      </c>
      <c r="H14" s="12">
        <f t="shared" si="0"/>
        <v>1.296</v>
      </c>
      <c r="K14" s="12" t="s">
        <v>516</v>
      </c>
      <c r="L14" s="12">
        <f>L9+1</f>
        <v>1030302</v>
      </c>
      <c r="M14" s="12">
        <f>ROUND(M9,0)</f>
        <v>60</v>
      </c>
      <c r="N14" s="12">
        <f>VLOOKUP(L14,Sheet3!$B$1:$D$902,2,0)</f>
        <v>810</v>
      </c>
      <c r="O14" s="12">
        <f t="shared" si="7"/>
        <v>4.8600000000000003</v>
      </c>
      <c r="R14" s="12" t="s">
        <v>517</v>
      </c>
      <c r="S14" s="12">
        <f>S9+1</f>
        <v>1040302</v>
      </c>
      <c r="T14" s="12">
        <v>70</v>
      </c>
      <c r="U14" s="12">
        <f>VLOOKUP(S14,Sheet3!$B$1:$D$902,2,0)</f>
        <v>4050</v>
      </c>
      <c r="V14" s="12">
        <f>U14*T14/10000</f>
        <v>28.35</v>
      </c>
    </row>
    <row r="15" spans="2:22" x14ac:dyDescent="0.15">
      <c r="E15" s="12">
        <f>E10+1</f>
        <v>1030302</v>
      </c>
      <c r="F15" s="12">
        <f>ROUND(F10,0)</f>
        <v>20</v>
      </c>
      <c r="G15" s="12">
        <f>VLOOKUP(E15,Sheet3!$B$1:$D$902,2,0)</f>
        <v>810</v>
      </c>
      <c r="H15" s="12">
        <f t="shared" ref="H15" si="9">G15*F15/10000</f>
        <v>1.62</v>
      </c>
      <c r="K15" s="12" t="s">
        <v>723</v>
      </c>
      <c r="L15" s="12">
        <f>L10+1</f>
        <v>1040302</v>
      </c>
      <c r="M15" s="12">
        <f>ROUND(M10,0)</f>
        <v>20</v>
      </c>
      <c r="N15" s="12">
        <f>VLOOKUP(L15,Sheet3!$B$1:$D$902,2,0)</f>
        <v>4050</v>
      </c>
      <c r="O15" s="12">
        <f t="shared" ref="O15" si="10">N15*M15/10000</f>
        <v>8.1</v>
      </c>
    </row>
    <row r="16" spans="2:22" x14ac:dyDescent="0.15">
      <c r="B16" s="9" t="s">
        <v>641</v>
      </c>
      <c r="C16" s="12" t="s">
        <v>504</v>
      </c>
      <c r="D16" s="12" t="s">
        <v>511</v>
      </c>
      <c r="E16" s="12">
        <f t="shared" ref="E16:E20" si="11">E11+1</f>
        <v>1000303</v>
      </c>
      <c r="F16" s="12">
        <v>1460</v>
      </c>
      <c r="G16" s="12">
        <f>VLOOKUP(E16,Sheet3!$B$1:$D$902,2,0)</f>
        <v>6</v>
      </c>
      <c r="H16" s="12">
        <f t="shared" si="0"/>
        <v>0.876</v>
      </c>
      <c r="I16" s="12" t="s">
        <v>510</v>
      </c>
      <c r="J16" s="12" t="s">
        <v>504</v>
      </c>
      <c r="K16" s="12" t="s">
        <v>511</v>
      </c>
      <c r="L16" s="12">
        <f t="shared" ref="L16:L20" si="12">L11+1</f>
        <v>1010303</v>
      </c>
      <c r="M16" s="12">
        <v>2010</v>
      </c>
      <c r="N16" s="12">
        <f>VLOOKUP(L16,Sheet3!$B$1:$D$902,2,0)</f>
        <v>32</v>
      </c>
      <c r="O16" s="12">
        <f>N16*M16/10000</f>
        <v>6.4320000000000004</v>
      </c>
      <c r="P16" s="12" t="s">
        <v>510</v>
      </c>
      <c r="Q16" s="12" t="s">
        <v>504</v>
      </c>
      <c r="R16" s="12" t="s">
        <v>512</v>
      </c>
      <c r="S16" s="12">
        <f t="shared" ref="S16:S19" si="13">S11+1</f>
        <v>1020303</v>
      </c>
      <c r="T16" s="12">
        <v>0</v>
      </c>
      <c r="U16" s="12">
        <f>VLOOKUP(S16,Sheet3!$B$1:$D$902,2,0)</f>
        <v>162</v>
      </c>
      <c r="V16" s="12">
        <f>U16*T16/10000</f>
        <v>0</v>
      </c>
    </row>
    <row r="17" spans="2:22" x14ac:dyDescent="0.15">
      <c r="D17" s="12" t="s">
        <v>511</v>
      </c>
      <c r="E17" s="12">
        <f t="shared" si="11"/>
        <v>1000303</v>
      </c>
      <c r="F17" s="12">
        <f t="shared" ref="F17:F20" si="14">ROUND(F12,0)</f>
        <v>1400</v>
      </c>
      <c r="G17" s="12">
        <f>VLOOKUP(E17,Sheet3!$B$1:$D$902,2,0)</f>
        <v>6</v>
      </c>
      <c r="H17" s="12">
        <f t="shared" si="0"/>
        <v>0.84</v>
      </c>
      <c r="K17" s="12" t="s">
        <v>512</v>
      </c>
      <c r="L17" s="12">
        <f t="shared" si="12"/>
        <v>1010303</v>
      </c>
      <c r="M17" s="12">
        <f t="shared" ref="M17:M20" si="15">ROUND(M12,0)</f>
        <v>1000</v>
      </c>
      <c r="N17" s="12">
        <f>VLOOKUP(L17,Sheet3!$B$1:$D$902,2,0)</f>
        <v>32</v>
      </c>
      <c r="O17" s="12">
        <f>N17*M17/10000</f>
        <v>3.2</v>
      </c>
      <c r="R17" s="12" t="s">
        <v>513</v>
      </c>
      <c r="S17" s="12">
        <f t="shared" si="13"/>
        <v>1020303</v>
      </c>
      <c r="T17" s="12">
        <v>2870</v>
      </c>
      <c r="U17" s="12">
        <f>VLOOKUP(S17,Sheet3!$B$1:$D$902,2,0)</f>
        <v>162</v>
      </c>
      <c r="V17" s="12">
        <f>U17*T17/10000</f>
        <v>46.494</v>
      </c>
    </row>
    <row r="18" spans="2:22" x14ac:dyDescent="0.15">
      <c r="D18" s="12" t="s">
        <v>512</v>
      </c>
      <c r="E18" s="12">
        <f t="shared" si="11"/>
        <v>1010303</v>
      </c>
      <c r="F18" s="12">
        <f t="shared" si="14"/>
        <v>400</v>
      </c>
      <c r="G18" s="12">
        <f>VLOOKUP(E18,Sheet3!$B$1:$D$902,2,0)</f>
        <v>32</v>
      </c>
      <c r="H18" s="12">
        <f t="shared" si="0"/>
        <v>1.28</v>
      </c>
      <c r="K18" s="12" t="s">
        <v>513</v>
      </c>
      <c r="L18" s="12">
        <f t="shared" si="12"/>
        <v>1020303</v>
      </c>
      <c r="M18" s="12">
        <f t="shared" si="15"/>
        <v>250</v>
      </c>
      <c r="N18" s="12">
        <f>VLOOKUP(L18,Sheet3!$B$1:$D$902,2,0)</f>
        <v>162</v>
      </c>
      <c r="O18" s="12">
        <f t="shared" ref="O18:O19" si="16">N18*M18/10000</f>
        <v>4.05</v>
      </c>
      <c r="R18" s="12" t="s">
        <v>516</v>
      </c>
      <c r="S18" s="12">
        <f t="shared" si="13"/>
        <v>1030303</v>
      </c>
      <c r="T18" s="12">
        <v>400</v>
      </c>
      <c r="U18" s="12">
        <f>VLOOKUP(S18,Sheet3!$B$1:$D$902,2,0)</f>
        <v>810</v>
      </c>
      <c r="V18" s="12">
        <f t="shared" ref="V18" si="17">U18*T18/10000</f>
        <v>32.4</v>
      </c>
    </row>
    <row r="19" spans="2:22" x14ac:dyDescent="0.15">
      <c r="D19" s="12" t="s">
        <v>513</v>
      </c>
      <c r="E19" s="12">
        <f t="shared" si="11"/>
        <v>1020303</v>
      </c>
      <c r="F19" s="12">
        <f t="shared" si="14"/>
        <v>80</v>
      </c>
      <c r="G19" s="12">
        <f>VLOOKUP(E19,Sheet3!$B$1:$D$902,2,0)</f>
        <v>162</v>
      </c>
      <c r="H19" s="12">
        <f t="shared" si="0"/>
        <v>1.296</v>
      </c>
      <c r="K19" s="12" t="s">
        <v>516</v>
      </c>
      <c r="L19" s="12">
        <f t="shared" si="12"/>
        <v>1030303</v>
      </c>
      <c r="M19" s="12">
        <f t="shared" si="15"/>
        <v>60</v>
      </c>
      <c r="N19" s="12">
        <f>VLOOKUP(L19,Sheet3!$B$1:$D$902,2,0)</f>
        <v>810</v>
      </c>
      <c r="O19" s="12">
        <f t="shared" si="16"/>
        <v>4.8600000000000003</v>
      </c>
      <c r="R19" s="12" t="s">
        <v>517</v>
      </c>
      <c r="S19" s="12">
        <f t="shared" si="13"/>
        <v>1040303</v>
      </c>
      <c r="T19" s="12">
        <v>70</v>
      </c>
      <c r="U19" s="12">
        <f>VLOOKUP(S19,Sheet3!$B$1:$D$902,2,0)</f>
        <v>4050</v>
      </c>
      <c r="V19" s="12">
        <f>U19*T19/10000</f>
        <v>28.35</v>
      </c>
    </row>
    <row r="20" spans="2:22" x14ac:dyDescent="0.15">
      <c r="E20" s="12">
        <f t="shared" si="11"/>
        <v>1030303</v>
      </c>
      <c r="F20" s="12">
        <f t="shared" si="14"/>
        <v>20</v>
      </c>
      <c r="G20" s="12">
        <f>VLOOKUP(E20,Sheet3!$B$1:$D$902,2,0)</f>
        <v>810</v>
      </c>
      <c r="H20" s="12">
        <f t="shared" ref="H20" si="18">G20*F20/10000</f>
        <v>1.62</v>
      </c>
      <c r="K20" s="12" t="s">
        <v>723</v>
      </c>
      <c r="L20" s="12">
        <f t="shared" si="12"/>
        <v>1040303</v>
      </c>
      <c r="M20" s="12">
        <f t="shared" si="15"/>
        <v>20</v>
      </c>
      <c r="N20" s="12">
        <f>VLOOKUP(L20,Sheet3!$B$1:$D$902,2,0)</f>
        <v>4050</v>
      </c>
      <c r="O20" s="12">
        <f t="shared" ref="O20" si="19">N20*M20/10000</f>
        <v>8.1</v>
      </c>
    </row>
    <row r="22" spans="2:22" x14ac:dyDescent="0.15">
      <c r="E22" s="12" t="str">
        <f>"[[0,1,1,"&amp;E6&amp;",1,0,"&amp;F6&amp;"][0,1,1,"&amp;E7&amp;",1,0,"&amp;F7&amp;"][0,1,1,"&amp;E8&amp;",1,0,"&amp;F8&amp;"][0,1,1,"&amp;E9&amp;",1,0,"&amp;F9&amp;"][0,1,1,"&amp;E11&amp;",1,0,"&amp;F11&amp;"][0,1,1,"&amp;E12&amp;",1,0,"&amp;F12&amp;"][0,1,1,"&amp;E13&amp;",1,0,"&amp;F13&amp;"][0,1,1,"&amp;E14&amp;",1,0,"&amp;F14&amp;"][0,1,1,"&amp;E16&amp;",1,0,"&amp;F16&amp;"][0,1,1,"&amp;E17&amp;",1,0,"&amp;F17&amp;"][0,1,1,"&amp;E18&amp;",1,0,"&amp;F18&amp;"][0,1,1,"&amp;E19&amp;",1,0,"&amp;F19&amp;"]]"</f>
        <v>[[0,1,1,1000301,1,0,1450][0,1,1,1000301,1,0,1400][0,1,1,1010301,1,0,400][0,1,1,1020301,1,0,80][0,1,1,1000302,1,0,1450][0,1,1,1000302,1,0,1400][0,1,1,1010302,1,0,400][0,1,1,1020302,1,0,80][0,1,1,1000303,1,0,1460][0,1,1,1000303,1,0,1400][0,1,1,1010303,1,0,400][0,1,1,1020303,1,0,80]]</v>
      </c>
      <c r="F22" s="7"/>
      <c r="L22" s="12" t="str">
        <f>"[[0,1,1,"&amp;L6&amp;",1,0,"&amp;M6&amp;"][0,1,1,"&amp;L7&amp;",1,0,"&amp;M7&amp;"][0,1,1,"&amp;L8&amp;",1,0,"&amp;M8&amp;"][0,1,1,"&amp;L9&amp;",1,0,"&amp;M9&amp;"][0,1,1,"&amp;L10&amp;",1,0,"&amp;M10&amp;"][0,1,1,"&amp;L11&amp;",1,0,"&amp;M11&amp;"][0,1,1,"&amp;L12&amp;",1,0,"&amp;M12&amp;"][0,1,1,"&amp;L13&amp;",1,0,"&amp;M13&amp;"][0,1,1,"&amp;L14&amp;",1,0,"&amp;M14&amp;"][0,1,1,"&amp;L15&amp;",1,0,"&amp;M15&amp;"][0,1,1,"&amp;L16&amp;",1,0,"&amp;M16&amp;"][0,1,1,"&amp;L17&amp;",1,0,"&amp;M17&amp;"][0,1,1,"&amp;L18&amp;",1,0,"&amp;M18&amp;"][0,1,1,"&amp;L19&amp;",1,0,"&amp;M19&amp;"][0,1,1,"&amp;L20&amp;",1,0,"&amp;M20&amp;"]]"</f>
        <v>[[0,1,1,1010301,1,0,2000][0,1,1,1010301,1,0,1000][0,1,1,1020301,1,0,250][0,1,1,1030301,1,0,60][0,1,1,1040301,1,0,20][0,1,1,1010302,1,0,2000][0,1,1,1010302,1,0,1000][0,1,1,1020302,1,0,250][0,1,1,1030302,1,0,60][0,1,1,1040302,1,0,20][0,1,1,1010303,1,0,2010][0,1,1,1010303,1,0,1000][0,1,1,1020303,1,0,250][0,1,1,1030303,1,0,60][0,1,1,1040303,1,0,20]]</v>
      </c>
      <c r="S22" s="12" t="str">
        <f>"[[0,1,1,"&amp;S7&amp;",1,0,"&amp;T7&amp;"][0,1,1,"&amp;S8&amp;",1,0,"&amp;T8&amp;"][0,1,1,"&amp;S9&amp;",1,0,"&amp;T9&amp;"][0,1,1,"&amp;S12&amp;",1,0,"&amp;T12&amp;"][0,1,1,"&amp;S13&amp;",1,0,"&amp;T13&amp;"][0,1,1,"&amp;S14&amp;",1,0,"&amp;T14&amp;"][0,1,1,"&amp;S17&amp;",1,0,"&amp;T17&amp;"][0,1,1,"&amp;S18&amp;",1,0,"&amp;T18&amp;"][0,1,1,"&amp;S19&amp;",1,0,"&amp;T19&amp;"]]"</f>
        <v>[[0,1,1,1020301,1,0,2860][0,1,1,1030301,1,0,400][0,1,1,1040301,1,0,70][0,1,1,1020302,1,0,2860][0,1,1,1030302,1,0,400][0,1,1,1040302,1,0,70][0,1,1,1020303,1,0,2870][0,1,1,1030303,1,0,400][0,1,1,1040303,1,0,70]]</v>
      </c>
    </row>
    <row r="23" spans="2:22" x14ac:dyDescent="0.15">
      <c r="F23" s="7"/>
    </row>
    <row r="25" spans="2:22" x14ac:dyDescent="0.15">
      <c r="B25" s="12" t="s">
        <v>501</v>
      </c>
      <c r="C25" s="12" t="s">
        <v>515</v>
      </c>
      <c r="D25" s="12" t="s">
        <v>514</v>
      </c>
      <c r="E25" s="12" t="s">
        <v>499</v>
      </c>
      <c r="F25" s="12" t="s">
        <v>500</v>
      </c>
      <c r="G25" s="12" t="s">
        <v>518</v>
      </c>
      <c r="H25" s="12" t="s">
        <v>520</v>
      </c>
      <c r="I25" s="12" t="s">
        <v>502</v>
      </c>
      <c r="J25" s="12" t="s">
        <v>515</v>
      </c>
      <c r="K25" s="12" t="s">
        <v>514</v>
      </c>
      <c r="L25" s="12" t="s">
        <v>499</v>
      </c>
      <c r="M25" s="12" t="s">
        <v>500</v>
      </c>
      <c r="N25" s="12" t="s">
        <v>518</v>
      </c>
      <c r="P25" s="12" t="s">
        <v>503</v>
      </c>
      <c r="Q25" s="12" t="s">
        <v>515</v>
      </c>
      <c r="R25" s="12" t="s">
        <v>514</v>
      </c>
      <c r="S25" s="12" t="s">
        <v>499</v>
      </c>
      <c r="T25" s="12" t="s">
        <v>500</v>
      </c>
      <c r="U25" s="12" t="s">
        <v>518</v>
      </c>
    </row>
    <row r="26" spans="2:22" x14ac:dyDescent="0.15">
      <c r="B26" s="12" t="s">
        <v>639</v>
      </c>
      <c r="C26" s="12" t="s">
        <v>504</v>
      </c>
      <c r="D26" s="12" t="s">
        <v>511</v>
      </c>
      <c r="E26" s="12">
        <v>1000401</v>
      </c>
      <c r="F26" s="12">
        <v>1450</v>
      </c>
      <c r="G26" s="12">
        <f>VLOOKUP(E26,Sheet3!$B$1:$D$902,2,0)</f>
        <v>12</v>
      </c>
      <c r="H26" s="12">
        <f t="shared" ref="H26:H40" si="20">G26*F26/10000</f>
        <v>1.74</v>
      </c>
      <c r="I26" s="12" t="s">
        <v>508</v>
      </c>
      <c r="J26" s="12" t="s">
        <v>504</v>
      </c>
      <c r="K26" s="12" t="s">
        <v>511</v>
      </c>
      <c r="L26" s="12">
        <v>1010401</v>
      </c>
      <c r="M26" s="12">
        <v>2000</v>
      </c>
      <c r="N26" s="12">
        <f>VLOOKUP(L26,Sheet3!$B$1:$D$902,2,0)</f>
        <v>58</v>
      </c>
      <c r="O26" s="12">
        <f>N26*M26/10000</f>
        <v>11.6</v>
      </c>
      <c r="P26" s="12" t="s">
        <v>508</v>
      </c>
      <c r="Q26" s="12" t="s">
        <v>504</v>
      </c>
      <c r="R26" s="12" t="s">
        <v>512</v>
      </c>
      <c r="S26" s="12">
        <f>L26+10000</f>
        <v>1020401</v>
      </c>
      <c r="T26" s="12">
        <v>0</v>
      </c>
      <c r="U26" s="12">
        <f>VLOOKUP(S26,Sheet3!$B$1:$D$902,2,0)</f>
        <v>292</v>
      </c>
      <c r="V26" s="12">
        <f>U26*T26/10000</f>
        <v>0</v>
      </c>
    </row>
    <row r="27" spans="2:22" x14ac:dyDescent="0.15">
      <c r="D27" s="12" t="s">
        <v>511</v>
      </c>
      <c r="E27" s="12">
        <v>1000401</v>
      </c>
      <c r="F27" s="12">
        <v>1400</v>
      </c>
      <c r="G27" s="12">
        <f>VLOOKUP(E27,Sheet3!$B$1:$D$902,2,0)</f>
        <v>12</v>
      </c>
      <c r="H27" s="12">
        <f t="shared" si="20"/>
        <v>1.68</v>
      </c>
      <c r="K27" s="12" t="s">
        <v>512</v>
      </c>
      <c r="L27" s="12">
        <f>E27+10000</f>
        <v>1010401</v>
      </c>
      <c r="M27" s="12">
        <v>1000</v>
      </c>
      <c r="N27" s="12">
        <f>VLOOKUP(L27,Sheet3!$B$1:$D$902,2,0)</f>
        <v>58</v>
      </c>
      <c r="O27" s="12">
        <f>N27*M27/10000</f>
        <v>5.8</v>
      </c>
      <c r="R27" s="12" t="s">
        <v>513</v>
      </c>
      <c r="S27" s="12">
        <f>L27+10000</f>
        <v>1020401</v>
      </c>
      <c r="T27" s="12">
        <v>2860</v>
      </c>
      <c r="U27" s="12">
        <f>VLOOKUP(S27,Sheet3!$B$1:$D$902,2,0)</f>
        <v>292</v>
      </c>
      <c r="V27" s="12">
        <f>U27*T27/10000</f>
        <v>83.512</v>
      </c>
    </row>
    <row r="28" spans="2:22" x14ac:dyDescent="0.15">
      <c r="D28" s="12" t="s">
        <v>512</v>
      </c>
      <c r="E28" s="12">
        <v>1010401</v>
      </c>
      <c r="F28" s="12">
        <v>400</v>
      </c>
      <c r="G28" s="12">
        <f>VLOOKUP(E28,Sheet3!$B$1:$D$902,2,0)</f>
        <v>58</v>
      </c>
      <c r="H28" s="12">
        <f t="shared" si="20"/>
        <v>2.3199999999999998</v>
      </c>
      <c r="K28" s="12" t="s">
        <v>513</v>
      </c>
      <c r="L28" s="12">
        <f t="shared" ref="L28:L30" si="21">E28+10000</f>
        <v>1020401</v>
      </c>
      <c r="M28" s="12">
        <v>250</v>
      </c>
      <c r="N28" s="12">
        <f>VLOOKUP(L28,Sheet3!$B$1:$D$902,2,0)</f>
        <v>292</v>
      </c>
      <c r="O28" s="12">
        <f t="shared" ref="O28:O30" si="22">N28*M28/10000</f>
        <v>7.3</v>
      </c>
      <c r="R28" s="12" t="s">
        <v>516</v>
      </c>
      <c r="S28" s="12">
        <f t="shared" ref="S28:S29" si="23">L28+10000</f>
        <v>1030401</v>
      </c>
      <c r="T28" s="12">
        <v>400</v>
      </c>
      <c r="U28" s="12">
        <f>VLOOKUP(S28,Sheet3!$B$1:$D$902,2,0)</f>
        <v>1458</v>
      </c>
      <c r="V28" s="12">
        <f t="shared" ref="V28" si="24">U28*T28/10000</f>
        <v>58.32</v>
      </c>
    </row>
    <row r="29" spans="2:22" x14ac:dyDescent="0.15">
      <c r="D29" s="12" t="s">
        <v>513</v>
      </c>
      <c r="E29" s="12">
        <v>1020401</v>
      </c>
      <c r="F29" s="12">
        <v>80</v>
      </c>
      <c r="G29" s="12">
        <f>VLOOKUP(E29,Sheet3!$B$1:$D$902,2,0)</f>
        <v>292</v>
      </c>
      <c r="H29" s="12">
        <f t="shared" si="20"/>
        <v>2.3359999999999999</v>
      </c>
      <c r="K29" s="12" t="s">
        <v>516</v>
      </c>
      <c r="L29" s="12">
        <f t="shared" si="21"/>
        <v>1030401</v>
      </c>
      <c r="M29" s="12">
        <v>60</v>
      </c>
      <c r="N29" s="12">
        <f>VLOOKUP(L29,Sheet3!$B$1:$D$902,2,0)</f>
        <v>1458</v>
      </c>
      <c r="O29" s="12">
        <f t="shared" si="22"/>
        <v>8.7479999999999993</v>
      </c>
      <c r="R29" s="12" t="s">
        <v>517</v>
      </c>
      <c r="S29" s="12">
        <f t="shared" si="23"/>
        <v>1040401</v>
      </c>
      <c r="T29" s="12">
        <v>70</v>
      </c>
      <c r="U29" s="12">
        <f>VLOOKUP(S29,Sheet3!$B$1:$D$902,2,0)</f>
        <v>7290</v>
      </c>
      <c r="V29" s="12">
        <f>U29*T29/10000</f>
        <v>51.03</v>
      </c>
    </row>
    <row r="30" spans="2:22" x14ac:dyDescent="0.15">
      <c r="B30" s="12" t="s">
        <v>640</v>
      </c>
      <c r="C30" s="12" t="s">
        <v>504</v>
      </c>
      <c r="E30" s="12">
        <v>1030401</v>
      </c>
      <c r="F30" s="12">
        <v>20</v>
      </c>
      <c r="G30" s="12">
        <f>VLOOKUP(E30,Sheet3!$B$1:$D$902,2,0)</f>
        <v>1458</v>
      </c>
      <c r="H30" s="12">
        <f t="shared" si="20"/>
        <v>2.9159999999999999</v>
      </c>
      <c r="K30" s="12" t="s">
        <v>723</v>
      </c>
      <c r="L30" s="12">
        <f t="shared" si="21"/>
        <v>1040401</v>
      </c>
      <c r="M30" s="12">
        <v>20</v>
      </c>
      <c r="N30" s="12">
        <f>VLOOKUP(L30,Sheet3!$B$1:$D$902,2,0)</f>
        <v>7290</v>
      </c>
      <c r="O30" s="12">
        <f t="shared" si="22"/>
        <v>14.58</v>
      </c>
    </row>
    <row r="31" spans="2:22" x14ac:dyDescent="0.15">
      <c r="D31" s="12" t="s">
        <v>511</v>
      </c>
      <c r="E31" s="12">
        <f>E26+1</f>
        <v>1000402</v>
      </c>
      <c r="F31" s="12">
        <f>ROUND(F26,0)</f>
        <v>1450</v>
      </c>
      <c r="G31" s="12">
        <f>VLOOKUP(E31,Sheet3!$B$1:$D$902,2,0)</f>
        <v>12</v>
      </c>
      <c r="H31" s="12">
        <f t="shared" si="20"/>
        <v>1.74</v>
      </c>
      <c r="I31" s="12" t="s">
        <v>509</v>
      </c>
      <c r="J31" s="12" t="s">
        <v>504</v>
      </c>
      <c r="K31" s="12" t="s">
        <v>511</v>
      </c>
      <c r="L31" s="12">
        <f>L26+1</f>
        <v>1010402</v>
      </c>
      <c r="M31" s="12">
        <f>ROUND(M26,0)</f>
        <v>2000</v>
      </c>
      <c r="N31" s="12">
        <f>VLOOKUP(L31,Sheet3!$B$1:$D$902,2,0)</f>
        <v>58</v>
      </c>
      <c r="O31" s="12">
        <f>N31*M31/10000</f>
        <v>11.6</v>
      </c>
      <c r="P31" s="12" t="s">
        <v>509</v>
      </c>
      <c r="Q31" s="12" t="s">
        <v>504</v>
      </c>
      <c r="R31" s="12" t="s">
        <v>512</v>
      </c>
      <c r="S31" s="12">
        <f>S26+1</f>
        <v>1020402</v>
      </c>
      <c r="T31" s="12">
        <v>0</v>
      </c>
      <c r="U31" s="12">
        <f>VLOOKUP(S31,Sheet3!$B$1:$D$902,2,0)</f>
        <v>292</v>
      </c>
      <c r="V31" s="12">
        <f>U31*T31/10000</f>
        <v>0</v>
      </c>
    </row>
    <row r="32" spans="2:22" x14ac:dyDescent="0.15">
      <c r="D32" s="12" t="s">
        <v>511</v>
      </c>
      <c r="E32" s="12">
        <f>E27+1</f>
        <v>1000402</v>
      </c>
      <c r="F32" s="12">
        <f>ROUND(F27,0)</f>
        <v>1400</v>
      </c>
      <c r="G32" s="12">
        <f>VLOOKUP(E32,Sheet3!$B$1:$D$902,2,0)</f>
        <v>12</v>
      </c>
      <c r="H32" s="12">
        <f t="shared" si="20"/>
        <v>1.68</v>
      </c>
      <c r="K32" s="12" t="s">
        <v>512</v>
      </c>
      <c r="L32" s="12">
        <f>L27+1</f>
        <v>1010402</v>
      </c>
      <c r="M32" s="12">
        <f>ROUND(M27,0)</f>
        <v>1000</v>
      </c>
      <c r="N32" s="12">
        <f>VLOOKUP(L32,Sheet3!$B$1:$D$902,2,0)</f>
        <v>58</v>
      </c>
      <c r="O32" s="12">
        <f>N32*M32/10000</f>
        <v>5.8</v>
      </c>
      <c r="R32" s="12" t="s">
        <v>513</v>
      </c>
      <c r="S32" s="12">
        <f>S27+1</f>
        <v>1020402</v>
      </c>
      <c r="T32" s="12">
        <v>2860</v>
      </c>
      <c r="U32" s="12">
        <f>VLOOKUP(S32,Sheet3!$B$1:$D$902,2,0)</f>
        <v>292</v>
      </c>
      <c r="V32" s="12">
        <f>U32*T32/10000</f>
        <v>83.512</v>
      </c>
    </row>
    <row r="33" spans="2:22" x14ac:dyDescent="0.15">
      <c r="D33" s="12" t="s">
        <v>512</v>
      </c>
      <c r="E33" s="12">
        <f>E28+1</f>
        <v>1010402</v>
      </c>
      <c r="F33" s="12">
        <f>ROUND(F28,0)</f>
        <v>400</v>
      </c>
      <c r="G33" s="12">
        <f>VLOOKUP(E33,Sheet3!$B$1:$D$902,2,0)</f>
        <v>58</v>
      </c>
      <c r="H33" s="12">
        <f t="shared" si="20"/>
        <v>2.3199999999999998</v>
      </c>
      <c r="K33" s="12" t="s">
        <v>513</v>
      </c>
      <c r="L33" s="12">
        <f>L28+1</f>
        <v>1020402</v>
      </c>
      <c r="M33" s="12">
        <f>ROUND(M28,0)</f>
        <v>250</v>
      </c>
      <c r="N33" s="12">
        <f>VLOOKUP(L33,Sheet3!$B$1:$D$902,2,0)</f>
        <v>292</v>
      </c>
      <c r="O33" s="12">
        <f t="shared" ref="O33:O35" si="25">N33*M33/10000</f>
        <v>7.3</v>
      </c>
      <c r="R33" s="12" t="s">
        <v>516</v>
      </c>
      <c r="S33" s="12">
        <f>S28+1</f>
        <v>1030402</v>
      </c>
      <c r="T33" s="12">
        <v>400</v>
      </c>
      <c r="U33" s="12">
        <f>VLOOKUP(S33,Sheet3!$B$1:$D$902,2,0)</f>
        <v>1458</v>
      </c>
      <c r="V33" s="12">
        <f t="shared" ref="V33" si="26">U33*T33/10000</f>
        <v>58.32</v>
      </c>
    </row>
    <row r="34" spans="2:22" x14ac:dyDescent="0.15">
      <c r="B34" s="12" t="s">
        <v>641</v>
      </c>
      <c r="C34" s="12" t="s">
        <v>504</v>
      </c>
      <c r="D34" s="12" t="s">
        <v>513</v>
      </c>
      <c r="E34" s="12">
        <f>E29+1</f>
        <v>1020402</v>
      </c>
      <c r="F34" s="12">
        <f>ROUND(F29,0)</f>
        <v>80</v>
      </c>
      <c r="G34" s="12">
        <f>VLOOKUP(E34,Sheet3!$B$1:$D$902,2,0)</f>
        <v>292</v>
      </c>
      <c r="H34" s="12">
        <f t="shared" si="20"/>
        <v>2.3359999999999999</v>
      </c>
      <c r="K34" s="12" t="s">
        <v>516</v>
      </c>
      <c r="L34" s="12">
        <f>L29+1</f>
        <v>1030402</v>
      </c>
      <c r="M34" s="12">
        <f>ROUND(M29,0)</f>
        <v>60</v>
      </c>
      <c r="N34" s="12">
        <f>VLOOKUP(L34,Sheet3!$B$1:$D$902,2,0)</f>
        <v>1458</v>
      </c>
      <c r="O34" s="12">
        <f t="shared" si="25"/>
        <v>8.7479999999999993</v>
      </c>
      <c r="R34" s="12" t="s">
        <v>517</v>
      </c>
      <c r="S34" s="12">
        <f>S29+1</f>
        <v>1040402</v>
      </c>
      <c r="T34" s="12">
        <v>70</v>
      </c>
      <c r="U34" s="12">
        <f>VLOOKUP(S34,Sheet3!$B$1:$D$902,2,0)</f>
        <v>7290</v>
      </c>
      <c r="V34" s="12">
        <f>U34*T34/10000</f>
        <v>51.03</v>
      </c>
    </row>
    <row r="35" spans="2:22" x14ac:dyDescent="0.15">
      <c r="E35" s="12">
        <f>E30+1</f>
        <v>1030402</v>
      </c>
      <c r="F35" s="12">
        <f>ROUND(F30,0)</f>
        <v>20</v>
      </c>
      <c r="G35" s="12">
        <f>VLOOKUP(E35,Sheet3!$B$1:$D$902,2,0)</f>
        <v>1458</v>
      </c>
      <c r="H35" s="12">
        <f t="shared" si="20"/>
        <v>2.9159999999999999</v>
      </c>
      <c r="K35" s="12" t="s">
        <v>723</v>
      </c>
      <c r="L35" s="12">
        <f>L30+1</f>
        <v>1040402</v>
      </c>
      <c r="M35" s="12">
        <f>ROUND(M30,0)</f>
        <v>20</v>
      </c>
      <c r="N35" s="12">
        <f>VLOOKUP(L35,Sheet3!$B$1:$D$902,2,0)</f>
        <v>7290</v>
      </c>
      <c r="O35" s="12">
        <f t="shared" si="25"/>
        <v>14.58</v>
      </c>
    </row>
    <row r="36" spans="2:22" x14ac:dyDescent="0.15">
      <c r="D36" s="12" t="s">
        <v>511</v>
      </c>
      <c r="E36" s="12">
        <f t="shared" ref="E36:E40" si="27">E31+1</f>
        <v>1000403</v>
      </c>
      <c r="F36" s="12">
        <v>1460</v>
      </c>
      <c r="G36" s="12">
        <f>VLOOKUP(E36,Sheet3!$B$1:$D$902,2,0)</f>
        <v>12</v>
      </c>
      <c r="H36" s="12">
        <f t="shared" si="20"/>
        <v>1.752</v>
      </c>
      <c r="I36" s="12" t="s">
        <v>510</v>
      </c>
      <c r="J36" s="12" t="s">
        <v>504</v>
      </c>
      <c r="K36" s="12" t="s">
        <v>511</v>
      </c>
      <c r="L36" s="12">
        <f t="shared" ref="L36:L40" si="28">L31+1</f>
        <v>1010403</v>
      </c>
      <c r="M36" s="12">
        <v>2010</v>
      </c>
      <c r="N36" s="12">
        <f>VLOOKUP(L36,Sheet3!$B$1:$D$902,2,0)</f>
        <v>58</v>
      </c>
      <c r="O36" s="12">
        <f>N36*M36/10000</f>
        <v>11.657999999999999</v>
      </c>
      <c r="P36" s="12" t="s">
        <v>510</v>
      </c>
      <c r="Q36" s="12" t="s">
        <v>504</v>
      </c>
      <c r="R36" s="12" t="s">
        <v>512</v>
      </c>
      <c r="S36" s="12">
        <f t="shared" ref="S36:S39" si="29">S31+1</f>
        <v>1020403</v>
      </c>
      <c r="T36" s="12">
        <v>0</v>
      </c>
      <c r="U36" s="12">
        <f>VLOOKUP(S36,Sheet3!$B$1:$D$902,2,0)</f>
        <v>292</v>
      </c>
      <c r="V36" s="12">
        <f>U36*T36/10000</f>
        <v>0</v>
      </c>
    </row>
    <row r="37" spans="2:22" x14ac:dyDescent="0.15">
      <c r="D37" s="12" t="s">
        <v>511</v>
      </c>
      <c r="E37" s="12">
        <f t="shared" si="27"/>
        <v>1000403</v>
      </c>
      <c r="F37" s="12">
        <f t="shared" ref="F37:F40" si="30">ROUND(F32,0)</f>
        <v>1400</v>
      </c>
      <c r="G37" s="12">
        <f>VLOOKUP(E37,Sheet3!$B$1:$D$902,2,0)</f>
        <v>12</v>
      </c>
      <c r="H37" s="12">
        <f t="shared" si="20"/>
        <v>1.68</v>
      </c>
      <c r="K37" s="12" t="s">
        <v>512</v>
      </c>
      <c r="L37" s="12">
        <f t="shared" si="28"/>
        <v>1010403</v>
      </c>
      <c r="M37" s="12">
        <f t="shared" ref="M37:M40" si="31">ROUND(M32,0)</f>
        <v>1000</v>
      </c>
      <c r="N37" s="12">
        <f>VLOOKUP(L37,Sheet3!$B$1:$D$902,2,0)</f>
        <v>58</v>
      </c>
      <c r="O37" s="12">
        <f>N37*M37/10000</f>
        <v>5.8</v>
      </c>
      <c r="R37" s="12" t="s">
        <v>513</v>
      </c>
      <c r="S37" s="12">
        <f t="shared" si="29"/>
        <v>1020403</v>
      </c>
      <c r="T37" s="12">
        <v>2870</v>
      </c>
      <c r="U37" s="12">
        <f>VLOOKUP(S37,Sheet3!$B$1:$D$902,2,0)</f>
        <v>292</v>
      </c>
      <c r="V37" s="12">
        <f>U37*T37/10000</f>
        <v>83.804000000000002</v>
      </c>
    </row>
    <row r="38" spans="2:22" x14ac:dyDescent="0.15">
      <c r="D38" s="12" t="s">
        <v>512</v>
      </c>
      <c r="E38" s="12">
        <f t="shared" si="27"/>
        <v>1010403</v>
      </c>
      <c r="F38" s="12">
        <f t="shared" si="30"/>
        <v>400</v>
      </c>
      <c r="G38" s="12">
        <f>VLOOKUP(E38,Sheet3!$B$1:$D$902,2,0)</f>
        <v>58</v>
      </c>
      <c r="H38" s="12">
        <f t="shared" si="20"/>
        <v>2.3199999999999998</v>
      </c>
      <c r="K38" s="12" t="s">
        <v>513</v>
      </c>
      <c r="L38" s="12">
        <f t="shared" si="28"/>
        <v>1020403</v>
      </c>
      <c r="M38" s="12">
        <f t="shared" si="31"/>
        <v>250</v>
      </c>
      <c r="N38" s="12">
        <f>VLOOKUP(L38,Sheet3!$B$1:$D$902,2,0)</f>
        <v>292</v>
      </c>
      <c r="O38" s="12">
        <f t="shared" ref="O38:O40" si="32">N38*M38/10000</f>
        <v>7.3</v>
      </c>
      <c r="R38" s="12" t="s">
        <v>516</v>
      </c>
      <c r="S38" s="12">
        <f t="shared" si="29"/>
        <v>1030403</v>
      </c>
      <c r="T38" s="12">
        <v>400</v>
      </c>
      <c r="U38" s="12">
        <f>VLOOKUP(S38,Sheet3!$B$1:$D$902,2,0)</f>
        <v>1458</v>
      </c>
      <c r="V38" s="12">
        <f t="shared" ref="V38" si="33">U38*T38/10000</f>
        <v>58.32</v>
      </c>
    </row>
    <row r="39" spans="2:22" x14ac:dyDescent="0.15">
      <c r="D39" s="12" t="s">
        <v>513</v>
      </c>
      <c r="E39" s="12">
        <f t="shared" si="27"/>
        <v>1020403</v>
      </c>
      <c r="F39" s="12">
        <f t="shared" si="30"/>
        <v>80</v>
      </c>
      <c r="G39" s="12">
        <f>VLOOKUP(E39,Sheet3!$B$1:$D$902,2,0)</f>
        <v>292</v>
      </c>
      <c r="H39" s="12">
        <f t="shared" si="20"/>
        <v>2.3359999999999999</v>
      </c>
      <c r="K39" s="12" t="s">
        <v>516</v>
      </c>
      <c r="L39" s="12">
        <f t="shared" si="28"/>
        <v>1030403</v>
      </c>
      <c r="M39" s="12">
        <f t="shared" si="31"/>
        <v>60</v>
      </c>
      <c r="N39" s="12">
        <f>VLOOKUP(L39,Sheet3!$B$1:$D$902,2,0)</f>
        <v>1458</v>
      </c>
      <c r="O39" s="12">
        <f t="shared" si="32"/>
        <v>8.7479999999999993</v>
      </c>
      <c r="R39" s="12" t="s">
        <v>517</v>
      </c>
      <c r="S39" s="12">
        <f t="shared" si="29"/>
        <v>1040403</v>
      </c>
      <c r="T39" s="12">
        <v>70</v>
      </c>
      <c r="U39" s="12">
        <f>VLOOKUP(S39,Sheet3!$B$1:$D$902,2,0)</f>
        <v>7290</v>
      </c>
      <c r="V39" s="12">
        <f>U39*T39/10000</f>
        <v>51.03</v>
      </c>
    </row>
    <row r="40" spans="2:22" x14ac:dyDescent="0.15">
      <c r="E40" s="12">
        <f t="shared" si="27"/>
        <v>1030403</v>
      </c>
      <c r="F40" s="12">
        <f t="shared" si="30"/>
        <v>20</v>
      </c>
      <c r="G40" s="12">
        <f>VLOOKUP(E40,Sheet3!$B$1:$D$902,2,0)</f>
        <v>1458</v>
      </c>
      <c r="H40" s="12">
        <f t="shared" si="20"/>
        <v>2.9159999999999999</v>
      </c>
      <c r="K40" s="12" t="s">
        <v>723</v>
      </c>
      <c r="L40" s="12">
        <f t="shared" si="28"/>
        <v>1040403</v>
      </c>
      <c r="M40" s="12">
        <f t="shared" si="31"/>
        <v>20</v>
      </c>
      <c r="N40" s="12">
        <f>VLOOKUP(L40,Sheet3!$B$1:$D$902,2,0)</f>
        <v>7290</v>
      </c>
      <c r="O40" s="12">
        <f t="shared" si="32"/>
        <v>14.58</v>
      </c>
    </row>
    <row r="42" spans="2:22" x14ac:dyDescent="0.15">
      <c r="E42" s="12" t="str">
        <f>"[[0,1,1,"&amp;E26&amp;",1,0,"&amp;F26&amp;"][0,1,1,"&amp;E27&amp;",1,0,"&amp;F27&amp;"][0,1,1,"&amp;E28&amp;",1,0,"&amp;F28&amp;"][0,1,1,"&amp;E29&amp;",1,0,"&amp;F29&amp;"][0,1,1,"&amp;E31&amp;",1,0,"&amp;F31&amp;"][0,1,1,"&amp;E32&amp;",1,0,"&amp;F32&amp;"][0,1,1,"&amp;E33&amp;",1,0,"&amp;F33&amp;"][0,1,1,"&amp;E34&amp;",1,0,"&amp;F34&amp;"][0,1,1,"&amp;E36&amp;",1,0,"&amp;F36&amp;"][0,1,1,"&amp;E37&amp;",1,0,"&amp;F37&amp;"][0,1,1,"&amp;E38&amp;",1,0,"&amp;F38&amp;"][0,1,1,"&amp;E39&amp;",1,0,"&amp;F39&amp;"]]"</f>
        <v>[[0,1,1,1000401,1,0,1450][0,1,1,1000401,1,0,1400][0,1,1,1010401,1,0,400][0,1,1,1020401,1,0,80][0,1,1,1000402,1,0,1450][0,1,1,1000402,1,0,1400][0,1,1,1010402,1,0,400][0,1,1,1020402,1,0,80][0,1,1,1000403,1,0,1460][0,1,1,1000403,1,0,1400][0,1,1,1010403,1,0,400][0,1,1,1020403,1,0,80]]</v>
      </c>
      <c r="F42" s="7"/>
      <c r="L42" s="12" t="str">
        <f>"[[0,1,1,"&amp;L26&amp;",1,0,"&amp;M26&amp;"][0,1,1,"&amp;L27&amp;",1,0,"&amp;M27&amp;"][0,1,1,"&amp;L28&amp;",1,0,"&amp;M28&amp;"][0,1,1,"&amp;L29&amp;",1,0,"&amp;M29&amp;"][0,1,1,"&amp;L30&amp;",1,0,"&amp;M30&amp;"][0,1,1,"&amp;L31&amp;",1,0,"&amp;M31&amp;"][0,1,1,"&amp;L32&amp;",1,0,"&amp;M32&amp;"][0,1,1,"&amp;L33&amp;",1,0,"&amp;M33&amp;"][0,1,1,"&amp;L34&amp;",1,0,"&amp;M34&amp;"][0,1,1,"&amp;L35&amp;",1,0,"&amp;M35&amp;"][0,1,1,"&amp;L36&amp;",1,0,"&amp;M36&amp;"][0,1,1,"&amp;L37&amp;",1,0,"&amp;M37&amp;"][0,1,1,"&amp;L38&amp;",1,0,"&amp;M38&amp;"][0,1,1,"&amp;L39&amp;",1,0,"&amp;M39&amp;"][0,1,1,"&amp;L40&amp;",1,0,"&amp;M40&amp;"]]"</f>
        <v>[[0,1,1,1010401,1,0,2000][0,1,1,1010401,1,0,1000][0,1,1,1020401,1,0,250][0,1,1,1030401,1,0,60][0,1,1,1040401,1,0,20][0,1,1,1010402,1,0,2000][0,1,1,1010402,1,0,1000][0,1,1,1020402,1,0,250][0,1,1,1030402,1,0,60][0,1,1,1040402,1,0,20][0,1,1,1010403,1,0,2010][0,1,1,1010403,1,0,1000][0,1,1,1020403,1,0,250][0,1,1,1030403,1,0,60][0,1,1,1040403,1,0,20]]</v>
      </c>
      <c r="S42" s="12" t="str">
        <f>"[[0,1,1,"&amp;S27&amp;",1,0,"&amp;T27&amp;"][0,1,1,"&amp;S28&amp;",1,0,"&amp;T28&amp;"][0,1,1,"&amp;S29&amp;",1,0,"&amp;T29&amp;"][0,1,1,"&amp;S32&amp;",1,0,"&amp;T32&amp;"][0,1,1,"&amp;S33&amp;",1,0,"&amp;T33&amp;"][0,1,1,"&amp;S34&amp;",1,0,"&amp;T34&amp;"][0,1,1,"&amp;S37&amp;",1,0,"&amp;T37&amp;"][0,1,1,"&amp;S38&amp;",1,0,"&amp;T38&amp;"][0,1,1,"&amp;S39&amp;",1,0,"&amp;T39&amp;"]]"</f>
        <v>[[0,1,1,1020401,1,0,2860][0,1,1,1030401,1,0,400][0,1,1,1040401,1,0,70][0,1,1,1020402,1,0,2860][0,1,1,1030402,1,0,400][0,1,1,1040402,1,0,70][0,1,1,1020403,1,0,2870][0,1,1,1030403,1,0,400][0,1,1,1040403,1,0,70]]</v>
      </c>
    </row>
    <row r="43" spans="2:22" x14ac:dyDescent="0.15">
      <c r="F43" s="7"/>
    </row>
    <row r="44" spans="2:22" x14ac:dyDescent="0.15">
      <c r="F44" s="7"/>
    </row>
    <row r="46" spans="2:22" x14ac:dyDescent="0.15">
      <c r="B46" s="12" t="s">
        <v>501</v>
      </c>
      <c r="C46" s="12" t="s">
        <v>515</v>
      </c>
      <c r="D46" s="12" t="s">
        <v>514</v>
      </c>
      <c r="E46" s="12" t="s">
        <v>499</v>
      </c>
      <c r="F46" s="12" t="s">
        <v>500</v>
      </c>
      <c r="G46" s="12" t="s">
        <v>518</v>
      </c>
      <c r="H46" s="12" t="s">
        <v>520</v>
      </c>
      <c r="I46" s="12" t="s">
        <v>502</v>
      </c>
      <c r="J46" s="12" t="s">
        <v>515</v>
      </c>
      <c r="K46" s="12" t="s">
        <v>514</v>
      </c>
      <c r="L46" s="12" t="s">
        <v>499</v>
      </c>
      <c r="M46" s="12" t="s">
        <v>500</v>
      </c>
      <c r="N46" s="12" t="s">
        <v>518</v>
      </c>
      <c r="P46" s="12" t="s">
        <v>503</v>
      </c>
      <c r="Q46" s="12" t="s">
        <v>515</v>
      </c>
      <c r="R46" s="12" t="s">
        <v>514</v>
      </c>
      <c r="S46" s="12" t="s">
        <v>499</v>
      </c>
      <c r="T46" s="12" t="s">
        <v>500</v>
      </c>
      <c r="U46" s="12" t="s">
        <v>518</v>
      </c>
    </row>
    <row r="47" spans="2:22" x14ac:dyDescent="0.15">
      <c r="B47" s="12" t="s">
        <v>639</v>
      </c>
      <c r="C47" s="12" t="s">
        <v>504</v>
      </c>
      <c r="D47" s="12" t="s">
        <v>511</v>
      </c>
      <c r="E47" s="12">
        <v>1000501</v>
      </c>
      <c r="F47" s="12">
        <v>1450</v>
      </c>
      <c r="G47" s="12">
        <f>VLOOKUP(E47,Sheet3!$B$1:$D$902,2,0)</f>
        <v>21</v>
      </c>
      <c r="H47" s="12">
        <f t="shared" ref="H47:H61" si="34">G47*F47/10000</f>
        <v>3.0449999999999999</v>
      </c>
      <c r="I47" s="12" t="s">
        <v>508</v>
      </c>
      <c r="J47" s="12" t="s">
        <v>504</v>
      </c>
      <c r="K47" s="12" t="s">
        <v>511</v>
      </c>
      <c r="L47" s="12">
        <v>1010501</v>
      </c>
      <c r="M47" s="12">
        <v>2000</v>
      </c>
      <c r="N47" s="12">
        <f>VLOOKUP(L47,Sheet3!$B$1:$D$902,2,0)</f>
        <v>105</v>
      </c>
      <c r="O47" s="12">
        <f>N47*M47/10000</f>
        <v>21</v>
      </c>
      <c r="P47" s="12" t="s">
        <v>508</v>
      </c>
      <c r="Q47" s="12" t="s">
        <v>504</v>
      </c>
      <c r="R47" s="12" t="s">
        <v>512</v>
      </c>
      <c r="S47" s="12">
        <f>L47+10000</f>
        <v>1020501</v>
      </c>
      <c r="T47" s="12">
        <v>0</v>
      </c>
      <c r="U47" s="12">
        <f>VLOOKUP(S47,Sheet3!$B$1:$D$902,2,0)</f>
        <v>525</v>
      </c>
      <c r="V47" s="12">
        <f>U47*T47/10000</f>
        <v>0</v>
      </c>
    </row>
    <row r="48" spans="2:22" x14ac:dyDescent="0.15">
      <c r="D48" s="12" t="s">
        <v>511</v>
      </c>
      <c r="E48" s="12">
        <v>1000501</v>
      </c>
      <c r="F48" s="12">
        <v>1400</v>
      </c>
      <c r="G48" s="12">
        <f>VLOOKUP(E48,Sheet3!$B$1:$D$902,2,0)</f>
        <v>21</v>
      </c>
      <c r="H48" s="12">
        <f t="shared" si="34"/>
        <v>2.94</v>
      </c>
      <c r="K48" s="12" t="s">
        <v>512</v>
      </c>
      <c r="L48" s="12">
        <f>E48+10000</f>
        <v>1010501</v>
      </c>
      <c r="M48" s="12">
        <v>1000</v>
      </c>
      <c r="N48" s="12">
        <f>VLOOKUP(L48,Sheet3!$B$1:$D$902,2,0)</f>
        <v>105</v>
      </c>
      <c r="O48" s="12">
        <f>N48*M48/10000</f>
        <v>10.5</v>
      </c>
      <c r="R48" s="12" t="s">
        <v>513</v>
      </c>
      <c r="S48" s="12">
        <f>L48+10000</f>
        <v>1020501</v>
      </c>
      <c r="T48" s="12">
        <v>2860</v>
      </c>
      <c r="U48" s="12">
        <f>VLOOKUP(S48,Sheet3!$B$1:$D$902,2,0)</f>
        <v>525</v>
      </c>
      <c r="V48" s="12">
        <f>U48*T48/10000</f>
        <v>150.15</v>
      </c>
    </row>
    <row r="49" spans="2:22" x14ac:dyDescent="0.15">
      <c r="D49" s="12" t="s">
        <v>512</v>
      </c>
      <c r="E49" s="12">
        <v>1010501</v>
      </c>
      <c r="F49" s="12">
        <v>400</v>
      </c>
      <c r="G49" s="12">
        <f>VLOOKUP(E49,Sheet3!$B$1:$D$902,2,0)</f>
        <v>105</v>
      </c>
      <c r="H49" s="12">
        <f t="shared" si="34"/>
        <v>4.2</v>
      </c>
      <c r="K49" s="12" t="s">
        <v>513</v>
      </c>
      <c r="L49" s="12">
        <f t="shared" ref="L49:L51" si="35">E49+10000</f>
        <v>1020501</v>
      </c>
      <c r="M49" s="12">
        <v>250</v>
      </c>
      <c r="N49" s="12">
        <f>VLOOKUP(L49,Sheet3!$B$1:$D$902,2,0)</f>
        <v>525</v>
      </c>
      <c r="O49" s="12">
        <f t="shared" ref="O49:O51" si="36">N49*M49/10000</f>
        <v>13.125</v>
      </c>
      <c r="R49" s="12" t="s">
        <v>516</v>
      </c>
      <c r="S49" s="12">
        <f t="shared" ref="S49:S50" si="37">L49+10000</f>
        <v>1030501</v>
      </c>
      <c r="T49" s="12">
        <v>400</v>
      </c>
      <c r="U49" s="12">
        <f>VLOOKUP(S49,Sheet3!$B$1:$D$902,2,0)</f>
        <v>2624</v>
      </c>
      <c r="V49" s="12">
        <f t="shared" ref="V49" si="38">U49*T49/10000</f>
        <v>104.96</v>
      </c>
    </row>
    <row r="50" spans="2:22" x14ac:dyDescent="0.15">
      <c r="D50" s="12" t="s">
        <v>513</v>
      </c>
      <c r="E50" s="12">
        <v>1020501</v>
      </c>
      <c r="F50" s="12">
        <v>80</v>
      </c>
      <c r="G50" s="12">
        <f>VLOOKUP(E50,Sheet3!$B$1:$D$902,2,0)</f>
        <v>525</v>
      </c>
      <c r="H50" s="12">
        <f t="shared" si="34"/>
        <v>4.2</v>
      </c>
      <c r="K50" s="12" t="s">
        <v>516</v>
      </c>
      <c r="L50" s="12">
        <f t="shared" si="35"/>
        <v>1030501</v>
      </c>
      <c r="M50" s="12">
        <v>60</v>
      </c>
      <c r="N50" s="12">
        <f>VLOOKUP(L50,Sheet3!$B$1:$D$902,2,0)</f>
        <v>2624</v>
      </c>
      <c r="O50" s="12">
        <f t="shared" si="36"/>
        <v>15.744</v>
      </c>
      <c r="R50" s="12" t="s">
        <v>517</v>
      </c>
      <c r="S50" s="12">
        <f t="shared" si="37"/>
        <v>1040501</v>
      </c>
      <c r="T50" s="12">
        <v>70</v>
      </c>
      <c r="U50" s="12">
        <f>VLOOKUP(S50,Sheet3!$B$1:$D$902,2,0)</f>
        <v>13122</v>
      </c>
      <c r="V50" s="12">
        <f>U50*T50/10000</f>
        <v>91.853999999999999</v>
      </c>
    </row>
    <row r="51" spans="2:22" x14ac:dyDescent="0.15">
      <c r="B51" s="12" t="s">
        <v>640</v>
      </c>
      <c r="C51" s="12" t="s">
        <v>504</v>
      </c>
      <c r="E51" s="12">
        <v>1030501</v>
      </c>
      <c r="F51" s="12">
        <v>20</v>
      </c>
      <c r="G51" s="12">
        <f>VLOOKUP(E51,Sheet3!$B$1:$D$902,2,0)</f>
        <v>2624</v>
      </c>
      <c r="H51" s="12">
        <f t="shared" si="34"/>
        <v>5.2480000000000002</v>
      </c>
      <c r="K51" s="12" t="s">
        <v>723</v>
      </c>
      <c r="L51" s="12">
        <f t="shared" si="35"/>
        <v>1040501</v>
      </c>
      <c r="M51" s="12">
        <v>20</v>
      </c>
      <c r="N51" s="12">
        <f>VLOOKUP(L51,Sheet3!$B$1:$D$902,2,0)</f>
        <v>13122</v>
      </c>
      <c r="O51" s="12">
        <f t="shared" si="36"/>
        <v>26.244</v>
      </c>
    </row>
    <row r="52" spans="2:22" x14ac:dyDescent="0.15">
      <c r="D52" s="12" t="s">
        <v>511</v>
      </c>
      <c r="E52" s="12">
        <f>E47+1</f>
        <v>1000502</v>
      </c>
      <c r="F52" s="12">
        <f>ROUND(F47,0)</f>
        <v>1450</v>
      </c>
      <c r="G52" s="12">
        <f>VLOOKUP(E52,Sheet3!$B$1:$D$902,2,0)</f>
        <v>21</v>
      </c>
      <c r="H52" s="12">
        <f t="shared" si="34"/>
        <v>3.0449999999999999</v>
      </c>
      <c r="I52" s="12" t="s">
        <v>509</v>
      </c>
      <c r="J52" s="12" t="s">
        <v>504</v>
      </c>
      <c r="K52" s="12" t="s">
        <v>511</v>
      </c>
      <c r="L52" s="12">
        <f>L47+1</f>
        <v>1010502</v>
      </c>
      <c r="M52" s="12">
        <f>ROUND(M47,0)</f>
        <v>2000</v>
      </c>
      <c r="N52" s="12">
        <f>VLOOKUP(L52,Sheet3!$B$1:$D$902,2,0)</f>
        <v>105</v>
      </c>
      <c r="O52" s="12">
        <f>N52*M52/10000</f>
        <v>21</v>
      </c>
      <c r="P52" s="12" t="s">
        <v>509</v>
      </c>
      <c r="Q52" s="12" t="s">
        <v>504</v>
      </c>
      <c r="R52" s="12" t="s">
        <v>512</v>
      </c>
      <c r="S52" s="12">
        <f>S47+1</f>
        <v>1020502</v>
      </c>
      <c r="T52" s="12">
        <v>0</v>
      </c>
      <c r="U52" s="12">
        <f>VLOOKUP(S52,Sheet3!$B$1:$D$902,2,0)</f>
        <v>525</v>
      </c>
      <c r="V52" s="12">
        <f>U52*T52/10000</f>
        <v>0</v>
      </c>
    </row>
    <row r="53" spans="2:22" x14ac:dyDescent="0.15">
      <c r="D53" s="12" t="s">
        <v>511</v>
      </c>
      <c r="E53" s="12">
        <f>E48+1</f>
        <v>1000502</v>
      </c>
      <c r="F53" s="12">
        <f>ROUND(F48,0)</f>
        <v>1400</v>
      </c>
      <c r="G53" s="12">
        <f>VLOOKUP(E53,Sheet3!$B$1:$D$902,2,0)</f>
        <v>21</v>
      </c>
      <c r="H53" s="12">
        <f t="shared" si="34"/>
        <v>2.94</v>
      </c>
      <c r="K53" s="12" t="s">
        <v>512</v>
      </c>
      <c r="L53" s="12">
        <f>L48+1</f>
        <v>1010502</v>
      </c>
      <c r="M53" s="12">
        <f>ROUND(M48,0)</f>
        <v>1000</v>
      </c>
      <c r="N53" s="12">
        <f>VLOOKUP(L53,Sheet3!$B$1:$D$902,2,0)</f>
        <v>105</v>
      </c>
      <c r="O53" s="12">
        <f>N53*M53/10000</f>
        <v>10.5</v>
      </c>
      <c r="R53" s="12" t="s">
        <v>513</v>
      </c>
      <c r="S53" s="12">
        <f>S48+1</f>
        <v>1020502</v>
      </c>
      <c r="T53" s="12">
        <v>2860</v>
      </c>
      <c r="U53" s="12">
        <f>VLOOKUP(S53,Sheet3!$B$1:$D$902,2,0)</f>
        <v>525</v>
      </c>
      <c r="V53" s="12">
        <f>U53*T53/10000</f>
        <v>150.15</v>
      </c>
    </row>
    <row r="54" spans="2:22" x14ac:dyDescent="0.15">
      <c r="D54" s="12" t="s">
        <v>512</v>
      </c>
      <c r="E54" s="12">
        <f>E49+1</f>
        <v>1010502</v>
      </c>
      <c r="F54" s="12">
        <f>ROUND(F49,0)</f>
        <v>400</v>
      </c>
      <c r="G54" s="12">
        <f>VLOOKUP(E54,Sheet3!$B$1:$D$902,2,0)</f>
        <v>105</v>
      </c>
      <c r="H54" s="12">
        <f t="shared" si="34"/>
        <v>4.2</v>
      </c>
      <c r="K54" s="12" t="s">
        <v>513</v>
      </c>
      <c r="L54" s="12">
        <f>L49+1</f>
        <v>1020502</v>
      </c>
      <c r="M54" s="12">
        <f>ROUND(M49,0)</f>
        <v>250</v>
      </c>
      <c r="N54" s="12">
        <f>VLOOKUP(L54,Sheet3!$B$1:$D$902,2,0)</f>
        <v>525</v>
      </c>
      <c r="O54" s="12">
        <f t="shared" ref="O54:O56" si="39">N54*M54/10000</f>
        <v>13.125</v>
      </c>
      <c r="R54" s="12" t="s">
        <v>516</v>
      </c>
      <c r="S54" s="12">
        <f>S49+1</f>
        <v>1030502</v>
      </c>
      <c r="T54" s="12">
        <v>400</v>
      </c>
      <c r="U54" s="12">
        <f>VLOOKUP(S54,Sheet3!$B$1:$D$902,2,0)</f>
        <v>2624</v>
      </c>
      <c r="V54" s="12">
        <f t="shared" ref="V54" si="40">U54*T54/10000</f>
        <v>104.96</v>
      </c>
    </row>
    <row r="55" spans="2:22" x14ac:dyDescent="0.15">
      <c r="B55" s="12" t="s">
        <v>641</v>
      </c>
      <c r="C55" s="12" t="s">
        <v>504</v>
      </c>
      <c r="D55" s="12" t="s">
        <v>513</v>
      </c>
      <c r="E55" s="12">
        <f>E50+1</f>
        <v>1020502</v>
      </c>
      <c r="F55" s="12">
        <f>ROUND(F50,0)</f>
        <v>80</v>
      </c>
      <c r="G55" s="12">
        <f>VLOOKUP(E55,Sheet3!$B$1:$D$902,2,0)</f>
        <v>525</v>
      </c>
      <c r="H55" s="12">
        <f t="shared" si="34"/>
        <v>4.2</v>
      </c>
      <c r="K55" s="12" t="s">
        <v>516</v>
      </c>
      <c r="L55" s="12">
        <f>L50+1</f>
        <v>1030502</v>
      </c>
      <c r="M55" s="12">
        <f>ROUND(M50,0)</f>
        <v>60</v>
      </c>
      <c r="N55" s="12">
        <f>VLOOKUP(L55,Sheet3!$B$1:$D$902,2,0)</f>
        <v>2624</v>
      </c>
      <c r="O55" s="12">
        <f t="shared" si="39"/>
        <v>15.744</v>
      </c>
      <c r="R55" s="12" t="s">
        <v>517</v>
      </c>
      <c r="S55" s="12">
        <f>S50+1</f>
        <v>1040502</v>
      </c>
      <c r="T55" s="12">
        <v>70</v>
      </c>
      <c r="U55" s="12">
        <f>VLOOKUP(S55,Sheet3!$B$1:$D$902,2,0)</f>
        <v>13122</v>
      </c>
      <c r="V55" s="12">
        <f>U55*T55/10000</f>
        <v>91.853999999999999</v>
      </c>
    </row>
    <row r="56" spans="2:22" x14ac:dyDescent="0.15">
      <c r="E56" s="12">
        <f>E51+1</f>
        <v>1030502</v>
      </c>
      <c r="F56" s="12">
        <f>ROUND(F51,0)</f>
        <v>20</v>
      </c>
      <c r="G56" s="12">
        <f>VLOOKUP(E56,Sheet3!$B$1:$D$902,2,0)</f>
        <v>2624</v>
      </c>
      <c r="H56" s="12">
        <f t="shared" si="34"/>
        <v>5.2480000000000002</v>
      </c>
      <c r="K56" s="12" t="s">
        <v>723</v>
      </c>
      <c r="L56" s="12">
        <f>L51+1</f>
        <v>1040502</v>
      </c>
      <c r="M56" s="12">
        <f>ROUND(M51,0)</f>
        <v>20</v>
      </c>
      <c r="N56" s="12">
        <f>VLOOKUP(L56,Sheet3!$B$1:$D$902,2,0)</f>
        <v>13122</v>
      </c>
      <c r="O56" s="12">
        <f t="shared" si="39"/>
        <v>26.244</v>
      </c>
    </row>
    <row r="57" spans="2:22" x14ac:dyDescent="0.15">
      <c r="D57" s="12" t="s">
        <v>511</v>
      </c>
      <c r="E57" s="12">
        <f t="shared" ref="E57:E61" si="41">E52+1</f>
        <v>1000503</v>
      </c>
      <c r="F57" s="12">
        <v>1460</v>
      </c>
      <c r="G57" s="12">
        <f>VLOOKUP(E57,Sheet3!$B$1:$D$902,2,0)</f>
        <v>21</v>
      </c>
      <c r="H57" s="12">
        <f t="shared" si="34"/>
        <v>3.0659999999999998</v>
      </c>
      <c r="I57" s="12" t="s">
        <v>510</v>
      </c>
      <c r="J57" s="12" t="s">
        <v>504</v>
      </c>
      <c r="K57" s="12" t="s">
        <v>511</v>
      </c>
      <c r="L57" s="12">
        <f t="shared" ref="L57:L61" si="42">L52+1</f>
        <v>1010503</v>
      </c>
      <c r="M57" s="12">
        <v>2010</v>
      </c>
      <c r="N57" s="12">
        <f>VLOOKUP(L57,Sheet3!$B$1:$D$902,2,0)</f>
        <v>105</v>
      </c>
      <c r="O57" s="12">
        <f>N57*M57/10000</f>
        <v>21.105</v>
      </c>
      <c r="P57" s="12" t="s">
        <v>510</v>
      </c>
      <c r="Q57" s="12" t="s">
        <v>504</v>
      </c>
      <c r="R57" s="12" t="s">
        <v>512</v>
      </c>
      <c r="S57" s="12">
        <f t="shared" ref="S57:S60" si="43">S52+1</f>
        <v>1020503</v>
      </c>
      <c r="T57" s="12">
        <v>0</v>
      </c>
      <c r="U57" s="12">
        <f>VLOOKUP(S57,Sheet3!$B$1:$D$902,2,0)</f>
        <v>525</v>
      </c>
      <c r="V57" s="12">
        <f>U57*T57/10000</f>
        <v>0</v>
      </c>
    </row>
    <row r="58" spans="2:22" x14ac:dyDescent="0.15">
      <c r="D58" s="12" t="s">
        <v>511</v>
      </c>
      <c r="E58" s="12">
        <f t="shared" si="41"/>
        <v>1000503</v>
      </c>
      <c r="F58" s="12">
        <f t="shared" ref="F58:F61" si="44">ROUND(F53,0)</f>
        <v>1400</v>
      </c>
      <c r="G58" s="12">
        <f>VLOOKUP(E58,Sheet3!$B$1:$D$902,2,0)</f>
        <v>21</v>
      </c>
      <c r="H58" s="12">
        <f t="shared" si="34"/>
        <v>2.94</v>
      </c>
      <c r="K58" s="12" t="s">
        <v>512</v>
      </c>
      <c r="L58" s="12">
        <f t="shared" si="42"/>
        <v>1010503</v>
      </c>
      <c r="M58" s="12">
        <f t="shared" ref="M58:M61" si="45">ROUND(M53,0)</f>
        <v>1000</v>
      </c>
      <c r="N58" s="12">
        <f>VLOOKUP(L58,Sheet3!$B$1:$D$902,2,0)</f>
        <v>105</v>
      </c>
      <c r="O58" s="12">
        <f>N58*M58/10000</f>
        <v>10.5</v>
      </c>
      <c r="R58" s="12" t="s">
        <v>513</v>
      </c>
      <c r="S58" s="12">
        <f t="shared" si="43"/>
        <v>1020503</v>
      </c>
      <c r="T58" s="12">
        <v>2870</v>
      </c>
      <c r="U58" s="12">
        <f>VLOOKUP(S58,Sheet3!$B$1:$D$902,2,0)</f>
        <v>525</v>
      </c>
      <c r="V58" s="12">
        <f>U58*T58/10000</f>
        <v>150.67500000000001</v>
      </c>
    </row>
    <row r="59" spans="2:22" x14ac:dyDescent="0.15">
      <c r="D59" s="12" t="s">
        <v>512</v>
      </c>
      <c r="E59" s="12">
        <f t="shared" si="41"/>
        <v>1010503</v>
      </c>
      <c r="F59" s="12">
        <f t="shared" si="44"/>
        <v>400</v>
      </c>
      <c r="G59" s="12">
        <f>VLOOKUP(E59,Sheet3!$B$1:$D$902,2,0)</f>
        <v>105</v>
      </c>
      <c r="H59" s="12">
        <f t="shared" si="34"/>
        <v>4.2</v>
      </c>
      <c r="K59" s="12" t="s">
        <v>513</v>
      </c>
      <c r="L59" s="12">
        <f t="shared" si="42"/>
        <v>1020503</v>
      </c>
      <c r="M59" s="12">
        <f t="shared" si="45"/>
        <v>250</v>
      </c>
      <c r="N59" s="12">
        <f>VLOOKUP(L59,Sheet3!$B$1:$D$902,2,0)</f>
        <v>525</v>
      </c>
      <c r="O59" s="12">
        <f t="shared" ref="O59:O61" si="46">N59*M59/10000</f>
        <v>13.125</v>
      </c>
      <c r="R59" s="12" t="s">
        <v>516</v>
      </c>
      <c r="S59" s="12">
        <f t="shared" si="43"/>
        <v>1030503</v>
      </c>
      <c r="T59" s="12">
        <v>400</v>
      </c>
      <c r="U59" s="12">
        <f>VLOOKUP(S59,Sheet3!$B$1:$D$902,2,0)</f>
        <v>2624</v>
      </c>
      <c r="V59" s="12">
        <f t="shared" ref="V59" si="47">U59*T59/10000</f>
        <v>104.96</v>
      </c>
    </row>
    <row r="60" spans="2:22" x14ac:dyDescent="0.15">
      <c r="D60" s="12" t="s">
        <v>513</v>
      </c>
      <c r="E60" s="12">
        <f t="shared" si="41"/>
        <v>1020503</v>
      </c>
      <c r="F60" s="12">
        <f t="shared" si="44"/>
        <v>80</v>
      </c>
      <c r="G60" s="12">
        <f>VLOOKUP(E60,Sheet3!$B$1:$D$902,2,0)</f>
        <v>525</v>
      </c>
      <c r="H60" s="12">
        <f t="shared" si="34"/>
        <v>4.2</v>
      </c>
      <c r="K60" s="12" t="s">
        <v>516</v>
      </c>
      <c r="L60" s="12">
        <f t="shared" si="42"/>
        <v>1030503</v>
      </c>
      <c r="M60" s="12">
        <f t="shared" si="45"/>
        <v>60</v>
      </c>
      <c r="N60" s="12">
        <f>VLOOKUP(L60,Sheet3!$B$1:$D$902,2,0)</f>
        <v>2624</v>
      </c>
      <c r="O60" s="12">
        <f t="shared" si="46"/>
        <v>15.744</v>
      </c>
      <c r="R60" s="12" t="s">
        <v>517</v>
      </c>
      <c r="S60" s="12">
        <f t="shared" si="43"/>
        <v>1040503</v>
      </c>
      <c r="T60" s="12">
        <v>70</v>
      </c>
      <c r="U60" s="12">
        <f>VLOOKUP(S60,Sheet3!$B$1:$D$902,2,0)</f>
        <v>13122</v>
      </c>
      <c r="V60" s="12">
        <f>U60*T60/10000</f>
        <v>91.853999999999999</v>
      </c>
    </row>
    <row r="61" spans="2:22" x14ac:dyDescent="0.15">
      <c r="E61" s="12">
        <f t="shared" si="41"/>
        <v>1030503</v>
      </c>
      <c r="F61" s="12">
        <f t="shared" si="44"/>
        <v>20</v>
      </c>
      <c r="G61" s="12">
        <f>VLOOKUP(E61,Sheet3!$B$1:$D$902,2,0)</f>
        <v>2624</v>
      </c>
      <c r="H61" s="12">
        <f t="shared" si="34"/>
        <v>5.2480000000000002</v>
      </c>
      <c r="K61" s="12" t="s">
        <v>723</v>
      </c>
      <c r="L61" s="12">
        <f t="shared" si="42"/>
        <v>1040503</v>
      </c>
      <c r="M61" s="12">
        <f t="shared" si="45"/>
        <v>20</v>
      </c>
      <c r="N61" s="12">
        <f>VLOOKUP(L61,Sheet3!$B$1:$D$902,2,0)</f>
        <v>13122</v>
      </c>
      <c r="O61" s="12">
        <f t="shared" si="46"/>
        <v>26.244</v>
      </c>
    </row>
    <row r="63" spans="2:22" x14ac:dyDescent="0.15">
      <c r="E63" s="12" t="str">
        <f>"[[0,1,1,"&amp;E47&amp;",1,0,"&amp;F47&amp;"][0,1,1,"&amp;E48&amp;",1,0,"&amp;F48&amp;"][0,1,1,"&amp;E49&amp;",1,0,"&amp;F49&amp;"][0,1,1,"&amp;E50&amp;",1,0,"&amp;F50&amp;"][0,1,1,"&amp;E52&amp;",1,0,"&amp;F52&amp;"][0,1,1,"&amp;E53&amp;",1,0,"&amp;F53&amp;"][0,1,1,"&amp;E54&amp;",1,0,"&amp;F54&amp;"][0,1,1,"&amp;E55&amp;",1,0,"&amp;F55&amp;"][0,1,1,"&amp;E57&amp;",1,0,"&amp;F57&amp;"][0,1,1,"&amp;E58&amp;",1,0,"&amp;F58&amp;"][0,1,1,"&amp;E59&amp;",1,0,"&amp;F59&amp;"][0,1,1,"&amp;E60&amp;",1,0,"&amp;F60&amp;"]]"</f>
        <v>[[0,1,1,1000501,1,0,1450][0,1,1,1000501,1,0,1400][0,1,1,1010501,1,0,400][0,1,1,1020501,1,0,80][0,1,1,1000502,1,0,1450][0,1,1,1000502,1,0,1400][0,1,1,1010502,1,0,400][0,1,1,1020502,1,0,80][0,1,1,1000503,1,0,1460][0,1,1,1000503,1,0,1400][0,1,1,1010503,1,0,400][0,1,1,1020503,1,0,80]]</v>
      </c>
      <c r="F63" s="7"/>
      <c r="L63" s="12" t="str">
        <f>"[[0,1,1,"&amp;L47&amp;",1,0,"&amp;M47&amp;"][0,1,1,"&amp;L48&amp;",1,0,"&amp;M48&amp;"][0,1,1,"&amp;L49&amp;",1,0,"&amp;M49&amp;"][0,1,1,"&amp;L50&amp;",1,0,"&amp;M50&amp;"][0,1,1,"&amp;L51&amp;",1,0,"&amp;M51&amp;"][0,1,1,"&amp;L52&amp;",1,0,"&amp;M52&amp;"][0,1,1,"&amp;L53&amp;",1,0,"&amp;M53&amp;"][0,1,1,"&amp;L54&amp;",1,0,"&amp;M54&amp;"][0,1,1,"&amp;L55&amp;",1,0,"&amp;M55&amp;"][0,1,1,"&amp;L56&amp;",1,0,"&amp;M56&amp;"][0,1,1,"&amp;L57&amp;",1,0,"&amp;M57&amp;"][0,1,1,"&amp;L58&amp;",1,0,"&amp;M58&amp;"][0,1,1,"&amp;L59&amp;",1,0,"&amp;M59&amp;"][0,1,1,"&amp;L60&amp;",1,0,"&amp;M60&amp;"][0,1,1,"&amp;L61&amp;",1,0,"&amp;M61&amp;"]]"</f>
        <v>[[0,1,1,1010501,1,0,2000][0,1,1,1010501,1,0,1000][0,1,1,1020501,1,0,250][0,1,1,1030501,1,0,60][0,1,1,1040501,1,0,20][0,1,1,1010502,1,0,2000][0,1,1,1010502,1,0,1000][0,1,1,1020502,1,0,250][0,1,1,1030502,1,0,60][0,1,1,1040502,1,0,20][0,1,1,1010503,1,0,2010][0,1,1,1010503,1,0,1000][0,1,1,1020503,1,0,250][0,1,1,1030503,1,0,60][0,1,1,1040503,1,0,20]]</v>
      </c>
      <c r="S63" s="12" t="str">
        <f>"[[0,1,1,"&amp;S48&amp;",1,0,"&amp;T48&amp;"][0,1,1,"&amp;S49&amp;",1,0,"&amp;T49&amp;"][0,1,1,"&amp;S50&amp;",1,0,"&amp;T50&amp;"][0,1,1,"&amp;S53&amp;",1,0,"&amp;T53&amp;"][0,1,1,"&amp;S54&amp;",1,0,"&amp;T54&amp;"][0,1,1,"&amp;S55&amp;",1,0,"&amp;T55&amp;"][0,1,1,"&amp;S58&amp;",1,0,"&amp;T58&amp;"][0,1,1,"&amp;S59&amp;",1,0,"&amp;T59&amp;"][0,1,1,"&amp;S60&amp;",1,0,"&amp;T60&amp;"]]"</f>
        <v>[[0,1,1,1020501,1,0,2860][0,1,1,1030501,1,0,400][0,1,1,1040501,1,0,70][0,1,1,1020502,1,0,2860][0,1,1,1030502,1,0,400][0,1,1,1040502,1,0,70][0,1,1,1020503,1,0,2870][0,1,1,1030503,1,0,400][0,1,1,1040503,1,0,70]]</v>
      </c>
    </row>
    <row r="64" spans="2:22" x14ac:dyDescent="0.15">
      <c r="F64" s="7"/>
    </row>
    <row r="65" spans="2:22" x14ac:dyDescent="0.15">
      <c r="F65" s="7"/>
    </row>
    <row r="66" spans="2:22" x14ac:dyDescent="0.15">
      <c r="F66" s="7"/>
    </row>
    <row r="67" spans="2:22" x14ac:dyDescent="0.15">
      <c r="B67" s="12" t="s">
        <v>501</v>
      </c>
      <c r="C67" s="12" t="s">
        <v>515</v>
      </c>
      <c r="D67" s="12" t="s">
        <v>514</v>
      </c>
      <c r="E67" s="12" t="s">
        <v>499</v>
      </c>
      <c r="F67" s="12" t="s">
        <v>500</v>
      </c>
      <c r="G67" s="12" t="s">
        <v>518</v>
      </c>
      <c r="H67" s="12" t="s">
        <v>520</v>
      </c>
      <c r="I67" s="12" t="s">
        <v>502</v>
      </c>
      <c r="J67" s="12" t="s">
        <v>515</v>
      </c>
      <c r="K67" s="12" t="s">
        <v>514</v>
      </c>
      <c r="L67" s="12" t="s">
        <v>499</v>
      </c>
      <c r="M67" s="12" t="s">
        <v>500</v>
      </c>
      <c r="N67" s="12" t="s">
        <v>518</v>
      </c>
      <c r="P67" s="12" t="s">
        <v>503</v>
      </c>
      <c r="Q67" s="12" t="s">
        <v>515</v>
      </c>
      <c r="R67" s="12" t="s">
        <v>514</v>
      </c>
      <c r="S67" s="12" t="s">
        <v>499</v>
      </c>
      <c r="T67" s="12" t="s">
        <v>500</v>
      </c>
      <c r="U67" s="12" t="s">
        <v>518</v>
      </c>
    </row>
    <row r="68" spans="2:22" x14ac:dyDescent="0.15">
      <c r="B68" s="12" t="s">
        <v>639</v>
      </c>
      <c r="C68" s="12" t="s">
        <v>504</v>
      </c>
      <c r="D68" s="12" t="s">
        <v>511</v>
      </c>
      <c r="E68" s="12">
        <v>1000601</v>
      </c>
      <c r="F68" s="12">
        <v>1450</v>
      </c>
      <c r="G68" s="12">
        <f>VLOOKUP(E68,Sheet3!$B$1:$D$902,2,0)</f>
        <v>38</v>
      </c>
      <c r="H68" s="12">
        <f t="shared" ref="H68:H82" si="48">G68*F68/10000</f>
        <v>5.51</v>
      </c>
      <c r="I68" s="12" t="s">
        <v>508</v>
      </c>
      <c r="J68" s="12" t="s">
        <v>504</v>
      </c>
      <c r="K68" s="12" t="s">
        <v>511</v>
      </c>
      <c r="L68" s="12">
        <v>1010601</v>
      </c>
      <c r="M68" s="12">
        <v>2000</v>
      </c>
      <c r="N68" s="12">
        <f>VLOOKUP(L68,Sheet3!$B$1:$D$902,2,0)</f>
        <v>189</v>
      </c>
      <c r="O68" s="12">
        <f>N68*M68/10000</f>
        <v>37.799999999999997</v>
      </c>
      <c r="P68" s="12" t="s">
        <v>508</v>
      </c>
      <c r="Q68" s="12" t="s">
        <v>504</v>
      </c>
      <c r="R68" s="12" t="s">
        <v>512</v>
      </c>
      <c r="S68" s="12">
        <f>L68+10000</f>
        <v>1020601</v>
      </c>
      <c r="T68" s="12">
        <v>0</v>
      </c>
      <c r="U68" s="12">
        <f>VLOOKUP(S68,Sheet3!$B$1:$D$902,2,0)</f>
        <v>945</v>
      </c>
      <c r="V68" s="12">
        <f>U68*T68/10000</f>
        <v>0</v>
      </c>
    </row>
    <row r="69" spans="2:22" x14ac:dyDescent="0.15">
      <c r="D69" s="12" t="s">
        <v>511</v>
      </c>
      <c r="E69" s="12">
        <v>1000601</v>
      </c>
      <c r="F69" s="12">
        <v>1400</v>
      </c>
      <c r="G69" s="12">
        <f>VLOOKUP(E69,Sheet3!$B$1:$D$902,2,0)</f>
        <v>38</v>
      </c>
      <c r="H69" s="12">
        <f t="shared" si="48"/>
        <v>5.32</v>
      </c>
      <c r="K69" s="12" t="s">
        <v>512</v>
      </c>
      <c r="L69" s="12">
        <f>E69+10000</f>
        <v>1010601</v>
      </c>
      <c r="M69" s="12">
        <v>1000</v>
      </c>
      <c r="N69" s="12">
        <f>VLOOKUP(L69,Sheet3!$B$1:$D$902,2,0)</f>
        <v>189</v>
      </c>
      <c r="O69" s="12">
        <f>N69*M69/10000</f>
        <v>18.899999999999999</v>
      </c>
      <c r="R69" s="12" t="s">
        <v>513</v>
      </c>
      <c r="S69" s="12">
        <f>L69+10000</f>
        <v>1020601</v>
      </c>
      <c r="T69" s="12">
        <v>2860</v>
      </c>
      <c r="U69" s="12">
        <f>VLOOKUP(S69,Sheet3!$B$1:$D$902,2,0)</f>
        <v>945</v>
      </c>
      <c r="V69" s="12">
        <f>U69*T69/10000</f>
        <v>270.27</v>
      </c>
    </row>
    <row r="70" spans="2:22" x14ac:dyDescent="0.15">
      <c r="D70" s="12" t="s">
        <v>512</v>
      </c>
      <c r="E70" s="12">
        <v>1010601</v>
      </c>
      <c r="F70" s="12">
        <v>400</v>
      </c>
      <c r="G70" s="12">
        <f>VLOOKUP(E70,Sheet3!$B$1:$D$902,2,0)</f>
        <v>189</v>
      </c>
      <c r="H70" s="12">
        <f t="shared" si="48"/>
        <v>7.56</v>
      </c>
      <c r="K70" s="12" t="s">
        <v>513</v>
      </c>
      <c r="L70" s="12">
        <f t="shared" ref="L70:L72" si="49">E70+10000</f>
        <v>1020601</v>
      </c>
      <c r="M70" s="12">
        <v>250</v>
      </c>
      <c r="N70" s="12">
        <f>VLOOKUP(L70,Sheet3!$B$1:$D$902,2,0)</f>
        <v>945</v>
      </c>
      <c r="O70" s="12">
        <f t="shared" ref="O70:O72" si="50">N70*M70/10000</f>
        <v>23.625</v>
      </c>
      <c r="R70" s="12" t="s">
        <v>516</v>
      </c>
      <c r="S70" s="12">
        <f t="shared" ref="S70:S71" si="51">L70+10000</f>
        <v>1030601</v>
      </c>
      <c r="T70" s="12">
        <v>400</v>
      </c>
      <c r="U70" s="12">
        <f>VLOOKUP(S70,Sheet3!$B$1:$D$902,2,0)</f>
        <v>4724</v>
      </c>
      <c r="V70" s="12">
        <f t="shared" ref="V70" si="52">U70*T70/10000</f>
        <v>188.96</v>
      </c>
    </row>
    <row r="71" spans="2:22" x14ac:dyDescent="0.15">
      <c r="D71" s="12" t="s">
        <v>513</v>
      </c>
      <c r="E71" s="12">
        <v>1020601</v>
      </c>
      <c r="F71" s="12">
        <v>80</v>
      </c>
      <c r="G71" s="12">
        <f>VLOOKUP(E71,Sheet3!$B$1:$D$902,2,0)</f>
        <v>945</v>
      </c>
      <c r="H71" s="12">
        <f t="shared" si="48"/>
        <v>7.56</v>
      </c>
      <c r="K71" s="12" t="s">
        <v>516</v>
      </c>
      <c r="L71" s="12">
        <f t="shared" si="49"/>
        <v>1030601</v>
      </c>
      <c r="M71" s="12">
        <v>60</v>
      </c>
      <c r="N71" s="12">
        <f>VLOOKUP(L71,Sheet3!$B$1:$D$902,2,0)</f>
        <v>4724</v>
      </c>
      <c r="O71" s="12">
        <f t="shared" si="50"/>
        <v>28.344000000000001</v>
      </c>
      <c r="R71" s="12" t="s">
        <v>517</v>
      </c>
      <c r="S71" s="12">
        <f t="shared" si="51"/>
        <v>1040601</v>
      </c>
      <c r="T71" s="12">
        <v>70</v>
      </c>
      <c r="U71" s="12">
        <f>VLOOKUP(S71,Sheet3!$B$1:$D$902,2,0)</f>
        <v>23620</v>
      </c>
      <c r="V71" s="12">
        <f>U71*T71/10000</f>
        <v>165.34</v>
      </c>
    </row>
    <row r="72" spans="2:22" x14ac:dyDescent="0.15">
      <c r="B72" s="12" t="s">
        <v>640</v>
      </c>
      <c r="C72" s="12" t="s">
        <v>504</v>
      </c>
      <c r="E72" s="12">
        <v>1030601</v>
      </c>
      <c r="F72" s="12">
        <v>20</v>
      </c>
      <c r="G72" s="12">
        <f>VLOOKUP(E72,Sheet3!$B$1:$D$902,2,0)</f>
        <v>4724</v>
      </c>
      <c r="H72" s="12">
        <f t="shared" si="48"/>
        <v>9.4480000000000004</v>
      </c>
      <c r="K72" s="12" t="s">
        <v>723</v>
      </c>
      <c r="L72" s="12">
        <f t="shared" si="49"/>
        <v>1040601</v>
      </c>
      <c r="M72" s="12">
        <v>20</v>
      </c>
      <c r="N72" s="12">
        <f>VLOOKUP(L72,Sheet3!$B$1:$D$902,2,0)</f>
        <v>23620</v>
      </c>
      <c r="O72" s="12">
        <f t="shared" si="50"/>
        <v>47.24</v>
      </c>
    </row>
    <row r="73" spans="2:22" x14ac:dyDescent="0.15">
      <c r="D73" s="12" t="s">
        <v>511</v>
      </c>
      <c r="E73" s="12">
        <f>E68+1</f>
        <v>1000602</v>
      </c>
      <c r="F73" s="12">
        <f>ROUND(F68,0)</f>
        <v>1450</v>
      </c>
      <c r="G73" s="12">
        <f>VLOOKUP(E73,Sheet3!$B$1:$D$902,2,0)</f>
        <v>38</v>
      </c>
      <c r="H73" s="12">
        <f t="shared" si="48"/>
        <v>5.51</v>
      </c>
      <c r="I73" s="12" t="s">
        <v>509</v>
      </c>
      <c r="J73" s="12" t="s">
        <v>504</v>
      </c>
      <c r="K73" s="12" t="s">
        <v>511</v>
      </c>
      <c r="L73" s="12">
        <f>L68+1</f>
        <v>1010602</v>
      </c>
      <c r="M73" s="12">
        <f>ROUND(M68,0)</f>
        <v>2000</v>
      </c>
      <c r="N73" s="12">
        <f>VLOOKUP(L73,Sheet3!$B$1:$D$902,2,0)</f>
        <v>189</v>
      </c>
      <c r="O73" s="12">
        <f>N73*M73/10000</f>
        <v>37.799999999999997</v>
      </c>
      <c r="P73" s="12" t="s">
        <v>509</v>
      </c>
      <c r="Q73" s="12" t="s">
        <v>504</v>
      </c>
      <c r="R73" s="12" t="s">
        <v>512</v>
      </c>
      <c r="S73" s="12">
        <f>S68+1</f>
        <v>1020602</v>
      </c>
      <c r="T73" s="12">
        <v>0</v>
      </c>
      <c r="U73" s="12">
        <f>VLOOKUP(S73,Sheet3!$B$1:$D$902,2,0)</f>
        <v>945</v>
      </c>
      <c r="V73" s="12">
        <f>U73*T73/10000</f>
        <v>0</v>
      </c>
    </row>
    <row r="74" spans="2:22" x14ac:dyDescent="0.15">
      <c r="D74" s="12" t="s">
        <v>511</v>
      </c>
      <c r="E74" s="12">
        <f>E69+1</f>
        <v>1000602</v>
      </c>
      <c r="F74" s="12">
        <f>ROUND(F69,0)</f>
        <v>1400</v>
      </c>
      <c r="G74" s="12">
        <f>VLOOKUP(E74,Sheet3!$B$1:$D$902,2,0)</f>
        <v>38</v>
      </c>
      <c r="H74" s="12">
        <f t="shared" si="48"/>
        <v>5.32</v>
      </c>
      <c r="K74" s="12" t="s">
        <v>512</v>
      </c>
      <c r="L74" s="12">
        <f>L69+1</f>
        <v>1010602</v>
      </c>
      <c r="M74" s="12">
        <f>ROUND(M69,0)</f>
        <v>1000</v>
      </c>
      <c r="N74" s="12">
        <f>VLOOKUP(L74,Sheet3!$B$1:$D$902,2,0)</f>
        <v>189</v>
      </c>
      <c r="O74" s="12">
        <f>N74*M74/10000</f>
        <v>18.899999999999999</v>
      </c>
      <c r="R74" s="12" t="s">
        <v>513</v>
      </c>
      <c r="S74" s="12">
        <f>S69+1</f>
        <v>1020602</v>
      </c>
      <c r="T74" s="12">
        <v>2860</v>
      </c>
      <c r="U74" s="12">
        <f>VLOOKUP(S74,Sheet3!$B$1:$D$902,2,0)</f>
        <v>945</v>
      </c>
      <c r="V74" s="12">
        <f>U74*T74/10000</f>
        <v>270.27</v>
      </c>
    </row>
    <row r="75" spans="2:22" x14ac:dyDescent="0.15">
      <c r="D75" s="12" t="s">
        <v>512</v>
      </c>
      <c r="E75" s="12">
        <f>E70+1</f>
        <v>1010602</v>
      </c>
      <c r="F75" s="12">
        <f>ROUND(F70,0)</f>
        <v>400</v>
      </c>
      <c r="G75" s="12">
        <f>VLOOKUP(E75,Sheet3!$B$1:$D$902,2,0)</f>
        <v>189</v>
      </c>
      <c r="H75" s="12">
        <f t="shared" si="48"/>
        <v>7.56</v>
      </c>
      <c r="K75" s="12" t="s">
        <v>513</v>
      </c>
      <c r="L75" s="12">
        <f>L70+1</f>
        <v>1020602</v>
      </c>
      <c r="M75" s="12">
        <f>ROUND(M70,0)</f>
        <v>250</v>
      </c>
      <c r="N75" s="12">
        <f>VLOOKUP(L75,Sheet3!$B$1:$D$902,2,0)</f>
        <v>945</v>
      </c>
      <c r="O75" s="12">
        <f t="shared" ref="O75:O77" si="53">N75*M75/10000</f>
        <v>23.625</v>
      </c>
      <c r="R75" s="12" t="s">
        <v>516</v>
      </c>
      <c r="S75" s="12">
        <f>S70+1</f>
        <v>1030602</v>
      </c>
      <c r="T75" s="12">
        <v>400</v>
      </c>
      <c r="U75" s="12">
        <f>VLOOKUP(S75,Sheet3!$B$1:$D$902,2,0)</f>
        <v>4724</v>
      </c>
      <c r="V75" s="12">
        <f t="shared" ref="V75" si="54">U75*T75/10000</f>
        <v>188.96</v>
      </c>
    </row>
    <row r="76" spans="2:22" x14ac:dyDescent="0.15">
      <c r="B76" s="12" t="s">
        <v>641</v>
      </c>
      <c r="C76" s="12" t="s">
        <v>504</v>
      </c>
      <c r="D76" s="12" t="s">
        <v>513</v>
      </c>
      <c r="E76" s="12">
        <f>E71+1</f>
        <v>1020602</v>
      </c>
      <c r="F76" s="12">
        <f>ROUND(F71,0)</f>
        <v>80</v>
      </c>
      <c r="G76" s="12">
        <f>VLOOKUP(E76,Sheet3!$B$1:$D$902,2,0)</f>
        <v>945</v>
      </c>
      <c r="H76" s="12">
        <f t="shared" si="48"/>
        <v>7.56</v>
      </c>
      <c r="K76" s="12" t="s">
        <v>516</v>
      </c>
      <c r="L76" s="12">
        <f>L71+1</f>
        <v>1030602</v>
      </c>
      <c r="M76" s="12">
        <f>ROUND(M71,0)</f>
        <v>60</v>
      </c>
      <c r="N76" s="12">
        <f>VLOOKUP(L76,Sheet3!$B$1:$D$902,2,0)</f>
        <v>4724</v>
      </c>
      <c r="O76" s="12">
        <f t="shared" si="53"/>
        <v>28.344000000000001</v>
      </c>
      <c r="R76" s="12" t="s">
        <v>517</v>
      </c>
      <c r="S76" s="12">
        <f>S71+1</f>
        <v>1040602</v>
      </c>
      <c r="T76" s="12">
        <v>70</v>
      </c>
      <c r="U76" s="12">
        <f>VLOOKUP(S76,Sheet3!$B$1:$D$902,2,0)</f>
        <v>23620</v>
      </c>
      <c r="V76" s="12">
        <f>U76*T76/10000</f>
        <v>165.34</v>
      </c>
    </row>
    <row r="77" spans="2:22" x14ac:dyDescent="0.15">
      <c r="E77" s="12">
        <f>E72+1</f>
        <v>1030602</v>
      </c>
      <c r="F77" s="12">
        <f>ROUND(F72,0)</f>
        <v>20</v>
      </c>
      <c r="G77" s="12">
        <f>VLOOKUP(E77,Sheet3!$B$1:$D$902,2,0)</f>
        <v>4724</v>
      </c>
      <c r="H77" s="12">
        <f t="shared" si="48"/>
        <v>9.4480000000000004</v>
      </c>
      <c r="K77" s="12" t="s">
        <v>723</v>
      </c>
      <c r="L77" s="12">
        <f>L72+1</f>
        <v>1040602</v>
      </c>
      <c r="M77" s="12">
        <f>ROUND(M72,0)</f>
        <v>20</v>
      </c>
      <c r="N77" s="12">
        <f>VLOOKUP(L77,Sheet3!$B$1:$D$902,2,0)</f>
        <v>23620</v>
      </c>
      <c r="O77" s="12">
        <f t="shared" si="53"/>
        <v>47.24</v>
      </c>
    </row>
    <row r="78" spans="2:22" x14ac:dyDescent="0.15">
      <c r="D78" s="12" t="s">
        <v>511</v>
      </c>
      <c r="E78" s="12">
        <f t="shared" ref="E78:E82" si="55">E73+1</f>
        <v>1000603</v>
      </c>
      <c r="F78" s="12">
        <v>1460</v>
      </c>
      <c r="G78" s="12">
        <f>VLOOKUP(E78,Sheet3!$B$1:$D$902,2,0)</f>
        <v>38</v>
      </c>
      <c r="H78" s="12">
        <f t="shared" si="48"/>
        <v>5.548</v>
      </c>
      <c r="I78" s="12" t="s">
        <v>510</v>
      </c>
      <c r="J78" s="12" t="s">
        <v>504</v>
      </c>
      <c r="K78" s="12" t="s">
        <v>511</v>
      </c>
      <c r="L78" s="12">
        <f t="shared" ref="L78:L82" si="56">L73+1</f>
        <v>1010603</v>
      </c>
      <c r="M78" s="12">
        <v>2010</v>
      </c>
      <c r="N78" s="12">
        <f>VLOOKUP(L78,Sheet3!$B$1:$D$902,2,0)</f>
        <v>189</v>
      </c>
      <c r="O78" s="12">
        <f>N78*M78/10000</f>
        <v>37.988999999999997</v>
      </c>
      <c r="P78" s="12" t="s">
        <v>510</v>
      </c>
      <c r="Q78" s="12" t="s">
        <v>504</v>
      </c>
      <c r="R78" s="12" t="s">
        <v>512</v>
      </c>
      <c r="S78" s="12">
        <f t="shared" ref="S78:S81" si="57">S73+1</f>
        <v>1020603</v>
      </c>
      <c r="T78" s="12">
        <v>0</v>
      </c>
      <c r="U78" s="12">
        <f>VLOOKUP(S78,Sheet3!$B$1:$D$902,2,0)</f>
        <v>945</v>
      </c>
      <c r="V78" s="12">
        <f>U78*T78/10000</f>
        <v>0</v>
      </c>
    </row>
    <row r="79" spans="2:22" x14ac:dyDescent="0.15">
      <c r="D79" s="12" t="s">
        <v>511</v>
      </c>
      <c r="E79" s="12">
        <f t="shared" si="55"/>
        <v>1000603</v>
      </c>
      <c r="F79" s="12">
        <f t="shared" ref="F79:F82" si="58">ROUND(F74,0)</f>
        <v>1400</v>
      </c>
      <c r="G79" s="12">
        <f>VLOOKUP(E79,Sheet3!$B$1:$D$902,2,0)</f>
        <v>38</v>
      </c>
      <c r="H79" s="12">
        <f t="shared" si="48"/>
        <v>5.32</v>
      </c>
      <c r="K79" s="12" t="s">
        <v>512</v>
      </c>
      <c r="L79" s="12">
        <f t="shared" si="56"/>
        <v>1010603</v>
      </c>
      <c r="M79" s="12">
        <f t="shared" ref="M79:M82" si="59">ROUND(M74,0)</f>
        <v>1000</v>
      </c>
      <c r="N79" s="12">
        <f>VLOOKUP(L79,Sheet3!$B$1:$D$902,2,0)</f>
        <v>189</v>
      </c>
      <c r="O79" s="12">
        <f>N79*M79/10000</f>
        <v>18.899999999999999</v>
      </c>
      <c r="R79" s="12" t="s">
        <v>513</v>
      </c>
      <c r="S79" s="12">
        <f t="shared" si="57"/>
        <v>1020603</v>
      </c>
      <c r="T79" s="12">
        <v>2870</v>
      </c>
      <c r="U79" s="12">
        <f>VLOOKUP(S79,Sheet3!$B$1:$D$902,2,0)</f>
        <v>945</v>
      </c>
      <c r="V79" s="12">
        <f>U79*T79/10000</f>
        <v>271.21499999999997</v>
      </c>
    </row>
    <row r="80" spans="2:22" x14ac:dyDescent="0.15">
      <c r="D80" s="12" t="s">
        <v>512</v>
      </c>
      <c r="E80" s="12">
        <f t="shared" si="55"/>
        <v>1010603</v>
      </c>
      <c r="F80" s="12">
        <f t="shared" si="58"/>
        <v>400</v>
      </c>
      <c r="G80" s="12">
        <f>VLOOKUP(E80,Sheet3!$B$1:$D$902,2,0)</f>
        <v>189</v>
      </c>
      <c r="H80" s="12">
        <f t="shared" si="48"/>
        <v>7.56</v>
      </c>
      <c r="K80" s="12" t="s">
        <v>513</v>
      </c>
      <c r="L80" s="12">
        <f t="shared" si="56"/>
        <v>1020603</v>
      </c>
      <c r="M80" s="12">
        <f t="shared" si="59"/>
        <v>250</v>
      </c>
      <c r="N80" s="12">
        <f>VLOOKUP(L80,Sheet3!$B$1:$D$902,2,0)</f>
        <v>945</v>
      </c>
      <c r="O80" s="12">
        <f t="shared" ref="O80:O82" si="60">N80*M80/10000</f>
        <v>23.625</v>
      </c>
      <c r="R80" s="12" t="s">
        <v>516</v>
      </c>
      <c r="S80" s="12">
        <f t="shared" si="57"/>
        <v>1030603</v>
      </c>
      <c r="T80" s="12">
        <v>400</v>
      </c>
      <c r="U80" s="12">
        <f>VLOOKUP(S80,Sheet3!$B$1:$D$902,2,0)</f>
        <v>4724</v>
      </c>
      <c r="V80" s="12">
        <f t="shared" ref="V80" si="61">U80*T80/10000</f>
        <v>188.96</v>
      </c>
    </row>
    <row r="81" spans="4:22" x14ac:dyDescent="0.15">
      <c r="D81" s="12" t="s">
        <v>513</v>
      </c>
      <c r="E81" s="12">
        <f t="shared" si="55"/>
        <v>1020603</v>
      </c>
      <c r="F81" s="12">
        <f t="shared" si="58"/>
        <v>80</v>
      </c>
      <c r="G81" s="12">
        <f>VLOOKUP(E81,Sheet3!$B$1:$D$902,2,0)</f>
        <v>945</v>
      </c>
      <c r="H81" s="12">
        <f t="shared" si="48"/>
        <v>7.56</v>
      </c>
      <c r="K81" s="12" t="s">
        <v>516</v>
      </c>
      <c r="L81" s="12">
        <f t="shared" si="56"/>
        <v>1030603</v>
      </c>
      <c r="M81" s="12">
        <f t="shared" si="59"/>
        <v>60</v>
      </c>
      <c r="N81" s="12">
        <f>VLOOKUP(L81,Sheet3!$B$1:$D$902,2,0)</f>
        <v>4724</v>
      </c>
      <c r="O81" s="12">
        <f t="shared" si="60"/>
        <v>28.344000000000001</v>
      </c>
      <c r="R81" s="12" t="s">
        <v>517</v>
      </c>
      <c r="S81" s="12">
        <f t="shared" si="57"/>
        <v>1040603</v>
      </c>
      <c r="T81" s="12">
        <v>70</v>
      </c>
      <c r="U81" s="12">
        <f>VLOOKUP(S81,Sheet3!$B$1:$D$902,2,0)</f>
        <v>23620</v>
      </c>
      <c r="V81" s="12">
        <f>U81*T81/10000</f>
        <v>165.34</v>
      </c>
    </row>
    <row r="82" spans="4:22" x14ac:dyDescent="0.15">
      <c r="E82" s="12">
        <f t="shared" si="55"/>
        <v>1030603</v>
      </c>
      <c r="F82" s="12">
        <f t="shared" si="58"/>
        <v>20</v>
      </c>
      <c r="G82" s="12">
        <f>VLOOKUP(E82,Sheet3!$B$1:$D$902,2,0)</f>
        <v>4724</v>
      </c>
      <c r="H82" s="12">
        <f t="shared" si="48"/>
        <v>9.4480000000000004</v>
      </c>
      <c r="K82" s="12" t="s">
        <v>723</v>
      </c>
      <c r="L82" s="12">
        <f t="shared" si="56"/>
        <v>1040603</v>
      </c>
      <c r="M82" s="12">
        <f t="shared" si="59"/>
        <v>20</v>
      </c>
      <c r="N82" s="12">
        <f>VLOOKUP(L82,Sheet3!$B$1:$D$902,2,0)</f>
        <v>23620</v>
      </c>
      <c r="O82" s="12">
        <f t="shared" si="60"/>
        <v>47.24</v>
      </c>
    </row>
    <row r="84" spans="4:22" x14ac:dyDescent="0.15">
      <c r="E84" s="12" t="str">
        <f>"[[0,1,1,"&amp;E68&amp;",1,0,"&amp;F68&amp;"][0,1,1,"&amp;E69&amp;",1,0,"&amp;F69&amp;"][0,1,1,"&amp;E70&amp;",1,0,"&amp;F70&amp;"][0,1,1,"&amp;E71&amp;",1,0,"&amp;F71&amp;"][0,1,1,"&amp;E73&amp;",1,0,"&amp;F73&amp;"][0,1,1,"&amp;E74&amp;",1,0,"&amp;F74&amp;"][0,1,1,"&amp;E75&amp;",1,0,"&amp;F75&amp;"][0,1,1,"&amp;E76&amp;",1,0,"&amp;F76&amp;"][0,1,1,"&amp;E78&amp;",1,0,"&amp;F78&amp;"][0,1,1,"&amp;E79&amp;",1,0,"&amp;F79&amp;"][0,1,1,"&amp;E80&amp;",1,0,"&amp;F80&amp;"][0,1,1,"&amp;E81&amp;",1,0,"&amp;F81&amp;"]]"</f>
        <v>[[0,1,1,1000601,1,0,1450][0,1,1,1000601,1,0,1400][0,1,1,1010601,1,0,400][0,1,1,1020601,1,0,80][0,1,1,1000602,1,0,1450][0,1,1,1000602,1,0,1400][0,1,1,1010602,1,0,400][0,1,1,1020602,1,0,80][0,1,1,1000603,1,0,1460][0,1,1,1000603,1,0,1400][0,1,1,1010603,1,0,400][0,1,1,1020603,1,0,80]]</v>
      </c>
      <c r="F84" s="7"/>
      <c r="L84" s="12" t="str">
        <f>"[[0,1,1,"&amp;L68&amp;",1,0,"&amp;M68&amp;"][0,1,1,"&amp;L69&amp;",1,0,"&amp;M69&amp;"][0,1,1,"&amp;L70&amp;",1,0,"&amp;M70&amp;"][0,1,1,"&amp;L71&amp;",1,0,"&amp;M71&amp;"][0,1,1,"&amp;L72&amp;",1,0,"&amp;M72&amp;"][0,1,1,"&amp;L73&amp;",1,0,"&amp;M73&amp;"][0,1,1,"&amp;L74&amp;",1,0,"&amp;M74&amp;"][0,1,1,"&amp;L75&amp;",1,0,"&amp;M75&amp;"][0,1,1,"&amp;L76&amp;",1,0,"&amp;M76&amp;"][0,1,1,"&amp;L77&amp;",1,0,"&amp;M77&amp;"][0,1,1,"&amp;L78&amp;",1,0,"&amp;M78&amp;"][0,1,1,"&amp;L79&amp;",1,0,"&amp;M79&amp;"][0,1,1,"&amp;L80&amp;",1,0,"&amp;M80&amp;"][0,1,1,"&amp;L81&amp;",1,0,"&amp;M81&amp;"][0,1,1,"&amp;L82&amp;",1,0,"&amp;M82&amp;"]]"</f>
        <v>[[0,1,1,1010601,1,0,2000][0,1,1,1010601,1,0,1000][0,1,1,1020601,1,0,250][0,1,1,1030601,1,0,60][0,1,1,1040601,1,0,20][0,1,1,1010602,1,0,2000][0,1,1,1010602,1,0,1000][0,1,1,1020602,1,0,250][0,1,1,1030602,1,0,60][0,1,1,1040602,1,0,20][0,1,1,1010603,1,0,2010][0,1,1,1010603,1,0,1000][0,1,1,1020603,1,0,250][0,1,1,1030603,1,0,60][0,1,1,1040603,1,0,20]]</v>
      </c>
      <c r="S84" s="12" t="str">
        <f>"[[0,1,1,"&amp;S69&amp;",1,0,"&amp;T69&amp;"][0,1,1,"&amp;S70&amp;",1,0,"&amp;T70&amp;"][0,1,1,"&amp;S71&amp;",1,0,"&amp;T71&amp;"][0,1,1,"&amp;S74&amp;",1,0,"&amp;T74&amp;"][0,1,1,"&amp;S75&amp;",1,0,"&amp;T75&amp;"][0,1,1,"&amp;S76&amp;",1,0,"&amp;T76&amp;"][0,1,1,"&amp;S79&amp;",1,0,"&amp;T79&amp;"][0,1,1,"&amp;S80&amp;",1,0,"&amp;T80&amp;"][0,1,1,"&amp;S81&amp;",1,0,"&amp;T81&amp;"]]"</f>
        <v>[[0,1,1,1020601,1,0,2860][0,1,1,1030601,1,0,400][0,1,1,1040601,1,0,70][0,1,1,1020602,1,0,2860][0,1,1,1030602,1,0,400][0,1,1,1040602,1,0,70][0,1,1,1020603,1,0,2870][0,1,1,1030603,1,0,400][0,1,1,1040603,1,0,70]]</v>
      </c>
    </row>
    <row r="85" spans="4:22" x14ac:dyDescent="0.15">
      <c r="F85" s="7"/>
    </row>
    <row r="94" spans="4:22" x14ac:dyDescent="0.15">
      <c r="O94" s="18" t="s">
        <v>690</v>
      </c>
      <c r="P94" s="18"/>
    </row>
    <row r="95" spans="4:22" x14ac:dyDescent="0.15">
      <c r="O95" s="12" t="s">
        <v>685</v>
      </c>
      <c r="P95" s="15">
        <v>0.85599999999999998</v>
      </c>
    </row>
    <row r="96" spans="4:22" x14ac:dyDescent="0.15">
      <c r="O96" s="12" t="s">
        <v>686</v>
      </c>
      <c r="P96" s="15">
        <v>0.12</v>
      </c>
    </row>
    <row r="97" spans="6:16" x14ac:dyDescent="0.15">
      <c r="F97" s="7"/>
      <c r="O97" s="12" t="s">
        <v>687</v>
      </c>
      <c r="P97" s="15">
        <v>2.4E-2</v>
      </c>
    </row>
    <row r="102" spans="6:16" x14ac:dyDescent="0.15">
      <c r="O102" s="18" t="s">
        <v>691</v>
      </c>
      <c r="P102" s="18"/>
    </row>
    <row r="103" spans="6:16" x14ac:dyDescent="0.15">
      <c r="O103" s="12" t="s">
        <v>685</v>
      </c>
      <c r="P103" s="15">
        <v>0.6</v>
      </c>
    </row>
    <row r="104" spans="6:16" x14ac:dyDescent="0.15">
      <c r="O104" s="12" t="s">
        <v>686</v>
      </c>
      <c r="P104" s="15">
        <v>0.32800000000000001</v>
      </c>
    </row>
    <row r="105" spans="6:16" x14ac:dyDescent="0.15">
      <c r="O105" s="12" t="s">
        <v>687</v>
      </c>
      <c r="P105" s="15">
        <v>0.06</v>
      </c>
    </row>
    <row r="106" spans="6:16" x14ac:dyDescent="0.15">
      <c r="O106" s="12" t="s">
        <v>688</v>
      </c>
      <c r="P106" s="15">
        <v>1.2E-2</v>
      </c>
    </row>
    <row r="110" spans="6:16" x14ac:dyDescent="0.15">
      <c r="O110" s="18" t="s">
        <v>692</v>
      </c>
      <c r="P110" s="18"/>
    </row>
    <row r="111" spans="6:16" x14ac:dyDescent="0.15">
      <c r="O111" s="12" t="s">
        <v>686</v>
      </c>
      <c r="P111" s="15">
        <v>0.78400000000000003</v>
      </c>
    </row>
    <row r="112" spans="6:16" x14ac:dyDescent="0.15">
      <c r="O112" s="12" t="s">
        <v>687</v>
      </c>
      <c r="P112" s="15">
        <v>0.18</v>
      </c>
    </row>
    <row r="113" spans="6:16" x14ac:dyDescent="0.15">
      <c r="O113" s="12" t="s">
        <v>688</v>
      </c>
      <c r="P113" s="15">
        <v>0.03</v>
      </c>
    </row>
    <row r="114" spans="6:16" x14ac:dyDescent="0.15">
      <c r="O114" s="12" t="s">
        <v>689</v>
      </c>
      <c r="P114" s="15">
        <v>6.0000000000000001E-3</v>
      </c>
    </row>
    <row r="115" spans="6:16" x14ac:dyDescent="0.15">
      <c r="F115" s="7"/>
    </row>
  </sheetData>
  <mergeCells count="3">
    <mergeCell ref="O94:P94"/>
    <mergeCell ref="O102:P102"/>
    <mergeCell ref="O110:P1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1"/>
  <sheetViews>
    <sheetView workbookViewId="0">
      <selection activeCell="J37" sqref="J37"/>
    </sheetView>
  </sheetViews>
  <sheetFormatPr defaultRowHeight="13.5" x14ac:dyDescent="0.15"/>
  <cols>
    <col min="1" max="2" width="9" style="9"/>
    <col min="3" max="3" width="12.25" style="9" customWidth="1"/>
    <col min="4" max="16384" width="9" style="9"/>
  </cols>
  <sheetData>
    <row r="2" spans="2:22" x14ac:dyDescent="0.15">
      <c r="F2" s="9">
        <f>10000/SUM(F6:F8)</f>
        <v>1</v>
      </c>
      <c r="G2" s="9">
        <v>8.9027413465000258</v>
      </c>
      <c r="M2" s="9">
        <f>10000/SUM(M6:M8)</f>
        <v>1</v>
      </c>
      <c r="N2" s="9">
        <v>37.75785789548511</v>
      </c>
      <c r="T2" s="9">
        <f>10000/SUM(T6:T8)</f>
        <v>1</v>
      </c>
      <c r="U2" s="9">
        <v>188.5057551733297</v>
      </c>
    </row>
    <row r="5" spans="2:22" x14ac:dyDescent="0.15">
      <c r="B5" s="9" t="s">
        <v>501</v>
      </c>
      <c r="C5" s="9" t="s">
        <v>515</v>
      </c>
      <c r="D5" s="9" t="s">
        <v>514</v>
      </c>
      <c r="E5" s="9" t="s">
        <v>499</v>
      </c>
      <c r="F5" s="9" t="s">
        <v>500</v>
      </c>
      <c r="G5" s="9" t="s">
        <v>518</v>
      </c>
      <c r="H5" s="9" t="s">
        <v>520</v>
      </c>
      <c r="I5" s="9" t="s">
        <v>502</v>
      </c>
      <c r="J5" s="9" t="s">
        <v>515</v>
      </c>
      <c r="K5" s="9" t="s">
        <v>514</v>
      </c>
      <c r="L5" s="9" t="s">
        <v>499</v>
      </c>
      <c r="M5" s="9" t="s">
        <v>500</v>
      </c>
      <c r="N5" s="9" t="s">
        <v>518</v>
      </c>
      <c r="P5" s="9" t="s">
        <v>503</v>
      </c>
      <c r="Q5" s="9" t="s">
        <v>515</v>
      </c>
      <c r="R5" s="9" t="s">
        <v>514</v>
      </c>
      <c r="S5" s="9" t="s">
        <v>499</v>
      </c>
      <c r="T5" s="9" t="s">
        <v>500</v>
      </c>
      <c r="U5" s="9" t="s">
        <v>518</v>
      </c>
    </row>
    <row r="6" spans="2:22" x14ac:dyDescent="0.15">
      <c r="B6" s="9" t="s">
        <v>508</v>
      </c>
      <c r="C6" s="9" t="s">
        <v>504</v>
      </c>
      <c r="D6" s="9" t="s">
        <v>511</v>
      </c>
      <c r="E6" s="9">
        <v>1100301</v>
      </c>
      <c r="F6" s="9">
        <v>6000</v>
      </c>
      <c r="G6" s="9">
        <f>VLOOKUP(E6,Sheet3!$B$1:$D$902,2,0)</f>
        <v>6</v>
      </c>
      <c r="H6" s="9">
        <f>G6*F6/10000</f>
        <v>3.6</v>
      </c>
      <c r="I6" s="9" t="s">
        <v>508</v>
      </c>
      <c r="J6" s="9" t="s">
        <v>504</v>
      </c>
      <c r="K6" s="9" t="s">
        <v>512</v>
      </c>
      <c r="L6" s="9">
        <f>E6+10000</f>
        <v>1110301</v>
      </c>
      <c r="M6" s="9">
        <v>7000</v>
      </c>
      <c r="N6" s="9">
        <f>VLOOKUP(L6,Sheet3!$B$1:$D$902,2,0)</f>
        <v>32</v>
      </c>
      <c r="O6" s="9">
        <f>N6*M6/10000</f>
        <v>22.4</v>
      </c>
      <c r="P6" s="9" t="s">
        <v>508</v>
      </c>
      <c r="Q6" s="9" t="s">
        <v>504</v>
      </c>
      <c r="R6" s="9" t="s">
        <v>513</v>
      </c>
      <c r="S6" s="9">
        <f>L6+10000</f>
        <v>1120301</v>
      </c>
      <c r="T6" s="9">
        <v>8600</v>
      </c>
      <c r="U6" s="9">
        <f>VLOOKUP(S6,Sheet3!$B$1:$D$902,2,0)</f>
        <v>162</v>
      </c>
      <c r="V6" s="9">
        <f>U6*T6/10000</f>
        <v>139.32</v>
      </c>
    </row>
    <row r="7" spans="2:22" x14ac:dyDescent="0.15">
      <c r="D7" s="9" t="s">
        <v>512</v>
      </c>
      <c r="E7" s="9">
        <v>1110301</v>
      </c>
      <c r="F7" s="9">
        <v>3000</v>
      </c>
      <c r="G7" s="9">
        <f>VLOOKUP(E7,Sheet3!$B$1:$D$902,2,0)</f>
        <v>32</v>
      </c>
      <c r="H7" s="9">
        <f>G7*F7/10000</f>
        <v>9.6</v>
      </c>
      <c r="K7" s="9" t="s">
        <v>513</v>
      </c>
      <c r="L7" s="9">
        <f t="shared" ref="L7:L14" si="0">E7+10000</f>
        <v>1120301</v>
      </c>
      <c r="M7" s="9">
        <v>2500</v>
      </c>
      <c r="N7" s="9">
        <f>VLOOKUP(L7,Sheet3!$B$1:$D$902,2,0)</f>
        <v>162</v>
      </c>
      <c r="O7" s="9">
        <f t="shared" ref="O7:O8" si="1">N7*M7/10000</f>
        <v>40.5</v>
      </c>
      <c r="R7" s="9" t="s">
        <v>516</v>
      </c>
      <c r="S7" s="9">
        <f t="shared" ref="S7:S14" si="2">L7+10000</f>
        <v>1130301</v>
      </c>
      <c r="T7" s="9">
        <v>1200</v>
      </c>
      <c r="U7" s="9">
        <f>VLOOKUP(S7,Sheet3!$B$1:$D$902,2,0)</f>
        <v>810</v>
      </c>
      <c r="V7" s="9">
        <f t="shared" ref="V7:V8" si="3">U7*T7/10000</f>
        <v>97.2</v>
      </c>
    </row>
    <row r="8" spans="2:22" x14ac:dyDescent="0.15">
      <c r="D8" s="9" t="s">
        <v>513</v>
      </c>
      <c r="E8" s="9">
        <v>1120301</v>
      </c>
      <c r="F8" s="9">
        <v>1000</v>
      </c>
      <c r="G8" s="9">
        <f>VLOOKUP(E8,Sheet3!$B$1:$D$902,2,0)</f>
        <v>162</v>
      </c>
      <c r="H8" s="9">
        <f>G8*F8/10000</f>
        <v>16.2</v>
      </c>
      <c r="K8" s="9" t="s">
        <v>516</v>
      </c>
      <c r="L8" s="9">
        <f t="shared" si="0"/>
        <v>1130301</v>
      </c>
      <c r="M8" s="9">
        <v>500</v>
      </c>
      <c r="N8" s="9">
        <f>VLOOKUP(L8,Sheet3!$B$1:$D$902,2,0)</f>
        <v>810</v>
      </c>
      <c r="O8" s="9">
        <f t="shared" si="1"/>
        <v>40.5</v>
      </c>
      <c r="R8" s="9" t="s">
        <v>517</v>
      </c>
      <c r="S8" s="9">
        <f t="shared" si="2"/>
        <v>1140301</v>
      </c>
      <c r="T8" s="9">
        <v>200</v>
      </c>
      <c r="U8" s="9">
        <f>VLOOKUP(S8,Sheet3!$B$1:$D$902,2,0)</f>
        <v>4050</v>
      </c>
      <c r="V8" s="9">
        <f t="shared" si="3"/>
        <v>81</v>
      </c>
    </row>
    <row r="9" spans="2:22" x14ac:dyDescent="0.15">
      <c r="B9" s="9" t="s">
        <v>509</v>
      </c>
      <c r="C9" s="9" t="s">
        <v>504</v>
      </c>
      <c r="D9" s="9" t="s">
        <v>511</v>
      </c>
      <c r="E9" s="9">
        <f t="shared" ref="E9:E14" si="4">E6+100000</f>
        <v>1200301</v>
      </c>
      <c r="F9" s="9">
        <f t="shared" ref="F9:F14" si="5">ROUND(F6,0)</f>
        <v>6000</v>
      </c>
      <c r="G9" s="9">
        <f>VLOOKUP(E9,Sheet3!$B$1:$D$902,2,0)</f>
        <v>6</v>
      </c>
      <c r="I9" s="9" t="s">
        <v>509</v>
      </c>
      <c r="J9" s="9" t="s">
        <v>504</v>
      </c>
      <c r="K9" s="9" t="s">
        <v>512</v>
      </c>
      <c r="L9" s="9">
        <f t="shared" si="0"/>
        <v>1210301</v>
      </c>
      <c r="M9" s="9">
        <f t="shared" ref="M9:M14" si="6">ROUND(M6,0)</f>
        <v>7000</v>
      </c>
      <c r="N9" s="9">
        <f>VLOOKUP(L9,Sheet3!$B$1:$D$902,2,0)</f>
        <v>32</v>
      </c>
      <c r="P9" s="9" t="s">
        <v>509</v>
      </c>
      <c r="Q9" s="9" t="s">
        <v>504</v>
      </c>
      <c r="R9" s="9" t="s">
        <v>513</v>
      </c>
      <c r="S9" s="9">
        <f t="shared" si="2"/>
        <v>1220301</v>
      </c>
      <c r="T9" s="9">
        <f t="shared" ref="T9:T14" si="7">ROUND(T6,0)</f>
        <v>8600</v>
      </c>
      <c r="U9" s="9">
        <f>VLOOKUP(S9,Sheet3!$B$1:$D$902,2,0)</f>
        <v>162</v>
      </c>
    </row>
    <row r="10" spans="2:22" x14ac:dyDescent="0.15">
      <c r="D10" s="9" t="s">
        <v>512</v>
      </c>
      <c r="E10" s="9">
        <f t="shared" si="4"/>
        <v>1210301</v>
      </c>
      <c r="F10" s="9">
        <f t="shared" si="5"/>
        <v>3000</v>
      </c>
      <c r="G10" s="9">
        <f>VLOOKUP(E10,Sheet3!$B$1:$D$902,2,0)</f>
        <v>32</v>
      </c>
      <c r="K10" s="9" t="s">
        <v>513</v>
      </c>
      <c r="L10" s="9">
        <f t="shared" si="0"/>
        <v>1220301</v>
      </c>
      <c r="M10" s="9">
        <f t="shared" si="6"/>
        <v>2500</v>
      </c>
      <c r="N10" s="9">
        <f>VLOOKUP(L10,Sheet3!$B$1:$D$902,2,0)</f>
        <v>162</v>
      </c>
      <c r="R10" s="9" t="s">
        <v>516</v>
      </c>
      <c r="S10" s="9">
        <f t="shared" si="2"/>
        <v>1230301</v>
      </c>
      <c r="T10" s="9">
        <f t="shared" si="7"/>
        <v>1200</v>
      </c>
      <c r="U10" s="9">
        <f>VLOOKUP(S10,Sheet3!$B$1:$D$902,2,0)</f>
        <v>810</v>
      </c>
    </row>
    <row r="11" spans="2:22" x14ac:dyDescent="0.15">
      <c r="D11" s="9" t="s">
        <v>513</v>
      </c>
      <c r="E11" s="9">
        <f t="shared" si="4"/>
        <v>1220301</v>
      </c>
      <c r="F11" s="9">
        <f t="shared" si="5"/>
        <v>1000</v>
      </c>
      <c r="G11" s="9">
        <f>VLOOKUP(E11,Sheet3!$B$1:$D$902,2,0)</f>
        <v>162</v>
      </c>
      <c r="K11" s="9" t="s">
        <v>516</v>
      </c>
      <c r="L11" s="9">
        <f t="shared" si="0"/>
        <v>1230301</v>
      </c>
      <c r="M11" s="9">
        <f t="shared" si="6"/>
        <v>500</v>
      </c>
      <c r="N11" s="9">
        <f>VLOOKUP(L11,Sheet3!$B$1:$D$902,2,0)</f>
        <v>810</v>
      </c>
      <c r="R11" s="9" t="s">
        <v>517</v>
      </c>
      <c r="S11" s="9">
        <f t="shared" si="2"/>
        <v>1240301</v>
      </c>
      <c r="T11" s="9">
        <f t="shared" si="7"/>
        <v>200</v>
      </c>
      <c r="U11" s="9">
        <f>VLOOKUP(S11,Sheet3!$B$1:$D$902,2,0)</f>
        <v>4050</v>
      </c>
    </row>
    <row r="12" spans="2:22" x14ac:dyDescent="0.15">
      <c r="B12" s="9" t="s">
        <v>510</v>
      </c>
      <c r="C12" s="9" t="s">
        <v>504</v>
      </c>
      <c r="D12" s="9" t="s">
        <v>511</v>
      </c>
      <c r="E12" s="9">
        <f t="shared" si="4"/>
        <v>1300301</v>
      </c>
      <c r="F12" s="9">
        <f t="shared" si="5"/>
        <v>6000</v>
      </c>
      <c r="G12" s="9">
        <f>VLOOKUP(E12,Sheet3!$B$1:$D$902,2,0)</f>
        <v>6</v>
      </c>
      <c r="I12" s="9" t="s">
        <v>510</v>
      </c>
      <c r="J12" s="9" t="s">
        <v>504</v>
      </c>
      <c r="K12" s="9" t="s">
        <v>512</v>
      </c>
      <c r="L12" s="9">
        <f t="shared" si="0"/>
        <v>1310301</v>
      </c>
      <c r="M12" s="9">
        <f t="shared" si="6"/>
        <v>7000</v>
      </c>
      <c r="N12" s="9">
        <f>VLOOKUP(L12,Sheet3!$B$1:$D$902,2,0)</f>
        <v>32</v>
      </c>
      <c r="P12" s="9" t="s">
        <v>510</v>
      </c>
      <c r="Q12" s="9" t="s">
        <v>504</v>
      </c>
      <c r="R12" s="9" t="s">
        <v>513</v>
      </c>
      <c r="S12" s="9">
        <f t="shared" si="2"/>
        <v>1320301</v>
      </c>
      <c r="T12" s="9">
        <f t="shared" si="7"/>
        <v>8600</v>
      </c>
      <c r="U12" s="9">
        <f>VLOOKUP(S12,Sheet3!$B$1:$D$902,2,0)</f>
        <v>162</v>
      </c>
    </row>
    <row r="13" spans="2:22" x14ac:dyDescent="0.15">
      <c r="D13" s="9" t="s">
        <v>512</v>
      </c>
      <c r="E13" s="9">
        <f t="shared" si="4"/>
        <v>1310301</v>
      </c>
      <c r="F13" s="9">
        <f t="shared" si="5"/>
        <v>3000</v>
      </c>
      <c r="G13" s="9">
        <f>VLOOKUP(E13,Sheet3!$B$1:$D$902,2,0)</f>
        <v>32</v>
      </c>
      <c r="K13" s="9" t="s">
        <v>513</v>
      </c>
      <c r="L13" s="9">
        <f t="shared" si="0"/>
        <v>1320301</v>
      </c>
      <c r="M13" s="9">
        <f t="shared" si="6"/>
        <v>2500</v>
      </c>
      <c r="N13" s="9">
        <f>VLOOKUP(L13,Sheet3!$B$1:$D$902,2,0)</f>
        <v>162</v>
      </c>
      <c r="R13" s="9" t="s">
        <v>516</v>
      </c>
      <c r="S13" s="9">
        <f t="shared" si="2"/>
        <v>1330301</v>
      </c>
      <c r="T13" s="9">
        <f t="shared" si="7"/>
        <v>1200</v>
      </c>
      <c r="U13" s="9">
        <f>VLOOKUP(S13,Sheet3!$B$1:$D$902,2,0)</f>
        <v>810</v>
      </c>
    </row>
    <row r="14" spans="2:22" x14ac:dyDescent="0.15">
      <c r="D14" s="9" t="s">
        <v>513</v>
      </c>
      <c r="E14" s="9">
        <f t="shared" si="4"/>
        <v>1320301</v>
      </c>
      <c r="F14" s="9">
        <f t="shared" si="5"/>
        <v>1000</v>
      </c>
      <c r="G14" s="9">
        <f>VLOOKUP(E14,Sheet3!$B$1:$D$902,2,0)</f>
        <v>162</v>
      </c>
      <c r="K14" s="9" t="s">
        <v>516</v>
      </c>
      <c r="L14" s="9">
        <f t="shared" si="0"/>
        <v>1330301</v>
      </c>
      <c r="M14" s="9">
        <f t="shared" si="6"/>
        <v>500</v>
      </c>
      <c r="N14" s="9">
        <f>VLOOKUP(L14,Sheet3!$B$1:$D$902,2,0)</f>
        <v>810</v>
      </c>
      <c r="R14" s="9" t="s">
        <v>517</v>
      </c>
      <c r="S14" s="9">
        <f t="shared" si="2"/>
        <v>1340301</v>
      </c>
      <c r="T14" s="9">
        <f t="shared" si="7"/>
        <v>200</v>
      </c>
      <c r="U14" s="9">
        <f>VLOOKUP(S14,Sheet3!$B$1:$D$902,2,0)</f>
        <v>4050</v>
      </c>
    </row>
    <row r="17" spans="2:22" x14ac:dyDescent="0.15">
      <c r="E17" s="9" t="str">
        <f>"[[1,1,1,"&amp;E6&amp;",1,0,"&amp;F6&amp;"][1,1,1,"&amp;E7&amp;",1,0,"&amp;F7&amp;"][1,1,1,"&amp;E8&amp;",1,0,"&amp;F8&amp;"][2,1,1,"&amp;E9&amp;",1,0,"&amp;F9&amp;"][2,1,1,"&amp;E10&amp;",1,0,"&amp;F10&amp;"][2,1,1,"&amp;E11&amp;",1,0,"&amp;F11&amp;"][3,1,1,"&amp;E12&amp;",1,0,"&amp;F12&amp;"][3,1,1,"&amp;E13&amp;",1,0,"&amp;F13&amp;"][3,1,1,"&amp;E14&amp;",1,0,"&amp;F14&amp;"]]"</f>
        <v>[[1,1,1,1100301,1,0,6000][1,1,1,1110301,1,0,3000][1,1,1,1120301,1,0,1000][2,1,1,1200301,1,0,6000][2,1,1,1210301,1,0,3000][2,1,1,1220301,1,0,1000][3,1,1,1300301,1,0,6000][3,1,1,1310301,1,0,3000][3,1,1,1320301,1,0,1000]]</v>
      </c>
      <c r="F17" s="7"/>
      <c r="L17" s="9" t="str">
        <f>"[[1,1,1,"&amp;L6&amp;",1,0,"&amp;M6&amp;"][1,1,1,"&amp;L7&amp;",1,0,"&amp;M7&amp;"][1,1,1,"&amp;L8&amp;",1,0,"&amp;M8&amp;"][2,1,1,"&amp;L9&amp;",1,0,"&amp;M9&amp;"][2,1,1,"&amp;L10&amp;",1,0,"&amp;M10&amp;"][2,1,1,"&amp;L11&amp;",1,0,"&amp;M11&amp;"][3,1,1,"&amp;L12&amp;",1,0,"&amp;M12&amp;"][3,1,1,"&amp;L13&amp;",1,0,"&amp;M13&amp;"][3,1,1,"&amp;L14&amp;",1,0,"&amp;M14&amp;"]]"</f>
        <v>[[1,1,1,1110301,1,0,7000][1,1,1,1120301,1,0,2500][1,1,1,1130301,1,0,500][2,1,1,1210301,1,0,7000][2,1,1,1220301,1,0,2500][2,1,1,1230301,1,0,500][3,1,1,1310301,1,0,7000][3,1,1,1320301,1,0,2500][3,1,1,1330301,1,0,500]]</v>
      </c>
      <c r="S17" s="9" t="str">
        <f>"[[1,1,1,"&amp;S6&amp;",1,0,"&amp;T6&amp;"][1,1,1,"&amp;S7&amp;",1,0,"&amp;T7&amp;"][1,1,1,"&amp;S8&amp;",1,0,"&amp;T8&amp;"][2,1,1,"&amp;S9&amp;",1,0,"&amp;T9&amp;"][2,1,1,"&amp;S10&amp;",1,0,"&amp;T10&amp;"][2,1,1,"&amp;S11&amp;",1,0,"&amp;T11&amp;"][3,1,1,"&amp;S12&amp;",1,0,"&amp;T12&amp;"][3,1,1,"&amp;S13&amp;",1,0,"&amp;T13&amp;"][3,1,1,"&amp;S14&amp;",1,0,"&amp;T14&amp;"]]"</f>
        <v>[[1,1,1,1120301,1,0,8600][1,1,1,1130301,1,0,1200][1,1,1,1140301,1,0,200][2,1,1,1220301,1,0,8600][2,1,1,1230301,1,0,1200][2,1,1,1240301,1,0,200][3,1,1,1320301,1,0,8600][3,1,1,1330301,1,0,1200][3,1,1,1340301,1,0,200]]</v>
      </c>
    </row>
    <row r="18" spans="2:22" x14ac:dyDescent="0.15">
      <c r="F18" s="7"/>
    </row>
    <row r="20" spans="2:22" x14ac:dyDescent="0.15">
      <c r="F20" s="9">
        <f>10000/SUM(F24:F26)</f>
        <v>1</v>
      </c>
      <c r="G20" s="9">
        <v>8.9027413465000258</v>
      </c>
      <c r="M20" s="9">
        <f>10000/SUM(M24:M26)</f>
        <v>1</v>
      </c>
      <c r="N20" s="9">
        <v>37.75785789548511</v>
      </c>
      <c r="T20" s="9">
        <f>10000/SUM(T24:T26)</f>
        <v>1</v>
      </c>
      <c r="U20" s="9">
        <v>188.5057551733297</v>
      </c>
    </row>
    <row r="23" spans="2:22" x14ac:dyDescent="0.15">
      <c r="B23" s="9" t="s">
        <v>501</v>
      </c>
      <c r="C23" s="9" t="s">
        <v>515</v>
      </c>
      <c r="D23" s="9" t="s">
        <v>514</v>
      </c>
      <c r="E23" s="9" t="s">
        <v>499</v>
      </c>
      <c r="F23" s="9" t="s">
        <v>500</v>
      </c>
      <c r="G23" s="9" t="s">
        <v>518</v>
      </c>
      <c r="H23" s="9" t="s">
        <v>520</v>
      </c>
      <c r="I23" s="9" t="s">
        <v>502</v>
      </c>
      <c r="J23" s="9" t="s">
        <v>515</v>
      </c>
      <c r="K23" s="9" t="s">
        <v>514</v>
      </c>
      <c r="L23" s="9" t="s">
        <v>499</v>
      </c>
      <c r="M23" s="9" t="s">
        <v>500</v>
      </c>
      <c r="N23" s="9" t="s">
        <v>518</v>
      </c>
      <c r="P23" s="9" t="s">
        <v>503</v>
      </c>
      <c r="Q23" s="9" t="s">
        <v>515</v>
      </c>
      <c r="R23" s="9" t="s">
        <v>514</v>
      </c>
      <c r="S23" s="9" t="s">
        <v>499</v>
      </c>
      <c r="T23" s="9" t="s">
        <v>500</v>
      </c>
      <c r="U23" s="9" t="s">
        <v>518</v>
      </c>
    </row>
    <row r="24" spans="2:22" x14ac:dyDescent="0.15">
      <c r="B24" s="9" t="s">
        <v>508</v>
      </c>
      <c r="C24" s="9" t="s">
        <v>505</v>
      </c>
      <c r="D24" s="9" t="s">
        <v>511</v>
      </c>
      <c r="E24" s="9">
        <v>1100401</v>
      </c>
      <c r="F24" s="9">
        <v>6000</v>
      </c>
      <c r="G24" s="9">
        <f>VLOOKUP(E24,Sheet3!$B$1:$D$902,2,0)</f>
        <v>12</v>
      </c>
      <c r="H24" s="9">
        <f>G24*F24/10000</f>
        <v>7.2</v>
      </c>
      <c r="I24" s="9" t="s">
        <v>508</v>
      </c>
      <c r="J24" s="9" t="s">
        <v>504</v>
      </c>
      <c r="K24" s="9" t="s">
        <v>512</v>
      </c>
      <c r="L24" s="9">
        <f>E24+10000</f>
        <v>1110401</v>
      </c>
      <c r="M24" s="9">
        <v>7000</v>
      </c>
      <c r="N24" s="9">
        <f>VLOOKUP(L24,Sheet3!$B$1:$D$902,2,0)</f>
        <v>58</v>
      </c>
      <c r="O24" s="9">
        <f>N24*M24/10000</f>
        <v>40.6</v>
      </c>
      <c r="P24" s="9" t="s">
        <v>508</v>
      </c>
      <c r="Q24" s="9" t="s">
        <v>504</v>
      </c>
      <c r="R24" s="9" t="s">
        <v>513</v>
      </c>
      <c r="S24" s="9">
        <f>L24+10000</f>
        <v>1120401</v>
      </c>
      <c r="T24" s="9">
        <v>8600</v>
      </c>
      <c r="U24" s="9">
        <f>VLOOKUP(S24,Sheet3!$B$1:$D$902,2,0)</f>
        <v>292</v>
      </c>
      <c r="V24" s="9">
        <f>U24*T24/10000</f>
        <v>251.12</v>
      </c>
    </row>
    <row r="25" spans="2:22" x14ac:dyDescent="0.15">
      <c r="D25" s="9" t="s">
        <v>512</v>
      </c>
      <c r="E25" s="9">
        <v>1110401</v>
      </c>
      <c r="F25" s="9">
        <v>3000</v>
      </c>
      <c r="G25" s="9">
        <f>VLOOKUP(E25,Sheet3!$B$1:$D$902,2,0)</f>
        <v>58</v>
      </c>
      <c r="H25" s="9">
        <f>G25*F25/10000</f>
        <v>17.399999999999999</v>
      </c>
      <c r="K25" s="9" t="s">
        <v>513</v>
      </c>
      <c r="L25" s="9">
        <f t="shared" ref="L25:L32" si="8">E25+10000</f>
        <v>1120401</v>
      </c>
      <c r="M25" s="9">
        <v>2500</v>
      </c>
      <c r="N25" s="9">
        <f>VLOOKUP(L25,Sheet3!$B$1:$D$902,2,0)</f>
        <v>292</v>
      </c>
      <c r="O25" s="9">
        <f t="shared" ref="O25:O26" si="9">N25*M25/10000</f>
        <v>73</v>
      </c>
      <c r="R25" s="9" t="s">
        <v>516</v>
      </c>
      <c r="S25" s="9">
        <f t="shared" ref="S25:S32" si="10">L25+10000</f>
        <v>1130401</v>
      </c>
      <c r="T25" s="9">
        <v>1200</v>
      </c>
      <c r="U25" s="9">
        <f>VLOOKUP(S25,Sheet3!$B$1:$D$902,2,0)</f>
        <v>1458</v>
      </c>
      <c r="V25" s="9">
        <f t="shared" ref="V25:V26" si="11">U25*T25/10000</f>
        <v>174.96</v>
      </c>
    </row>
    <row r="26" spans="2:22" x14ac:dyDescent="0.15">
      <c r="D26" s="9" t="s">
        <v>513</v>
      </c>
      <c r="E26" s="9">
        <v>1120401</v>
      </c>
      <c r="F26" s="9">
        <v>1000</v>
      </c>
      <c r="G26" s="9">
        <f>VLOOKUP(E26,Sheet3!$B$1:$D$902,2,0)</f>
        <v>292</v>
      </c>
      <c r="H26" s="9">
        <f>G26*F26/10000</f>
        <v>29.2</v>
      </c>
      <c r="K26" s="9" t="s">
        <v>516</v>
      </c>
      <c r="L26" s="9">
        <f t="shared" si="8"/>
        <v>1130401</v>
      </c>
      <c r="M26" s="9">
        <v>500</v>
      </c>
      <c r="N26" s="9">
        <f>VLOOKUP(L26,Sheet3!$B$1:$D$902,2,0)</f>
        <v>1458</v>
      </c>
      <c r="O26" s="9">
        <f t="shared" si="9"/>
        <v>72.900000000000006</v>
      </c>
      <c r="R26" s="9" t="s">
        <v>517</v>
      </c>
      <c r="S26" s="9">
        <f t="shared" si="10"/>
        <v>1140401</v>
      </c>
      <c r="T26" s="9">
        <v>200</v>
      </c>
      <c r="U26" s="9">
        <f>VLOOKUP(S26,Sheet3!$B$1:$D$902,2,0)</f>
        <v>7290</v>
      </c>
      <c r="V26" s="9">
        <f t="shared" si="11"/>
        <v>145.80000000000001</v>
      </c>
    </row>
    <row r="27" spans="2:22" x14ac:dyDescent="0.15">
      <c r="B27" s="9" t="s">
        <v>509</v>
      </c>
      <c r="C27" s="9" t="s">
        <v>505</v>
      </c>
      <c r="D27" s="9" t="s">
        <v>511</v>
      </c>
      <c r="E27" s="9">
        <f t="shared" ref="E27:E32" si="12">E24+100000</f>
        <v>1200401</v>
      </c>
      <c r="F27" s="9">
        <f t="shared" ref="F27:F32" si="13">ROUND(F24,0)</f>
        <v>6000</v>
      </c>
      <c r="G27" s="9">
        <f>VLOOKUP(E27,Sheet3!$B$1:$D$902,2,0)</f>
        <v>12</v>
      </c>
      <c r="I27" s="9" t="s">
        <v>509</v>
      </c>
      <c r="J27" s="9" t="s">
        <v>504</v>
      </c>
      <c r="K27" s="9" t="s">
        <v>512</v>
      </c>
      <c r="L27" s="9">
        <f t="shared" si="8"/>
        <v>1210401</v>
      </c>
      <c r="M27" s="9">
        <f t="shared" ref="M27:M32" si="14">ROUND(M24,0)</f>
        <v>7000</v>
      </c>
      <c r="N27" s="9">
        <f>VLOOKUP(L27,Sheet3!$B$1:$D$902,2,0)</f>
        <v>58</v>
      </c>
      <c r="P27" s="9" t="s">
        <v>509</v>
      </c>
      <c r="Q27" s="9" t="s">
        <v>504</v>
      </c>
      <c r="R27" s="9" t="s">
        <v>513</v>
      </c>
      <c r="S27" s="9">
        <f t="shared" si="10"/>
        <v>1220401</v>
      </c>
      <c r="T27" s="9">
        <f t="shared" ref="T27:T32" si="15">ROUND(T24,0)</f>
        <v>8600</v>
      </c>
      <c r="U27" s="9">
        <f>VLOOKUP(S27,Sheet3!$B$1:$D$902,2,0)</f>
        <v>292</v>
      </c>
    </row>
    <row r="28" spans="2:22" x14ac:dyDescent="0.15">
      <c r="D28" s="9" t="s">
        <v>512</v>
      </c>
      <c r="E28" s="9">
        <f t="shared" si="12"/>
        <v>1210401</v>
      </c>
      <c r="F28" s="9">
        <f t="shared" si="13"/>
        <v>3000</v>
      </c>
      <c r="G28" s="9">
        <f>VLOOKUP(E28,Sheet3!$B$1:$D$902,2,0)</f>
        <v>58</v>
      </c>
      <c r="K28" s="9" t="s">
        <v>513</v>
      </c>
      <c r="L28" s="9">
        <f t="shared" si="8"/>
        <v>1220401</v>
      </c>
      <c r="M28" s="9">
        <f t="shared" si="14"/>
        <v>2500</v>
      </c>
      <c r="N28" s="9">
        <f>VLOOKUP(L28,Sheet3!$B$1:$D$902,2,0)</f>
        <v>292</v>
      </c>
      <c r="R28" s="9" t="s">
        <v>516</v>
      </c>
      <c r="S28" s="9">
        <f t="shared" si="10"/>
        <v>1230401</v>
      </c>
      <c r="T28" s="9">
        <f t="shared" si="15"/>
        <v>1200</v>
      </c>
      <c r="U28" s="9">
        <f>VLOOKUP(S28,Sheet3!$B$1:$D$902,2,0)</f>
        <v>1458</v>
      </c>
    </row>
    <row r="29" spans="2:22" x14ac:dyDescent="0.15">
      <c r="D29" s="9" t="s">
        <v>513</v>
      </c>
      <c r="E29" s="9">
        <f t="shared" si="12"/>
        <v>1220401</v>
      </c>
      <c r="F29" s="9">
        <f t="shared" si="13"/>
        <v>1000</v>
      </c>
      <c r="G29" s="9">
        <f>VLOOKUP(E29,Sheet3!$B$1:$D$902,2,0)</f>
        <v>292</v>
      </c>
      <c r="K29" s="9" t="s">
        <v>516</v>
      </c>
      <c r="L29" s="9">
        <f t="shared" si="8"/>
        <v>1230401</v>
      </c>
      <c r="M29" s="9">
        <f t="shared" si="14"/>
        <v>500</v>
      </c>
      <c r="N29" s="9">
        <f>VLOOKUP(L29,Sheet3!$B$1:$D$902,2,0)</f>
        <v>1458</v>
      </c>
      <c r="R29" s="9" t="s">
        <v>517</v>
      </c>
      <c r="S29" s="9">
        <f t="shared" si="10"/>
        <v>1240401</v>
      </c>
      <c r="T29" s="9">
        <f t="shared" si="15"/>
        <v>200</v>
      </c>
      <c r="U29" s="9">
        <f>VLOOKUP(S29,Sheet3!$B$1:$D$902,2,0)</f>
        <v>7290</v>
      </c>
    </row>
    <row r="30" spans="2:22" x14ac:dyDescent="0.15">
      <c r="B30" s="9" t="s">
        <v>510</v>
      </c>
      <c r="C30" s="9" t="s">
        <v>505</v>
      </c>
      <c r="D30" s="9" t="s">
        <v>511</v>
      </c>
      <c r="E30" s="9">
        <f t="shared" si="12"/>
        <v>1300401</v>
      </c>
      <c r="F30" s="9">
        <f t="shared" si="13"/>
        <v>6000</v>
      </c>
      <c r="G30" s="9">
        <f>VLOOKUP(E30,Sheet3!$B$1:$D$902,2,0)</f>
        <v>12</v>
      </c>
      <c r="I30" s="9" t="s">
        <v>510</v>
      </c>
      <c r="J30" s="9" t="s">
        <v>504</v>
      </c>
      <c r="K30" s="9" t="s">
        <v>512</v>
      </c>
      <c r="L30" s="9">
        <f t="shared" si="8"/>
        <v>1310401</v>
      </c>
      <c r="M30" s="9">
        <f t="shared" si="14"/>
        <v>7000</v>
      </c>
      <c r="N30" s="9">
        <f>VLOOKUP(L30,Sheet3!$B$1:$D$902,2,0)</f>
        <v>58</v>
      </c>
      <c r="P30" s="9" t="s">
        <v>510</v>
      </c>
      <c r="Q30" s="9" t="s">
        <v>504</v>
      </c>
      <c r="R30" s="9" t="s">
        <v>513</v>
      </c>
      <c r="S30" s="9">
        <f t="shared" si="10"/>
        <v>1320401</v>
      </c>
      <c r="T30" s="9">
        <f t="shared" si="15"/>
        <v>8600</v>
      </c>
      <c r="U30" s="9">
        <f>VLOOKUP(S30,Sheet3!$B$1:$D$902,2,0)</f>
        <v>292</v>
      </c>
    </row>
    <row r="31" spans="2:22" x14ac:dyDescent="0.15">
      <c r="D31" s="9" t="s">
        <v>512</v>
      </c>
      <c r="E31" s="9">
        <f t="shared" si="12"/>
        <v>1310401</v>
      </c>
      <c r="F31" s="9">
        <f t="shared" si="13"/>
        <v>3000</v>
      </c>
      <c r="G31" s="9">
        <f>VLOOKUP(E31,Sheet3!$B$1:$D$902,2,0)</f>
        <v>58</v>
      </c>
      <c r="K31" s="9" t="s">
        <v>513</v>
      </c>
      <c r="L31" s="9">
        <f t="shared" si="8"/>
        <v>1320401</v>
      </c>
      <c r="M31" s="9">
        <f t="shared" si="14"/>
        <v>2500</v>
      </c>
      <c r="N31" s="9">
        <f>VLOOKUP(L31,Sheet3!$B$1:$D$902,2,0)</f>
        <v>292</v>
      </c>
      <c r="R31" s="9" t="s">
        <v>516</v>
      </c>
      <c r="S31" s="9">
        <f t="shared" si="10"/>
        <v>1330401</v>
      </c>
      <c r="T31" s="9">
        <f t="shared" si="15"/>
        <v>1200</v>
      </c>
      <c r="U31" s="9">
        <f>VLOOKUP(S31,Sheet3!$B$1:$D$902,2,0)</f>
        <v>1458</v>
      </c>
    </row>
    <row r="32" spans="2:22" x14ac:dyDescent="0.15">
      <c r="D32" s="9" t="s">
        <v>513</v>
      </c>
      <c r="E32" s="9">
        <f t="shared" si="12"/>
        <v>1320401</v>
      </c>
      <c r="F32" s="9">
        <f t="shared" si="13"/>
        <v>1000</v>
      </c>
      <c r="G32" s="9">
        <f>VLOOKUP(E32,Sheet3!$B$1:$D$902,2,0)</f>
        <v>292</v>
      </c>
      <c r="K32" s="9" t="s">
        <v>516</v>
      </c>
      <c r="L32" s="9">
        <f t="shared" si="8"/>
        <v>1330401</v>
      </c>
      <c r="M32" s="9">
        <f t="shared" si="14"/>
        <v>500</v>
      </c>
      <c r="N32" s="9">
        <f>VLOOKUP(L32,Sheet3!$B$1:$D$902,2,0)</f>
        <v>1458</v>
      </c>
      <c r="R32" s="9" t="s">
        <v>517</v>
      </c>
      <c r="S32" s="9">
        <f t="shared" si="10"/>
        <v>1340401</v>
      </c>
      <c r="T32" s="9">
        <f t="shared" si="15"/>
        <v>200</v>
      </c>
      <c r="U32" s="9">
        <f>VLOOKUP(S32,Sheet3!$B$1:$D$902,2,0)</f>
        <v>7290</v>
      </c>
    </row>
    <row r="35" spans="2:22" x14ac:dyDescent="0.15">
      <c r="E35" s="9" t="str">
        <f>"[[1,1,1,"&amp;E24&amp;",1,0,"&amp;F24&amp;"][1,1,1,"&amp;E25&amp;",1,0,"&amp;F25&amp;"][1,1,1,"&amp;E26&amp;",1,0,"&amp;F26&amp;"][2,1,1,"&amp;E27&amp;",1,0,"&amp;F27&amp;"][2,1,1,"&amp;E28&amp;",1,0,"&amp;F28&amp;"][2,1,1,"&amp;E29&amp;",1,0,"&amp;F29&amp;"][3,1,1,"&amp;E30&amp;",1,0,"&amp;F30&amp;"][3,1,1,"&amp;E31&amp;",1,0,"&amp;F31&amp;"][3,1,1,"&amp;E32&amp;",1,0,"&amp;F32&amp;"]]"</f>
        <v>[[1,1,1,1100401,1,0,6000][1,1,1,1110401,1,0,3000][1,1,1,1120401,1,0,1000][2,1,1,1200401,1,0,6000][2,1,1,1210401,1,0,3000][2,1,1,1220401,1,0,1000][3,1,1,1300401,1,0,6000][3,1,1,1310401,1,0,3000][3,1,1,1320401,1,0,1000]]</v>
      </c>
      <c r="F35" s="7"/>
      <c r="L35" s="9" t="str">
        <f>"[[1,1,1,"&amp;L24&amp;",1,0,"&amp;M24&amp;"][1,1,1,"&amp;L25&amp;",1,0,"&amp;M25&amp;"][1,1,1,"&amp;L26&amp;",1,0,"&amp;M26&amp;"][2,1,1,"&amp;L27&amp;",1,0,"&amp;M27&amp;"][2,1,1,"&amp;L28&amp;",1,0,"&amp;M28&amp;"][2,1,1,"&amp;L29&amp;",1,0,"&amp;M29&amp;"][3,1,1,"&amp;L30&amp;",1,0,"&amp;M30&amp;"][3,1,1,"&amp;L31&amp;",1,0,"&amp;M31&amp;"][3,1,1,"&amp;L32&amp;",1,0,"&amp;M32&amp;"]]"</f>
        <v>[[1,1,1,1110401,1,0,7000][1,1,1,1120401,1,0,2500][1,1,1,1130401,1,0,500][2,1,1,1210401,1,0,7000][2,1,1,1220401,1,0,2500][2,1,1,1230401,1,0,500][3,1,1,1310401,1,0,7000][3,1,1,1320401,1,0,2500][3,1,1,1330401,1,0,500]]</v>
      </c>
      <c r="S35" s="9" t="str">
        <f>"[[1,1,1,"&amp;S24&amp;",1,0,"&amp;T24&amp;"][1,1,1,"&amp;S25&amp;",1,0,"&amp;T25&amp;"][1,1,1,"&amp;S26&amp;",1,0,"&amp;T26&amp;"][2,1,1,"&amp;S27&amp;",1,0,"&amp;T27&amp;"][2,1,1,"&amp;S28&amp;",1,0,"&amp;T28&amp;"][2,1,1,"&amp;S29&amp;",1,0,"&amp;T29&amp;"][3,1,1,"&amp;S30&amp;",1,0,"&amp;T30&amp;"][3,1,1,"&amp;S31&amp;",1,0,"&amp;T31&amp;"][3,1,1,"&amp;S32&amp;",1,0,"&amp;T32&amp;"]]"</f>
        <v>[[1,1,1,1120401,1,0,8600][1,1,1,1130401,1,0,1200][1,1,1,1140401,1,0,200][2,1,1,1220401,1,0,8600][2,1,1,1230401,1,0,1200][2,1,1,1240401,1,0,200][3,1,1,1320401,1,0,8600][3,1,1,1330401,1,0,1200][3,1,1,1340401,1,0,200]]</v>
      </c>
    </row>
    <row r="38" spans="2:22" x14ac:dyDescent="0.15">
      <c r="F38" s="9">
        <f>10000/SUM(F42:F44)</f>
        <v>1</v>
      </c>
      <c r="G38" s="9">
        <v>8.9027413465000258</v>
      </c>
      <c r="M38" s="9">
        <f>10000/SUM(M42:M44)</f>
        <v>1</v>
      </c>
      <c r="N38" s="9">
        <v>37.75785789548511</v>
      </c>
      <c r="T38" s="9">
        <f>10000/SUM(T42:T44)</f>
        <v>1</v>
      </c>
      <c r="U38" s="9">
        <v>188.5057551733297</v>
      </c>
    </row>
    <row r="41" spans="2:22" x14ac:dyDescent="0.15">
      <c r="B41" s="9" t="s">
        <v>501</v>
      </c>
      <c r="C41" s="9" t="s">
        <v>515</v>
      </c>
      <c r="D41" s="9" t="s">
        <v>514</v>
      </c>
      <c r="E41" s="9" t="s">
        <v>499</v>
      </c>
      <c r="F41" s="9" t="s">
        <v>500</v>
      </c>
      <c r="G41" s="9" t="s">
        <v>518</v>
      </c>
      <c r="H41" s="9" t="s">
        <v>520</v>
      </c>
      <c r="I41" s="9" t="s">
        <v>502</v>
      </c>
      <c r="J41" s="9" t="s">
        <v>515</v>
      </c>
      <c r="K41" s="9" t="s">
        <v>514</v>
      </c>
      <c r="L41" s="9" t="s">
        <v>499</v>
      </c>
      <c r="M41" s="9" t="s">
        <v>500</v>
      </c>
      <c r="N41" s="9" t="s">
        <v>518</v>
      </c>
      <c r="P41" s="9" t="s">
        <v>503</v>
      </c>
      <c r="Q41" s="9" t="s">
        <v>515</v>
      </c>
      <c r="R41" s="9" t="s">
        <v>514</v>
      </c>
      <c r="S41" s="9" t="s">
        <v>499</v>
      </c>
      <c r="T41" s="9" t="s">
        <v>500</v>
      </c>
      <c r="U41" s="9" t="s">
        <v>518</v>
      </c>
    </row>
    <row r="42" spans="2:22" x14ac:dyDescent="0.15">
      <c r="B42" s="9" t="s">
        <v>508</v>
      </c>
      <c r="C42" s="9" t="s">
        <v>592</v>
      </c>
      <c r="D42" s="9" t="s">
        <v>511</v>
      </c>
      <c r="E42" s="9">
        <v>1100501</v>
      </c>
      <c r="F42" s="9">
        <v>6000</v>
      </c>
      <c r="G42" s="9">
        <f>VLOOKUP(E42,Sheet3!$B$1:$D$902,2,0)</f>
        <v>21</v>
      </c>
      <c r="H42" s="9">
        <f>G42*F42/10000</f>
        <v>12.6</v>
      </c>
      <c r="I42" s="9" t="s">
        <v>508</v>
      </c>
      <c r="J42" s="9" t="s">
        <v>504</v>
      </c>
      <c r="K42" s="9" t="s">
        <v>512</v>
      </c>
      <c r="L42" s="9">
        <f>E42+10000</f>
        <v>1110501</v>
      </c>
      <c r="M42" s="9">
        <v>7000</v>
      </c>
      <c r="N42" s="9">
        <f>VLOOKUP(L42,Sheet3!$B$1:$D$902,2,0)</f>
        <v>105</v>
      </c>
      <c r="O42" s="9">
        <f>N42*M42/10000</f>
        <v>73.5</v>
      </c>
      <c r="P42" s="9" t="s">
        <v>508</v>
      </c>
      <c r="Q42" s="9" t="s">
        <v>504</v>
      </c>
      <c r="R42" s="9" t="s">
        <v>513</v>
      </c>
      <c r="S42" s="9">
        <f>L42+10000</f>
        <v>1120501</v>
      </c>
      <c r="T42" s="9">
        <v>8600</v>
      </c>
      <c r="U42" s="9">
        <f>VLOOKUP(S42,Sheet3!$B$1:$D$902,2,0)</f>
        <v>525</v>
      </c>
      <c r="V42" s="9">
        <f>U42*T42/10000</f>
        <v>451.5</v>
      </c>
    </row>
    <row r="43" spans="2:22" x14ac:dyDescent="0.15">
      <c r="D43" s="9" t="s">
        <v>512</v>
      </c>
      <c r="E43" s="9">
        <v>1110501</v>
      </c>
      <c r="F43" s="9">
        <v>3000</v>
      </c>
      <c r="G43" s="9">
        <f>VLOOKUP(E43,Sheet3!$B$1:$D$902,2,0)</f>
        <v>105</v>
      </c>
      <c r="H43" s="9">
        <f>G43*F43/10000</f>
        <v>31.5</v>
      </c>
      <c r="K43" s="9" t="s">
        <v>513</v>
      </c>
      <c r="L43" s="9">
        <f t="shared" ref="L43:L50" si="16">E43+10000</f>
        <v>1120501</v>
      </c>
      <c r="M43" s="9">
        <v>2500</v>
      </c>
      <c r="N43" s="9">
        <f>VLOOKUP(L43,Sheet3!$B$1:$D$902,2,0)</f>
        <v>525</v>
      </c>
      <c r="O43" s="9">
        <f t="shared" ref="O43:O44" si="17">N43*M43/10000</f>
        <v>131.25</v>
      </c>
      <c r="R43" s="9" t="s">
        <v>516</v>
      </c>
      <c r="S43" s="9">
        <f t="shared" ref="S43:S50" si="18">L43+10000</f>
        <v>1130501</v>
      </c>
      <c r="T43" s="9">
        <v>1200</v>
      </c>
      <c r="U43" s="9">
        <f>VLOOKUP(S43,Sheet3!$B$1:$D$902,2,0)</f>
        <v>2624</v>
      </c>
      <c r="V43" s="9">
        <f t="shared" ref="V43:V44" si="19">U43*T43/10000</f>
        <v>314.88</v>
      </c>
    </row>
    <row r="44" spans="2:22" x14ac:dyDescent="0.15">
      <c r="D44" s="9" t="s">
        <v>513</v>
      </c>
      <c r="E44" s="9">
        <v>1120501</v>
      </c>
      <c r="F44" s="9">
        <v>1000</v>
      </c>
      <c r="G44" s="9">
        <f>VLOOKUP(E44,Sheet3!$B$1:$D$902,2,0)</f>
        <v>525</v>
      </c>
      <c r="H44" s="9">
        <f>G44*F44/10000</f>
        <v>52.5</v>
      </c>
      <c r="K44" s="9" t="s">
        <v>516</v>
      </c>
      <c r="L44" s="9">
        <f t="shared" si="16"/>
        <v>1130501</v>
      </c>
      <c r="M44" s="9">
        <v>500</v>
      </c>
      <c r="N44" s="9">
        <f>VLOOKUP(L44,Sheet3!$B$1:$D$902,2,0)</f>
        <v>2624</v>
      </c>
      <c r="O44" s="9">
        <f t="shared" si="17"/>
        <v>131.19999999999999</v>
      </c>
      <c r="R44" s="9" t="s">
        <v>517</v>
      </c>
      <c r="S44" s="9">
        <f t="shared" si="18"/>
        <v>1140501</v>
      </c>
      <c r="T44" s="9">
        <v>200</v>
      </c>
      <c r="U44" s="9">
        <f>VLOOKUP(S44,Sheet3!$B$1:$D$902,2,0)</f>
        <v>13122</v>
      </c>
      <c r="V44" s="9">
        <f t="shared" si="19"/>
        <v>262.44</v>
      </c>
    </row>
    <row r="45" spans="2:22" x14ac:dyDescent="0.15">
      <c r="B45" s="9" t="s">
        <v>509</v>
      </c>
      <c r="C45" s="9" t="s">
        <v>592</v>
      </c>
      <c r="D45" s="9" t="s">
        <v>511</v>
      </c>
      <c r="E45" s="9">
        <f t="shared" ref="E45:E50" si="20">E42+100000</f>
        <v>1200501</v>
      </c>
      <c r="F45" s="9">
        <f t="shared" ref="F45:F50" si="21">ROUND(F42,0)</f>
        <v>6000</v>
      </c>
      <c r="G45" s="9">
        <f>VLOOKUP(E45,Sheet3!$B$1:$D$902,2,0)</f>
        <v>21</v>
      </c>
      <c r="I45" s="9" t="s">
        <v>509</v>
      </c>
      <c r="J45" s="9" t="s">
        <v>504</v>
      </c>
      <c r="K45" s="9" t="s">
        <v>512</v>
      </c>
      <c r="L45" s="9">
        <f t="shared" si="16"/>
        <v>1210501</v>
      </c>
      <c r="M45" s="9">
        <f t="shared" ref="M45:M50" si="22">ROUND(M42,0)</f>
        <v>7000</v>
      </c>
      <c r="N45" s="9">
        <f>VLOOKUP(L45,Sheet3!$B$1:$D$902,2,0)</f>
        <v>105</v>
      </c>
      <c r="P45" s="9" t="s">
        <v>509</v>
      </c>
      <c r="Q45" s="9" t="s">
        <v>504</v>
      </c>
      <c r="R45" s="9" t="s">
        <v>513</v>
      </c>
      <c r="S45" s="9">
        <f t="shared" si="18"/>
        <v>1220501</v>
      </c>
      <c r="T45" s="9">
        <f t="shared" ref="T45:T50" si="23">ROUND(T42,0)</f>
        <v>8600</v>
      </c>
      <c r="U45" s="9">
        <f>VLOOKUP(S45,Sheet3!$B$1:$D$902,2,0)</f>
        <v>525</v>
      </c>
    </row>
    <row r="46" spans="2:22" x14ac:dyDescent="0.15">
      <c r="D46" s="9" t="s">
        <v>512</v>
      </c>
      <c r="E46" s="9">
        <f t="shared" si="20"/>
        <v>1210501</v>
      </c>
      <c r="F46" s="9">
        <f t="shared" si="21"/>
        <v>3000</v>
      </c>
      <c r="G46" s="9">
        <f>VLOOKUP(E46,Sheet3!$B$1:$D$902,2,0)</f>
        <v>105</v>
      </c>
      <c r="K46" s="9" t="s">
        <v>513</v>
      </c>
      <c r="L46" s="9">
        <f t="shared" si="16"/>
        <v>1220501</v>
      </c>
      <c r="M46" s="9">
        <f t="shared" si="22"/>
        <v>2500</v>
      </c>
      <c r="N46" s="9">
        <f>VLOOKUP(L46,Sheet3!$B$1:$D$902,2,0)</f>
        <v>525</v>
      </c>
      <c r="R46" s="9" t="s">
        <v>516</v>
      </c>
      <c r="S46" s="9">
        <f t="shared" si="18"/>
        <v>1230501</v>
      </c>
      <c r="T46" s="9">
        <f t="shared" si="23"/>
        <v>1200</v>
      </c>
      <c r="U46" s="9">
        <f>VLOOKUP(S46,Sheet3!$B$1:$D$902,2,0)</f>
        <v>2624</v>
      </c>
    </row>
    <row r="47" spans="2:22" x14ac:dyDescent="0.15">
      <c r="D47" s="9" t="s">
        <v>513</v>
      </c>
      <c r="E47" s="9">
        <f t="shared" si="20"/>
        <v>1220501</v>
      </c>
      <c r="F47" s="9">
        <f t="shared" si="21"/>
        <v>1000</v>
      </c>
      <c r="G47" s="9">
        <f>VLOOKUP(E47,Sheet3!$B$1:$D$902,2,0)</f>
        <v>525</v>
      </c>
      <c r="K47" s="9" t="s">
        <v>516</v>
      </c>
      <c r="L47" s="9">
        <f t="shared" si="16"/>
        <v>1230501</v>
      </c>
      <c r="M47" s="9">
        <f t="shared" si="22"/>
        <v>500</v>
      </c>
      <c r="N47" s="9">
        <f>VLOOKUP(L47,Sheet3!$B$1:$D$902,2,0)</f>
        <v>2624</v>
      </c>
      <c r="R47" s="9" t="s">
        <v>517</v>
      </c>
      <c r="S47" s="9">
        <f t="shared" si="18"/>
        <v>1240501</v>
      </c>
      <c r="T47" s="9">
        <f t="shared" si="23"/>
        <v>200</v>
      </c>
      <c r="U47" s="9">
        <f>VLOOKUP(S47,Sheet3!$B$1:$D$902,2,0)</f>
        <v>13122</v>
      </c>
    </row>
    <row r="48" spans="2:22" x14ac:dyDescent="0.15">
      <c r="B48" s="9" t="s">
        <v>510</v>
      </c>
      <c r="C48" s="9" t="s">
        <v>592</v>
      </c>
      <c r="D48" s="9" t="s">
        <v>511</v>
      </c>
      <c r="E48" s="9">
        <f t="shared" si="20"/>
        <v>1300501</v>
      </c>
      <c r="F48" s="9">
        <f t="shared" si="21"/>
        <v>6000</v>
      </c>
      <c r="G48" s="9">
        <f>VLOOKUP(E48,Sheet3!$B$1:$D$902,2,0)</f>
        <v>21</v>
      </c>
      <c r="I48" s="9" t="s">
        <v>510</v>
      </c>
      <c r="J48" s="9" t="s">
        <v>504</v>
      </c>
      <c r="K48" s="9" t="s">
        <v>512</v>
      </c>
      <c r="L48" s="9">
        <f t="shared" si="16"/>
        <v>1310501</v>
      </c>
      <c r="M48" s="9">
        <f t="shared" si="22"/>
        <v>7000</v>
      </c>
      <c r="N48" s="9">
        <f>VLOOKUP(L48,Sheet3!$B$1:$D$902,2,0)</f>
        <v>105</v>
      </c>
      <c r="P48" s="9" t="s">
        <v>510</v>
      </c>
      <c r="Q48" s="9" t="s">
        <v>504</v>
      </c>
      <c r="R48" s="9" t="s">
        <v>513</v>
      </c>
      <c r="S48" s="9">
        <f t="shared" si="18"/>
        <v>1320501</v>
      </c>
      <c r="T48" s="9">
        <f t="shared" si="23"/>
        <v>8600</v>
      </c>
      <c r="U48" s="9">
        <f>VLOOKUP(S48,Sheet3!$B$1:$D$902,2,0)</f>
        <v>525</v>
      </c>
    </row>
    <row r="49" spans="2:22" x14ac:dyDescent="0.15">
      <c r="D49" s="9" t="s">
        <v>512</v>
      </c>
      <c r="E49" s="9">
        <f t="shared" si="20"/>
        <v>1310501</v>
      </c>
      <c r="F49" s="9">
        <f t="shared" si="21"/>
        <v>3000</v>
      </c>
      <c r="G49" s="9">
        <f>VLOOKUP(E49,Sheet3!$B$1:$D$902,2,0)</f>
        <v>105</v>
      </c>
      <c r="K49" s="9" t="s">
        <v>513</v>
      </c>
      <c r="L49" s="9">
        <f t="shared" si="16"/>
        <v>1320501</v>
      </c>
      <c r="M49" s="9">
        <f t="shared" si="22"/>
        <v>2500</v>
      </c>
      <c r="N49" s="9">
        <f>VLOOKUP(L49,Sheet3!$B$1:$D$902,2,0)</f>
        <v>525</v>
      </c>
      <c r="R49" s="9" t="s">
        <v>516</v>
      </c>
      <c r="S49" s="9">
        <f t="shared" si="18"/>
        <v>1330501</v>
      </c>
      <c r="T49" s="9">
        <f t="shared" si="23"/>
        <v>1200</v>
      </c>
      <c r="U49" s="9">
        <f>VLOOKUP(S49,Sheet3!$B$1:$D$902,2,0)</f>
        <v>2624</v>
      </c>
    </row>
    <row r="50" spans="2:22" x14ac:dyDescent="0.15">
      <c r="D50" s="9" t="s">
        <v>513</v>
      </c>
      <c r="E50" s="9">
        <f t="shared" si="20"/>
        <v>1320501</v>
      </c>
      <c r="F50" s="9">
        <f t="shared" si="21"/>
        <v>1000</v>
      </c>
      <c r="G50" s="9">
        <f>VLOOKUP(E50,Sheet3!$B$1:$D$902,2,0)</f>
        <v>525</v>
      </c>
      <c r="K50" s="9" t="s">
        <v>516</v>
      </c>
      <c r="L50" s="9">
        <f t="shared" si="16"/>
        <v>1330501</v>
      </c>
      <c r="M50" s="9">
        <f t="shared" si="22"/>
        <v>500</v>
      </c>
      <c r="N50" s="9">
        <f>VLOOKUP(L50,Sheet3!$B$1:$D$902,2,0)</f>
        <v>2624</v>
      </c>
      <c r="R50" s="9" t="s">
        <v>517</v>
      </c>
      <c r="S50" s="9">
        <f t="shared" si="18"/>
        <v>1340501</v>
      </c>
      <c r="T50" s="9">
        <f t="shared" si="23"/>
        <v>200</v>
      </c>
      <c r="U50" s="9">
        <f>VLOOKUP(S50,Sheet3!$B$1:$D$902,2,0)</f>
        <v>13122</v>
      </c>
    </row>
    <row r="53" spans="2:22" x14ac:dyDescent="0.15">
      <c r="E53" s="9" t="str">
        <f>"[[1,1,1,"&amp;E42&amp;",1,0,"&amp;F42&amp;"][1,1,1,"&amp;E43&amp;",1,0,"&amp;F43&amp;"][1,1,1,"&amp;E44&amp;",1,0,"&amp;F44&amp;"][2,1,1,"&amp;E45&amp;",1,0,"&amp;F45&amp;"][2,1,1,"&amp;E46&amp;",1,0,"&amp;F46&amp;"][2,1,1,"&amp;E47&amp;",1,0,"&amp;F47&amp;"][3,1,1,"&amp;E48&amp;",1,0,"&amp;F48&amp;"][3,1,1,"&amp;E49&amp;",1,0,"&amp;F49&amp;"][3,1,1,"&amp;E50&amp;",1,0,"&amp;F50&amp;"]]"</f>
        <v>[[1,1,1,1100501,1,0,6000][1,1,1,1110501,1,0,3000][1,1,1,1120501,1,0,1000][2,1,1,1200501,1,0,6000][2,1,1,1210501,1,0,3000][2,1,1,1220501,1,0,1000][3,1,1,1300501,1,0,6000][3,1,1,1310501,1,0,3000][3,1,1,1320501,1,0,1000]]</v>
      </c>
      <c r="F53" s="7"/>
      <c r="L53" s="9" t="str">
        <f>"[[1,1,1,"&amp;L42&amp;",1,0,"&amp;M42&amp;"][1,1,1,"&amp;L43&amp;",1,0,"&amp;M43&amp;"][1,1,1,"&amp;L44&amp;",1,0,"&amp;M44&amp;"][2,1,1,"&amp;L45&amp;",1,0,"&amp;M45&amp;"][2,1,1,"&amp;L46&amp;",1,0,"&amp;M46&amp;"][2,1,1,"&amp;L47&amp;",1,0,"&amp;M47&amp;"][3,1,1,"&amp;L48&amp;",1,0,"&amp;M48&amp;"][3,1,1,"&amp;L49&amp;",1,0,"&amp;M49&amp;"][3,1,1,"&amp;L50&amp;",1,0,"&amp;M50&amp;"]]"</f>
        <v>[[1,1,1,1110501,1,0,7000][1,1,1,1120501,1,0,2500][1,1,1,1130501,1,0,500][2,1,1,1210501,1,0,7000][2,1,1,1220501,1,0,2500][2,1,1,1230501,1,0,500][3,1,1,1310501,1,0,7000][3,1,1,1320501,1,0,2500][3,1,1,1330501,1,0,500]]</v>
      </c>
      <c r="S53" s="9" t="str">
        <f>"[[1,1,1,"&amp;S42&amp;",1,0,"&amp;T42&amp;"][1,1,1,"&amp;S43&amp;",1,0,"&amp;T43&amp;"][1,1,1,"&amp;S44&amp;",1,0,"&amp;T44&amp;"][2,1,1,"&amp;S45&amp;",1,0,"&amp;T45&amp;"][2,1,1,"&amp;S46&amp;",1,0,"&amp;T46&amp;"][2,1,1,"&amp;S47&amp;",1,0,"&amp;T47&amp;"][3,1,1,"&amp;S48&amp;",1,0,"&amp;T48&amp;"][3,1,1,"&amp;S49&amp;",1,0,"&amp;T49&amp;"][3,1,1,"&amp;S50&amp;",1,0,"&amp;T50&amp;"]]"</f>
        <v>[[1,1,1,1120501,1,0,8600][1,1,1,1130501,1,0,1200][1,1,1,1140501,1,0,200][2,1,1,1220501,1,0,8600][2,1,1,1230501,1,0,1200][2,1,1,1240501,1,0,200][3,1,1,1320501,1,0,8600][3,1,1,1330501,1,0,1200][3,1,1,1340501,1,0,200]]</v>
      </c>
    </row>
    <row r="56" spans="2:22" x14ac:dyDescent="0.15">
      <c r="F56" s="9">
        <f>10000/SUM(F60:F62)</f>
        <v>1</v>
      </c>
      <c r="G56" s="9">
        <v>8.9027413465000258</v>
      </c>
      <c r="M56" s="9">
        <f>10000/SUM(M60:M62)</f>
        <v>1</v>
      </c>
      <c r="N56" s="9">
        <v>37.75785789548511</v>
      </c>
      <c r="T56" s="9">
        <f>10000/SUM(T60:T62)</f>
        <v>1</v>
      </c>
      <c r="U56" s="9">
        <v>188.5057551733297</v>
      </c>
    </row>
    <row r="59" spans="2:22" x14ac:dyDescent="0.15">
      <c r="B59" s="9" t="s">
        <v>501</v>
      </c>
      <c r="C59" s="9" t="s">
        <v>515</v>
      </c>
      <c r="D59" s="9" t="s">
        <v>514</v>
      </c>
      <c r="E59" s="9" t="s">
        <v>499</v>
      </c>
      <c r="F59" s="9" t="s">
        <v>500</v>
      </c>
      <c r="G59" s="9" t="s">
        <v>518</v>
      </c>
      <c r="H59" s="9" t="s">
        <v>520</v>
      </c>
      <c r="I59" s="9" t="s">
        <v>502</v>
      </c>
      <c r="J59" s="9" t="s">
        <v>515</v>
      </c>
      <c r="K59" s="9" t="s">
        <v>514</v>
      </c>
      <c r="L59" s="9" t="s">
        <v>499</v>
      </c>
      <c r="M59" s="9" t="s">
        <v>500</v>
      </c>
      <c r="N59" s="9" t="s">
        <v>518</v>
      </c>
      <c r="P59" s="9" t="s">
        <v>503</v>
      </c>
      <c r="Q59" s="9" t="s">
        <v>515</v>
      </c>
      <c r="R59" s="9" t="s">
        <v>514</v>
      </c>
      <c r="S59" s="9" t="s">
        <v>499</v>
      </c>
      <c r="T59" s="9" t="s">
        <v>500</v>
      </c>
      <c r="U59" s="9" t="s">
        <v>518</v>
      </c>
    </row>
    <row r="60" spans="2:22" x14ac:dyDescent="0.15">
      <c r="B60" s="9" t="s">
        <v>508</v>
      </c>
      <c r="C60" s="9" t="s">
        <v>507</v>
      </c>
      <c r="D60" s="9" t="s">
        <v>511</v>
      </c>
      <c r="E60" s="9">
        <v>1100601</v>
      </c>
      <c r="F60" s="9">
        <v>6000</v>
      </c>
      <c r="G60" s="9">
        <f>VLOOKUP(E60,Sheet3!$B$1:$D$902,2,0)</f>
        <v>38</v>
      </c>
      <c r="H60" s="9">
        <f>G60*F60/10000</f>
        <v>22.8</v>
      </c>
      <c r="I60" s="9" t="s">
        <v>508</v>
      </c>
      <c r="J60" s="9" t="s">
        <v>504</v>
      </c>
      <c r="K60" s="9" t="s">
        <v>512</v>
      </c>
      <c r="L60" s="9">
        <f>E60+10000</f>
        <v>1110601</v>
      </c>
      <c r="M60" s="9">
        <v>7000</v>
      </c>
      <c r="N60" s="9">
        <f>VLOOKUP(L60,Sheet3!$B$1:$D$902,2,0)</f>
        <v>189</v>
      </c>
      <c r="O60" s="9">
        <f>N60*M60/10000</f>
        <v>132.30000000000001</v>
      </c>
      <c r="P60" s="9" t="s">
        <v>508</v>
      </c>
      <c r="Q60" s="9" t="s">
        <v>504</v>
      </c>
      <c r="R60" s="9" t="s">
        <v>513</v>
      </c>
      <c r="S60" s="9">
        <f>L60+10000</f>
        <v>1120601</v>
      </c>
      <c r="T60" s="9">
        <v>8600</v>
      </c>
      <c r="U60" s="9">
        <f>VLOOKUP(S60,Sheet3!$B$1:$D$902,2,0)</f>
        <v>945</v>
      </c>
      <c r="V60" s="9">
        <f>U60*T60/10000</f>
        <v>812.7</v>
      </c>
    </row>
    <row r="61" spans="2:22" x14ac:dyDescent="0.15">
      <c r="D61" s="9" t="s">
        <v>512</v>
      </c>
      <c r="E61" s="9">
        <v>1110601</v>
      </c>
      <c r="F61" s="9">
        <v>3000</v>
      </c>
      <c r="G61" s="9">
        <f>VLOOKUP(E61,Sheet3!$B$1:$D$902,2,0)</f>
        <v>189</v>
      </c>
      <c r="H61" s="9">
        <f>G61*F61/10000</f>
        <v>56.7</v>
      </c>
      <c r="K61" s="9" t="s">
        <v>513</v>
      </c>
      <c r="L61" s="9">
        <f t="shared" ref="L61:L68" si="24">E61+10000</f>
        <v>1120601</v>
      </c>
      <c r="M61" s="9">
        <v>2500</v>
      </c>
      <c r="N61" s="9">
        <f>VLOOKUP(L61,Sheet3!$B$1:$D$902,2,0)</f>
        <v>945</v>
      </c>
      <c r="O61" s="9">
        <f t="shared" ref="O61:O62" si="25">N61*M61/10000</f>
        <v>236.25</v>
      </c>
      <c r="R61" s="9" t="s">
        <v>516</v>
      </c>
      <c r="S61" s="9">
        <f t="shared" ref="S61:S68" si="26">L61+10000</f>
        <v>1130601</v>
      </c>
      <c r="T61" s="9">
        <v>1200</v>
      </c>
      <c r="U61" s="9">
        <f>VLOOKUP(S61,Sheet3!$B$1:$D$902,2,0)</f>
        <v>4724</v>
      </c>
      <c r="V61" s="9">
        <f t="shared" ref="V61:V62" si="27">U61*T61/10000</f>
        <v>566.88</v>
      </c>
    </row>
    <row r="62" spans="2:22" x14ac:dyDescent="0.15">
      <c r="D62" s="9" t="s">
        <v>513</v>
      </c>
      <c r="E62" s="9">
        <v>1120601</v>
      </c>
      <c r="F62" s="9">
        <v>1000</v>
      </c>
      <c r="G62" s="9">
        <f>VLOOKUP(E62,Sheet3!$B$1:$D$902,2,0)</f>
        <v>945</v>
      </c>
      <c r="H62" s="9">
        <f>G62*F62/10000</f>
        <v>94.5</v>
      </c>
      <c r="K62" s="9" t="s">
        <v>516</v>
      </c>
      <c r="L62" s="9">
        <f t="shared" si="24"/>
        <v>1130601</v>
      </c>
      <c r="M62" s="9">
        <v>500</v>
      </c>
      <c r="N62" s="9">
        <f>VLOOKUP(L62,Sheet3!$B$1:$D$902,2,0)</f>
        <v>4724</v>
      </c>
      <c r="O62" s="9">
        <f t="shared" si="25"/>
        <v>236.2</v>
      </c>
      <c r="R62" s="9" t="s">
        <v>517</v>
      </c>
      <c r="S62" s="9">
        <f t="shared" si="26"/>
        <v>1140601</v>
      </c>
      <c r="T62" s="9">
        <v>200</v>
      </c>
      <c r="U62" s="9">
        <f>VLOOKUP(S62,Sheet3!$B$1:$D$902,2,0)</f>
        <v>23620</v>
      </c>
      <c r="V62" s="9">
        <f t="shared" si="27"/>
        <v>472.4</v>
      </c>
    </row>
    <row r="63" spans="2:22" x14ac:dyDescent="0.15">
      <c r="B63" s="9" t="s">
        <v>509</v>
      </c>
      <c r="C63" s="9" t="s">
        <v>507</v>
      </c>
      <c r="D63" s="9" t="s">
        <v>511</v>
      </c>
      <c r="E63" s="9">
        <f t="shared" ref="E63:E68" si="28">E60+100000</f>
        <v>1200601</v>
      </c>
      <c r="F63" s="9">
        <f t="shared" ref="F63:F68" si="29">ROUND(F60,0)</f>
        <v>6000</v>
      </c>
      <c r="G63" s="9">
        <f>VLOOKUP(E63,Sheet3!$B$1:$D$902,2,0)</f>
        <v>38</v>
      </c>
      <c r="I63" s="9" t="s">
        <v>509</v>
      </c>
      <c r="J63" s="9" t="s">
        <v>504</v>
      </c>
      <c r="K63" s="9" t="s">
        <v>512</v>
      </c>
      <c r="L63" s="9">
        <f t="shared" si="24"/>
        <v>1210601</v>
      </c>
      <c r="M63" s="9">
        <f t="shared" ref="M63:M68" si="30">ROUND(M60,0)</f>
        <v>7000</v>
      </c>
      <c r="N63" s="9">
        <f>VLOOKUP(L63,Sheet3!$B$1:$D$902,2,0)</f>
        <v>189</v>
      </c>
      <c r="P63" s="9" t="s">
        <v>509</v>
      </c>
      <c r="Q63" s="9" t="s">
        <v>504</v>
      </c>
      <c r="R63" s="9" t="s">
        <v>513</v>
      </c>
      <c r="S63" s="9">
        <f t="shared" si="26"/>
        <v>1220601</v>
      </c>
      <c r="T63" s="9">
        <f t="shared" ref="T63:T68" si="31">ROUND(T60,0)</f>
        <v>8600</v>
      </c>
      <c r="U63" s="9">
        <f>VLOOKUP(S63,Sheet3!$B$1:$D$902,2,0)</f>
        <v>945</v>
      </c>
    </row>
    <row r="64" spans="2:22" x14ac:dyDescent="0.15">
      <c r="D64" s="9" t="s">
        <v>512</v>
      </c>
      <c r="E64" s="9">
        <f t="shared" si="28"/>
        <v>1210601</v>
      </c>
      <c r="F64" s="9">
        <f t="shared" si="29"/>
        <v>3000</v>
      </c>
      <c r="G64" s="9">
        <f>VLOOKUP(E64,Sheet3!$B$1:$D$902,2,0)</f>
        <v>189</v>
      </c>
      <c r="K64" s="9" t="s">
        <v>513</v>
      </c>
      <c r="L64" s="9">
        <f t="shared" si="24"/>
        <v>1220601</v>
      </c>
      <c r="M64" s="9">
        <f t="shared" si="30"/>
        <v>2500</v>
      </c>
      <c r="N64" s="9">
        <f>VLOOKUP(L64,Sheet3!$B$1:$D$902,2,0)</f>
        <v>945</v>
      </c>
      <c r="R64" s="9" t="s">
        <v>516</v>
      </c>
      <c r="S64" s="9">
        <f t="shared" si="26"/>
        <v>1230601</v>
      </c>
      <c r="T64" s="9">
        <f t="shared" si="31"/>
        <v>1200</v>
      </c>
      <c r="U64" s="9">
        <f>VLOOKUP(S64,Sheet3!$B$1:$D$902,2,0)</f>
        <v>4724</v>
      </c>
    </row>
    <row r="65" spans="2:21" x14ac:dyDescent="0.15">
      <c r="D65" s="9" t="s">
        <v>513</v>
      </c>
      <c r="E65" s="9">
        <f t="shared" si="28"/>
        <v>1220601</v>
      </c>
      <c r="F65" s="9">
        <f t="shared" si="29"/>
        <v>1000</v>
      </c>
      <c r="G65" s="9">
        <f>VLOOKUP(E65,Sheet3!$B$1:$D$902,2,0)</f>
        <v>945</v>
      </c>
      <c r="K65" s="9" t="s">
        <v>516</v>
      </c>
      <c r="L65" s="9">
        <f t="shared" si="24"/>
        <v>1230601</v>
      </c>
      <c r="M65" s="9">
        <f t="shared" si="30"/>
        <v>500</v>
      </c>
      <c r="N65" s="9">
        <f>VLOOKUP(L65,Sheet3!$B$1:$D$902,2,0)</f>
        <v>4724</v>
      </c>
      <c r="R65" s="9" t="s">
        <v>517</v>
      </c>
      <c r="S65" s="9">
        <f t="shared" si="26"/>
        <v>1240601</v>
      </c>
      <c r="T65" s="9">
        <f t="shared" si="31"/>
        <v>200</v>
      </c>
      <c r="U65" s="9">
        <f>VLOOKUP(S65,Sheet3!$B$1:$D$902,2,0)</f>
        <v>23620</v>
      </c>
    </row>
    <row r="66" spans="2:21" x14ac:dyDescent="0.15">
      <c r="B66" s="9" t="s">
        <v>510</v>
      </c>
      <c r="C66" s="9" t="s">
        <v>507</v>
      </c>
      <c r="D66" s="9" t="s">
        <v>511</v>
      </c>
      <c r="E66" s="9">
        <f t="shared" si="28"/>
        <v>1300601</v>
      </c>
      <c r="F66" s="9">
        <f t="shared" si="29"/>
        <v>6000</v>
      </c>
      <c r="G66" s="9">
        <f>VLOOKUP(E66,Sheet3!$B$1:$D$902,2,0)</f>
        <v>38</v>
      </c>
      <c r="I66" s="9" t="s">
        <v>510</v>
      </c>
      <c r="J66" s="9" t="s">
        <v>504</v>
      </c>
      <c r="K66" s="9" t="s">
        <v>512</v>
      </c>
      <c r="L66" s="9">
        <f t="shared" si="24"/>
        <v>1310601</v>
      </c>
      <c r="M66" s="9">
        <f t="shared" si="30"/>
        <v>7000</v>
      </c>
      <c r="N66" s="9">
        <f>VLOOKUP(L66,Sheet3!$B$1:$D$902,2,0)</f>
        <v>189</v>
      </c>
      <c r="P66" s="9" t="s">
        <v>510</v>
      </c>
      <c r="Q66" s="9" t="s">
        <v>504</v>
      </c>
      <c r="R66" s="9" t="s">
        <v>513</v>
      </c>
      <c r="S66" s="9">
        <f t="shared" si="26"/>
        <v>1320601</v>
      </c>
      <c r="T66" s="9">
        <f t="shared" si="31"/>
        <v>8600</v>
      </c>
      <c r="U66" s="9">
        <f>VLOOKUP(S66,Sheet3!$B$1:$D$902,2,0)</f>
        <v>945</v>
      </c>
    </row>
    <row r="67" spans="2:21" x14ac:dyDescent="0.15">
      <c r="D67" s="9" t="s">
        <v>512</v>
      </c>
      <c r="E67" s="9">
        <f t="shared" si="28"/>
        <v>1310601</v>
      </c>
      <c r="F67" s="9">
        <f t="shared" si="29"/>
        <v>3000</v>
      </c>
      <c r="G67" s="9">
        <f>VLOOKUP(E67,Sheet3!$B$1:$D$902,2,0)</f>
        <v>189</v>
      </c>
      <c r="K67" s="9" t="s">
        <v>513</v>
      </c>
      <c r="L67" s="9">
        <f t="shared" si="24"/>
        <v>1320601</v>
      </c>
      <c r="M67" s="9">
        <f t="shared" si="30"/>
        <v>2500</v>
      </c>
      <c r="N67" s="9">
        <f>VLOOKUP(L67,Sheet3!$B$1:$D$902,2,0)</f>
        <v>945</v>
      </c>
      <c r="R67" s="9" t="s">
        <v>516</v>
      </c>
      <c r="S67" s="9">
        <f t="shared" si="26"/>
        <v>1330601</v>
      </c>
      <c r="T67" s="9">
        <f t="shared" si="31"/>
        <v>1200</v>
      </c>
      <c r="U67" s="9">
        <f>VLOOKUP(S67,Sheet3!$B$1:$D$902,2,0)</f>
        <v>4724</v>
      </c>
    </row>
    <row r="68" spans="2:21" x14ac:dyDescent="0.15">
      <c r="D68" s="9" t="s">
        <v>513</v>
      </c>
      <c r="E68" s="9">
        <f t="shared" si="28"/>
        <v>1320601</v>
      </c>
      <c r="F68" s="9">
        <f t="shared" si="29"/>
        <v>1000</v>
      </c>
      <c r="G68" s="9">
        <f>VLOOKUP(E68,Sheet3!$B$1:$D$902,2,0)</f>
        <v>945</v>
      </c>
      <c r="K68" s="9" t="s">
        <v>516</v>
      </c>
      <c r="L68" s="9">
        <f t="shared" si="24"/>
        <v>1330601</v>
      </c>
      <c r="M68" s="9">
        <f t="shared" si="30"/>
        <v>500</v>
      </c>
      <c r="N68" s="9">
        <f>VLOOKUP(L68,Sheet3!$B$1:$D$902,2,0)</f>
        <v>4724</v>
      </c>
      <c r="R68" s="9" t="s">
        <v>517</v>
      </c>
      <c r="S68" s="9">
        <f t="shared" si="26"/>
        <v>1340601</v>
      </c>
      <c r="T68" s="9">
        <f t="shared" si="31"/>
        <v>200</v>
      </c>
      <c r="U68" s="9">
        <f>VLOOKUP(S68,Sheet3!$B$1:$D$902,2,0)</f>
        <v>23620</v>
      </c>
    </row>
    <row r="71" spans="2:21" x14ac:dyDescent="0.15">
      <c r="E71" s="9" t="str">
        <f>"[[1,1,1,"&amp;E60&amp;",1,0,"&amp;F60&amp;"][1,1,1,"&amp;E61&amp;",1,0,"&amp;F61&amp;"][1,1,1,"&amp;E62&amp;",1,0,"&amp;F62&amp;"][2,1,1,"&amp;E63&amp;",1,0,"&amp;F63&amp;"][2,1,1,"&amp;E64&amp;",1,0,"&amp;F64&amp;"][2,1,1,"&amp;E65&amp;",1,0,"&amp;F65&amp;"][3,1,1,"&amp;E66&amp;",1,0,"&amp;F66&amp;"][3,1,1,"&amp;E67&amp;",1,0,"&amp;F67&amp;"][3,1,1,"&amp;E68&amp;",1,0,"&amp;F68&amp;"]]"</f>
        <v>[[1,1,1,1100601,1,0,6000][1,1,1,1110601,1,0,3000][1,1,1,1120601,1,0,1000][2,1,1,1200601,1,0,6000][2,1,1,1210601,1,0,3000][2,1,1,1220601,1,0,1000][3,1,1,1300601,1,0,6000][3,1,1,1310601,1,0,3000][3,1,1,1320601,1,0,1000]]</v>
      </c>
      <c r="F71" s="7"/>
      <c r="L71" s="9" t="str">
        <f>"[[1,1,1,"&amp;L60&amp;",1,0,"&amp;M60&amp;"][1,1,1,"&amp;L61&amp;",1,0,"&amp;M61&amp;"][1,1,1,"&amp;L62&amp;",1,0,"&amp;M62&amp;"][2,1,1,"&amp;L63&amp;",1,0,"&amp;M63&amp;"][2,1,1,"&amp;L64&amp;",1,0,"&amp;M64&amp;"][2,1,1,"&amp;L65&amp;",1,0,"&amp;M65&amp;"][3,1,1,"&amp;L66&amp;",1,0,"&amp;M66&amp;"][3,1,1,"&amp;L67&amp;",1,0,"&amp;M67&amp;"][3,1,1,"&amp;L68&amp;",1,0,"&amp;M68&amp;"]]"</f>
        <v>[[1,1,1,1110601,1,0,7000][1,1,1,1120601,1,0,2500][1,1,1,1130601,1,0,500][2,1,1,1210601,1,0,7000][2,1,1,1220601,1,0,2500][2,1,1,1230601,1,0,500][3,1,1,1310601,1,0,7000][3,1,1,1320601,1,0,2500][3,1,1,1330601,1,0,500]]</v>
      </c>
      <c r="S71" s="9" t="str">
        <f>"[[1,1,1,"&amp;S60&amp;",1,0,"&amp;T60&amp;"][1,1,1,"&amp;S61&amp;",1,0,"&amp;T61&amp;"][1,1,1,"&amp;S62&amp;",1,0,"&amp;T62&amp;"][2,1,1,"&amp;S63&amp;",1,0,"&amp;T63&amp;"][2,1,1,"&amp;S64&amp;",1,0,"&amp;T64&amp;"][2,1,1,"&amp;S65&amp;",1,0,"&amp;T65&amp;"][3,1,1,"&amp;S66&amp;",1,0,"&amp;T66&amp;"][3,1,1,"&amp;S67&amp;",1,0,"&amp;T67&amp;"][3,1,1,"&amp;S68&amp;",1,0,"&amp;T68&amp;"]]"</f>
        <v>[[1,1,1,1120601,1,0,8600][1,1,1,1130601,1,0,1200][1,1,1,1140601,1,0,200][2,1,1,1220601,1,0,8600][2,1,1,1230601,1,0,1200][2,1,1,1240601,1,0,200][3,1,1,1320601,1,0,8600][3,1,1,1330601,1,0,1200][3,1,1,1340601,1,0,200]]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16"/>
  <sheetViews>
    <sheetView topLeftCell="A67" workbookViewId="0">
      <selection activeCell="O72" sqref="O72:O76"/>
    </sheetView>
  </sheetViews>
  <sheetFormatPr defaultRowHeight="13.5" x14ac:dyDescent="0.15"/>
  <cols>
    <col min="1" max="2" width="9" style="9"/>
    <col min="3" max="3" width="12.25" style="9" customWidth="1"/>
    <col min="4" max="11" width="9" style="9"/>
    <col min="12" max="12" width="12.75" style="9" customWidth="1"/>
    <col min="13" max="13" width="9" style="9"/>
    <col min="14" max="14" width="11.25" style="9" customWidth="1"/>
    <col min="15" max="15" width="9" style="9"/>
    <col min="16" max="16" width="14" style="9" customWidth="1"/>
    <col min="17" max="16384" width="9" style="9"/>
  </cols>
  <sheetData>
    <row r="2" spans="2:22" x14ac:dyDescent="0.15">
      <c r="F2" s="9">
        <f>10000/SUM(F7:F9)</f>
        <v>1.8518518518518519</v>
      </c>
      <c r="G2" s="9">
        <v>8.9027413465000258</v>
      </c>
      <c r="M2" s="9">
        <f>10000/SUM(M7:M9)</f>
        <v>2.5316455696202533</v>
      </c>
      <c r="N2" s="9">
        <v>37.757857895485103</v>
      </c>
      <c r="T2" s="9">
        <f>10000/SUM(T7:T9)</f>
        <v>4.6511627906976747</v>
      </c>
      <c r="U2" s="9">
        <v>188.50575517332999</v>
      </c>
    </row>
    <row r="5" spans="2:22" x14ac:dyDescent="0.15">
      <c r="B5" s="9" t="s">
        <v>501</v>
      </c>
      <c r="C5" s="9" t="s">
        <v>515</v>
      </c>
      <c r="D5" s="9" t="s">
        <v>514</v>
      </c>
      <c r="E5" s="9" t="s">
        <v>499</v>
      </c>
      <c r="F5" s="9" t="s">
        <v>500</v>
      </c>
      <c r="G5" s="9" t="s">
        <v>518</v>
      </c>
      <c r="H5" s="9" t="s">
        <v>520</v>
      </c>
      <c r="I5" s="9" t="s">
        <v>502</v>
      </c>
      <c r="J5" s="9" t="s">
        <v>515</v>
      </c>
      <c r="K5" s="9" t="s">
        <v>514</v>
      </c>
      <c r="L5" s="9" t="s">
        <v>499</v>
      </c>
      <c r="M5" s="9" t="s">
        <v>500</v>
      </c>
      <c r="N5" s="9" t="s">
        <v>518</v>
      </c>
      <c r="P5" s="9" t="s">
        <v>503</v>
      </c>
      <c r="Q5" s="9" t="s">
        <v>515</v>
      </c>
      <c r="R5" s="9" t="s">
        <v>514</v>
      </c>
      <c r="S5" s="9" t="s">
        <v>499</v>
      </c>
      <c r="T5" s="9" t="s">
        <v>500</v>
      </c>
      <c r="U5" s="9" t="s">
        <v>518</v>
      </c>
    </row>
    <row r="6" spans="2:22" x14ac:dyDescent="0.15">
      <c r="B6" s="9" t="s">
        <v>508</v>
      </c>
      <c r="C6" s="9" t="s">
        <v>504</v>
      </c>
      <c r="D6" s="9" t="s">
        <v>511</v>
      </c>
      <c r="E6" s="9">
        <v>1100301</v>
      </c>
      <c r="F6" s="9">
        <v>4600</v>
      </c>
      <c r="G6" s="9">
        <f>VLOOKUP(E6,Sheet3!$B$1:$D$902,2,0)</f>
        <v>6</v>
      </c>
      <c r="H6" s="9">
        <f>G6*F6/10000</f>
        <v>2.76</v>
      </c>
      <c r="I6" s="9" t="s">
        <v>508</v>
      </c>
      <c r="J6" s="9" t="s">
        <v>504</v>
      </c>
      <c r="K6" s="9" t="s">
        <v>511</v>
      </c>
      <c r="L6" s="9">
        <v>1110301</v>
      </c>
      <c r="M6" s="9">
        <v>6000</v>
      </c>
      <c r="N6" s="9">
        <f>VLOOKUP(L6,Sheet3!$B$1:$D$902,2,0)</f>
        <v>32</v>
      </c>
      <c r="O6" s="9">
        <f>N6*M6/10000</f>
        <v>19.2</v>
      </c>
      <c r="P6" s="9" t="s">
        <v>508</v>
      </c>
      <c r="Q6" s="9" t="s">
        <v>504</v>
      </c>
      <c r="R6" s="9" t="s">
        <v>512</v>
      </c>
      <c r="S6" s="9">
        <f>L6+10000</f>
        <v>1120301</v>
      </c>
      <c r="T6" s="9">
        <v>7850</v>
      </c>
      <c r="U6" s="9">
        <f>VLOOKUP(S6,Sheet3!$B$1:$D$902,2,0)</f>
        <v>162</v>
      </c>
      <c r="V6" s="9">
        <f>U6*T6/10000</f>
        <v>127.17</v>
      </c>
    </row>
    <row r="7" spans="2:22" x14ac:dyDescent="0.15">
      <c r="D7" s="9" t="s">
        <v>511</v>
      </c>
      <c r="E7" s="9">
        <v>1100301</v>
      </c>
      <c r="F7" s="9">
        <v>4000</v>
      </c>
      <c r="G7" s="9">
        <f>VLOOKUP(E7,Sheet3!$B$1:$D$902,2,0)</f>
        <v>6</v>
      </c>
      <c r="H7" s="9">
        <f>G7*F7/10000</f>
        <v>2.4</v>
      </c>
      <c r="K7" s="9" t="s">
        <v>512</v>
      </c>
      <c r="L7" s="9">
        <f>E7+10000</f>
        <v>1110301</v>
      </c>
      <c r="M7" s="9">
        <v>3000</v>
      </c>
      <c r="N7" s="9">
        <f>VLOOKUP(L7,Sheet3!$B$1:$D$902,2,0)</f>
        <v>32</v>
      </c>
      <c r="O7" s="9">
        <f>N7*M7/10000</f>
        <v>9.6</v>
      </c>
      <c r="R7" s="9" t="s">
        <v>513</v>
      </c>
      <c r="S7" s="9">
        <f>L7+10000</f>
        <v>1120301</v>
      </c>
      <c r="T7" s="9">
        <v>1800</v>
      </c>
      <c r="U7" s="9">
        <f>VLOOKUP(S7,Sheet3!$B$1:$D$902,2,0)</f>
        <v>162</v>
      </c>
      <c r="V7" s="9">
        <f>U7*T7/10000</f>
        <v>29.16</v>
      </c>
    </row>
    <row r="8" spans="2:22" x14ac:dyDescent="0.15">
      <c r="D8" s="9" t="s">
        <v>512</v>
      </c>
      <c r="E8" s="9">
        <v>1110301</v>
      </c>
      <c r="F8" s="9">
        <v>1200</v>
      </c>
      <c r="G8" s="9">
        <f>VLOOKUP(E8,Sheet3!$B$1:$D$902,2,0)</f>
        <v>32</v>
      </c>
      <c r="H8" s="9">
        <f>G8*F8/10000</f>
        <v>3.84</v>
      </c>
      <c r="K8" s="9" t="s">
        <v>513</v>
      </c>
      <c r="L8" s="9">
        <f t="shared" ref="L8:L19" si="0">E8+10000</f>
        <v>1120301</v>
      </c>
      <c r="M8" s="9">
        <v>750</v>
      </c>
      <c r="N8" s="9">
        <f>VLOOKUP(L8,Sheet3!$B$1:$D$902,2,0)</f>
        <v>162</v>
      </c>
      <c r="O8" s="9">
        <f t="shared" ref="O8:O9" si="1">N8*M8/10000</f>
        <v>12.15</v>
      </c>
      <c r="R8" s="9" t="s">
        <v>516</v>
      </c>
      <c r="S8" s="9">
        <f>L8+10000</f>
        <v>1130301</v>
      </c>
      <c r="T8" s="9">
        <v>300</v>
      </c>
      <c r="U8" s="9">
        <f>VLOOKUP(S8,Sheet3!$B$1:$D$902,2,0)</f>
        <v>810</v>
      </c>
      <c r="V8" s="9">
        <f t="shared" ref="V8" si="2">U8*T8/10000</f>
        <v>24.3</v>
      </c>
    </row>
    <row r="9" spans="2:22" x14ac:dyDescent="0.15">
      <c r="D9" s="9" t="s">
        <v>513</v>
      </c>
      <c r="E9" s="9">
        <v>1120301</v>
      </c>
      <c r="F9" s="9">
        <v>200</v>
      </c>
      <c r="G9" s="9">
        <f>VLOOKUP(E9,Sheet3!$B$1:$D$902,2,0)</f>
        <v>162</v>
      </c>
      <c r="H9" s="9">
        <f>G9*F9/10000</f>
        <v>3.24</v>
      </c>
      <c r="K9" s="9" t="s">
        <v>516</v>
      </c>
      <c r="L9" s="9">
        <f>E9+10000</f>
        <v>1130301</v>
      </c>
      <c r="M9" s="9">
        <v>200</v>
      </c>
      <c r="N9" s="9">
        <f>VLOOKUP(L9,Sheet3!$B$1:$D$902,2,0)</f>
        <v>810</v>
      </c>
      <c r="O9" s="9">
        <f t="shared" si="1"/>
        <v>16.2</v>
      </c>
      <c r="R9" s="9" t="s">
        <v>517</v>
      </c>
      <c r="S9" s="9">
        <f t="shared" ref="S9:S19" si="3">L9+10000</f>
        <v>1140301</v>
      </c>
      <c r="T9" s="9">
        <v>50</v>
      </c>
      <c r="U9" s="9">
        <f>VLOOKUP(S9,Sheet3!$B$1:$D$902,2,0)</f>
        <v>4050</v>
      </c>
      <c r="V9" s="9">
        <f>U9*T9/10000</f>
        <v>20.25</v>
      </c>
    </row>
    <row r="10" spans="2:22" s="12" customFormat="1" x14ac:dyDescent="0.15">
      <c r="D10" s="12" t="s">
        <v>724</v>
      </c>
      <c r="E10" s="12">
        <v>1130301</v>
      </c>
      <c r="F10" s="12">
        <v>200</v>
      </c>
      <c r="G10" s="12">
        <f>VLOOKUP(E10,Sheet3!$B$1:$D$902,2,0)</f>
        <v>810</v>
      </c>
      <c r="H10" s="12">
        <f>G10*F10/10000</f>
        <v>16.2</v>
      </c>
      <c r="K10" s="12" t="s">
        <v>723</v>
      </c>
      <c r="L10" s="12">
        <f>E10+10000</f>
        <v>1140301</v>
      </c>
      <c r="M10" s="12">
        <v>50</v>
      </c>
      <c r="N10" s="12">
        <f>VLOOKUP(L10,Sheet3!$B$1:$D$902,2,0)</f>
        <v>4050</v>
      </c>
      <c r="O10" s="12">
        <f t="shared" ref="O10" si="4">N10*M10/10000</f>
        <v>20.25</v>
      </c>
    </row>
    <row r="11" spans="2:22" x14ac:dyDescent="0.15">
      <c r="B11" s="9" t="s">
        <v>509</v>
      </c>
      <c r="C11" s="9" t="s">
        <v>504</v>
      </c>
      <c r="D11" s="9" t="s">
        <v>511</v>
      </c>
      <c r="E11" s="9">
        <f>E6+100000</f>
        <v>1200301</v>
      </c>
      <c r="F11" s="9">
        <f>ROUND(F6,0)</f>
        <v>4600</v>
      </c>
      <c r="G11" s="9">
        <f>VLOOKUP(E11,Sheet3!$B$1:$D$902,2,0)</f>
        <v>6</v>
      </c>
      <c r="I11" s="9" t="s">
        <v>509</v>
      </c>
      <c r="J11" s="9" t="s">
        <v>504</v>
      </c>
      <c r="K11" s="12" t="s">
        <v>511</v>
      </c>
      <c r="L11" s="9">
        <f>L6+100000</f>
        <v>1210301</v>
      </c>
      <c r="M11" s="9">
        <f>ROUND(M6,0)</f>
        <v>6000</v>
      </c>
      <c r="N11" s="9">
        <f>VLOOKUP(L11,Sheet3!$B$1:$D$902,2,0)</f>
        <v>32</v>
      </c>
      <c r="P11" s="9" t="s">
        <v>509</v>
      </c>
      <c r="Q11" s="9" t="s">
        <v>504</v>
      </c>
      <c r="R11" s="9" t="s">
        <v>512</v>
      </c>
      <c r="S11" s="9">
        <f>L11+10000</f>
        <v>1220301</v>
      </c>
      <c r="T11" s="9">
        <f>ROUND(T6,0)</f>
        <v>7850</v>
      </c>
      <c r="U11" s="9">
        <f>VLOOKUP(S11,Sheet3!$B$1:$D$902,2,0)</f>
        <v>162</v>
      </c>
    </row>
    <row r="12" spans="2:22" x14ac:dyDescent="0.15">
      <c r="D12" s="9" t="s">
        <v>511</v>
      </c>
      <c r="E12" s="9">
        <f>E7+100000</f>
        <v>1200301</v>
      </c>
      <c r="F12" s="9">
        <f>ROUND(F7,0)</f>
        <v>4000</v>
      </c>
      <c r="G12" s="9">
        <f>VLOOKUP(E12,Sheet3!$B$1:$D$902,2,0)</f>
        <v>6</v>
      </c>
      <c r="K12" s="12" t="s">
        <v>512</v>
      </c>
      <c r="L12" s="9">
        <f t="shared" si="0"/>
        <v>1210301</v>
      </c>
      <c r="M12" s="9">
        <f>ROUND(M7,0)</f>
        <v>3000</v>
      </c>
      <c r="N12" s="9">
        <f>VLOOKUP(L12,Sheet3!$B$1:$D$902,2,0)</f>
        <v>32</v>
      </c>
      <c r="R12" s="9" t="s">
        <v>513</v>
      </c>
      <c r="S12" s="9">
        <f t="shared" si="3"/>
        <v>1220301</v>
      </c>
      <c r="T12" s="9">
        <f>ROUND(T7,0)</f>
        <v>1800</v>
      </c>
      <c r="U12" s="9">
        <f>VLOOKUP(S12,Sheet3!$B$1:$D$902,2,0)</f>
        <v>162</v>
      </c>
    </row>
    <row r="13" spans="2:22" x14ac:dyDescent="0.15">
      <c r="D13" s="9" t="s">
        <v>512</v>
      </c>
      <c r="E13" s="9">
        <f>E8+100000</f>
        <v>1210301</v>
      </c>
      <c r="F13" s="9">
        <f>ROUND(F8,0)</f>
        <v>1200</v>
      </c>
      <c r="G13" s="9">
        <f>VLOOKUP(E13,Sheet3!$B$1:$D$902,2,0)</f>
        <v>32</v>
      </c>
      <c r="K13" s="12" t="s">
        <v>513</v>
      </c>
      <c r="L13" s="9">
        <f t="shared" si="0"/>
        <v>1220301</v>
      </c>
      <c r="M13" s="9">
        <f>ROUND(M8,0)</f>
        <v>750</v>
      </c>
      <c r="N13" s="9">
        <f>VLOOKUP(L13,Sheet3!$B$1:$D$902,2,0)</f>
        <v>162</v>
      </c>
      <c r="R13" s="9" t="s">
        <v>516</v>
      </c>
      <c r="S13" s="9">
        <f t="shared" si="3"/>
        <v>1230301</v>
      </c>
      <c r="T13" s="9">
        <f>ROUND(T8,0)</f>
        <v>300</v>
      </c>
      <c r="U13" s="9">
        <f>VLOOKUP(S13,Sheet3!$B$1:$D$902,2,0)</f>
        <v>810</v>
      </c>
    </row>
    <row r="14" spans="2:22" x14ac:dyDescent="0.15">
      <c r="D14" s="9" t="s">
        <v>513</v>
      </c>
      <c r="E14" s="9">
        <f>E9+100000</f>
        <v>1220301</v>
      </c>
      <c r="F14" s="9">
        <f>ROUND(F9,0)</f>
        <v>200</v>
      </c>
      <c r="G14" s="9">
        <f>VLOOKUP(E14,Sheet3!$B$1:$D$902,2,0)</f>
        <v>162</v>
      </c>
      <c r="K14" s="12" t="s">
        <v>516</v>
      </c>
      <c r="L14" s="9">
        <f t="shared" si="0"/>
        <v>1230301</v>
      </c>
      <c r="M14" s="9">
        <f>ROUND(M9,0)</f>
        <v>200</v>
      </c>
      <c r="N14" s="9">
        <f>VLOOKUP(L14,Sheet3!$B$1:$D$902,2,0)</f>
        <v>810</v>
      </c>
      <c r="R14" s="9" t="s">
        <v>517</v>
      </c>
      <c r="S14" s="9">
        <f t="shared" si="3"/>
        <v>1240301</v>
      </c>
      <c r="T14" s="9">
        <f>ROUND(T9,0)</f>
        <v>50</v>
      </c>
      <c r="U14" s="9">
        <f>VLOOKUP(S14,Sheet3!$B$1:$D$902,2,0)</f>
        <v>4050</v>
      </c>
    </row>
    <row r="15" spans="2:22" s="12" customFormat="1" x14ac:dyDescent="0.15">
      <c r="D15" s="12" t="s">
        <v>724</v>
      </c>
      <c r="E15" s="12">
        <f>E10+100000</f>
        <v>1230301</v>
      </c>
      <c r="F15" s="12">
        <f>ROUND(F10,0)</f>
        <v>200</v>
      </c>
      <c r="G15" s="12">
        <f>VLOOKUP(E15,Sheet3!$B$1:$D$902,2,0)</f>
        <v>810</v>
      </c>
      <c r="K15" s="12" t="s">
        <v>723</v>
      </c>
      <c r="L15" s="12">
        <f t="shared" ref="L15" si="5">E15+10000</f>
        <v>1240301</v>
      </c>
      <c r="M15" s="12">
        <f>ROUND(M10,0)</f>
        <v>50</v>
      </c>
      <c r="N15" s="12">
        <f>VLOOKUP(L15,Sheet3!$B$1:$D$902,2,0)</f>
        <v>4050</v>
      </c>
    </row>
    <row r="16" spans="2:22" x14ac:dyDescent="0.15">
      <c r="B16" s="9" t="s">
        <v>510</v>
      </c>
      <c r="C16" s="9" t="s">
        <v>504</v>
      </c>
      <c r="D16" s="9" t="s">
        <v>511</v>
      </c>
      <c r="E16" s="9">
        <f t="shared" ref="E16:E20" si="6">E11+100000</f>
        <v>1300301</v>
      </c>
      <c r="F16" s="9">
        <f t="shared" ref="F16:F20" si="7">ROUND(F11,0)</f>
        <v>4600</v>
      </c>
      <c r="G16" s="9">
        <f>VLOOKUP(E16,Sheet3!$B$1:$D$902,2,0)</f>
        <v>6</v>
      </c>
      <c r="I16" s="9" t="s">
        <v>510</v>
      </c>
      <c r="J16" s="9" t="s">
        <v>504</v>
      </c>
      <c r="K16" s="12" t="s">
        <v>511</v>
      </c>
      <c r="L16" s="9">
        <f t="shared" ref="L16" si="8">L11+100000</f>
        <v>1310301</v>
      </c>
      <c r="M16" s="9">
        <f t="shared" ref="M16" si="9">ROUND(M11,0)</f>
        <v>6000</v>
      </c>
      <c r="N16" s="9">
        <f>VLOOKUP(L16,Sheet3!$B$1:$D$902,2,0)</f>
        <v>32</v>
      </c>
      <c r="P16" s="9" t="s">
        <v>510</v>
      </c>
      <c r="Q16" s="9" t="s">
        <v>504</v>
      </c>
      <c r="R16" s="9" t="s">
        <v>512</v>
      </c>
      <c r="S16" s="9">
        <f t="shared" si="3"/>
        <v>1320301</v>
      </c>
      <c r="T16" s="9">
        <f t="shared" ref="T16" si="10">ROUND(T11,0)</f>
        <v>7850</v>
      </c>
      <c r="U16" s="9">
        <f>VLOOKUP(S16,Sheet3!$B$1:$D$902,2,0)</f>
        <v>162</v>
      </c>
    </row>
    <row r="17" spans="2:23" x14ac:dyDescent="0.15">
      <c r="D17" s="9" t="s">
        <v>511</v>
      </c>
      <c r="E17" s="9">
        <f t="shared" si="6"/>
        <v>1300301</v>
      </c>
      <c r="F17" s="9">
        <f t="shared" si="7"/>
        <v>4000</v>
      </c>
      <c r="G17" s="9">
        <f>VLOOKUP(E17,Sheet3!$B$1:$D$902,2,0)</f>
        <v>6</v>
      </c>
      <c r="K17" s="12" t="s">
        <v>512</v>
      </c>
      <c r="L17" s="9">
        <f t="shared" si="0"/>
        <v>1310301</v>
      </c>
      <c r="M17" s="9">
        <f t="shared" ref="M17:M19" si="11">ROUND(M12,0)</f>
        <v>3000</v>
      </c>
      <c r="N17" s="9">
        <f>VLOOKUP(L17,Sheet3!$B$1:$D$902,2,0)</f>
        <v>32</v>
      </c>
      <c r="R17" s="9" t="s">
        <v>513</v>
      </c>
      <c r="S17" s="9">
        <f t="shared" si="3"/>
        <v>1320301</v>
      </c>
      <c r="T17" s="9">
        <f t="shared" ref="T17:T19" si="12">ROUND(T12,0)</f>
        <v>1800</v>
      </c>
      <c r="U17" s="9">
        <f>VLOOKUP(S17,Sheet3!$B$1:$D$902,2,0)</f>
        <v>162</v>
      </c>
    </row>
    <row r="18" spans="2:23" x14ac:dyDescent="0.15">
      <c r="D18" s="9" t="s">
        <v>512</v>
      </c>
      <c r="E18" s="9">
        <f t="shared" si="6"/>
        <v>1310301</v>
      </c>
      <c r="F18" s="9">
        <f t="shared" si="7"/>
        <v>1200</v>
      </c>
      <c r="G18" s="9">
        <f>VLOOKUP(E18,Sheet3!$B$1:$D$902,2,0)</f>
        <v>32</v>
      </c>
      <c r="K18" s="12" t="s">
        <v>513</v>
      </c>
      <c r="L18" s="9">
        <f t="shared" si="0"/>
        <v>1320301</v>
      </c>
      <c r="M18" s="9">
        <f t="shared" si="11"/>
        <v>750</v>
      </c>
      <c r="N18" s="9">
        <f>VLOOKUP(L18,Sheet3!$B$1:$D$902,2,0)</f>
        <v>162</v>
      </c>
      <c r="R18" s="9" t="s">
        <v>516</v>
      </c>
      <c r="S18" s="9">
        <f t="shared" si="3"/>
        <v>1330301</v>
      </c>
      <c r="T18" s="9">
        <f t="shared" si="12"/>
        <v>300</v>
      </c>
      <c r="U18" s="9">
        <f>VLOOKUP(S18,Sheet3!$B$1:$D$902,2,0)</f>
        <v>810</v>
      </c>
    </row>
    <row r="19" spans="2:23" x14ac:dyDescent="0.15">
      <c r="D19" s="9" t="s">
        <v>513</v>
      </c>
      <c r="E19" s="9">
        <f t="shared" si="6"/>
        <v>1320301</v>
      </c>
      <c r="F19" s="9">
        <f t="shared" si="7"/>
        <v>200</v>
      </c>
      <c r="G19" s="9">
        <f>VLOOKUP(E19,Sheet3!$B$1:$D$902,2,0)</f>
        <v>162</v>
      </c>
      <c r="K19" s="12" t="s">
        <v>516</v>
      </c>
      <c r="L19" s="9">
        <f t="shared" si="0"/>
        <v>1330301</v>
      </c>
      <c r="M19" s="9">
        <f t="shared" si="11"/>
        <v>200</v>
      </c>
      <c r="N19" s="9">
        <f>VLOOKUP(L19,Sheet3!$B$1:$D$902,2,0)</f>
        <v>810</v>
      </c>
      <c r="R19" s="9" t="s">
        <v>517</v>
      </c>
      <c r="S19" s="9">
        <f t="shared" si="3"/>
        <v>1340301</v>
      </c>
      <c r="T19" s="9">
        <f t="shared" si="12"/>
        <v>50</v>
      </c>
      <c r="U19" s="9">
        <f>VLOOKUP(S19,Sheet3!$B$1:$D$902,2,0)</f>
        <v>4050</v>
      </c>
    </row>
    <row r="20" spans="2:23" s="12" customFormat="1" x14ac:dyDescent="0.15">
      <c r="E20" s="12">
        <f t="shared" si="6"/>
        <v>1330301</v>
      </c>
      <c r="F20" s="12">
        <f t="shared" si="7"/>
        <v>200</v>
      </c>
      <c r="G20" s="12">
        <f>VLOOKUP(E20,Sheet3!$B$1:$D$902,2,0)</f>
        <v>810</v>
      </c>
      <c r="K20" s="12" t="s">
        <v>723</v>
      </c>
      <c r="L20" s="12">
        <f t="shared" ref="L20" si="13">E20+10000</f>
        <v>1340301</v>
      </c>
      <c r="M20" s="12">
        <f>ROUND(M15,0)</f>
        <v>50</v>
      </c>
      <c r="N20" s="12">
        <f>VLOOKUP(L20,Sheet3!$B$1:$D$902,2,0)</f>
        <v>4050</v>
      </c>
    </row>
    <row r="23" spans="2:23" x14ac:dyDescent="0.15">
      <c r="E23" s="9" t="str">
        <f>"[[1,1,1,"&amp;E6&amp;",1,0,"&amp;F6&amp;"][1,1,1,"&amp;E7&amp;",1,0,"&amp;F7&amp;"][1,1,1,"&amp;E8&amp;",1,0,"&amp;F8&amp;"][1,1,1,"&amp;E9&amp;",1,0,"&amp;F9&amp;"][2,1,1,"&amp;E11&amp;",1,0,"&amp;F11&amp;"][2,1,1,"&amp;E12&amp;",1,0,"&amp;F12&amp;"][2,1,1,"&amp;E13&amp;",1,0,"&amp;F13&amp;"][2,1,1,"&amp;E14&amp;",1,0,"&amp;F14&amp;"][3,1,1,"&amp;E16&amp;",1,0,"&amp;F16&amp;"][3,1,1,"&amp;E17&amp;",1,0,"&amp;F17&amp;"][3,1,1,"&amp;E18&amp;",1,0,"&amp;F18&amp;"][3,1,1,"&amp;E19&amp;",1,0,"&amp;F19&amp;"]]"</f>
        <v>[[1,1,1,1100301,1,0,4600][1,1,1,1100301,1,0,4000][1,1,1,1110301,1,0,1200][1,1,1,1120301,1,0,200][2,1,1,1200301,1,0,4600][2,1,1,1200301,1,0,4000][2,1,1,1210301,1,0,1200][2,1,1,1220301,1,0,200][3,1,1,1300301,1,0,4600][3,1,1,1300301,1,0,4000][3,1,1,1310301,1,0,1200][3,1,1,1320301,1,0,200]]</v>
      </c>
      <c r="F23" s="7"/>
      <c r="L23" s="9" t="str">
        <f>"[[1,1,1,"&amp;L6&amp;",1,0,"&amp;M6&amp;"][1,1,1,"&amp;L7&amp;",1,0,"&amp;M7&amp;"][1,1,1,"&amp;L8&amp;",1,0,"&amp;M8&amp;"][1,1,1,"&amp;L9&amp;",1,0,"&amp;M9&amp;"][1,1,1,"&amp;L10&amp;",1,0,"&amp;M10&amp;"][2,1,1,"&amp;L11&amp;",1,0,"&amp;M11&amp;"][2,1,1,"&amp;L12&amp;",1,0,"&amp;M12&amp;"][2,1,1,"&amp;L13&amp;",1,0,"&amp;M13&amp;"][2,1,1,"&amp;L14&amp;",1,0,"&amp;M14&amp;"][2,1,1,"&amp;L15&amp;",1,0,"&amp;M15&amp;"][3,1,1,"&amp;L16&amp;",1,0,"&amp;M16&amp;"][3,1,1,"&amp;L17&amp;",1,0,"&amp;M17&amp;"][3,1,1,"&amp;L18&amp;",1,0,"&amp;M18&amp;"][3,1,1,"&amp;L19&amp;",1,0,"&amp;M19&amp;"][3,1,1,"&amp;L20&amp;",1,0,"&amp;M20&amp;"]]"</f>
        <v>[[1,1,1,1110301,1,0,6000][1,1,1,1110301,1,0,3000][1,1,1,1120301,1,0,750][1,1,1,1130301,1,0,200][1,1,1,1140301,1,0,50][2,1,1,1210301,1,0,6000][2,1,1,1210301,1,0,3000][2,1,1,1220301,1,0,750][2,1,1,1230301,1,0,200][2,1,1,1240301,1,0,50][3,1,1,1310301,1,0,6000][3,1,1,1310301,1,0,3000][3,1,1,1320301,1,0,750][3,1,1,1330301,1,0,200][3,1,1,1340301,1,0,50]]</v>
      </c>
      <c r="S23" s="9" t="str">
        <f>"[[1,1,1,"&amp;S6&amp;",1,0,"&amp;T6&amp;"][1,1,1,"&amp;S7&amp;",1,0,"&amp;T7&amp;"][1,1,1,"&amp;S8&amp;",1,0,"&amp;T8&amp;"][1,1,1,"&amp;S9&amp;",1,0,"&amp;T9&amp;"][2,1,1,"&amp;S11&amp;",1,0,"&amp;T11&amp;"][2,1,1,"&amp;S12&amp;",1,0,"&amp;T12&amp;"][2,1,1,"&amp;S13&amp;",1,0,"&amp;T13&amp;"][2,1,1,"&amp;S14&amp;",1,0,"&amp;T14&amp;"][3,1,1,"&amp;S16&amp;",1,0,"&amp;T16&amp;"][3,1,1,"&amp;S17&amp;",1,0,"&amp;T17&amp;"][3,1,1,"&amp;S18&amp;",1,0,"&amp;T18&amp;"][3,1,1,"&amp;S19&amp;",1,0,"&amp;T19&amp;"]]"</f>
        <v>[[1,1,1,1120301,1,0,7850][1,1,1,1120301,1,0,1800][1,1,1,1130301,1,0,300][1,1,1,1140301,1,0,50][2,1,1,1220301,1,0,7850][2,1,1,1220301,1,0,1800][2,1,1,1230301,1,0,300][2,1,1,1240301,1,0,50][3,1,1,1320301,1,0,7850][3,1,1,1320301,1,0,1800][3,1,1,1330301,1,0,300][3,1,1,1340301,1,0,50]]</v>
      </c>
    </row>
    <row r="24" spans="2:23" x14ac:dyDescent="0.15">
      <c r="F24" s="7"/>
    </row>
    <row r="27" spans="2:23" x14ac:dyDescent="0.15">
      <c r="B27" s="9" t="s">
        <v>501</v>
      </c>
      <c r="C27" s="9" t="s">
        <v>515</v>
      </c>
      <c r="D27" s="9" t="s">
        <v>514</v>
      </c>
      <c r="E27" s="9" t="s">
        <v>499</v>
      </c>
      <c r="F27" s="9" t="s">
        <v>500</v>
      </c>
      <c r="G27" s="9" t="s">
        <v>518</v>
      </c>
      <c r="H27" s="9" t="s">
        <v>520</v>
      </c>
      <c r="I27" s="9" t="s">
        <v>502</v>
      </c>
      <c r="J27" s="9" t="s">
        <v>515</v>
      </c>
      <c r="K27" s="9" t="s">
        <v>514</v>
      </c>
      <c r="L27" s="9" t="s">
        <v>499</v>
      </c>
      <c r="M27" s="9" t="s">
        <v>500</v>
      </c>
      <c r="N27" s="9" t="s">
        <v>518</v>
      </c>
      <c r="P27" s="9" t="s">
        <v>503</v>
      </c>
      <c r="Q27" s="9" t="s">
        <v>515</v>
      </c>
      <c r="R27" s="9" t="s">
        <v>514</v>
      </c>
      <c r="S27" s="9" t="s">
        <v>499</v>
      </c>
      <c r="T27" s="9" t="s">
        <v>500</v>
      </c>
      <c r="U27" s="9" t="s">
        <v>518</v>
      </c>
    </row>
    <row r="28" spans="2:23" x14ac:dyDescent="0.15">
      <c r="B28" s="9" t="s">
        <v>508</v>
      </c>
      <c r="C28" s="9" t="s">
        <v>505</v>
      </c>
      <c r="D28" s="12" t="s">
        <v>511</v>
      </c>
      <c r="E28" s="12">
        <v>1100401</v>
      </c>
      <c r="F28" s="12">
        <v>4600</v>
      </c>
      <c r="G28" s="12">
        <f>VLOOKUP(E28,Sheet3!$B$1:$D$902,2,0)</f>
        <v>12</v>
      </c>
      <c r="H28" s="12">
        <f>G28*F28/10000</f>
        <v>5.52</v>
      </c>
      <c r="I28" s="12" t="s">
        <v>508</v>
      </c>
      <c r="J28" s="12" t="s">
        <v>504</v>
      </c>
      <c r="K28" s="12" t="s">
        <v>511</v>
      </c>
      <c r="L28" s="12">
        <v>1110401</v>
      </c>
      <c r="M28" s="12">
        <v>6000</v>
      </c>
      <c r="N28" s="12">
        <f>VLOOKUP(L28,Sheet3!$B$1:$D$902,2,0)</f>
        <v>58</v>
      </c>
      <c r="O28" s="12">
        <f>N28*M28/10000</f>
        <v>34.799999999999997</v>
      </c>
      <c r="P28" s="12" t="s">
        <v>508</v>
      </c>
      <c r="Q28" s="12" t="s">
        <v>504</v>
      </c>
      <c r="R28" s="12" t="s">
        <v>512</v>
      </c>
      <c r="S28" s="12">
        <f>L28+10000</f>
        <v>1120401</v>
      </c>
      <c r="T28" s="12">
        <v>7850</v>
      </c>
      <c r="U28" s="12">
        <f>VLOOKUP(S28,Sheet3!$B$1:$D$902,2,0)</f>
        <v>292</v>
      </c>
      <c r="V28" s="12">
        <f>U28*T28/10000</f>
        <v>229.22</v>
      </c>
      <c r="W28" s="12"/>
    </row>
    <row r="29" spans="2:23" x14ac:dyDescent="0.15">
      <c r="D29" s="12" t="s">
        <v>511</v>
      </c>
      <c r="E29" s="12">
        <v>1100401</v>
      </c>
      <c r="F29" s="12">
        <v>4000</v>
      </c>
      <c r="G29" s="12">
        <f>VLOOKUP(E29,Sheet3!$B$1:$D$902,2,0)</f>
        <v>12</v>
      </c>
      <c r="H29" s="12">
        <f>G29*F29/10000</f>
        <v>4.8</v>
      </c>
      <c r="I29" s="12"/>
      <c r="J29" s="12"/>
      <c r="K29" s="12" t="s">
        <v>512</v>
      </c>
      <c r="L29" s="12">
        <f>E29+10000</f>
        <v>1110401</v>
      </c>
      <c r="M29" s="12">
        <v>3000</v>
      </c>
      <c r="N29" s="12">
        <f>VLOOKUP(L29,Sheet3!$B$1:$D$902,2,0)</f>
        <v>58</v>
      </c>
      <c r="O29" s="12">
        <f>N29*M29/10000</f>
        <v>17.399999999999999</v>
      </c>
      <c r="P29" s="12"/>
      <c r="Q29" s="12"/>
      <c r="R29" s="12" t="s">
        <v>513</v>
      </c>
      <c r="S29" s="12">
        <f>L29+10000</f>
        <v>1120401</v>
      </c>
      <c r="T29" s="12">
        <v>1800</v>
      </c>
      <c r="U29" s="12">
        <f>VLOOKUP(S29,Sheet3!$B$1:$D$902,2,0)</f>
        <v>292</v>
      </c>
      <c r="V29" s="12">
        <f>U29*T29/10000</f>
        <v>52.56</v>
      </c>
      <c r="W29" s="12"/>
    </row>
    <row r="30" spans="2:23" x14ac:dyDescent="0.15">
      <c r="D30" s="12" t="s">
        <v>512</v>
      </c>
      <c r="E30" s="12">
        <v>1110401</v>
      </c>
      <c r="F30" s="12">
        <v>1200</v>
      </c>
      <c r="G30" s="12">
        <f>VLOOKUP(E30,Sheet3!$B$1:$D$902,2,0)</f>
        <v>58</v>
      </c>
      <c r="H30" s="12">
        <f>G30*F30/10000</f>
        <v>6.96</v>
      </c>
      <c r="I30" s="12"/>
      <c r="J30" s="12"/>
      <c r="K30" s="12" t="s">
        <v>513</v>
      </c>
      <c r="L30" s="12">
        <f t="shared" ref="L30" si="14">E30+10000</f>
        <v>1120401</v>
      </c>
      <c r="M30" s="12">
        <v>750</v>
      </c>
      <c r="N30" s="12">
        <f>VLOOKUP(L30,Sheet3!$B$1:$D$902,2,0)</f>
        <v>292</v>
      </c>
      <c r="O30" s="12">
        <f t="shared" ref="O30:O32" si="15">N30*M30/10000</f>
        <v>21.9</v>
      </c>
      <c r="P30" s="12"/>
      <c r="Q30" s="12"/>
      <c r="R30" s="12" t="s">
        <v>516</v>
      </c>
      <c r="S30" s="12">
        <f>L30+10000</f>
        <v>1130401</v>
      </c>
      <c r="T30" s="12">
        <v>300</v>
      </c>
      <c r="U30" s="12">
        <f>VLOOKUP(S30,Sheet3!$B$1:$D$902,2,0)</f>
        <v>1458</v>
      </c>
      <c r="V30" s="12">
        <f t="shared" ref="V30" si="16">U30*T30/10000</f>
        <v>43.74</v>
      </c>
      <c r="W30" s="12"/>
    </row>
    <row r="31" spans="2:23" x14ac:dyDescent="0.15">
      <c r="D31" s="12" t="s">
        <v>513</v>
      </c>
      <c r="E31" s="12">
        <v>1120401</v>
      </c>
      <c r="F31" s="12">
        <v>200</v>
      </c>
      <c r="G31" s="12">
        <f>VLOOKUP(E31,Sheet3!$B$1:$D$902,2,0)</f>
        <v>292</v>
      </c>
      <c r="H31" s="12">
        <f>G31*F31/10000</f>
        <v>5.84</v>
      </c>
      <c r="I31" s="12"/>
      <c r="J31" s="12"/>
      <c r="K31" s="12" t="s">
        <v>516</v>
      </c>
      <c r="L31" s="12">
        <f>E31+10000</f>
        <v>1130401</v>
      </c>
      <c r="M31" s="12">
        <v>200</v>
      </c>
      <c r="N31" s="12">
        <f>VLOOKUP(L31,Sheet3!$B$1:$D$902,2,0)</f>
        <v>1458</v>
      </c>
      <c r="O31" s="12">
        <f t="shared" si="15"/>
        <v>29.16</v>
      </c>
      <c r="P31" s="12"/>
      <c r="Q31" s="12"/>
      <c r="R31" s="12" t="s">
        <v>517</v>
      </c>
      <c r="S31" s="12">
        <f t="shared" ref="S31" si="17">L31+10000</f>
        <v>1140401</v>
      </c>
      <c r="T31" s="12">
        <v>50</v>
      </c>
      <c r="U31" s="12">
        <f>VLOOKUP(S31,Sheet3!$B$1:$D$902,2,0)</f>
        <v>7290</v>
      </c>
      <c r="V31" s="12">
        <f>U31*T31/10000</f>
        <v>36.450000000000003</v>
      </c>
      <c r="W31" s="12"/>
    </row>
    <row r="32" spans="2:23" x14ac:dyDescent="0.15">
      <c r="B32" s="9" t="s">
        <v>509</v>
      </c>
      <c r="C32" s="9" t="s">
        <v>505</v>
      </c>
      <c r="D32" s="12" t="s">
        <v>724</v>
      </c>
      <c r="E32" s="12">
        <v>1130401</v>
      </c>
      <c r="F32" s="12">
        <v>200</v>
      </c>
      <c r="G32" s="12">
        <f>VLOOKUP(E32,Sheet3!$B$1:$D$902,2,0)</f>
        <v>1458</v>
      </c>
      <c r="H32" s="12">
        <f>G32*F32/10000</f>
        <v>29.16</v>
      </c>
      <c r="I32" s="12"/>
      <c r="J32" s="12"/>
      <c r="K32" s="12" t="s">
        <v>723</v>
      </c>
      <c r="L32" s="12">
        <f>E32+10000</f>
        <v>1140401</v>
      </c>
      <c r="M32" s="12">
        <v>50</v>
      </c>
      <c r="N32" s="12">
        <f>VLOOKUP(L32,Sheet3!$B$1:$D$902,2,0)</f>
        <v>7290</v>
      </c>
      <c r="O32" s="12">
        <f t="shared" si="15"/>
        <v>36.450000000000003</v>
      </c>
      <c r="P32" s="12"/>
      <c r="Q32" s="12"/>
      <c r="R32" s="12"/>
      <c r="S32" s="12"/>
      <c r="T32" s="12"/>
      <c r="U32" s="12"/>
      <c r="V32" s="12"/>
      <c r="W32" s="12"/>
    </row>
    <row r="33" spans="2:23" x14ac:dyDescent="0.15">
      <c r="D33" s="12" t="s">
        <v>511</v>
      </c>
      <c r="E33" s="12">
        <f>E28+100000</f>
        <v>1200401</v>
      </c>
      <c r="F33" s="12">
        <f>ROUND(F28,0)</f>
        <v>4600</v>
      </c>
      <c r="G33" s="12">
        <f>VLOOKUP(E33,Sheet3!$B$1:$D$902,2,0)</f>
        <v>12</v>
      </c>
      <c r="H33" s="12"/>
      <c r="I33" s="12" t="s">
        <v>509</v>
      </c>
      <c r="J33" s="12" t="s">
        <v>504</v>
      </c>
      <c r="K33" s="12" t="s">
        <v>511</v>
      </c>
      <c r="L33" s="12">
        <f>L28+100000</f>
        <v>1210401</v>
      </c>
      <c r="M33" s="12">
        <f>ROUND(M28,0)</f>
        <v>6000</v>
      </c>
      <c r="N33" s="12">
        <f>VLOOKUP(L33,Sheet3!$B$1:$D$902,2,0)</f>
        <v>58</v>
      </c>
      <c r="O33" s="12"/>
      <c r="P33" s="12" t="s">
        <v>509</v>
      </c>
      <c r="Q33" s="12" t="s">
        <v>504</v>
      </c>
      <c r="R33" s="12" t="s">
        <v>512</v>
      </c>
      <c r="S33" s="12">
        <f>L33+10000</f>
        <v>1220401</v>
      </c>
      <c r="T33" s="12">
        <f>ROUND(T28,0)</f>
        <v>7850</v>
      </c>
      <c r="U33" s="12">
        <f>VLOOKUP(S33,Sheet3!$B$1:$D$902,2,0)</f>
        <v>292</v>
      </c>
      <c r="V33" s="12"/>
      <c r="W33" s="12"/>
    </row>
    <row r="34" spans="2:23" x14ac:dyDescent="0.15">
      <c r="D34" s="12" t="s">
        <v>511</v>
      </c>
      <c r="E34" s="12">
        <f>E29+100000</f>
        <v>1200401</v>
      </c>
      <c r="F34" s="12">
        <f>ROUND(F29,0)</f>
        <v>4000</v>
      </c>
      <c r="G34" s="12">
        <f>VLOOKUP(E34,Sheet3!$B$1:$D$902,2,0)</f>
        <v>12</v>
      </c>
      <c r="H34" s="12"/>
      <c r="I34" s="12"/>
      <c r="J34" s="12"/>
      <c r="K34" s="12" t="s">
        <v>512</v>
      </c>
      <c r="L34" s="12">
        <f t="shared" ref="L34:L37" si="18">E34+10000</f>
        <v>1210401</v>
      </c>
      <c r="M34" s="12">
        <f>ROUND(M29,0)</f>
        <v>3000</v>
      </c>
      <c r="N34" s="12">
        <f>VLOOKUP(L34,Sheet3!$B$1:$D$902,2,0)</f>
        <v>58</v>
      </c>
      <c r="O34" s="12"/>
      <c r="P34" s="12"/>
      <c r="Q34" s="12"/>
      <c r="R34" s="12" t="s">
        <v>513</v>
      </c>
      <c r="S34" s="12">
        <f t="shared" ref="S34:S36" si="19">L34+10000</f>
        <v>1220401</v>
      </c>
      <c r="T34" s="12">
        <f>ROUND(T29,0)</f>
        <v>1800</v>
      </c>
      <c r="U34" s="12">
        <f>VLOOKUP(S34,Sheet3!$B$1:$D$902,2,0)</f>
        <v>292</v>
      </c>
      <c r="V34" s="12"/>
      <c r="W34" s="12"/>
    </row>
    <row r="35" spans="2:23" x14ac:dyDescent="0.15">
      <c r="D35" s="12" t="s">
        <v>512</v>
      </c>
      <c r="E35" s="12">
        <f>E30+100000</f>
        <v>1210401</v>
      </c>
      <c r="F35" s="12">
        <f>ROUND(F30,0)</f>
        <v>1200</v>
      </c>
      <c r="G35" s="12">
        <f>VLOOKUP(E35,Sheet3!$B$1:$D$902,2,0)</f>
        <v>58</v>
      </c>
      <c r="H35" s="12"/>
      <c r="I35" s="12"/>
      <c r="J35" s="12"/>
      <c r="K35" s="12" t="s">
        <v>513</v>
      </c>
      <c r="L35" s="12">
        <f t="shared" si="18"/>
        <v>1220401</v>
      </c>
      <c r="M35" s="12">
        <f>ROUND(M30,0)</f>
        <v>750</v>
      </c>
      <c r="N35" s="12">
        <f>VLOOKUP(L35,Sheet3!$B$1:$D$902,2,0)</f>
        <v>292</v>
      </c>
      <c r="O35" s="12"/>
      <c r="P35" s="12"/>
      <c r="Q35" s="12"/>
      <c r="R35" s="12" t="s">
        <v>516</v>
      </c>
      <c r="S35" s="12">
        <f t="shared" si="19"/>
        <v>1230401</v>
      </c>
      <c r="T35" s="12">
        <f>ROUND(T30,0)</f>
        <v>300</v>
      </c>
      <c r="U35" s="12">
        <f>VLOOKUP(S35,Sheet3!$B$1:$D$902,2,0)</f>
        <v>1458</v>
      </c>
      <c r="V35" s="12"/>
      <c r="W35" s="12"/>
    </row>
    <row r="36" spans="2:23" x14ac:dyDescent="0.15">
      <c r="B36" s="9" t="s">
        <v>510</v>
      </c>
      <c r="C36" s="9" t="s">
        <v>505</v>
      </c>
      <c r="D36" s="12" t="s">
        <v>513</v>
      </c>
      <c r="E36" s="12">
        <f>E31+100000</f>
        <v>1220401</v>
      </c>
      <c r="F36" s="12">
        <f>ROUND(F31,0)</f>
        <v>200</v>
      </c>
      <c r="G36" s="12">
        <f>VLOOKUP(E36,Sheet3!$B$1:$D$902,2,0)</f>
        <v>292</v>
      </c>
      <c r="H36" s="12"/>
      <c r="I36" s="12"/>
      <c r="J36" s="12"/>
      <c r="K36" s="12" t="s">
        <v>516</v>
      </c>
      <c r="L36" s="12">
        <f t="shared" si="18"/>
        <v>1230401</v>
      </c>
      <c r="M36" s="12">
        <f>ROUND(M31,0)</f>
        <v>200</v>
      </c>
      <c r="N36" s="12">
        <f>VLOOKUP(L36,Sheet3!$B$1:$D$902,2,0)</f>
        <v>1458</v>
      </c>
      <c r="O36" s="12"/>
      <c r="P36" s="12"/>
      <c r="Q36" s="12"/>
      <c r="R36" s="12" t="s">
        <v>517</v>
      </c>
      <c r="S36" s="12">
        <f t="shared" si="19"/>
        <v>1240401</v>
      </c>
      <c r="T36" s="12">
        <f>ROUND(T31,0)</f>
        <v>50</v>
      </c>
      <c r="U36" s="12">
        <f>VLOOKUP(S36,Sheet3!$B$1:$D$902,2,0)</f>
        <v>7290</v>
      </c>
      <c r="V36" s="12"/>
      <c r="W36" s="12"/>
    </row>
    <row r="37" spans="2:23" x14ac:dyDescent="0.15">
      <c r="D37" s="12" t="s">
        <v>724</v>
      </c>
      <c r="E37" s="12">
        <f>E32+100000</f>
        <v>1230401</v>
      </c>
      <c r="F37" s="12">
        <f>ROUND(F32,0)</f>
        <v>200</v>
      </c>
      <c r="G37" s="12">
        <f>VLOOKUP(E37,Sheet3!$B$1:$D$902,2,0)</f>
        <v>1458</v>
      </c>
      <c r="H37" s="12"/>
      <c r="I37" s="12"/>
      <c r="J37" s="12"/>
      <c r="K37" s="12" t="s">
        <v>723</v>
      </c>
      <c r="L37" s="12">
        <f t="shared" si="18"/>
        <v>1240401</v>
      </c>
      <c r="M37" s="12">
        <f>ROUND(M32,0)</f>
        <v>50</v>
      </c>
      <c r="N37" s="12">
        <f>VLOOKUP(L37,Sheet3!$B$1:$D$902,2,0)</f>
        <v>7290</v>
      </c>
      <c r="O37" s="12"/>
      <c r="P37" s="12"/>
      <c r="Q37" s="12"/>
      <c r="R37" s="12"/>
      <c r="S37" s="12"/>
      <c r="T37" s="12"/>
      <c r="U37" s="12"/>
      <c r="V37" s="12"/>
      <c r="W37" s="12"/>
    </row>
    <row r="38" spans="2:23" x14ac:dyDescent="0.15">
      <c r="D38" s="12" t="s">
        <v>511</v>
      </c>
      <c r="E38" s="12">
        <f t="shared" ref="E38:E42" si="20">E33+100000</f>
        <v>1300401</v>
      </c>
      <c r="F38" s="12">
        <f t="shared" ref="F38:F42" si="21">ROUND(F33,0)</f>
        <v>4600</v>
      </c>
      <c r="G38" s="12">
        <f>VLOOKUP(E38,Sheet3!$B$1:$D$902,2,0)</f>
        <v>12</v>
      </c>
      <c r="H38" s="12"/>
      <c r="I38" s="12" t="s">
        <v>510</v>
      </c>
      <c r="J38" s="12" t="s">
        <v>504</v>
      </c>
      <c r="K38" s="12" t="s">
        <v>511</v>
      </c>
      <c r="L38" s="12">
        <f t="shared" ref="L38" si="22">L33+100000</f>
        <v>1310401</v>
      </c>
      <c r="M38" s="12">
        <f t="shared" ref="M38:M41" si="23">ROUND(M33,0)</f>
        <v>6000</v>
      </c>
      <c r="N38" s="12">
        <f>VLOOKUP(L38,Sheet3!$B$1:$D$902,2,0)</f>
        <v>58</v>
      </c>
      <c r="O38" s="12"/>
      <c r="P38" s="12" t="s">
        <v>510</v>
      </c>
      <c r="Q38" s="12" t="s">
        <v>504</v>
      </c>
      <c r="R38" s="12" t="s">
        <v>512</v>
      </c>
      <c r="S38" s="12">
        <f t="shared" ref="S38:S41" si="24">L38+10000</f>
        <v>1320401</v>
      </c>
      <c r="T38" s="12">
        <f t="shared" ref="T38:T41" si="25">ROUND(T33,0)</f>
        <v>7850</v>
      </c>
      <c r="U38" s="12">
        <f>VLOOKUP(S38,Sheet3!$B$1:$D$902,2,0)</f>
        <v>292</v>
      </c>
      <c r="V38" s="12"/>
      <c r="W38" s="12"/>
    </row>
    <row r="39" spans="2:23" x14ac:dyDescent="0.15">
      <c r="D39" s="12" t="s">
        <v>511</v>
      </c>
      <c r="E39" s="12">
        <f t="shared" si="20"/>
        <v>1300401</v>
      </c>
      <c r="F39" s="12">
        <f t="shared" si="21"/>
        <v>4000</v>
      </c>
      <c r="G39" s="12">
        <f>VLOOKUP(E39,Sheet3!$B$1:$D$902,2,0)</f>
        <v>12</v>
      </c>
      <c r="H39" s="12"/>
      <c r="I39" s="12"/>
      <c r="J39" s="12"/>
      <c r="K39" s="12" t="s">
        <v>512</v>
      </c>
      <c r="L39" s="12">
        <f t="shared" ref="L39:L42" si="26">E39+10000</f>
        <v>1310401</v>
      </c>
      <c r="M39" s="12">
        <f t="shared" si="23"/>
        <v>3000</v>
      </c>
      <c r="N39" s="12">
        <f>VLOOKUP(L39,Sheet3!$B$1:$D$902,2,0)</f>
        <v>58</v>
      </c>
      <c r="O39" s="12"/>
      <c r="P39" s="12"/>
      <c r="Q39" s="12"/>
      <c r="R39" s="12" t="s">
        <v>513</v>
      </c>
      <c r="S39" s="12">
        <f t="shared" si="24"/>
        <v>1320401</v>
      </c>
      <c r="T39" s="12">
        <f t="shared" si="25"/>
        <v>1800</v>
      </c>
      <c r="U39" s="12">
        <f>VLOOKUP(S39,Sheet3!$B$1:$D$902,2,0)</f>
        <v>292</v>
      </c>
      <c r="V39" s="12"/>
      <c r="W39" s="12"/>
    </row>
    <row r="40" spans="2:23" x14ac:dyDescent="0.15">
      <c r="D40" s="12" t="s">
        <v>512</v>
      </c>
      <c r="E40" s="12">
        <f t="shared" si="20"/>
        <v>1310401</v>
      </c>
      <c r="F40" s="12">
        <f t="shared" si="21"/>
        <v>1200</v>
      </c>
      <c r="G40" s="12">
        <f>VLOOKUP(E40,Sheet3!$B$1:$D$902,2,0)</f>
        <v>58</v>
      </c>
      <c r="H40" s="12"/>
      <c r="I40" s="12"/>
      <c r="J40" s="12"/>
      <c r="K40" s="12" t="s">
        <v>513</v>
      </c>
      <c r="L40" s="12">
        <f t="shared" si="26"/>
        <v>1320401</v>
      </c>
      <c r="M40" s="12">
        <f t="shared" si="23"/>
        <v>750</v>
      </c>
      <c r="N40" s="12">
        <f>VLOOKUP(L40,Sheet3!$B$1:$D$902,2,0)</f>
        <v>292</v>
      </c>
      <c r="O40" s="12"/>
      <c r="P40" s="12"/>
      <c r="Q40" s="12"/>
      <c r="R40" s="12" t="s">
        <v>516</v>
      </c>
      <c r="S40" s="12">
        <f t="shared" si="24"/>
        <v>1330401</v>
      </c>
      <c r="T40" s="12">
        <f t="shared" si="25"/>
        <v>300</v>
      </c>
      <c r="U40" s="12">
        <f>VLOOKUP(S40,Sheet3!$B$1:$D$902,2,0)</f>
        <v>1458</v>
      </c>
      <c r="V40" s="12"/>
      <c r="W40" s="12"/>
    </row>
    <row r="41" spans="2:23" x14ac:dyDescent="0.15">
      <c r="D41" s="12" t="s">
        <v>513</v>
      </c>
      <c r="E41" s="12">
        <f t="shared" si="20"/>
        <v>1320401</v>
      </c>
      <c r="F41" s="12">
        <f t="shared" si="21"/>
        <v>200</v>
      </c>
      <c r="G41" s="12">
        <f>VLOOKUP(E41,Sheet3!$B$1:$D$902,2,0)</f>
        <v>292</v>
      </c>
      <c r="H41" s="12"/>
      <c r="I41" s="12"/>
      <c r="J41" s="12"/>
      <c r="K41" s="12" t="s">
        <v>516</v>
      </c>
      <c r="L41" s="12">
        <f t="shared" si="26"/>
        <v>1330401</v>
      </c>
      <c r="M41" s="12">
        <f t="shared" si="23"/>
        <v>200</v>
      </c>
      <c r="N41" s="12">
        <f>VLOOKUP(L41,Sheet3!$B$1:$D$902,2,0)</f>
        <v>1458</v>
      </c>
      <c r="O41" s="12"/>
      <c r="P41" s="12"/>
      <c r="Q41" s="12"/>
      <c r="R41" s="12" t="s">
        <v>517</v>
      </c>
      <c r="S41" s="12">
        <f t="shared" si="24"/>
        <v>1340401</v>
      </c>
      <c r="T41" s="12">
        <f t="shared" si="25"/>
        <v>50</v>
      </c>
      <c r="U41" s="12">
        <f>VLOOKUP(S41,Sheet3!$B$1:$D$902,2,0)</f>
        <v>7290</v>
      </c>
      <c r="V41" s="12"/>
      <c r="W41" s="12"/>
    </row>
    <row r="42" spans="2:23" x14ac:dyDescent="0.15">
      <c r="D42" s="12"/>
      <c r="E42" s="12">
        <f t="shared" si="20"/>
        <v>1330401</v>
      </c>
      <c r="F42" s="12">
        <f t="shared" si="21"/>
        <v>200</v>
      </c>
      <c r="G42" s="12">
        <f>VLOOKUP(E42,Sheet3!$B$1:$D$902,2,0)</f>
        <v>1458</v>
      </c>
      <c r="H42" s="12"/>
      <c r="I42" s="12"/>
      <c r="J42" s="12"/>
      <c r="K42" s="12" t="s">
        <v>723</v>
      </c>
      <c r="L42" s="12">
        <f t="shared" si="26"/>
        <v>1340401</v>
      </c>
      <c r="M42" s="12">
        <f>ROUND(M37,0)</f>
        <v>50</v>
      </c>
      <c r="N42" s="12">
        <f>VLOOKUP(L42,Sheet3!$B$1:$D$902,2,0)</f>
        <v>7290</v>
      </c>
      <c r="O42" s="12"/>
      <c r="P42" s="12"/>
      <c r="Q42" s="12"/>
      <c r="R42" s="12"/>
      <c r="S42" s="12"/>
      <c r="T42" s="12"/>
      <c r="U42" s="12"/>
      <c r="V42" s="12"/>
      <c r="W42" s="12"/>
    </row>
    <row r="43" spans="2:23" s="12" customFormat="1" x14ac:dyDescent="0.15"/>
    <row r="44" spans="2:23" s="12" customFormat="1" x14ac:dyDescent="0.15"/>
    <row r="45" spans="2:23" s="12" customFormat="1" x14ac:dyDescent="0.15">
      <c r="E45" s="12" t="str">
        <f>"[[1,1,1,"&amp;E28&amp;",1,0,"&amp;F28&amp;"][1,1,1,"&amp;E29&amp;",1,0,"&amp;F29&amp;"][1,1,1,"&amp;E30&amp;",1,0,"&amp;F30&amp;"][1,1,1,"&amp;E31&amp;",1,0,"&amp;F31&amp;"][2,1,1,"&amp;E33&amp;",1,0,"&amp;F33&amp;"][2,1,1,"&amp;E34&amp;",1,0,"&amp;F34&amp;"][2,1,1,"&amp;E35&amp;",1,0,"&amp;F35&amp;"][2,1,1,"&amp;E36&amp;",1,0,"&amp;F36&amp;"][3,1,1,"&amp;E38&amp;",1,0,"&amp;F38&amp;"][3,1,1,"&amp;E39&amp;",1,0,"&amp;F39&amp;"][3,1,1,"&amp;E40&amp;",1,0,"&amp;F40&amp;"][3,1,1,"&amp;E41&amp;",1,0,"&amp;F41&amp;"]]"</f>
        <v>[[1,1,1,1100401,1,0,4600][1,1,1,1100401,1,0,4000][1,1,1,1110401,1,0,1200][1,1,1,1120401,1,0,200][2,1,1,1200401,1,0,4600][2,1,1,1200401,1,0,4000][2,1,1,1210401,1,0,1200][2,1,1,1220401,1,0,200][3,1,1,1300401,1,0,4600][3,1,1,1300401,1,0,4000][3,1,1,1310401,1,0,1200][3,1,1,1320401,1,0,200]]</v>
      </c>
      <c r="F45" s="7"/>
      <c r="L45" s="12" t="str">
        <f>"[[1,1,1,"&amp;L28&amp;",1,0,"&amp;M28&amp;"][1,1,1,"&amp;L29&amp;",1,0,"&amp;M29&amp;"][1,1,1,"&amp;L30&amp;",1,0,"&amp;M30&amp;"][1,1,1,"&amp;L31&amp;",1,0,"&amp;M31&amp;"][1,1,1,"&amp;L32&amp;",1,0,"&amp;M32&amp;"][2,1,1,"&amp;L33&amp;",1,0,"&amp;M33&amp;"][2,1,1,"&amp;L34&amp;",1,0,"&amp;M34&amp;"][2,1,1,"&amp;L35&amp;",1,0,"&amp;M35&amp;"][2,1,1,"&amp;L36&amp;",1,0,"&amp;M36&amp;"][2,1,1,"&amp;L37&amp;",1,0,"&amp;M37&amp;"][3,1,1,"&amp;L38&amp;",1,0,"&amp;M38&amp;"][3,1,1,"&amp;L39&amp;",1,0,"&amp;M39&amp;"][3,1,1,"&amp;L40&amp;",1,0,"&amp;M40&amp;"][3,1,1,"&amp;L41&amp;",1,0,"&amp;M41&amp;"][3,1,1,"&amp;L42&amp;",1,0,"&amp;M42&amp;"]]"</f>
        <v>[[1,1,1,1110401,1,0,6000][1,1,1,1110401,1,0,3000][1,1,1,1120401,1,0,750][1,1,1,1130401,1,0,200][1,1,1,1140401,1,0,50][2,1,1,1210401,1,0,6000][2,1,1,1210401,1,0,3000][2,1,1,1220401,1,0,750][2,1,1,1230401,1,0,200][2,1,1,1240401,1,0,50][3,1,1,1310401,1,0,6000][3,1,1,1310401,1,0,3000][3,1,1,1320401,1,0,750][3,1,1,1330401,1,0,200][3,1,1,1340401,1,0,50]]</v>
      </c>
      <c r="S45" s="12" t="str">
        <f>"[[1,1,1,"&amp;S28&amp;",1,0,"&amp;T28&amp;"][1,1,1,"&amp;S29&amp;",1,0,"&amp;T29&amp;"][1,1,1,"&amp;S30&amp;",1,0,"&amp;T30&amp;"][1,1,1,"&amp;S31&amp;",1,0,"&amp;T31&amp;"][2,1,1,"&amp;S33&amp;",1,0,"&amp;T33&amp;"][2,1,1,"&amp;S34&amp;",1,0,"&amp;T34&amp;"][2,1,1,"&amp;S35&amp;",1,0,"&amp;T35&amp;"][2,1,1,"&amp;S36&amp;",1,0,"&amp;T36&amp;"][3,1,1,"&amp;S38&amp;",1,0,"&amp;T38&amp;"][3,1,1,"&amp;S39&amp;",1,0,"&amp;T39&amp;"][3,1,1,"&amp;S40&amp;",1,0,"&amp;T40&amp;"][3,1,1,"&amp;S41&amp;",1,0,"&amp;T41&amp;"]]"</f>
        <v>[[1,1,1,1120401,1,0,7850][1,1,1,1120401,1,0,1800][1,1,1,1130401,1,0,300][1,1,1,1140401,1,0,50][2,1,1,1220401,1,0,7850][2,1,1,1220401,1,0,1800][2,1,1,1230401,1,0,300][2,1,1,1240401,1,0,50][3,1,1,1320401,1,0,7850][3,1,1,1320401,1,0,1800][3,1,1,1330401,1,0,300][3,1,1,1340401,1,0,50]]</v>
      </c>
    </row>
    <row r="49" spans="2:24" x14ac:dyDescent="0.15">
      <c r="B49" s="9" t="s">
        <v>501</v>
      </c>
      <c r="C49" s="9" t="s">
        <v>515</v>
      </c>
      <c r="D49" s="9" t="s">
        <v>514</v>
      </c>
      <c r="E49" s="9" t="s">
        <v>499</v>
      </c>
      <c r="F49" s="9" t="s">
        <v>500</v>
      </c>
      <c r="G49" s="9" t="s">
        <v>518</v>
      </c>
      <c r="H49" s="9" t="s">
        <v>520</v>
      </c>
      <c r="I49" s="9" t="s">
        <v>502</v>
      </c>
      <c r="J49" s="9" t="s">
        <v>515</v>
      </c>
      <c r="K49" s="9" t="s">
        <v>514</v>
      </c>
      <c r="L49" s="9" t="s">
        <v>499</v>
      </c>
      <c r="M49" s="9" t="s">
        <v>500</v>
      </c>
      <c r="N49" s="9" t="s">
        <v>518</v>
      </c>
      <c r="P49" s="9" t="s">
        <v>503</v>
      </c>
      <c r="Q49" s="9" t="s">
        <v>515</v>
      </c>
      <c r="R49" s="9" t="s">
        <v>514</v>
      </c>
      <c r="S49" s="9" t="s">
        <v>499</v>
      </c>
      <c r="T49" s="9" t="s">
        <v>500</v>
      </c>
      <c r="U49" s="9" t="s">
        <v>518</v>
      </c>
    </row>
    <row r="50" spans="2:24" x14ac:dyDescent="0.15">
      <c r="B50" s="9" t="s">
        <v>508</v>
      </c>
      <c r="C50" s="9" t="s">
        <v>505</v>
      </c>
      <c r="D50" s="12" t="s">
        <v>511</v>
      </c>
      <c r="E50" s="12">
        <v>1100501</v>
      </c>
      <c r="F50" s="12">
        <v>4600</v>
      </c>
      <c r="G50" s="12">
        <f>VLOOKUP(E50,Sheet3!$B$1:$D$902,2,0)</f>
        <v>21</v>
      </c>
      <c r="H50" s="12">
        <f>G50*F50/10000</f>
        <v>9.66</v>
      </c>
      <c r="I50" s="12" t="s">
        <v>508</v>
      </c>
      <c r="J50" s="12" t="s">
        <v>504</v>
      </c>
      <c r="K50" s="12" t="s">
        <v>511</v>
      </c>
      <c r="L50" s="12">
        <v>1110501</v>
      </c>
      <c r="M50" s="12">
        <v>6000</v>
      </c>
      <c r="N50" s="12">
        <f>VLOOKUP(L50,Sheet3!$B$1:$D$902,2,0)</f>
        <v>105</v>
      </c>
      <c r="O50" s="12">
        <f>N50*M50/10000</f>
        <v>63</v>
      </c>
      <c r="P50" s="12" t="s">
        <v>508</v>
      </c>
      <c r="Q50" s="12" t="s">
        <v>504</v>
      </c>
      <c r="R50" s="12" t="s">
        <v>512</v>
      </c>
      <c r="S50" s="12">
        <f>L50+10000</f>
        <v>1120501</v>
      </c>
      <c r="T50" s="12">
        <v>7850</v>
      </c>
      <c r="U50" s="12">
        <f>VLOOKUP(S50,Sheet3!$B$1:$D$902,2,0)</f>
        <v>525</v>
      </c>
      <c r="V50" s="12">
        <f>U50*T50/10000</f>
        <v>412.125</v>
      </c>
      <c r="W50" s="12"/>
      <c r="X50" s="12"/>
    </row>
    <row r="51" spans="2:24" x14ac:dyDescent="0.15">
      <c r="D51" s="12" t="s">
        <v>511</v>
      </c>
      <c r="E51" s="12">
        <v>1100501</v>
      </c>
      <c r="F51" s="12">
        <v>4000</v>
      </c>
      <c r="G51" s="12">
        <f>VLOOKUP(E51,Sheet3!$B$1:$D$902,2,0)</f>
        <v>21</v>
      </c>
      <c r="H51" s="12">
        <f>G51*F51/10000</f>
        <v>8.4</v>
      </c>
      <c r="I51" s="12"/>
      <c r="J51" s="12"/>
      <c r="K51" s="12" t="s">
        <v>512</v>
      </c>
      <c r="L51" s="12">
        <f>E51+10000</f>
        <v>1110501</v>
      </c>
      <c r="M51" s="12">
        <v>3000</v>
      </c>
      <c r="N51" s="12">
        <f>VLOOKUP(L51,Sheet3!$B$1:$D$902,2,0)</f>
        <v>105</v>
      </c>
      <c r="O51" s="12">
        <f>N51*M51/10000</f>
        <v>31.5</v>
      </c>
      <c r="P51" s="12"/>
      <c r="Q51" s="12"/>
      <c r="R51" s="12" t="s">
        <v>513</v>
      </c>
      <c r="S51" s="12">
        <f>L51+10000</f>
        <v>1120501</v>
      </c>
      <c r="T51" s="12">
        <v>1800</v>
      </c>
      <c r="U51" s="12">
        <f>VLOOKUP(S51,Sheet3!$B$1:$D$902,2,0)</f>
        <v>525</v>
      </c>
      <c r="V51" s="12">
        <f>U51*T51/10000</f>
        <v>94.5</v>
      </c>
      <c r="W51" s="12"/>
      <c r="X51" s="12"/>
    </row>
    <row r="52" spans="2:24" x14ac:dyDescent="0.15">
      <c r="D52" s="12" t="s">
        <v>512</v>
      </c>
      <c r="E52" s="12">
        <v>1110501</v>
      </c>
      <c r="F52" s="12">
        <v>1200</v>
      </c>
      <c r="G52" s="12">
        <f>VLOOKUP(E52,Sheet3!$B$1:$D$902,2,0)</f>
        <v>105</v>
      </c>
      <c r="H52" s="12">
        <f>G52*F52/10000</f>
        <v>12.6</v>
      </c>
      <c r="I52" s="12"/>
      <c r="J52" s="12"/>
      <c r="K52" s="12" t="s">
        <v>513</v>
      </c>
      <c r="L52" s="12">
        <f t="shared" ref="L52" si="27">E52+10000</f>
        <v>1120501</v>
      </c>
      <c r="M52" s="12">
        <v>750</v>
      </c>
      <c r="N52" s="12">
        <f>VLOOKUP(L52,Sheet3!$B$1:$D$902,2,0)</f>
        <v>525</v>
      </c>
      <c r="O52" s="12">
        <f t="shared" ref="O52:O54" si="28">N52*M52/10000</f>
        <v>39.375</v>
      </c>
      <c r="P52" s="12"/>
      <c r="Q52" s="12"/>
      <c r="R52" s="12" t="s">
        <v>516</v>
      </c>
      <c r="S52" s="12">
        <f>L52+10000</f>
        <v>1130501</v>
      </c>
      <c r="T52" s="12">
        <v>300</v>
      </c>
      <c r="U52" s="12">
        <f>VLOOKUP(S52,Sheet3!$B$1:$D$902,2,0)</f>
        <v>2624</v>
      </c>
      <c r="V52" s="12">
        <f t="shared" ref="V52" si="29">U52*T52/10000</f>
        <v>78.72</v>
      </c>
      <c r="W52" s="12"/>
      <c r="X52" s="12"/>
    </row>
    <row r="53" spans="2:24" x14ac:dyDescent="0.15">
      <c r="D53" s="12" t="s">
        <v>513</v>
      </c>
      <c r="E53" s="12">
        <v>1120501</v>
      </c>
      <c r="F53" s="12">
        <v>200</v>
      </c>
      <c r="G53" s="12">
        <f>VLOOKUP(E53,Sheet3!$B$1:$D$902,2,0)</f>
        <v>525</v>
      </c>
      <c r="H53" s="12">
        <f>G53*F53/10000</f>
        <v>10.5</v>
      </c>
      <c r="I53" s="12"/>
      <c r="J53" s="12"/>
      <c r="K53" s="12" t="s">
        <v>516</v>
      </c>
      <c r="L53" s="12">
        <f>E53+10000</f>
        <v>1130501</v>
      </c>
      <c r="M53" s="12">
        <v>200</v>
      </c>
      <c r="N53" s="12">
        <f>VLOOKUP(L53,Sheet3!$B$1:$D$902,2,0)</f>
        <v>2624</v>
      </c>
      <c r="O53" s="12">
        <f t="shared" si="28"/>
        <v>52.48</v>
      </c>
      <c r="P53" s="12"/>
      <c r="Q53" s="12"/>
      <c r="R53" s="12" t="s">
        <v>517</v>
      </c>
      <c r="S53" s="12">
        <f t="shared" ref="S53" si="30">L53+10000</f>
        <v>1140501</v>
      </c>
      <c r="T53" s="12">
        <v>50</v>
      </c>
      <c r="U53" s="12">
        <f>VLOOKUP(S53,Sheet3!$B$1:$D$902,2,0)</f>
        <v>13122</v>
      </c>
      <c r="V53" s="12">
        <f>U53*T53/10000</f>
        <v>65.61</v>
      </c>
      <c r="W53" s="12"/>
      <c r="X53" s="12"/>
    </row>
    <row r="54" spans="2:24" x14ac:dyDescent="0.15">
      <c r="B54" s="9" t="s">
        <v>509</v>
      </c>
      <c r="C54" s="9" t="s">
        <v>505</v>
      </c>
      <c r="D54" s="12" t="s">
        <v>724</v>
      </c>
      <c r="E54" s="12">
        <v>1130501</v>
      </c>
      <c r="F54" s="12">
        <v>200</v>
      </c>
      <c r="G54" s="12">
        <f>VLOOKUP(E54,Sheet3!$B$1:$D$902,2,0)</f>
        <v>2624</v>
      </c>
      <c r="H54" s="12">
        <f>G54*F54/10000</f>
        <v>52.48</v>
      </c>
      <c r="I54" s="12"/>
      <c r="J54" s="12"/>
      <c r="K54" s="12" t="s">
        <v>723</v>
      </c>
      <c r="L54" s="12">
        <f>E54+10000</f>
        <v>1140501</v>
      </c>
      <c r="M54" s="12">
        <v>50</v>
      </c>
      <c r="N54" s="12">
        <f>VLOOKUP(L54,Sheet3!$B$1:$D$902,2,0)</f>
        <v>13122</v>
      </c>
      <c r="O54" s="12">
        <f t="shared" si="28"/>
        <v>65.61</v>
      </c>
      <c r="P54" s="12"/>
      <c r="Q54" s="12"/>
      <c r="R54" s="12"/>
      <c r="S54" s="12"/>
      <c r="T54" s="12"/>
      <c r="U54" s="12"/>
      <c r="V54" s="12"/>
      <c r="W54" s="12"/>
      <c r="X54" s="12"/>
    </row>
    <row r="55" spans="2:24" x14ac:dyDescent="0.15">
      <c r="D55" s="12" t="s">
        <v>511</v>
      </c>
      <c r="E55" s="12">
        <f>E50+100000</f>
        <v>1200501</v>
      </c>
      <c r="F55" s="12">
        <f>ROUND(F50,0)</f>
        <v>4600</v>
      </c>
      <c r="G55" s="12">
        <f>VLOOKUP(E55,Sheet3!$B$1:$D$902,2,0)</f>
        <v>21</v>
      </c>
      <c r="H55" s="12"/>
      <c r="I55" s="12" t="s">
        <v>509</v>
      </c>
      <c r="J55" s="12" t="s">
        <v>504</v>
      </c>
      <c r="K55" s="12" t="s">
        <v>511</v>
      </c>
      <c r="L55" s="12">
        <f>L50+100000</f>
        <v>1210501</v>
      </c>
      <c r="M55" s="12">
        <f>ROUND(M50,0)</f>
        <v>6000</v>
      </c>
      <c r="N55" s="12">
        <f>VLOOKUP(L55,Sheet3!$B$1:$D$902,2,0)</f>
        <v>105</v>
      </c>
      <c r="O55" s="12"/>
      <c r="P55" s="12" t="s">
        <v>509</v>
      </c>
      <c r="Q55" s="12" t="s">
        <v>504</v>
      </c>
      <c r="R55" s="12" t="s">
        <v>512</v>
      </c>
      <c r="S55" s="12">
        <f>L55+10000</f>
        <v>1220501</v>
      </c>
      <c r="T55" s="12">
        <f>ROUND(T50,0)</f>
        <v>7850</v>
      </c>
      <c r="U55" s="12">
        <f>VLOOKUP(S55,Sheet3!$B$1:$D$902,2,0)</f>
        <v>525</v>
      </c>
      <c r="V55" s="12"/>
      <c r="W55" s="12"/>
      <c r="X55" s="12"/>
    </row>
    <row r="56" spans="2:24" x14ac:dyDescent="0.15">
      <c r="D56" s="12" t="s">
        <v>511</v>
      </c>
      <c r="E56" s="12">
        <f>E51+100000</f>
        <v>1200501</v>
      </c>
      <c r="F56" s="12">
        <f>ROUND(F51,0)</f>
        <v>4000</v>
      </c>
      <c r="G56" s="12">
        <f>VLOOKUP(E56,Sheet3!$B$1:$D$902,2,0)</f>
        <v>21</v>
      </c>
      <c r="H56" s="12"/>
      <c r="I56" s="12"/>
      <c r="J56" s="12"/>
      <c r="K56" s="12" t="s">
        <v>512</v>
      </c>
      <c r="L56" s="12">
        <f t="shared" ref="L56:L59" si="31">E56+10000</f>
        <v>1210501</v>
      </c>
      <c r="M56" s="12">
        <f>ROUND(M51,0)</f>
        <v>3000</v>
      </c>
      <c r="N56" s="12">
        <f>VLOOKUP(L56,Sheet3!$B$1:$D$902,2,0)</f>
        <v>105</v>
      </c>
      <c r="O56" s="12"/>
      <c r="P56" s="12"/>
      <c r="Q56" s="12"/>
      <c r="R56" s="12" t="s">
        <v>513</v>
      </c>
      <c r="S56" s="12">
        <f t="shared" ref="S56:S58" si="32">L56+10000</f>
        <v>1220501</v>
      </c>
      <c r="T56" s="12">
        <f>ROUND(T51,0)</f>
        <v>1800</v>
      </c>
      <c r="U56" s="12">
        <f>VLOOKUP(S56,Sheet3!$B$1:$D$902,2,0)</f>
        <v>525</v>
      </c>
      <c r="V56" s="12"/>
      <c r="W56" s="12"/>
      <c r="X56" s="12"/>
    </row>
    <row r="57" spans="2:24" x14ac:dyDescent="0.15">
      <c r="D57" s="12" t="s">
        <v>512</v>
      </c>
      <c r="E57" s="12">
        <f>E52+100000</f>
        <v>1210501</v>
      </c>
      <c r="F57" s="12">
        <f>ROUND(F52,0)</f>
        <v>1200</v>
      </c>
      <c r="G57" s="12">
        <f>VLOOKUP(E57,Sheet3!$B$1:$D$902,2,0)</f>
        <v>105</v>
      </c>
      <c r="H57" s="12"/>
      <c r="I57" s="12"/>
      <c r="J57" s="12"/>
      <c r="K57" s="12" t="s">
        <v>513</v>
      </c>
      <c r="L57" s="12">
        <f t="shared" si="31"/>
        <v>1220501</v>
      </c>
      <c r="M57" s="12">
        <f>ROUND(M52,0)</f>
        <v>750</v>
      </c>
      <c r="N57" s="12">
        <f>VLOOKUP(L57,Sheet3!$B$1:$D$902,2,0)</f>
        <v>525</v>
      </c>
      <c r="O57" s="12"/>
      <c r="P57" s="12"/>
      <c r="Q57" s="12"/>
      <c r="R57" s="12" t="s">
        <v>516</v>
      </c>
      <c r="S57" s="12">
        <f t="shared" si="32"/>
        <v>1230501</v>
      </c>
      <c r="T57" s="12">
        <f>ROUND(T52,0)</f>
        <v>300</v>
      </c>
      <c r="U57" s="12">
        <f>VLOOKUP(S57,Sheet3!$B$1:$D$902,2,0)</f>
        <v>2624</v>
      </c>
      <c r="V57" s="12"/>
      <c r="W57" s="12"/>
      <c r="X57" s="12"/>
    </row>
    <row r="58" spans="2:24" x14ac:dyDescent="0.15">
      <c r="B58" s="9" t="s">
        <v>510</v>
      </c>
      <c r="C58" s="9" t="s">
        <v>505</v>
      </c>
      <c r="D58" s="12" t="s">
        <v>513</v>
      </c>
      <c r="E58" s="12">
        <f>E53+100000</f>
        <v>1220501</v>
      </c>
      <c r="F58" s="12">
        <f>ROUND(F53,0)</f>
        <v>200</v>
      </c>
      <c r="G58" s="12">
        <f>VLOOKUP(E58,Sheet3!$B$1:$D$902,2,0)</f>
        <v>525</v>
      </c>
      <c r="H58" s="12"/>
      <c r="I58" s="12"/>
      <c r="J58" s="12"/>
      <c r="K58" s="12" t="s">
        <v>516</v>
      </c>
      <c r="L58" s="12">
        <f t="shared" si="31"/>
        <v>1230501</v>
      </c>
      <c r="M58" s="12">
        <f>ROUND(M53,0)</f>
        <v>200</v>
      </c>
      <c r="N58" s="12">
        <f>VLOOKUP(L58,Sheet3!$B$1:$D$902,2,0)</f>
        <v>2624</v>
      </c>
      <c r="O58" s="12"/>
      <c r="P58" s="12"/>
      <c r="Q58" s="12"/>
      <c r="R58" s="12" t="s">
        <v>517</v>
      </c>
      <c r="S58" s="12">
        <f t="shared" si="32"/>
        <v>1240501</v>
      </c>
      <c r="T58" s="12">
        <f>ROUND(T53,0)</f>
        <v>50</v>
      </c>
      <c r="U58" s="12">
        <f>VLOOKUP(S58,Sheet3!$B$1:$D$902,2,0)</f>
        <v>13122</v>
      </c>
      <c r="V58" s="12"/>
      <c r="W58" s="12"/>
      <c r="X58" s="12"/>
    </row>
    <row r="59" spans="2:24" x14ac:dyDescent="0.15">
      <c r="D59" s="12" t="s">
        <v>724</v>
      </c>
      <c r="E59" s="12">
        <f>E54+100000</f>
        <v>1230501</v>
      </c>
      <c r="F59" s="12">
        <f>ROUND(F54,0)</f>
        <v>200</v>
      </c>
      <c r="G59" s="12">
        <f>VLOOKUP(E59,Sheet3!$B$1:$D$902,2,0)</f>
        <v>2624</v>
      </c>
      <c r="H59" s="12"/>
      <c r="I59" s="12"/>
      <c r="J59" s="12"/>
      <c r="K59" s="12" t="s">
        <v>723</v>
      </c>
      <c r="L59" s="12">
        <f t="shared" si="31"/>
        <v>1240501</v>
      </c>
      <c r="M59" s="12">
        <f>ROUND(M54,0)</f>
        <v>50</v>
      </c>
      <c r="N59" s="12">
        <f>VLOOKUP(L59,Sheet3!$B$1:$D$902,2,0)</f>
        <v>13122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2:24" x14ac:dyDescent="0.15">
      <c r="D60" s="12" t="s">
        <v>511</v>
      </c>
      <c r="E60" s="12">
        <f t="shared" ref="E60:E64" si="33">E55+100000</f>
        <v>1300501</v>
      </c>
      <c r="F60" s="12">
        <f t="shared" ref="F60:F64" si="34">ROUND(F55,0)</f>
        <v>4600</v>
      </c>
      <c r="G60" s="12">
        <f>VLOOKUP(E60,Sheet3!$B$1:$D$902,2,0)</f>
        <v>21</v>
      </c>
      <c r="H60" s="12"/>
      <c r="I60" s="12" t="s">
        <v>510</v>
      </c>
      <c r="J60" s="12" t="s">
        <v>504</v>
      </c>
      <c r="K60" s="12" t="s">
        <v>511</v>
      </c>
      <c r="L60" s="12">
        <f t="shared" ref="L60" si="35">L55+100000</f>
        <v>1310501</v>
      </c>
      <c r="M60" s="12">
        <f t="shared" ref="M60:M63" si="36">ROUND(M55,0)</f>
        <v>6000</v>
      </c>
      <c r="N60" s="12">
        <f>VLOOKUP(L60,Sheet3!$B$1:$D$902,2,0)</f>
        <v>105</v>
      </c>
      <c r="O60" s="12"/>
      <c r="P60" s="12" t="s">
        <v>510</v>
      </c>
      <c r="Q60" s="12" t="s">
        <v>504</v>
      </c>
      <c r="R60" s="12" t="s">
        <v>512</v>
      </c>
      <c r="S60" s="12">
        <f t="shared" ref="S60:S63" si="37">L60+10000</f>
        <v>1320501</v>
      </c>
      <c r="T60" s="12">
        <f t="shared" ref="T60:T63" si="38">ROUND(T55,0)</f>
        <v>7850</v>
      </c>
      <c r="U60" s="12">
        <f>VLOOKUP(S60,Sheet3!$B$1:$D$902,2,0)</f>
        <v>525</v>
      </c>
      <c r="V60" s="12"/>
      <c r="W60" s="12"/>
      <c r="X60" s="12"/>
    </row>
    <row r="61" spans="2:24" x14ac:dyDescent="0.15">
      <c r="D61" s="12" t="s">
        <v>511</v>
      </c>
      <c r="E61" s="12">
        <f t="shared" si="33"/>
        <v>1300501</v>
      </c>
      <c r="F61" s="12">
        <f t="shared" si="34"/>
        <v>4000</v>
      </c>
      <c r="G61" s="12">
        <f>VLOOKUP(E61,Sheet3!$B$1:$D$902,2,0)</f>
        <v>21</v>
      </c>
      <c r="H61" s="12"/>
      <c r="I61" s="12"/>
      <c r="J61" s="12"/>
      <c r="K61" s="12" t="s">
        <v>512</v>
      </c>
      <c r="L61" s="12">
        <f t="shared" ref="L61:L64" si="39">E61+10000</f>
        <v>1310501</v>
      </c>
      <c r="M61" s="12">
        <f t="shared" si="36"/>
        <v>3000</v>
      </c>
      <c r="N61" s="12">
        <f>VLOOKUP(L61,Sheet3!$B$1:$D$902,2,0)</f>
        <v>105</v>
      </c>
      <c r="O61" s="12"/>
      <c r="P61" s="12"/>
      <c r="Q61" s="12"/>
      <c r="R61" s="12" t="s">
        <v>513</v>
      </c>
      <c r="S61" s="12">
        <f t="shared" si="37"/>
        <v>1320501</v>
      </c>
      <c r="T61" s="12">
        <f t="shared" si="38"/>
        <v>1800</v>
      </c>
      <c r="U61" s="12">
        <f>VLOOKUP(S61,Sheet3!$B$1:$D$902,2,0)</f>
        <v>525</v>
      </c>
      <c r="V61" s="12"/>
      <c r="W61" s="12"/>
      <c r="X61" s="12"/>
    </row>
    <row r="62" spans="2:24" x14ac:dyDescent="0.15">
      <c r="D62" s="12" t="s">
        <v>512</v>
      </c>
      <c r="E62" s="12">
        <f t="shared" si="33"/>
        <v>1310501</v>
      </c>
      <c r="F62" s="12">
        <f t="shared" si="34"/>
        <v>1200</v>
      </c>
      <c r="G62" s="12">
        <f>VLOOKUP(E62,Sheet3!$B$1:$D$902,2,0)</f>
        <v>105</v>
      </c>
      <c r="H62" s="12"/>
      <c r="I62" s="12"/>
      <c r="J62" s="12"/>
      <c r="K62" s="12" t="s">
        <v>513</v>
      </c>
      <c r="L62" s="12">
        <f t="shared" si="39"/>
        <v>1320501</v>
      </c>
      <c r="M62" s="12">
        <f t="shared" si="36"/>
        <v>750</v>
      </c>
      <c r="N62" s="12">
        <f>VLOOKUP(L62,Sheet3!$B$1:$D$902,2,0)</f>
        <v>525</v>
      </c>
      <c r="O62" s="12"/>
      <c r="P62" s="12"/>
      <c r="Q62" s="12"/>
      <c r="R62" s="12" t="s">
        <v>516</v>
      </c>
      <c r="S62" s="12">
        <f t="shared" si="37"/>
        <v>1330501</v>
      </c>
      <c r="T62" s="12">
        <f t="shared" si="38"/>
        <v>300</v>
      </c>
      <c r="U62" s="12">
        <f>VLOOKUP(S62,Sheet3!$B$1:$D$902,2,0)</f>
        <v>2624</v>
      </c>
      <c r="V62" s="12"/>
      <c r="W62" s="12"/>
      <c r="X62" s="12"/>
    </row>
    <row r="63" spans="2:24" x14ac:dyDescent="0.15">
      <c r="D63" s="12" t="s">
        <v>513</v>
      </c>
      <c r="E63" s="12">
        <f t="shared" si="33"/>
        <v>1320501</v>
      </c>
      <c r="F63" s="12">
        <f t="shared" si="34"/>
        <v>200</v>
      </c>
      <c r="G63" s="12">
        <f>VLOOKUP(E63,Sheet3!$B$1:$D$902,2,0)</f>
        <v>525</v>
      </c>
      <c r="H63" s="12"/>
      <c r="I63" s="12"/>
      <c r="J63" s="12"/>
      <c r="K63" s="12" t="s">
        <v>516</v>
      </c>
      <c r="L63" s="12">
        <f t="shared" si="39"/>
        <v>1330501</v>
      </c>
      <c r="M63" s="12">
        <f t="shared" si="36"/>
        <v>200</v>
      </c>
      <c r="N63" s="12">
        <f>VLOOKUP(L63,Sheet3!$B$1:$D$902,2,0)</f>
        <v>2624</v>
      </c>
      <c r="O63" s="12"/>
      <c r="P63" s="12"/>
      <c r="Q63" s="12"/>
      <c r="R63" s="12" t="s">
        <v>517</v>
      </c>
      <c r="S63" s="12">
        <f t="shared" si="37"/>
        <v>1340501</v>
      </c>
      <c r="T63" s="12">
        <f t="shared" si="38"/>
        <v>50</v>
      </c>
      <c r="U63" s="12">
        <f>VLOOKUP(S63,Sheet3!$B$1:$D$902,2,0)</f>
        <v>13122</v>
      </c>
      <c r="V63" s="12"/>
      <c r="W63" s="12"/>
      <c r="X63" s="12"/>
    </row>
    <row r="64" spans="2:24" x14ac:dyDescent="0.15">
      <c r="D64" s="12"/>
      <c r="E64" s="12">
        <f t="shared" si="33"/>
        <v>1330501</v>
      </c>
      <c r="F64" s="12">
        <f t="shared" si="34"/>
        <v>200</v>
      </c>
      <c r="G64" s="12">
        <f>VLOOKUP(E64,Sheet3!$B$1:$D$902,2,0)</f>
        <v>2624</v>
      </c>
      <c r="H64" s="12"/>
      <c r="I64" s="12"/>
      <c r="J64" s="12"/>
      <c r="K64" s="12" t="s">
        <v>723</v>
      </c>
      <c r="L64" s="12">
        <f t="shared" si="39"/>
        <v>1340501</v>
      </c>
      <c r="M64" s="12">
        <f>ROUND(M59,0)</f>
        <v>50</v>
      </c>
      <c r="N64" s="12">
        <f>VLOOKUP(L64,Sheet3!$B$1:$D$902,2,0)</f>
        <v>13122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2:24" s="12" customFormat="1" x14ac:dyDescent="0.15"/>
    <row r="66" spans="2:24" s="12" customFormat="1" x14ac:dyDescent="0.15"/>
    <row r="67" spans="2:24" s="12" customFormat="1" x14ac:dyDescent="0.15">
      <c r="E67" s="12" t="str">
        <f>"[[1,1,1,"&amp;E50&amp;",1,0,"&amp;F50&amp;"][1,1,1,"&amp;E51&amp;",1,0,"&amp;F51&amp;"][1,1,1,"&amp;E52&amp;",1,0,"&amp;F52&amp;"][1,1,1,"&amp;E53&amp;",1,0,"&amp;F53&amp;"][2,1,1,"&amp;E55&amp;",1,0,"&amp;F55&amp;"][2,1,1,"&amp;E56&amp;",1,0,"&amp;F56&amp;"][2,1,1,"&amp;E57&amp;",1,0,"&amp;F57&amp;"][2,1,1,"&amp;E58&amp;",1,0,"&amp;F58&amp;"][3,1,1,"&amp;E60&amp;",1,0,"&amp;F60&amp;"][3,1,1,"&amp;E61&amp;",1,0,"&amp;F61&amp;"][3,1,1,"&amp;E62&amp;",1,0,"&amp;F62&amp;"][3,1,1,"&amp;E63&amp;",1,0,"&amp;F63&amp;"]]"</f>
        <v>[[1,1,1,1100501,1,0,4600][1,1,1,1100501,1,0,4000][1,1,1,1110501,1,0,1200][1,1,1,1120501,1,0,200][2,1,1,1200501,1,0,4600][2,1,1,1200501,1,0,4000][2,1,1,1210501,1,0,1200][2,1,1,1220501,1,0,200][3,1,1,1300501,1,0,4600][3,1,1,1300501,1,0,4000][3,1,1,1310501,1,0,1200][3,1,1,1320501,1,0,200]]</v>
      </c>
      <c r="F67" s="7"/>
      <c r="L67" s="12" t="str">
        <f>"[[1,1,1,"&amp;L50&amp;",1,0,"&amp;M50&amp;"][1,1,1,"&amp;L51&amp;",1,0,"&amp;M51&amp;"][1,1,1,"&amp;L52&amp;",1,0,"&amp;M52&amp;"][1,1,1,"&amp;L53&amp;",1,0,"&amp;M53&amp;"][1,1,1,"&amp;L54&amp;",1,0,"&amp;M54&amp;"][2,1,1,"&amp;L55&amp;",1,0,"&amp;M55&amp;"][2,1,1,"&amp;L56&amp;",1,0,"&amp;M56&amp;"][2,1,1,"&amp;L57&amp;",1,0,"&amp;M57&amp;"][2,1,1,"&amp;L58&amp;",1,0,"&amp;M58&amp;"][2,1,1,"&amp;L59&amp;",1,0,"&amp;M59&amp;"][3,1,1,"&amp;L60&amp;",1,0,"&amp;M60&amp;"][3,1,1,"&amp;L61&amp;",1,0,"&amp;M61&amp;"][3,1,1,"&amp;L62&amp;",1,0,"&amp;M62&amp;"][3,1,1,"&amp;L63&amp;",1,0,"&amp;M63&amp;"][3,1,1,"&amp;L64&amp;",1,0,"&amp;M64&amp;"]]"</f>
        <v>[[1,1,1,1110501,1,0,6000][1,1,1,1110501,1,0,3000][1,1,1,1120501,1,0,750][1,1,1,1130501,1,0,200][1,1,1,1140501,1,0,50][2,1,1,1210501,1,0,6000][2,1,1,1210501,1,0,3000][2,1,1,1220501,1,0,750][2,1,1,1230501,1,0,200][2,1,1,1240501,1,0,50][3,1,1,1310501,1,0,6000][3,1,1,1310501,1,0,3000][3,1,1,1320501,1,0,750][3,1,1,1330501,1,0,200][3,1,1,1340501,1,0,50]]</v>
      </c>
      <c r="S67" s="12" t="str">
        <f>"[[1,1,1,"&amp;S50&amp;",1,0,"&amp;T50&amp;"][1,1,1,"&amp;S51&amp;",1,0,"&amp;T51&amp;"][1,1,1,"&amp;S52&amp;",1,0,"&amp;T52&amp;"][1,1,1,"&amp;S53&amp;",1,0,"&amp;T53&amp;"][2,1,1,"&amp;S55&amp;",1,0,"&amp;T55&amp;"][2,1,1,"&amp;S56&amp;",1,0,"&amp;T56&amp;"][2,1,1,"&amp;S57&amp;",1,0,"&amp;T57&amp;"][2,1,1,"&amp;S58&amp;",1,0,"&amp;T58&amp;"][3,1,1,"&amp;S60&amp;",1,0,"&amp;T60&amp;"][3,1,1,"&amp;S61&amp;",1,0,"&amp;T61&amp;"][3,1,1,"&amp;S62&amp;",1,0,"&amp;T62&amp;"][3,1,1,"&amp;S63&amp;",1,0,"&amp;T63&amp;"]]"</f>
        <v>[[1,1,1,1120501,1,0,7850][1,1,1,1120501,1,0,1800][1,1,1,1130501,1,0,300][1,1,1,1140501,1,0,50][2,1,1,1220501,1,0,7850][2,1,1,1220501,1,0,1800][2,1,1,1230501,1,0,300][2,1,1,1240501,1,0,50][3,1,1,1320501,1,0,7850][3,1,1,1320501,1,0,1800][3,1,1,1330501,1,0,300][3,1,1,1340501,1,0,50]]</v>
      </c>
    </row>
    <row r="68" spans="2:24" x14ac:dyDescent="0.15"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71" spans="2:24" x14ac:dyDescent="0.15">
      <c r="B71" s="9" t="s">
        <v>501</v>
      </c>
      <c r="C71" s="9" t="s">
        <v>515</v>
      </c>
      <c r="D71" s="9" t="s">
        <v>514</v>
      </c>
      <c r="E71" s="9" t="s">
        <v>499</v>
      </c>
      <c r="F71" s="9" t="s">
        <v>500</v>
      </c>
      <c r="G71" s="9" t="s">
        <v>518</v>
      </c>
      <c r="H71" s="9" t="s">
        <v>520</v>
      </c>
      <c r="I71" s="9" t="s">
        <v>502</v>
      </c>
      <c r="J71" s="9" t="s">
        <v>515</v>
      </c>
      <c r="K71" s="9" t="s">
        <v>514</v>
      </c>
      <c r="L71" s="9" t="s">
        <v>499</v>
      </c>
      <c r="M71" s="9" t="s">
        <v>500</v>
      </c>
      <c r="N71" s="9" t="s">
        <v>518</v>
      </c>
      <c r="P71" s="9" t="s">
        <v>503</v>
      </c>
      <c r="Q71" s="9" t="s">
        <v>515</v>
      </c>
      <c r="R71" s="9" t="s">
        <v>514</v>
      </c>
      <c r="S71" s="9" t="s">
        <v>499</v>
      </c>
      <c r="T71" s="9" t="s">
        <v>500</v>
      </c>
      <c r="U71" s="9" t="s">
        <v>518</v>
      </c>
    </row>
    <row r="72" spans="2:24" x14ac:dyDescent="0.15">
      <c r="B72" s="9" t="s">
        <v>508</v>
      </c>
      <c r="C72" s="9" t="s">
        <v>505</v>
      </c>
      <c r="D72" s="12" t="s">
        <v>511</v>
      </c>
      <c r="E72" s="12">
        <v>1100601</v>
      </c>
      <c r="F72" s="12">
        <v>4600</v>
      </c>
      <c r="G72" s="12">
        <f>VLOOKUP(E72,Sheet3!$B$1:$D$902,2,0)</f>
        <v>38</v>
      </c>
      <c r="H72" s="12">
        <f>G72*F72/10000</f>
        <v>17.48</v>
      </c>
      <c r="I72" s="12" t="s">
        <v>508</v>
      </c>
      <c r="J72" s="12" t="s">
        <v>504</v>
      </c>
      <c r="K72" s="12" t="s">
        <v>511</v>
      </c>
      <c r="L72" s="12">
        <v>1110601</v>
      </c>
      <c r="M72" s="12">
        <v>6000</v>
      </c>
      <c r="N72" s="12">
        <f>VLOOKUP(L72,Sheet3!$B$1:$D$902,2,0)</f>
        <v>189</v>
      </c>
      <c r="O72" s="12">
        <f>N72*M72/10000</f>
        <v>113.4</v>
      </c>
      <c r="P72" s="12" t="s">
        <v>508</v>
      </c>
      <c r="Q72" s="12" t="s">
        <v>504</v>
      </c>
      <c r="R72" s="12" t="s">
        <v>512</v>
      </c>
      <c r="S72" s="12">
        <f>L72+10000</f>
        <v>1120601</v>
      </c>
      <c r="T72" s="12">
        <v>7850</v>
      </c>
      <c r="U72" s="12">
        <f>VLOOKUP(S72,Sheet3!$B$1:$D$902,2,0)</f>
        <v>945</v>
      </c>
      <c r="V72" s="12">
        <f>U72*T72/10000</f>
        <v>741.82500000000005</v>
      </c>
      <c r="W72" s="12"/>
      <c r="X72" s="12"/>
    </row>
    <row r="73" spans="2:24" x14ac:dyDescent="0.15">
      <c r="D73" s="12" t="s">
        <v>511</v>
      </c>
      <c r="E73" s="12">
        <v>1100601</v>
      </c>
      <c r="F73" s="12">
        <v>4000</v>
      </c>
      <c r="G73" s="12">
        <f>VLOOKUP(E73,Sheet3!$B$1:$D$902,2,0)</f>
        <v>38</v>
      </c>
      <c r="H73" s="12">
        <f>G73*F73/10000</f>
        <v>15.2</v>
      </c>
      <c r="I73" s="12"/>
      <c r="J73" s="12"/>
      <c r="K73" s="12" t="s">
        <v>512</v>
      </c>
      <c r="L73" s="12">
        <f>E73+10000</f>
        <v>1110601</v>
      </c>
      <c r="M73" s="12">
        <v>3000</v>
      </c>
      <c r="N73" s="12">
        <f>VLOOKUP(L73,Sheet3!$B$1:$D$902,2,0)</f>
        <v>189</v>
      </c>
      <c r="O73" s="12">
        <f>N73*M73/10000</f>
        <v>56.7</v>
      </c>
      <c r="P73" s="12"/>
      <c r="Q73" s="12"/>
      <c r="R73" s="12" t="s">
        <v>513</v>
      </c>
      <c r="S73" s="12">
        <f>L73+10000</f>
        <v>1120601</v>
      </c>
      <c r="T73" s="12">
        <v>1800</v>
      </c>
      <c r="U73" s="12">
        <f>VLOOKUP(S73,Sheet3!$B$1:$D$902,2,0)</f>
        <v>945</v>
      </c>
      <c r="V73" s="12">
        <f>U73*T73/10000</f>
        <v>170.1</v>
      </c>
      <c r="W73" s="12"/>
      <c r="X73" s="12"/>
    </row>
    <row r="74" spans="2:24" x14ac:dyDescent="0.15">
      <c r="D74" s="12" t="s">
        <v>512</v>
      </c>
      <c r="E74" s="12">
        <v>1110601</v>
      </c>
      <c r="F74" s="12">
        <v>1200</v>
      </c>
      <c r="G74" s="12">
        <f>VLOOKUP(E74,Sheet3!$B$1:$D$902,2,0)</f>
        <v>189</v>
      </c>
      <c r="H74" s="12">
        <f>G74*F74/10000</f>
        <v>22.68</v>
      </c>
      <c r="I74" s="12"/>
      <c r="J74" s="12"/>
      <c r="K74" s="12" t="s">
        <v>513</v>
      </c>
      <c r="L74" s="12">
        <f t="shared" ref="L74" si="40">E74+10000</f>
        <v>1120601</v>
      </c>
      <c r="M74" s="12">
        <v>750</v>
      </c>
      <c r="N74" s="12">
        <f>VLOOKUP(L74,Sheet3!$B$1:$D$902,2,0)</f>
        <v>945</v>
      </c>
      <c r="O74" s="12">
        <f t="shared" ref="O74:O76" si="41">N74*M74/10000</f>
        <v>70.875</v>
      </c>
      <c r="P74" s="12"/>
      <c r="Q74" s="12"/>
      <c r="R74" s="12" t="s">
        <v>516</v>
      </c>
      <c r="S74" s="12">
        <f>L74+10000</f>
        <v>1130601</v>
      </c>
      <c r="T74" s="12">
        <v>300</v>
      </c>
      <c r="U74" s="12">
        <f>VLOOKUP(S74,Sheet3!$B$1:$D$902,2,0)</f>
        <v>4724</v>
      </c>
      <c r="V74" s="12">
        <f t="shared" ref="V74" si="42">U74*T74/10000</f>
        <v>141.72</v>
      </c>
      <c r="W74" s="12"/>
      <c r="X74" s="12"/>
    </row>
    <row r="75" spans="2:24" x14ac:dyDescent="0.15">
      <c r="D75" s="12" t="s">
        <v>513</v>
      </c>
      <c r="E75" s="12">
        <v>1120601</v>
      </c>
      <c r="F75" s="12">
        <v>200</v>
      </c>
      <c r="G75" s="12">
        <f>VLOOKUP(E75,Sheet3!$B$1:$D$902,2,0)</f>
        <v>945</v>
      </c>
      <c r="H75" s="12">
        <f>G75*F75/10000</f>
        <v>18.899999999999999</v>
      </c>
      <c r="I75" s="12"/>
      <c r="J75" s="12"/>
      <c r="K75" s="12" t="s">
        <v>516</v>
      </c>
      <c r="L75" s="12">
        <f>E75+10000</f>
        <v>1130601</v>
      </c>
      <c r="M75" s="12">
        <v>200</v>
      </c>
      <c r="N75" s="12">
        <f>VLOOKUP(L75,Sheet3!$B$1:$D$902,2,0)</f>
        <v>4724</v>
      </c>
      <c r="O75" s="12">
        <f t="shared" si="41"/>
        <v>94.48</v>
      </c>
      <c r="P75" s="12"/>
      <c r="Q75" s="12"/>
      <c r="R75" s="12" t="s">
        <v>517</v>
      </c>
      <c r="S75" s="12">
        <f t="shared" ref="S75" si="43">L75+10000</f>
        <v>1140601</v>
      </c>
      <c r="T75" s="12">
        <v>50</v>
      </c>
      <c r="U75" s="12">
        <f>VLOOKUP(S75,Sheet3!$B$1:$D$902,2,0)</f>
        <v>23620</v>
      </c>
      <c r="V75" s="12">
        <f>U75*T75/10000</f>
        <v>118.1</v>
      </c>
      <c r="W75" s="12"/>
      <c r="X75" s="12"/>
    </row>
    <row r="76" spans="2:24" x14ac:dyDescent="0.15">
      <c r="B76" s="9" t="s">
        <v>509</v>
      </c>
      <c r="C76" s="9" t="s">
        <v>505</v>
      </c>
      <c r="D76" s="12" t="s">
        <v>724</v>
      </c>
      <c r="E76" s="12">
        <v>1130601</v>
      </c>
      <c r="F76" s="12">
        <v>200</v>
      </c>
      <c r="G76" s="12">
        <f>VLOOKUP(E76,Sheet3!$B$1:$D$902,2,0)</f>
        <v>4724</v>
      </c>
      <c r="H76" s="12">
        <f>G76*F76/10000</f>
        <v>94.48</v>
      </c>
      <c r="I76" s="12"/>
      <c r="J76" s="12"/>
      <c r="K76" s="12" t="s">
        <v>723</v>
      </c>
      <c r="L76" s="12">
        <f>E76+10000</f>
        <v>1140601</v>
      </c>
      <c r="M76" s="12">
        <v>50</v>
      </c>
      <c r="N76" s="12">
        <f>VLOOKUP(L76,Sheet3!$B$1:$D$902,2,0)</f>
        <v>23620</v>
      </c>
      <c r="O76" s="12">
        <f t="shared" si="41"/>
        <v>118.1</v>
      </c>
      <c r="P76" s="12"/>
      <c r="Q76" s="12"/>
      <c r="R76" s="12"/>
      <c r="S76" s="12"/>
      <c r="T76" s="12"/>
      <c r="U76" s="12"/>
      <c r="V76" s="12"/>
      <c r="W76" s="12"/>
      <c r="X76" s="12"/>
    </row>
    <row r="77" spans="2:24" x14ac:dyDescent="0.15">
      <c r="D77" s="12" t="s">
        <v>511</v>
      </c>
      <c r="E77" s="12">
        <f>E72+100000</f>
        <v>1200601</v>
      </c>
      <c r="F77" s="12">
        <f>ROUND(F72,0)</f>
        <v>4600</v>
      </c>
      <c r="G77" s="12">
        <f>VLOOKUP(E77,Sheet3!$B$1:$D$902,2,0)</f>
        <v>38</v>
      </c>
      <c r="H77" s="12"/>
      <c r="I77" s="12" t="s">
        <v>509</v>
      </c>
      <c r="J77" s="12" t="s">
        <v>504</v>
      </c>
      <c r="K77" s="12" t="s">
        <v>511</v>
      </c>
      <c r="L77" s="12">
        <f>L72+100000</f>
        <v>1210601</v>
      </c>
      <c r="M77" s="12">
        <f>ROUND(M72,0)</f>
        <v>6000</v>
      </c>
      <c r="N77" s="12">
        <f>VLOOKUP(L77,Sheet3!$B$1:$D$902,2,0)</f>
        <v>189</v>
      </c>
      <c r="O77" s="12"/>
      <c r="P77" s="12" t="s">
        <v>509</v>
      </c>
      <c r="Q77" s="12" t="s">
        <v>504</v>
      </c>
      <c r="R77" s="12" t="s">
        <v>512</v>
      </c>
      <c r="S77" s="12">
        <f>L77+10000</f>
        <v>1220601</v>
      </c>
      <c r="T77" s="12">
        <f>ROUND(T72,0)</f>
        <v>7850</v>
      </c>
      <c r="U77" s="12">
        <f>VLOOKUP(S77,Sheet3!$B$1:$D$902,2,0)</f>
        <v>945</v>
      </c>
      <c r="V77" s="12"/>
      <c r="W77" s="12"/>
      <c r="X77" s="12"/>
    </row>
    <row r="78" spans="2:24" x14ac:dyDescent="0.15">
      <c r="D78" s="12" t="s">
        <v>511</v>
      </c>
      <c r="E78" s="12">
        <f>E73+100000</f>
        <v>1200601</v>
      </c>
      <c r="F78" s="12">
        <f>ROUND(F73,0)</f>
        <v>4000</v>
      </c>
      <c r="G78" s="12">
        <f>VLOOKUP(E78,Sheet3!$B$1:$D$902,2,0)</f>
        <v>38</v>
      </c>
      <c r="H78" s="12"/>
      <c r="I78" s="12"/>
      <c r="J78" s="12"/>
      <c r="K78" s="12" t="s">
        <v>512</v>
      </c>
      <c r="L78" s="12">
        <f t="shared" ref="L78:L81" si="44">E78+10000</f>
        <v>1210601</v>
      </c>
      <c r="M78" s="12">
        <f>ROUND(M73,0)</f>
        <v>3000</v>
      </c>
      <c r="N78" s="12">
        <f>VLOOKUP(L78,Sheet3!$B$1:$D$902,2,0)</f>
        <v>189</v>
      </c>
      <c r="O78" s="12"/>
      <c r="P78" s="12"/>
      <c r="Q78" s="12"/>
      <c r="R78" s="12" t="s">
        <v>513</v>
      </c>
      <c r="S78" s="12">
        <f t="shared" ref="S78:S80" si="45">L78+10000</f>
        <v>1220601</v>
      </c>
      <c r="T78" s="12">
        <f>ROUND(T73,0)</f>
        <v>1800</v>
      </c>
      <c r="U78" s="12">
        <f>VLOOKUP(S78,Sheet3!$B$1:$D$902,2,0)</f>
        <v>945</v>
      </c>
      <c r="V78" s="12"/>
      <c r="W78" s="12"/>
      <c r="X78" s="12"/>
    </row>
    <row r="79" spans="2:24" x14ac:dyDescent="0.15">
      <c r="D79" s="12" t="s">
        <v>512</v>
      </c>
      <c r="E79" s="12">
        <f>E74+100000</f>
        <v>1210601</v>
      </c>
      <c r="F79" s="12">
        <f>ROUND(F74,0)</f>
        <v>1200</v>
      </c>
      <c r="G79" s="12">
        <f>VLOOKUP(E79,Sheet3!$B$1:$D$902,2,0)</f>
        <v>189</v>
      </c>
      <c r="H79" s="12"/>
      <c r="I79" s="12"/>
      <c r="J79" s="12"/>
      <c r="K79" s="12" t="s">
        <v>513</v>
      </c>
      <c r="L79" s="12">
        <f t="shared" si="44"/>
        <v>1220601</v>
      </c>
      <c r="M79" s="12">
        <f>ROUND(M74,0)</f>
        <v>750</v>
      </c>
      <c r="N79" s="12">
        <f>VLOOKUP(L79,Sheet3!$B$1:$D$902,2,0)</f>
        <v>945</v>
      </c>
      <c r="O79" s="12"/>
      <c r="P79" s="12"/>
      <c r="Q79" s="12"/>
      <c r="R79" s="12" t="s">
        <v>516</v>
      </c>
      <c r="S79" s="12">
        <f t="shared" si="45"/>
        <v>1230601</v>
      </c>
      <c r="T79" s="12">
        <f>ROUND(T74,0)</f>
        <v>300</v>
      </c>
      <c r="U79" s="12">
        <f>VLOOKUP(S79,Sheet3!$B$1:$D$902,2,0)</f>
        <v>4724</v>
      </c>
      <c r="V79" s="12"/>
      <c r="W79" s="12"/>
      <c r="X79" s="12"/>
    </row>
    <row r="80" spans="2:24" x14ac:dyDescent="0.15">
      <c r="B80" s="9" t="s">
        <v>510</v>
      </c>
      <c r="C80" s="9" t="s">
        <v>505</v>
      </c>
      <c r="D80" s="12" t="s">
        <v>513</v>
      </c>
      <c r="E80" s="12">
        <f>E75+100000</f>
        <v>1220601</v>
      </c>
      <c r="F80" s="12">
        <f>ROUND(F75,0)</f>
        <v>200</v>
      </c>
      <c r="G80" s="12">
        <f>VLOOKUP(E80,Sheet3!$B$1:$D$902,2,0)</f>
        <v>945</v>
      </c>
      <c r="H80" s="12"/>
      <c r="I80" s="12"/>
      <c r="J80" s="12"/>
      <c r="K80" s="12" t="s">
        <v>516</v>
      </c>
      <c r="L80" s="12">
        <f t="shared" si="44"/>
        <v>1230601</v>
      </c>
      <c r="M80" s="12">
        <f>ROUND(M75,0)</f>
        <v>200</v>
      </c>
      <c r="N80" s="12">
        <f>VLOOKUP(L80,Sheet3!$B$1:$D$902,2,0)</f>
        <v>4724</v>
      </c>
      <c r="O80" s="12"/>
      <c r="P80" s="12"/>
      <c r="Q80" s="12"/>
      <c r="R80" s="12" t="s">
        <v>517</v>
      </c>
      <c r="S80" s="12">
        <f t="shared" si="45"/>
        <v>1240601</v>
      </c>
      <c r="T80" s="12">
        <f>ROUND(T75,0)</f>
        <v>50</v>
      </c>
      <c r="U80" s="12">
        <f>VLOOKUP(S80,Sheet3!$B$1:$D$902,2,0)</f>
        <v>23620</v>
      </c>
      <c r="V80" s="12"/>
      <c r="W80" s="12"/>
      <c r="X80" s="12"/>
    </row>
    <row r="81" spans="4:24" x14ac:dyDescent="0.15">
      <c r="D81" s="12" t="s">
        <v>724</v>
      </c>
      <c r="E81" s="12">
        <f>E76+100000</f>
        <v>1230601</v>
      </c>
      <c r="F81" s="12">
        <f>ROUND(F76,0)</f>
        <v>200</v>
      </c>
      <c r="G81" s="12">
        <f>VLOOKUP(E81,Sheet3!$B$1:$D$902,2,0)</f>
        <v>4724</v>
      </c>
      <c r="H81" s="12"/>
      <c r="I81" s="12"/>
      <c r="J81" s="12"/>
      <c r="K81" s="12" t="s">
        <v>723</v>
      </c>
      <c r="L81" s="12">
        <f t="shared" si="44"/>
        <v>1240601</v>
      </c>
      <c r="M81" s="12">
        <f>ROUND(M76,0)</f>
        <v>50</v>
      </c>
      <c r="N81" s="12">
        <f>VLOOKUP(L81,Sheet3!$B$1:$D$902,2,0)</f>
        <v>23620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4:24" x14ac:dyDescent="0.15">
      <c r="D82" s="12" t="s">
        <v>511</v>
      </c>
      <c r="E82" s="12">
        <f t="shared" ref="E82:E86" si="46">E77+100000</f>
        <v>1300601</v>
      </c>
      <c r="F82" s="12">
        <f t="shared" ref="F82:F86" si="47">ROUND(F77,0)</f>
        <v>4600</v>
      </c>
      <c r="G82" s="12">
        <f>VLOOKUP(E82,Sheet3!$B$1:$D$902,2,0)</f>
        <v>38</v>
      </c>
      <c r="H82" s="12"/>
      <c r="I82" s="12" t="s">
        <v>510</v>
      </c>
      <c r="J82" s="12" t="s">
        <v>504</v>
      </c>
      <c r="K82" s="12" t="s">
        <v>511</v>
      </c>
      <c r="L82" s="12">
        <f t="shared" ref="L82" si="48">L77+100000</f>
        <v>1310601</v>
      </c>
      <c r="M82" s="12">
        <f t="shared" ref="M82:M85" si="49">ROUND(M77,0)</f>
        <v>6000</v>
      </c>
      <c r="N82" s="12">
        <f>VLOOKUP(L82,Sheet3!$B$1:$D$902,2,0)</f>
        <v>189</v>
      </c>
      <c r="O82" s="12"/>
      <c r="P82" s="12" t="s">
        <v>510</v>
      </c>
      <c r="Q82" s="12" t="s">
        <v>504</v>
      </c>
      <c r="R82" s="12" t="s">
        <v>512</v>
      </c>
      <c r="S82" s="12">
        <f t="shared" ref="S82:S85" si="50">L82+10000</f>
        <v>1320601</v>
      </c>
      <c r="T82" s="12">
        <f t="shared" ref="T82:T85" si="51">ROUND(T77,0)</f>
        <v>7850</v>
      </c>
      <c r="U82" s="12">
        <f>VLOOKUP(S82,Sheet3!$B$1:$D$902,2,0)</f>
        <v>945</v>
      </c>
      <c r="V82" s="12"/>
      <c r="W82" s="12"/>
      <c r="X82" s="12"/>
    </row>
    <row r="83" spans="4:24" x14ac:dyDescent="0.15">
      <c r="D83" s="12" t="s">
        <v>511</v>
      </c>
      <c r="E83" s="12">
        <f t="shared" si="46"/>
        <v>1300601</v>
      </c>
      <c r="F83" s="12">
        <f t="shared" si="47"/>
        <v>4000</v>
      </c>
      <c r="G83" s="12">
        <f>VLOOKUP(E83,Sheet3!$B$1:$D$902,2,0)</f>
        <v>38</v>
      </c>
      <c r="H83" s="12"/>
      <c r="I83" s="12"/>
      <c r="J83" s="12"/>
      <c r="K83" s="12" t="s">
        <v>512</v>
      </c>
      <c r="L83" s="12">
        <f t="shared" ref="L83:L86" si="52">E83+10000</f>
        <v>1310601</v>
      </c>
      <c r="M83" s="12">
        <f t="shared" si="49"/>
        <v>3000</v>
      </c>
      <c r="N83" s="12">
        <f>VLOOKUP(L83,Sheet3!$B$1:$D$902,2,0)</f>
        <v>189</v>
      </c>
      <c r="O83" s="12"/>
      <c r="P83" s="12"/>
      <c r="Q83" s="12"/>
      <c r="R83" s="12" t="s">
        <v>513</v>
      </c>
      <c r="S83" s="12">
        <f t="shared" si="50"/>
        <v>1320601</v>
      </c>
      <c r="T83" s="12">
        <f t="shared" si="51"/>
        <v>1800</v>
      </c>
      <c r="U83" s="12">
        <f>VLOOKUP(S83,Sheet3!$B$1:$D$902,2,0)</f>
        <v>945</v>
      </c>
      <c r="V83" s="12"/>
      <c r="W83" s="12"/>
      <c r="X83" s="12"/>
    </row>
    <row r="84" spans="4:24" x14ac:dyDescent="0.15">
      <c r="D84" s="12" t="s">
        <v>512</v>
      </c>
      <c r="E84" s="12">
        <f t="shared" si="46"/>
        <v>1310601</v>
      </c>
      <c r="F84" s="12">
        <f t="shared" si="47"/>
        <v>1200</v>
      </c>
      <c r="G84" s="12">
        <f>VLOOKUP(E84,Sheet3!$B$1:$D$902,2,0)</f>
        <v>189</v>
      </c>
      <c r="H84" s="12"/>
      <c r="I84" s="12"/>
      <c r="J84" s="12"/>
      <c r="K84" s="12" t="s">
        <v>513</v>
      </c>
      <c r="L84" s="12">
        <f t="shared" si="52"/>
        <v>1320601</v>
      </c>
      <c r="M84" s="12">
        <f t="shared" si="49"/>
        <v>750</v>
      </c>
      <c r="N84" s="12">
        <f>VLOOKUP(L84,Sheet3!$B$1:$D$902,2,0)</f>
        <v>945</v>
      </c>
      <c r="O84" s="12"/>
      <c r="P84" s="12"/>
      <c r="Q84" s="12"/>
      <c r="R84" s="12" t="s">
        <v>516</v>
      </c>
      <c r="S84" s="12">
        <f t="shared" si="50"/>
        <v>1330601</v>
      </c>
      <c r="T84" s="12">
        <f t="shared" si="51"/>
        <v>300</v>
      </c>
      <c r="U84" s="12">
        <f>VLOOKUP(S84,Sheet3!$B$1:$D$902,2,0)</f>
        <v>4724</v>
      </c>
      <c r="V84" s="12"/>
      <c r="W84" s="12"/>
      <c r="X84" s="12"/>
    </row>
    <row r="85" spans="4:24" x14ac:dyDescent="0.15">
      <c r="D85" s="12" t="s">
        <v>513</v>
      </c>
      <c r="E85" s="12">
        <f t="shared" si="46"/>
        <v>1320601</v>
      </c>
      <c r="F85" s="12">
        <f t="shared" si="47"/>
        <v>200</v>
      </c>
      <c r="G85" s="12">
        <f>VLOOKUP(E85,Sheet3!$B$1:$D$902,2,0)</f>
        <v>945</v>
      </c>
      <c r="H85" s="12"/>
      <c r="I85" s="12"/>
      <c r="J85" s="12"/>
      <c r="K85" s="12" t="s">
        <v>516</v>
      </c>
      <c r="L85" s="12">
        <f t="shared" si="52"/>
        <v>1330601</v>
      </c>
      <c r="M85" s="12">
        <f t="shared" si="49"/>
        <v>200</v>
      </c>
      <c r="N85" s="12">
        <f>VLOOKUP(L85,Sheet3!$B$1:$D$902,2,0)</f>
        <v>4724</v>
      </c>
      <c r="O85" s="12"/>
      <c r="P85" s="12"/>
      <c r="Q85" s="12"/>
      <c r="R85" s="12" t="s">
        <v>517</v>
      </c>
      <c r="S85" s="12">
        <f t="shared" si="50"/>
        <v>1340601</v>
      </c>
      <c r="T85" s="12">
        <f t="shared" si="51"/>
        <v>50</v>
      </c>
      <c r="U85" s="12">
        <f>VLOOKUP(S85,Sheet3!$B$1:$D$902,2,0)</f>
        <v>23620</v>
      </c>
      <c r="V85" s="12"/>
      <c r="W85" s="12"/>
      <c r="X85" s="12"/>
    </row>
    <row r="86" spans="4:24" x14ac:dyDescent="0.15">
      <c r="D86" s="12"/>
      <c r="E86" s="12">
        <f t="shared" si="46"/>
        <v>1330601</v>
      </c>
      <c r="F86" s="12">
        <f t="shared" si="47"/>
        <v>200</v>
      </c>
      <c r="G86" s="12">
        <f>VLOOKUP(E86,Sheet3!$B$1:$D$902,2,0)</f>
        <v>4724</v>
      </c>
      <c r="H86" s="12"/>
      <c r="I86" s="12"/>
      <c r="J86" s="12"/>
      <c r="K86" s="12" t="s">
        <v>723</v>
      </c>
      <c r="L86" s="12">
        <f t="shared" si="52"/>
        <v>1340601</v>
      </c>
      <c r="M86" s="12">
        <f>ROUND(M81,0)</f>
        <v>50</v>
      </c>
      <c r="N86" s="12">
        <f>VLOOKUP(L86,Sheet3!$B$1:$D$902,2,0)</f>
        <v>23620</v>
      </c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4:24" x14ac:dyDescent="0.15"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4:24" x14ac:dyDescent="0.15"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4:24" x14ac:dyDescent="0.15">
      <c r="D89" s="12"/>
      <c r="E89" s="12" t="str">
        <f>"[[1,1,1,"&amp;E72&amp;",1,0,"&amp;F72&amp;"][1,1,1,"&amp;E73&amp;",1,0,"&amp;F73&amp;"][1,1,1,"&amp;E74&amp;",1,0,"&amp;F74&amp;"][1,1,1,"&amp;E75&amp;",1,0,"&amp;F75&amp;"][2,1,1,"&amp;E77&amp;",1,0,"&amp;F77&amp;"][2,1,1,"&amp;E78&amp;",1,0,"&amp;F78&amp;"][2,1,1,"&amp;E79&amp;",1,0,"&amp;F79&amp;"][2,1,1,"&amp;E80&amp;",1,0,"&amp;F80&amp;"][3,1,1,"&amp;E82&amp;",1,0,"&amp;F82&amp;"][3,1,1,"&amp;E83&amp;",1,0,"&amp;F83&amp;"][3,1,1,"&amp;E84&amp;",1,0,"&amp;F84&amp;"][3,1,1,"&amp;E85&amp;",1,0,"&amp;F85&amp;"]]"</f>
        <v>[[1,1,1,1100601,1,0,4600][1,1,1,1100601,1,0,4000][1,1,1,1110601,1,0,1200][1,1,1,1120601,1,0,200][2,1,1,1200601,1,0,4600][2,1,1,1200601,1,0,4000][2,1,1,1210601,1,0,1200][2,1,1,1220601,1,0,200][3,1,1,1300601,1,0,4600][3,1,1,1300601,1,0,4000][3,1,1,1310601,1,0,1200][3,1,1,1320601,1,0,200]]</v>
      </c>
      <c r="F89" s="7"/>
      <c r="G89" s="12"/>
      <c r="H89" s="12"/>
      <c r="I89" s="12"/>
      <c r="J89" s="12"/>
      <c r="K89" s="12"/>
      <c r="L89" s="12" t="str">
        <f>"[[1,1,1,"&amp;L72&amp;",1,0,"&amp;M72&amp;"][1,1,1,"&amp;L73&amp;",1,0,"&amp;M73&amp;"][1,1,1,"&amp;L74&amp;",1,0,"&amp;M74&amp;"][1,1,1,"&amp;L75&amp;",1,0,"&amp;M75&amp;"][1,1,1,"&amp;L76&amp;",1,0,"&amp;M76&amp;"][2,1,1,"&amp;L77&amp;",1,0,"&amp;M77&amp;"][2,1,1,"&amp;L78&amp;",1,0,"&amp;M78&amp;"][2,1,1,"&amp;L79&amp;",1,0,"&amp;M79&amp;"][2,1,1,"&amp;L80&amp;",1,0,"&amp;M80&amp;"][2,1,1,"&amp;L81&amp;",1,0,"&amp;M81&amp;"][3,1,1,"&amp;L82&amp;",1,0,"&amp;M82&amp;"][3,1,1,"&amp;L83&amp;",1,0,"&amp;M83&amp;"][3,1,1,"&amp;L84&amp;",1,0,"&amp;M84&amp;"][3,1,1,"&amp;L85&amp;",1,0,"&amp;M85&amp;"][3,1,1,"&amp;L86&amp;",1,0,"&amp;M86&amp;"]]"</f>
        <v>[[1,1,1,1110601,1,0,6000][1,1,1,1110601,1,0,3000][1,1,1,1120601,1,0,750][1,1,1,1130601,1,0,200][1,1,1,1140601,1,0,50][2,1,1,1210601,1,0,6000][2,1,1,1210601,1,0,3000][2,1,1,1220601,1,0,750][2,1,1,1230601,1,0,200][2,1,1,1240601,1,0,50][3,1,1,1310601,1,0,6000][3,1,1,1310601,1,0,3000][3,1,1,1320601,1,0,750][3,1,1,1330601,1,0,200][3,1,1,1340601,1,0,50]]</v>
      </c>
      <c r="M89" s="12"/>
      <c r="N89" s="12"/>
      <c r="O89" s="12"/>
      <c r="P89" s="12"/>
      <c r="Q89" s="12"/>
      <c r="R89" s="12"/>
      <c r="S89" s="12" t="str">
        <f>"[[1,1,1,"&amp;S72&amp;",1,0,"&amp;T72&amp;"][1,1,1,"&amp;S73&amp;",1,0,"&amp;T73&amp;"][1,1,1,"&amp;S74&amp;",1,0,"&amp;T74&amp;"][1,1,1,"&amp;S75&amp;",1,0,"&amp;T75&amp;"][2,1,1,"&amp;S77&amp;",1,0,"&amp;T77&amp;"][2,1,1,"&amp;S78&amp;",1,0,"&amp;T78&amp;"][2,1,1,"&amp;S79&amp;",1,0,"&amp;T79&amp;"][2,1,1,"&amp;S80&amp;",1,0,"&amp;T80&amp;"][3,1,1,"&amp;S82&amp;",1,0,"&amp;T82&amp;"][3,1,1,"&amp;S83&amp;",1,0,"&amp;T83&amp;"][3,1,1,"&amp;S84&amp;",1,0,"&amp;T84&amp;"][3,1,1,"&amp;S85&amp;",1,0,"&amp;T85&amp;"]]"</f>
        <v>[[1,1,1,1120601,1,0,7850][1,1,1,1120601,1,0,1800][1,1,1,1130601,1,0,300][1,1,1,1140601,1,0,50][2,1,1,1220601,1,0,7850][2,1,1,1220601,1,0,1800][2,1,1,1230601,1,0,300][2,1,1,1240601,1,0,50][3,1,1,1320601,1,0,7850][3,1,1,1320601,1,0,1800][3,1,1,1330601,1,0,300][3,1,1,1340601,1,0,50]]</v>
      </c>
      <c r="T89" s="12"/>
      <c r="U89" s="12"/>
      <c r="V89" s="12"/>
      <c r="W89" s="12"/>
      <c r="X89" s="12"/>
    </row>
    <row r="96" spans="4:24" x14ac:dyDescent="0.15">
      <c r="L96" s="18" t="s">
        <v>682</v>
      </c>
      <c r="M96" s="18"/>
    </row>
    <row r="97" spans="6:13" x14ac:dyDescent="0.15">
      <c r="L97" s="12" t="s">
        <v>677</v>
      </c>
      <c r="M97" s="15">
        <v>0.86</v>
      </c>
    </row>
    <row r="98" spans="6:13" x14ac:dyDescent="0.15">
      <c r="F98" s="7"/>
      <c r="L98" s="12" t="s">
        <v>678</v>
      </c>
      <c r="M98" s="15">
        <v>0.12</v>
      </c>
    </row>
    <row r="99" spans="6:13" x14ac:dyDescent="0.15">
      <c r="L99" s="12" t="s">
        <v>679</v>
      </c>
      <c r="M99" s="15">
        <v>0.02</v>
      </c>
    </row>
    <row r="101" spans="6:13" x14ac:dyDescent="0.15">
      <c r="L101" s="18" t="s">
        <v>683</v>
      </c>
      <c r="M101" s="18"/>
    </row>
    <row r="102" spans="6:13" x14ac:dyDescent="0.15">
      <c r="L102" s="12" t="s">
        <v>677</v>
      </c>
      <c r="M102" s="15">
        <v>0.63</v>
      </c>
    </row>
    <row r="103" spans="6:13" x14ac:dyDescent="0.15">
      <c r="L103" s="12" t="s">
        <v>678</v>
      </c>
      <c r="M103" s="15">
        <v>0.3</v>
      </c>
    </row>
    <row r="104" spans="6:13" x14ac:dyDescent="0.15">
      <c r="L104" s="12" t="s">
        <v>679</v>
      </c>
      <c r="M104" s="15">
        <v>0.06</v>
      </c>
    </row>
    <row r="105" spans="6:13" x14ac:dyDescent="0.15">
      <c r="L105" s="12" t="s">
        <v>680</v>
      </c>
      <c r="M105" s="15">
        <v>0.01</v>
      </c>
    </row>
    <row r="107" spans="6:13" x14ac:dyDescent="0.15">
      <c r="L107" s="18" t="s">
        <v>684</v>
      </c>
      <c r="M107" s="18"/>
    </row>
    <row r="108" spans="6:13" x14ac:dyDescent="0.15">
      <c r="L108" s="12" t="s">
        <v>678</v>
      </c>
      <c r="M108" s="15">
        <v>0.78500000000000003</v>
      </c>
    </row>
    <row r="109" spans="6:13" x14ac:dyDescent="0.15">
      <c r="L109" s="12" t="s">
        <v>679</v>
      </c>
      <c r="M109" s="15">
        <v>0.18</v>
      </c>
    </row>
    <row r="110" spans="6:13" x14ac:dyDescent="0.15">
      <c r="L110" s="12" t="s">
        <v>680</v>
      </c>
      <c r="M110" s="15">
        <v>0.03</v>
      </c>
    </row>
    <row r="111" spans="6:13" x14ac:dyDescent="0.15">
      <c r="L111" s="12" t="s">
        <v>681</v>
      </c>
      <c r="M111" s="15">
        <v>5.0000000000000001E-3</v>
      </c>
    </row>
    <row r="116" spans="6:6" x14ac:dyDescent="0.15">
      <c r="F116" s="7"/>
    </row>
  </sheetData>
  <mergeCells count="3">
    <mergeCell ref="L96:M96"/>
    <mergeCell ref="L101:M101"/>
    <mergeCell ref="L107:M10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topLeftCell="A196" workbookViewId="0">
      <selection activeCell="B220" sqref="B220"/>
    </sheetView>
  </sheetViews>
  <sheetFormatPr defaultRowHeight="13.5" x14ac:dyDescent="0.15"/>
  <cols>
    <col min="1" max="1" width="9" style="2"/>
    <col min="2" max="2" width="125.375" style="2" customWidth="1"/>
    <col min="3" max="3" width="23.875" style="9" customWidth="1"/>
    <col min="4" max="16384" width="9" style="9"/>
  </cols>
  <sheetData>
    <row r="1" spans="1:4" ht="202.5" x14ac:dyDescent="0.15">
      <c r="A1" s="9" t="s">
        <v>0</v>
      </c>
      <c r="B1" s="1" t="s">
        <v>257</v>
      </c>
      <c r="C1" s="9" t="s">
        <v>15</v>
      </c>
      <c r="D1" s="9" t="s">
        <v>469</v>
      </c>
    </row>
    <row r="2" spans="1:4" x14ac:dyDescent="0.15">
      <c r="A2" s="9" t="s">
        <v>7</v>
      </c>
      <c r="B2" s="1" t="s">
        <v>8</v>
      </c>
      <c r="C2" s="9" t="s">
        <v>16</v>
      </c>
      <c r="D2" s="9" t="s">
        <v>16</v>
      </c>
    </row>
    <row r="3" spans="1:4" x14ac:dyDescent="0.15">
      <c r="A3" s="9" t="s">
        <v>6</v>
      </c>
      <c r="B3" s="1" t="s">
        <v>9</v>
      </c>
      <c r="C3" s="9" t="s">
        <v>17</v>
      </c>
      <c r="D3" s="9" t="s">
        <v>17</v>
      </c>
    </row>
    <row r="4" spans="1:4" x14ac:dyDescent="0.15">
      <c r="A4" s="3">
        <v>10010</v>
      </c>
      <c r="B4" s="4" t="s">
        <v>258</v>
      </c>
      <c r="C4" s="5" t="s">
        <v>37</v>
      </c>
    </row>
    <row r="5" spans="1:4" x14ac:dyDescent="0.15">
      <c r="A5" s="3">
        <v>10020</v>
      </c>
      <c r="B5" s="4" t="s">
        <v>254</v>
      </c>
      <c r="C5" s="5" t="s">
        <v>38</v>
      </c>
    </row>
    <row r="6" spans="1:4" x14ac:dyDescent="0.15">
      <c r="A6" s="3">
        <v>10030</v>
      </c>
      <c r="B6" s="4" t="s">
        <v>253</v>
      </c>
      <c r="C6" s="5" t="s">
        <v>39</v>
      </c>
    </row>
    <row r="7" spans="1:4" x14ac:dyDescent="0.15">
      <c r="A7" s="3">
        <v>10040</v>
      </c>
      <c r="B7" s="4" t="s">
        <v>255</v>
      </c>
      <c r="C7" s="5" t="s">
        <v>40</v>
      </c>
    </row>
    <row r="8" spans="1:4" x14ac:dyDescent="0.15">
      <c r="A8" s="3">
        <v>10050</v>
      </c>
      <c r="B8" s="4" t="s">
        <v>256</v>
      </c>
      <c r="C8" s="5" t="s">
        <v>41</v>
      </c>
    </row>
    <row r="9" spans="1:4" x14ac:dyDescent="0.15">
      <c r="A9" s="3">
        <v>61101</v>
      </c>
      <c r="B9" s="4" t="s">
        <v>229</v>
      </c>
      <c r="C9" s="9" t="s">
        <v>45</v>
      </c>
    </row>
    <row r="10" spans="1:4" x14ac:dyDescent="0.15">
      <c r="A10" s="3">
        <v>61102</v>
      </c>
      <c r="B10" s="4" t="s">
        <v>230</v>
      </c>
      <c r="C10" s="9" t="s">
        <v>46</v>
      </c>
    </row>
    <row r="11" spans="1:4" x14ac:dyDescent="0.15">
      <c r="A11" s="3">
        <v>61201</v>
      </c>
      <c r="B11" s="4" t="s">
        <v>231</v>
      </c>
      <c r="C11" s="9" t="s">
        <v>31</v>
      </c>
    </row>
    <row r="12" spans="1:4" x14ac:dyDescent="0.15">
      <c r="A12" s="3">
        <v>61202</v>
      </c>
      <c r="B12" s="4" t="s">
        <v>232</v>
      </c>
      <c r="C12" s="9" t="s">
        <v>20</v>
      </c>
    </row>
    <row r="13" spans="1:4" x14ac:dyDescent="0.15">
      <c r="A13" s="3">
        <v>61203</v>
      </c>
      <c r="B13" s="4" t="s">
        <v>233</v>
      </c>
      <c r="C13" s="9" t="s">
        <v>19</v>
      </c>
    </row>
    <row r="14" spans="1:4" x14ac:dyDescent="0.15">
      <c r="A14" s="3">
        <v>61301</v>
      </c>
      <c r="B14" s="4" t="s">
        <v>234</v>
      </c>
      <c r="C14" s="9" t="s">
        <v>18</v>
      </c>
    </row>
    <row r="15" spans="1:4" x14ac:dyDescent="0.15">
      <c r="A15" s="3">
        <v>61302</v>
      </c>
      <c r="B15" s="4" t="s">
        <v>235</v>
      </c>
      <c r="C15" s="9" t="s">
        <v>32</v>
      </c>
    </row>
    <row r="16" spans="1:4" x14ac:dyDescent="0.15">
      <c r="A16" s="3">
        <v>61303</v>
      </c>
      <c r="B16" s="4" t="s">
        <v>236</v>
      </c>
      <c r="C16" s="9" t="s">
        <v>33</v>
      </c>
    </row>
    <row r="17" spans="1:3" x14ac:dyDescent="0.15">
      <c r="A17" s="3">
        <v>61401</v>
      </c>
      <c r="B17" s="4" t="s">
        <v>237</v>
      </c>
      <c r="C17" s="9" t="s">
        <v>34</v>
      </c>
    </row>
    <row r="18" spans="1:3" x14ac:dyDescent="0.15">
      <c r="A18" s="3">
        <v>61402</v>
      </c>
      <c r="B18" s="4" t="s">
        <v>238</v>
      </c>
      <c r="C18" s="9" t="s">
        <v>35</v>
      </c>
    </row>
    <row r="19" spans="1:3" x14ac:dyDescent="0.15">
      <c r="A19" s="3">
        <v>61403</v>
      </c>
      <c r="B19" s="4" t="s">
        <v>239</v>
      </c>
      <c r="C19" s="9" t="s">
        <v>36</v>
      </c>
    </row>
    <row r="20" spans="1:3" x14ac:dyDescent="0.15">
      <c r="A20" s="3">
        <v>61501</v>
      </c>
      <c r="B20" s="4" t="s">
        <v>240</v>
      </c>
      <c r="C20" s="9" t="s">
        <v>42</v>
      </c>
    </row>
    <row r="21" spans="1:3" x14ac:dyDescent="0.15">
      <c r="A21" s="3">
        <v>61502</v>
      </c>
      <c r="B21" s="4" t="s">
        <v>241</v>
      </c>
      <c r="C21" s="9" t="s">
        <v>43</v>
      </c>
    </row>
    <row r="22" spans="1:3" x14ac:dyDescent="0.15">
      <c r="A22" s="3">
        <v>61503</v>
      </c>
      <c r="B22" s="4" t="s">
        <v>242</v>
      </c>
      <c r="C22" s="9" t="s">
        <v>44</v>
      </c>
    </row>
    <row r="23" spans="1:3" x14ac:dyDescent="0.15">
      <c r="A23" s="4">
        <v>51011</v>
      </c>
      <c r="B23" s="4" t="s">
        <v>47</v>
      </c>
      <c r="C23" s="9" t="s">
        <v>21</v>
      </c>
    </row>
    <row r="24" spans="1:3" x14ac:dyDescent="0.15">
      <c r="A24" s="4">
        <v>51014</v>
      </c>
      <c r="B24" s="4" t="s">
        <v>48</v>
      </c>
      <c r="C24" s="9" t="s">
        <v>21</v>
      </c>
    </row>
    <row r="25" spans="1:3" x14ac:dyDescent="0.15">
      <c r="A25" s="4">
        <v>51012</v>
      </c>
      <c r="B25" s="4" t="s">
        <v>243</v>
      </c>
      <c r="C25" s="9" t="s">
        <v>22</v>
      </c>
    </row>
    <row r="26" spans="1:3" x14ac:dyDescent="0.15">
      <c r="A26" s="4">
        <v>51023</v>
      </c>
      <c r="B26" s="4" t="s">
        <v>244</v>
      </c>
      <c r="C26" s="9" t="s">
        <v>30</v>
      </c>
    </row>
    <row r="27" spans="1:3" x14ac:dyDescent="0.15">
      <c r="A27" s="4">
        <v>51033</v>
      </c>
      <c r="B27" s="4" t="s">
        <v>245</v>
      </c>
      <c r="C27" s="9" t="s">
        <v>30</v>
      </c>
    </row>
    <row r="28" spans="1:3" x14ac:dyDescent="0.15">
      <c r="A28" s="4">
        <v>36201</v>
      </c>
      <c r="B28" s="4" t="s">
        <v>246</v>
      </c>
      <c r="C28" s="9" t="s">
        <v>23</v>
      </c>
    </row>
    <row r="29" spans="1:3" x14ac:dyDescent="0.15">
      <c r="A29" s="4">
        <v>36202</v>
      </c>
      <c r="B29" s="4" t="s">
        <v>247</v>
      </c>
      <c r="C29" s="9" t="s">
        <v>24</v>
      </c>
    </row>
    <row r="30" spans="1:3" x14ac:dyDescent="0.15">
      <c r="A30" s="4">
        <v>36203</v>
      </c>
      <c r="B30" s="4" t="s">
        <v>248</v>
      </c>
      <c r="C30" s="9" t="s">
        <v>25</v>
      </c>
    </row>
    <row r="31" spans="1:3" x14ac:dyDescent="0.15">
      <c r="A31" s="4">
        <v>36204</v>
      </c>
      <c r="B31" s="4" t="s">
        <v>249</v>
      </c>
      <c r="C31" s="9" t="s">
        <v>26</v>
      </c>
    </row>
    <row r="32" spans="1:3" x14ac:dyDescent="0.15">
      <c r="A32" s="4">
        <v>36205</v>
      </c>
      <c r="B32" s="4" t="s">
        <v>250</v>
      </c>
      <c r="C32" s="9" t="s">
        <v>27</v>
      </c>
    </row>
    <row r="33" spans="1:13" x14ac:dyDescent="0.15">
      <c r="A33" s="4">
        <v>36206</v>
      </c>
      <c r="B33" s="4" t="s">
        <v>251</v>
      </c>
      <c r="C33" s="9" t="s">
        <v>28</v>
      </c>
    </row>
    <row r="34" spans="1:13" x14ac:dyDescent="0.15">
      <c r="A34" s="4">
        <v>36207</v>
      </c>
      <c r="B34" s="4" t="s">
        <v>496</v>
      </c>
      <c r="C34" s="9" t="s">
        <v>259</v>
      </c>
    </row>
    <row r="35" spans="1:13" x14ac:dyDescent="0.15">
      <c r="A35" s="4">
        <v>36208</v>
      </c>
      <c r="B35" s="4" t="s">
        <v>497</v>
      </c>
      <c r="C35" s="9" t="s">
        <v>260</v>
      </c>
    </row>
    <row r="36" spans="1:13" x14ac:dyDescent="0.15">
      <c r="A36" s="4">
        <v>36209</v>
      </c>
      <c r="B36" s="4" t="s">
        <v>498</v>
      </c>
      <c r="C36" s="9" t="s">
        <v>261</v>
      </c>
    </row>
    <row r="37" spans="1:13" x14ac:dyDescent="0.15">
      <c r="A37" s="2">
        <v>36317</v>
      </c>
      <c r="B37" s="9" t="s">
        <v>252</v>
      </c>
      <c r="C37" s="9" t="s">
        <v>29</v>
      </c>
    </row>
    <row r="38" spans="1:13" x14ac:dyDescent="0.15">
      <c r="A38" s="2">
        <v>10001</v>
      </c>
      <c r="B38" s="2" t="s">
        <v>493</v>
      </c>
      <c r="C38" s="9" t="s">
        <v>262</v>
      </c>
      <c r="D38" s="9">
        <v>300</v>
      </c>
      <c r="E38" s="9">
        <f>ROUND(D38*5/30,0)*10</f>
        <v>500</v>
      </c>
      <c r="F38" s="9">
        <v>4</v>
      </c>
      <c r="G38" s="9">
        <f t="shared" ref="G38:G100" si="0">VLOOKUP(F38,$P$82:$R$86,3,0)</f>
        <v>22003</v>
      </c>
      <c r="H38" s="9">
        <f t="shared" ref="H38:H100" si="1">VLOOKUP(F38,$P$82:$Q$86,2,0)</f>
        <v>250</v>
      </c>
      <c r="I38" s="9">
        <f>ROUND(E38/H38,0)</f>
        <v>2</v>
      </c>
      <c r="J38" s="9">
        <f>H38*I38</f>
        <v>500</v>
      </c>
      <c r="M38" s="9" t="str">
        <f>"[[2,"&amp;G38&amp;","&amp;I38&amp;",0]]"</f>
        <v>[[2,22003,2,0]]</v>
      </c>
    </row>
    <row r="39" spans="1:13" x14ac:dyDescent="0.15">
      <c r="A39" s="2">
        <v>10002</v>
      </c>
      <c r="B39" s="2" t="s">
        <v>620</v>
      </c>
      <c r="C39" s="9" t="s">
        <v>623</v>
      </c>
      <c r="D39" s="9">
        <v>300</v>
      </c>
      <c r="E39" s="9">
        <f t="shared" ref="E39:E56" si="2">ROUND(D39*5/30,0)*10</f>
        <v>500</v>
      </c>
      <c r="F39" s="9">
        <v>4</v>
      </c>
      <c r="G39" s="9">
        <f t="shared" si="0"/>
        <v>22003</v>
      </c>
      <c r="H39" s="9">
        <f t="shared" si="1"/>
        <v>250</v>
      </c>
      <c r="I39" s="9">
        <f t="shared" ref="I39:I100" si="3">ROUND(E39/H39,0)</f>
        <v>2</v>
      </c>
      <c r="J39" s="9">
        <f t="shared" ref="J39:J100" si="4">H39*I39</f>
        <v>500</v>
      </c>
      <c r="M39" s="9" t="str">
        <f t="shared" ref="M39:M126" si="5">"[[2,"&amp;G39&amp;","&amp;I39&amp;",0]]"</f>
        <v>[[2,22003,2,0]]</v>
      </c>
    </row>
    <row r="40" spans="1:13" x14ac:dyDescent="0.15">
      <c r="A40" s="2">
        <v>10003</v>
      </c>
      <c r="B40" s="2" t="s">
        <v>621</v>
      </c>
      <c r="C40" s="9" t="s">
        <v>624</v>
      </c>
      <c r="D40" s="9">
        <v>300</v>
      </c>
      <c r="E40" s="9">
        <f t="shared" si="2"/>
        <v>500</v>
      </c>
      <c r="F40" s="9">
        <v>4</v>
      </c>
      <c r="G40" s="9">
        <f t="shared" si="0"/>
        <v>22003</v>
      </c>
      <c r="H40" s="9">
        <f t="shared" si="1"/>
        <v>250</v>
      </c>
      <c r="I40" s="9">
        <f t="shared" si="3"/>
        <v>2</v>
      </c>
      <c r="J40" s="9">
        <f t="shared" si="4"/>
        <v>500</v>
      </c>
      <c r="M40" s="9" t="str">
        <f t="shared" si="5"/>
        <v>[[2,22003,2,0]]</v>
      </c>
    </row>
    <row r="41" spans="1:13" x14ac:dyDescent="0.15">
      <c r="A41" s="2">
        <v>10004</v>
      </c>
      <c r="B41" s="2" t="s">
        <v>622</v>
      </c>
      <c r="C41" s="9" t="s">
        <v>625</v>
      </c>
      <c r="D41" s="9">
        <v>300</v>
      </c>
      <c r="E41" s="9">
        <f t="shared" si="2"/>
        <v>500</v>
      </c>
      <c r="F41" s="9">
        <v>4</v>
      </c>
      <c r="G41" s="9">
        <f t="shared" si="0"/>
        <v>22003</v>
      </c>
      <c r="H41" s="9">
        <f t="shared" si="1"/>
        <v>250</v>
      </c>
      <c r="I41" s="9">
        <f t="shared" si="3"/>
        <v>2</v>
      </c>
      <c r="J41" s="9">
        <f t="shared" si="4"/>
        <v>500</v>
      </c>
      <c r="M41" s="9" t="str">
        <f t="shared" si="5"/>
        <v>[[2,22003,2,0]]</v>
      </c>
    </row>
    <row r="42" spans="1:13" x14ac:dyDescent="0.15">
      <c r="A42" s="2">
        <v>10401</v>
      </c>
      <c r="B42" s="2" t="s">
        <v>571</v>
      </c>
      <c r="C42" s="9" t="s">
        <v>593</v>
      </c>
      <c r="D42" s="9">
        <v>35</v>
      </c>
      <c r="E42" s="9">
        <f t="shared" si="2"/>
        <v>60</v>
      </c>
      <c r="F42" s="9">
        <v>3</v>
      </c>
      <c r="G42" s="9">
        <f t="shared" si="0"/>
        <v>22002</v>
      </c>
      <c r="H42" s="9">
        <f t="shared" si="1"/>
        <v>50</v>
      </c>
      <c r="I42" s="9">
        <f t="shared" si="3"/>
        <v>1</v>
      </c>
      <c r="J42" s="9">
        <f t="shared" si="4"/>
        <v>50</v>
      </c>
      <c r="M42" s="9" t="str">
        <f t="shared" si="5"/>
        <v>[[2,22002,1,0]]</v>
      </c>
    </row>
    <row r="43" spans="1:13" x14ac:dyDescent="0.15">
      <c r="A43" s="2">
        <v>10402</v>
      </c>
      <c r="B43" s="2" t="s">
        <v>521</v>
      </c>
      <c r="C43" s="9" t="s">
        <v>594</v>
      </c>
      <c r="D43" s="9">
        <v>180</v>
      </c>
      <c r="E43" s="9">
        <f t="shared" si="2"/>
        <v>300</v>
      </c>
      <c r="F43" s="9">
        <v>4</v>
      </c>
      <c r="G43" s="9">
        <f t="shared" si="0"/>
        <v>22003</v>
      </c>
      <c r="H43" s="9">
        <f t="shared" si="1"/>
        <v>250</v>
      </c>
      <c r="I43" s="9">
        <f t="shared" si="3"/>
        <v>1</v>
      </c>
      <c r="J43" s="9">
        <f t="shared" si="4"/>
        <v>250</v>
      </c>
      <c r="M43" s="9" t="str">
        <f t="shared" si="5"/>
        <v>[[2,22003,1,0]]</v>
      </c>
    </row>
    <row r="44" spans="1:13" x14ac:dyDescent="0.15">
      <c r="A44" s="2">
        <v>10403</v>
      </c>
      <c r="B44" s="2" t="s">
        <v>522</v>
      </c>
      <c r="C44" s="9" t="s">
        <v>595</v>
      </c>
      <c r="D44" s="9">
        <v>900</v>
      </c>
      <c r="E44" s="9">
        <f t="shared" si="2"/>
        <v>1500</v>
      </c>
      <c r="F44" s="9">
        <v>5</v>
      </c>
      <c r="G44" s="9">
        <f t="shared" si="0"/>
        <v>22004</v>
      </c>
      <c r="H44" s="9">
        <f t="shared" si="1"/>
        <v>1250</v>
      </c>
      <c r="I44" s="9">
        <f t="shared" si="3"/>
        <v>1</v>
      </c>
      <c r="J44" s="9">
        <f t="shared" si="4"/>
        <v>1250</v>
      </c>
      <c r="M44" s="9" t="str">
        <f t="shared" si="5"/>
        <v>[[2,22004,1,0]]</v>
      </c>
    </row>
    <row r="45" spans="1:13" x14ac:dyDescent="0.15">
      <c r="A45" s="2">
        <v>10431</v>
      </c>
      <c r="B45" s="2" t="s">
        <v>607</v>
      </c>
      <c r="C45" s="9" t="s">
        <v>596</v>
      </c>
      <c r="D45" s="9">
        <v>30</v>
      </c>
      <c r="E45" s="9">
        <f t="shared" si="2"/>
        <v>50</v>
      </c>
      <c r="F45" s="9">
        <v>3</v>
      </c>
      <c r="G45" s="9">
        <f t="shared" si="0"/>
        <v>22002</v>
      </c>
      <c r="H45" s="9">
        <f t="shared" si="1"/>
        <v>50</v>
      </c>
      <c r="I45" s="9">
        <f t="shared" si="3"/>
        <v>1</v>
      </c>
      <c r="J45" s="9">
        <f t="shared" si="4"/>
        <v>50</v>
      </c>
      <c r="M45" s="9" t="str">
        <f t="shared" si="5"/>
        <v>[[2,22002,1,0]]</v>
      </c>
    </row>
    <row r="46" spans="1:13" x14ac:dyDescent="0.15">
      <c r="A46" s="2">
        <v>10432</v>
      </c>
      <c r="B46" s="2" t="s">
        <v>608</v>
      </c>
      <c r="C46" s="9" t="s">
        <v>597</v>
      </c>
      <c r="D46" s="9">
        <v>100</v>
      </c>
      <c r="E46" s="9">
        <f t="shared" si="2"/>
        <v>170</v>
      </c>
      <c r="F46" s="9">
        <v>4</v>
      </c>
      <c r="G46" s="9">
        <f t="shared" si="0"/>
        <v>22003</v>
      </c>
      <c r="H46" s="9">
        <f t="shared" si="1"/>
        <v>250</v>
      </c>
      <c r="I46" s="9">
        <f t="shared" si="3"/>
        <v>1</v>
      </c>
      <c r="J46" s="9">
        <f t="shared" si="4"/>
        <v>250</v>
      </c>
      <c r="M46" s="9" t="str">
        <f t="shared" si="5"/>
        <v>[[2,22003,1,0]]</v>
      </c>
    </row>
    <row r="47" spans="1:13" x14ac:dyDescent="0.15">
      <c r="A47" s="2">
        <v>10433</v>
      </c>
      <c r="B47" s="2" t="s">
        <v>609</v>
      </c>
      <c r="C47" s="9" t="s">
        <v>598</v>
      </c>
      <c r="D47" s="9">
        <v>300</v>
      </c>
      <c r="E47" s="9">
        <f t="shared" si="2"/>
        <v>500</v>
      </c>
      <c r="F47" s="9">
        <v>4</v>
      </c>
      <c r="G47" s="9">
        <f t="shared" si="0"/>
        <v>22003</v>
      </c>
      <c r="H47" s="9">
        <f t="shared" si="1"/>
        <v>250</v>
      </c>
      <c r="I47" s="9">
        <f t="shared" si="3"/>
        <v>2</v>
      </c>
      <c r="J47" s="9">
        <f t="shared" si="4"/>
        <v>500</v>
      </c>
      <c r="M47" s="9" t="str">
        <f t="shared" si="5"/>
        <v>[[2,22003,2,0]]</v>
      </c>
    </row>
    <row r="48" spans="1:13" x14ac:dyDescent="0.15">
      <c r="A48" s="2">
        <v>10441</v>
      </c>
      <c r="B48" s="2" t="s">
        <v>610</v>
      </c>
      <c r="C48" s="9" t="s">
        <v>599</v>
      </c>
      <c r="D48" s="9">
        <v>55</v>
      </c>
      <c r="E48" s="9">
        <f t="shared" si="2"/>
        <v>90</v>
      </c>
      <c r="F48" s="9">
        <v>3</v>
      </c>
      <c r="G48" s="9">
        <f t="shared" si="0"/>
        <v>22002</v>
      </c>
      <c r="H48" s="9">
        <f t="shared" si="1"/>
        <v>50</v>
      </c>
      <c r="I48" s="9">
        <f>ROUND(E48/H48,0)</f>
        <v>2</v>
      </c>
      <c r="J48" s="9">
        <f t="shared" si="4"/>
        <v>100</v>
      </c>
      <c r="M48" s="9" t="str">
        <f t="shared" si="5"/>
        <v>[[2,22002,2,0]]</v>
      </c>
    </row>
    <row r="49" spans="1:13" x14ac:dyDescent="0.15">
      <c r="A49" s="2">
        <v>10442</v>
      </c>
      <c r="B49" s="2" t="s">
        <v>611</v>
      </c>
      <c r="C49" s="9" t="s">
        <v>600</v>
      </c>
      <c r="D49" s="9">
        <v>180</v>
      </c>
      <c r="E49" s="9">
        <f t="shared" si="2"/>
        <v>300</v>
      </c>
      <c r="F49" s="9">
        <v>4</v>
      </c>
      <c r="G49" s="9">
        <f t="shared" si="0"/>
        <v>22003</v>
      </c>
      <c r="H49" s="9">
        <f t="shared" si="1"/>
        <v>250</v>
      </c>
      <c r="I49" s="9">
        <f t="shared" si="3"/>
        <v>1</v>
      </c>
      <c r="J49" s="9">
        <f t="shared" si="4"/>
        <v>250</v>
      </c>
      <c r="M49" s="9" t="str">
        <f t="shared" si="5"/>
        <v>[[2,22003,1,0]]</v>
      </c>
    </row>
    <row r="50" spans="1:13" x14ac:dyDescent="0.15">
      <c r="A50" s="2">
        <v>10443</v>
      </c>
      <c r="B50" s="2" t="s">
        <v>612</v>
      </c>
      <c r="C50" s="9" t="s">
        <v>601</v>
      </c>
      <c r="D50" s="9">
        <v>550</v>
      </c>
      <c r="E50" s="9">
        <f t="shared" si="2"/>
        <v>920</v>
      </c>
      <c r="F50" s="9">
        <v>5</v>
      </c>
      <c r="G50" s="9">
        <f t="shared" si="0"/>
        <v>22004</v>
      </c>
      <c r="H50" s="9">
        <f t="shared" si="1"/>
        <v>1250</v>
      </c>
      <c r="I50" s="9">
        <f t="shared" si="3"/>
        <v>1</v>
      </c>
      <c r="J50" s="9">
        <f t="shared" si="4"/>
        <v>1250</v>
      </c>
      <c r="M50" s="9" t="str">
        <f t="shared" si="5"/>
        <v>[[2,22004,1,0]]</v>
      </c>
    </row>
    <row r="51" spans="1:13" x14ac:dyDescent="0.15">
      <c r="A51" s="2">
        <v>10451</v>
      </c>
      <c r="B51" s="2" t="s">
        <v>613</v>
      </c>
      <c r="C51" s="9" t="s">
        <v>619</v>
      </c>
      <c r="D51" s="9">
        <f t="shared" ref="D51" si="6">D54/1.8</f>
        <v>100</v>
      </c>
      <c r="E51" s="9">
        <f t="shared" si="2"/>
        <v>170</v>
      </c>
      <c r="F51" s="9">
        <v>3</v>
      </c>
      <c r="G51" s="9">
        <f t="shared" si="0"/>
        <v>22002</v>
      </c>
      <c r="H51" s="9">
        <f t="shared" si="1"/>
        <v>50</v>
      </c>
      <c r="I51" s="9">
        <f t="shared" si="3"/>
        <v>3</v>
      </c>
      <c r="J51" s="9">
        <f t="shared" si="4"/>
        <v>150</v>
      </c>
      <c r="M51" s="9" t="str">
        <f t="shared" si="5"/>
        <v>[[2,22002,3,0]]</v>
      </c>
    </row>
    <row r="52" spans="1:13" x14ac:dyDescent="0.15">
      <c r="A52" s="2">
        <v>10452</v>
      </c>
      <c r="B52" s="2" t="s">
        <v>614</v>
      </c>
      <c r="C52" s="9" t="s">
        <v>602</v>
      </c>
      <c r="D52" s="9">
        <v>330</v>
      </c>
      <c r="E52" s="9">
        <f t="shared" si="2"/>
        <v>550</v>
      </c>
      <c r="F52" s="9">
        <v>4</v>
      </c>
      <c r="G52" s="9">
        <f t="shared" si="0"/>
        <v>22003</v>
      </c>
      <c r="H52" s="9">
        <f t="shared" si="1"/>
        <v>250</v>
      </c>
      <c r="I52" s="9">
        <f t="shared" si="3"/>
        <v>2</v>
      </c>
      <c r="J52" s="9">
        <f t="shared" si="4"/>
        <v>500</v>
      </c>
      <c r="M52" s="9" t="str">
        <f t="shared" si="5"/>
        <v>[[2,22003,2,0]]</v>
      </c>
    </row>
    <row r="53" spans="1:13" x14ac:dyDescent="0.15">
      <c r="A53" s="2">
        <v>10453</v>
      </c>
      <c r="B53" s="2" t="s">
        <v>615</v>
      </c>
      <c r="C53" s="9" t="s">
        <v>603</v>
      </c>
      <c r="D53" s="9">
        <f>D56/1.8</f>
        <v>1000</v>
      </c>
      <c r="E53" s="9">
        <f t="shared" si="2"/>
        <v>1670</v>
      </c>
      <c r="F53" s="9">
        <v>5</v>
      </c>
      <c r="G53" s="9">
        <f t="shared" si="0"/>
        <v>22004</v>
      </c>
      <c r="H53" s="9">
        <f t="shared" si="1"/>
        <v>1250</v>
      </c>
      <c r="I53" s="9">
        <f t="shared" si="3"/>
        <v>1</v>
      </c>
      <c r="J53" s="9">
        <f t="shared" si="4"/>
        <v>1250</v>
      </c>
      <c r="M53" s="9" t="str">
        <f t="shared" si="5"/>
        <v>[[2,22004,1,0]]</v>
      </c>
    </row>
    <row r="54" spans="1:13" x14ac:dyDescent="0.15">
      <c r="A54" s="2">
        <v>10461</v>
      </c>
      <c r="B54" s="2" t="s">
        <v>616</v>
      </c>
      <c r="C54" s="9" t="s">
        <v>604</v>
      </c>
      <c r="D54" s="9">
        <v>180</v>
      </c>
      <c r="E54" s="9">
        <f t="shared" si="2"/>
        <v>300</v>
      </c>
      <c r="F54" s="9">
        <v>3</v>
      </c>
      <c r="G54" s="9">
        <f t="shared" si="0"/>
        <v>22002</v>
      </c>
      <c r="H54" s="9">
        <f t="shared" si="1"/>
        <v>50</v>
      </c>
      <c r="I54" s="9">
        <f>ROUND(E54/H54,0)</f>
        <v>6</v>
      </c>
      <c r="J54" s="9">
        <f t="shared" si="4"/>
        <v>300</v>
      </c>
      <c r="M54" s="9" t="str">
        <f t="shared" si="5"/>
        <v>[[2,22002,6,0]]</v>
      </c>
    </row>
    <row r="55" spans="1:13" x14ac:dyDescent="0.15">
      <c r="A55" s="2">
        <v>10462</v>
      </c>
      <c r="B55" s="2" t="s">
        <v>617</v>
      </c>
      <c r="C55" s="9" t="s">
        <v>605</v>
      </c>
      <c r="D55" s="9">
        <v>600</v>
      </c>
      <c r="E55" s="9">
        <f t="shared" si="2"/>
        <v>1000</v>
      </c>
      <c r="F55" s="9">
        <v>4</v>
      </c>
      <c r="G55" s="9">
        <f t="shared" si="0"/>
        <v>22003</v>
      </c>
      <c r="H55" s="9">
        <f t="shared" si="1"/>
        <v>250</v>
      </c>
      <c r="I55" s="9">
        <f t="shared" si="3"/>
        <v>4</v>
      </c>
      <c r="J55" s="9">
        <f t="shared" si="4"/>
        <v>1000</v>
      </c>
      <c r="M55" s="9" t="str">
        <f t="shared" si="5"/>
        <v>[[2,22003,4,0]]</v>
      </c>
    </row>
    <row r="56" spans="1:13" x14ac:dyDescent="0.15">
      <c r="A56" s="2">
        <v>10463</v>
      </c>
      <c r="B56" s="2" t="s">
        <v>618</v>
      </c>
      <c r="C56" s="9" t="s">
        <v>606</v>
      </c>
      <c r="D56" s="9">
        <v>1800</v>
      </c>
      <c r="E56" s="9">
        <f t="shared" si="2"/>
        <v>3000</v>
      </c>
      <c r="F56" s="9">
        <v>5</v>
      </c>
      <c r="G56" s="9">
        <f t="shared" si="0"/>
        <v>22004</v>
      </c>
      <c r="H56" s="9">
        <f t="shared" si="1"/>
        <v>1250</v>
      </c>
      <c r="I56" s="9">
        <f t="shared" si="3"/>
        <v>2</v>
      </c>
      <c r="J56" s="9">
        <f t="shared" si="4"/>
        <v>2500</v>
      </c>
      <c r="M56" s="9" t="str">
        <f t="shared" si="5"/>
        <v>[[2,22004,2,0]]</v>
      </c>
    </row>
    <row r="57" spans="1:13" s="12" customFormat="1" x14ac:dyDescent="0.15">
      <c r="A57" s="14">
        <f>A45+100</f>
        <v>10531</v>
      </c>
      <c r="B57" s="14" t="s">
        <v>607</v>
      </c>
      <c r="C57" s="11" t="s">
        <v>596</v>
      </c>
      <c r="D57" s="12">
        <v>10</v>
      </c>
      <c r="E57" s="12">
        <f t="shared" ref="E57:E68" si="7">ROUND(D57*5/30,0)*10</f>
        <v>20</v>
      </c>
      <c r="F57" s="12">
        <v>2</v>
      </c>
      <c r="G57" s="12">
        <f t="shared" si="0"/>
        <v>22001</v>
      </c>
      <c r="H57" s="12">
        <f t="shared" ref="H57:H68" si="8">VLOOKUP(F57,$P$82:$Q$86,2,0)</f>
        <v>10</v>
      </c>
      <c r="I57" s="12">
        <f>ROUND(D57/H57,0)</f>
        <v>1</v>
      </c>
      <c r="J57" s="12">
        <f t="shared" ref="J57:J68" si="9">H57*I57</f>
        <v>10</v>
      </c>
      <c r="M57" s="12" t="str">
        <f t="shared" ref="M57:M68" si="10">"[[2,"&amp;G57&amp;","&amp;I57&amp;",0]]"</f>
        <v>[[2,22001,1,0]]</v>
      </c>
    </row>
    <row r="58" spans="1:13" s="12" customFormat="1" x14ac:dyDescent="0.15">
      <c r="A58" s="14">
        <f t="shared" ref="A58:A80" si="11">A46+100</f>
        <v>10532</v>
      </c>
      <c r="B58" s="14" t="s">
        <v>608</v>
      </c>
      <c r="C58" s="11" t="s">
        <v>597</v>
      </c>
      <c r="D58" s="12">
        <v>30</v>
      </c>
      <c r="E58" s="12">
        <f t="shared" si="7"/>
        <v>50</v>
      </c>
      <c r="F58" s="12">
        <v>2</v>
      </c>
      <c r="G58" s="12">
        <f t="shared" si="0"/>
        <v>22001</v>
      </c>
      <c r="H58" s="12">
        <f t="shared" si="8"/>
        <v>10</v>
      </c>
      <c r="I58" s="12">
        <f t="shared" ref="I58:I68" si="12">ROUND(D58/H58,0)</f>
        <v>3</v>
      </c>
      <c r="J58" s="12">
        <f t="shared" si="9"/>
        <v>30</v>
      </c>
      <c r="M58" s="12" t="str">
        <f t="shared" si="10"/>
        <v>[[2,22001,3,0]]</v>
      </c>
    </row>
    <row r="59" spans="1:13" s="12" customFormat="1" x14ac:dyDescent="0.15">
      <c r="A59" s="14">
        <f t="shared" si="11"/>
        <v>10533</v>
      </c>
      <c r="B59" s="14" t="s">
        <v>609</v>
      </c>
      <c r="C59" s="11" t="s">
        <v>598</v>
      </c>
      <c r="D59" s="12">
        <v>100</v>
      </c>
      <c r="E59" s="12">
        <f t="shared" si="7"/>
        <v>170</v>
      </c>
      <c r="F59" s="12">
        <v>3</v>
      </c>
      <c r="G59" s="12">
        <f t="shared" si="0"/>
        <v>22002</v>
      </c>
      <c r="H59" s="12">
        <f t="shared" si="8"/>
        <v>50</v>
      </c>
      <c r="I59" s="12">
        <f t="shared" si="12"/>
        <v>2</v>
      </c>
      <c r="J59" s="12">
        <f t="shared" si="9"/>
        <v>100</v>
      </c>
      <c r="M59" s="12" t="str">
        <f t="shared" si="10"/>
        <v>[[2,22002,2,0]]</v>
      </c>
    </row>
    <row r="60" spans="1:13" s="12" customFormat="1" x14ac:dyDescent="0.15">
      <c r="A60" s="14">
        <f t="shared" si="11"/>
        <v>10541</v>
      </c>
      <c r="B60" s="14" t="s">
        <v>610</v>
      </c>
      <c r="C60" s="11" t="s">
        <v>599</v>
      </c>
      <c r="D60" s="12">
        <v>20</v>
      </c>
      <c r="E60" s="12">
        <f t="shared" si="7"/>
        <v>30</v>
      </c>
      <c r="F60" s="12">
        <v>2</v>
      </c>
      <c r="G60" s="12">
        <f t="shared" si="0"/>
        <v>22001</v>
      </c>
      <c r="H60" s="12">
        <f t="shared" si="8"/>
        <v>10</v>
      </c>
      <c r="I60" s="12">
        <f t="shared" si="12"/>
        <v>2</v>
      </c>
      <c r="J60" s="12">
        <f t="shared" si="9"/>
        <v>20</v>
      </c>
      <c r="M60" s="12" t="str">
        <f t="shared" si="10"/>
        <v>[[2,22001,2,0]]</v>
      </c>
    </row>
    <row r="61" spans="1:13" s="12" customFormat="1" x14ac:dyDescent="0.15">
      <c r="A61" s="14">
        <f t="shared" si="11"/>
        <v>10542</v>
      </c>
      <c r="B61" s="14" t="s">
        <v>611</v>
      </c>
      <c r="C61" s="11" t="s">
        <v>600</v>
      </c>
      <c r="D61" s="12">
        <v>50</v>
      </c>
      <c r="E61" s="12">
        <f t="shared" si="7"/>
        <v>80</v>
      </c>
      <c r="F61" s="12">
        <v>3</v>
      </c>
      <c r="G61" s="12">
        <f t="shared" si="0"/>
        <v>22002</v>
      </c>
      <c r="H61" s="12">
        <f t="shared" si="8"/>
        <v>50</v>
      </c>
      <c r="I61" s="12">
        <f t="shared" si="12"/>
        <v>1</v>
      </c>
      <c r="J61" s="12">
        <f t="shared" si="9"/>
        <v>50</v>
      </c>
      <c r="M61" s="12" t="str">
        <f t="shared" si="10"/>
        <v>[[2,22002,1,0]]</v>
      </c>
    </row>
    <row r="62" spans="1:13" s="12" customFormat="1" x14ac:dyDescent="0.15">
      <c r="A62" s="14">
        <f t="shared" si="11"/>
        <v>10543</v>
      </c>
      <c r="B62" s="14" t="s">
        <v>612</v>
      </c>
      <c r="C62" s="11" t="s">
        <v>601</v>
      </c>
      <c r="D62" s="12">
        <v>150</v>
      </c>
      <c r="E62" s="12">
        <f t="shared" si="7"/>
        <v>250</v>
      </c>
      <c r="F62" s="12">
        <v>3</v>
      </c>
      <c r="G62" s="12">
        <f t="shared" si="0"/>
        <v>22002</v>
      </c>
      <c r="H62" s="12">
        <f t="shared" si="8"/>
        <v>50</v>
      </c>
      <c r="I62" s="12">
        <f t="shared" si="12"/>
        <v>3</v>
      </c>
      <c r="J62" s="12">
        <f t="shared" si="9"/>
        <v>150</v>
      </c>
      <c r="M62" s="12" t="str">
        <f t="shared" si="10"/>
        <v>[[2,22002,3,0]]</v>
      </c>
    </row>
    <row r="63" spans="1:13" s="12" customFormat="1" x14ac:dyDescent="0.15">
      <c r="A63" s="14">
        <f t="shared" si="11"/>
        <v>10551</v>
      </c>
      <c r="B63" s="14" t="s">
        <v>613</v>
      </c>
      <c r="C63" s="11" t="s">
        <v>619</v>
      </c>
      <c r="D63" s="12">
        <v>30</v>
      </c>
      <c r="E63" s="12">
        <f t="shared" si="7"/>
        <v>50</v>
      </c>
      <c r="F63" s="12">
        <v>2</v>
      </c>
      <c r="G63" s="12">
        <f t="shared" si="0"/>
        <v>22001</v>
      </c>
      <c r="H63" s="12">
        <f t="shared" si="8"/>
        <v>10</v>
      </c>
      <c r="I63" s="12">
        <f t="shared" si="12"/>
        <v>3</v>
      </c>
      <c r="J63" s="12">
        <f t="shared" si="9"/>
        <v>30</v>
      </c>
      <c r="M63" s="12" t="str">
        <f t="shared" si="10"/>
        <v>[[2,22001,3,0]]</v>
      </c>
    </row>
    <row r="64" spans="1:13" s="12" customFormat="1" x14ac:dyDescent="0.15">
      <c r="A64" s="14">
        <f t="shared" si="11"/>
        <v>10552</v>
      </c>
      <c r="B64" s="14" t="s">
        <v>614</v>
      </c>
      <c r="C64" s="11" t="s">
        <v>602</v>
      </c>
      <c r="D64" s="12">
        <v>100</v>
      </c>
      <c r="E64" s="12">
        <f t="shared" si="7"/>
        <v>170</v>
      </c>
      <c r="F64" s="12">
        <v>3</v>
      </c>
      <c r="G64" s="12">
        <f t="shared" si="0"/>
        <v>22002</v>
      </c>
      <c r="H64" s="12">
        <f t="shared" si="8"/>
        <v>50</v>
      </c>
      <c r="I64" s="12">
        <f t="shared" si="12"/>
        <v>2</v>
      </c>
      <c r="J64" s="12">
        <f t="shared" si="9"/>
        <v>100</v>
      </c>
      <c r="M64" s="12" t="str">
        <f t="shared" si="10"/>
        <v>[[2,22002,2,0]]</v>
      </c>
    </row>
    <row r="65" spans="1:13" s="12" customFormat="1" x14ac:dyDescent="0.15">
      <c r="A65" s="14">
        <f t="shared" si="11"/>
        <v>10553</v>
      </c>
      <c r="B65" s="14" t="s">
        <v>615</v>
      </c>
      <c r="C65" s="11" t="s">
        <v>603</v>
      </c>
      <c r="D65" s="12">
        <v>250</v>
      </c>
      <c r="E65" s="12">
        <f t="shared" si="7"/>
        <v>420</v>
      </c>
      <c r="F65" s="12">
        <v>4</v>
      </c>
      <c r="G65" s="12">
        <f t="shared" si="0"/>
        <v>22003</v>
      </c>
      <c r="H65" s="12">
        <f t="shared" si="8"/>
        <v>250</v>
      </c>
      <c r="I65" s="12">
        <f t="shared" si="12"/>
        <v>1</v>
      </c>
      <c r="J65" s="12">
        <f t="shared" si="9"/>
        <v>250</v>
      </c>
      <c r="M65" s="12" t="str">
        <f t="shared" si="10"/>
        <v>[[2,22003,1,0]]</v>
      </c>
    </row>
    <row r="66" spans="1:13" s="12" customFormat="1" x14ac:dyDescent="0.15">
      <c r="A66" s="14">
        <f t="shared" si="11"/>
        <v>10561</v>
      </c>
      <c r="B66" s="14" t="s">
        <v>616</v>
      </c>
      <c r="C66" s="11" t="s">
        <v>604</v>
      </c>
      <c r="D66" s="12">
        <v>50</v>
      </c>
      <c r="E66" s="12">
        <f t="shared" si="7"/>
        <v>80</v>
      </c>
      <c r="F66" s="12">
        <v>3</v>
      </c>
      <c r="G66" s="12">
        <f t="shared" si="0"/>
        <v>22002</v>
      </c>
      <c r="H66" s="12">
        <f t="shared" si="8"/>
        <v>50</v>
      </c>
      <c r="I66" s="12">
        <f t="shared" si="12"/>
        <v>1</v>
      </c>
      <c r="J66" s="12">
        <f t="shared" si="9"/>
        <v>50</v>
      </c>
      <c r="M66" s="12" t="str">
        <f t="shared" si="10"/>
        <v>[[2,22002,1,0]]</v>
      </c>
    </row>
    <row r="67" spans="1:13" s="12" customFormat="1" x14ac:dyDescent="0.15">
      <c r="A67" s="14">
        <f t="shared" si="11"/>
        <v>10562</v>
      </c>
      <c r="B67" s="14" t="s">
        <v>617</v>
      </c>
      <c r="C67" s="11" t="s">
        <v>605</v>
      </c>
      <c r="D67" s="12">
        <v>150</v>
      </c>
      <c r="E67" s="12">
        <f t="shared" si="7"/>
        <v>250</v>
      </c>
      <c r="F67" s="12">
        <v>3</v>
      </c>
      <c r="G67" s="12">
        <f t="shared" si="0"/>
        <v>22002</v>
      </c>
      <c r="H67" s="12">
        <f t="shared" si="8"/>
        <v>50</v>
      </c>
      <c r="I67" s="12">
        <f t="shared" si="12"/>
        <v>3</v>
      </c>
      <c r="J67" s="12">
        <f t="shared" si="9"/>
        <v>150</v>
      </c>
      <c r="M67" s="12" t="str">
        <f t="shared" si="10"/>
        <v>[[2,22002,3,0]]</v>
      </c>
    </row>
    <row r="68" spans="1:13" s="12" customFormat="1" x14ac:dyDescent="0.15">
      <c r="A68" s="14">
        <f t="shared" si="11"/>
        <v>10563</v>
      </c>
      <c r="B68" s="14" t="s">
        <v>618</v>
      </c>
      <c r="C68" s="11" t="s">
        <v>606</v>
      </c>
      <c r="D68" s="12">
        <v>500</v>
      </c>
      <c r="E68" s="12">
        <f t="shared" si="7"/>
        <v>830</v>
      </c>
      <c r="F68" s="12">
        <v>4</v>
      </c>
      <c r="G68" s="12">
        <f t="shared" si="0"/>
        <v>22003</v>
      </c>
      <c r="H68" s="12">
        <f t="shared" si="8"/>
        <v>250</v>
      </c>
      <c r="I68" s="12">
        <f t="shared" si="12"/>
        <v>2</v>
      </c>
      <c r="J68" s="12">
        <f t="shared" si="9"/>
        <v>500</v>
      </c>
      <c r="M68" s="12" t="str">
        <f t="shared" si="10"/>
        <v>[[2,22003,2,0]]</v>
      </c>
    </row>
    <row r="69" spans="1:13" s="12" customFormat="1" x14ac:dyDescent="0.15">
      <c r="A69" s="14">
        <f>A57+100</f>
        <v>10631</v>
      </c>
      <c r="B69" s="14" t="s">
        <v>607</v>
      </c>
      <c r="C69" s="10" t="s">
        <v>642</v>
      </c>
      <c r="D69" s="12">
        <v>10</v>
      </c>
      <c r="E69" s="12">
        <f t="shared" ref="E69:E80" si="13">ROUND(D69*5/30,0)*10</f>
        <v>20</v>
      </c>
      <c r="F69" s="12">
        <v>2</v>
      </c>
      <c r="G69" s="12">
        <f t="shared" si="0"/>
        <v>22001</v>
      </c>
      <c r="H69" s="12">
        <f t="shared" ref="H69:H80" si="14">VLOOKUP(F69,$P$82:$Q$86,2,0)</f>
        <v>10</v>
      </c>
      <c r="I69" s="12">
        <f>ROUND(D69/H69,0)</f>
        <v>1</v>
      </c>
      <c r="J69" s="12">
        <f t="shared" ref="J69:J80" si="15">H69*I69</f>
        <v>10</v>
      </c>
      <c r="M69" s="12" t="str">
        <f t="shared" ref="M69:M80" si="16">"[[2,"&amp;G69&amp;","&amp;I69&amp;",0]]"</f>
        <v>[[2,22001,1,0]]</v>
      </c>
    </row>
    <row r="70" spans="1:13" s="12" customFormat="1" x14ac:dyDescent="0.15">
      <c r="A70" s="14">
        <f t="shared" si="11"/>
        <v>10632</v>
      </c>
      <c r="B70" s="14" t="s">
        <v>608</v>
      </c>
      <c r="C70" s="10" t="s">
        <v>643</v>
      </c>
      <c r="D70" s="12">
        <v>30</v>
      </c>
      <c r="E70" s="12">
        <f t="shared" si="13"/>
        <v>50</v>
      </c>
      <c r="F70" s="12">
        <v>2</v>
      </c>
      <c r="G70" s="12">
        <f t="shared" si="0"/>
        <v>22001</v>
      </c>
      <c r="H70" s="12">
        <f t="shared" si="14"/>
        <v>10</v>
      </c>
      <c r="I70" s="12">
        <f t="shared" ref="I70:I80" si="17">ROUND(D70/H70,0)</f>
        <v>3</v>
      </c>
      <c r="J70" s="12">
        <f t="shared" si="15"/>
        <v>30</v>
      </c>
      <c r="M70" s="12" t="str">
        <f t="shared" si="16"/>
        <v>[[2,22001,3,0]]</v>
      </c>
    </row>
    <row r="71" spans="1:13" s="12" customFormat="1" x14ac:dyDescent="0.15">
      <c r="A71" s="14">
        <f t="shared" si="11"/>
        <v>10633</v>
      </c>
      <c r="B71" s="14" t="s">
        <v>609</v>
      </c>
      <c r="C71" s="10" t="s">
        <v>644</v>
      </c>
      <c r="D71" s="12">
        <v>100</v>
      </c>
      <c r="E71" s="12">
        <f t="shared" si="13"/>
        <v>170</v>
      </c>
      <c r="F71" s="12">
        <v>3</v>
      </c>
      <c r="G71" s="12">
        <f t="shared" si="0"/>
        <v>22002</v>
      </c>
      <c r="H71" s="12">
        <f t="shared" si="14"/>
        <v>50</v>
      </c>
      <c r="I71" s="12">
        <f t="shared" si="17"/>
        <v>2</v>
      </c>
      <c r="J71" s="12">
        <f t="shared" si="15"/>
        <v>100</v>
      </c>
      <c r="M71" s="12" t="str">
        <f t="shared" si="16"/>
        <v>[[2,22002,2,0]]</v>
      </c>
    </row>
    <row r="72" spans="1:13" s="12" customFormat="1" x14ac:dyDescent="0.15">
      <c r="A72" s="14">
        <f t="shared" si="11"/>
        <v>10641</v>
      </c>
      <c r="B72" s="14" t="s">
        <v>610</v>
      </c>
      <c r="C72" s="10" t="s">
        <v>645</v>
      </c>
      <c r="D72" s="12">
        <v>20</v>
      </c>
      <c r="E72" s="12">
        <f t="shared" si="13"/>
        <v>30</v>
      </c>
      <c r="F72" s="12">
        <v>2</v>
      </c>
      <c r="G72" s="12">
        <f t="shared" si="0"/>
        <v>22001</v>
      </c>
      <c r="H72" s="12">
        <f t="shared" si="14"/>
        <v>10</v>
      </c>
      <c r="I72" s="12">
        <f t="shared" si="17"/>
        <v>2</v>
      </c>
      <c r="J72" s="12">
        <f t="shared" si="15"/>
        <v>20</v>
      </c>
      <c r="M72" s="12" t="str">
        <f t="shared" si="16"/>
        <v>[[2,22001,2,0]]</v>
      </c>
    </row>
    <row r="73" spans="1:13" s="12" customFormat="1" x14ac:dyDescent="0.15">
      <c r="A73" s="14">
        <f t="shared" si="11"/>
        <v>10642</v>
      </c>
      <c r="B73" s="14" t="s">
        <v>611</v>
      </c>
      <c r="C73" s="10" t="s">
        <v>646</v>
      </c>
      <c r="D73" s="12">
        <v>50</v>
      </c>
      <c r="E73" s="12">
        <f t="shared" si="13"/>
        <v>80</v>
      </c>
      <c r="F73" s="12">
        <v>3</v>
      </c>
      <c r="G73" s="12">
        <f t="shared" si="0"/>
        <v>22002</v>
      </c>
      <c r="H73" s="12">
        <f t="shared" si="14"/>
        <v>50</v>
      </c>
      <c r="I73" s="12">
        <f t="shared" si="17"/>
        <v>1</v>
      </c>
      <c r="J73" s="12">
        <f t="shared" si="15"/>
        <v>50</v>
      </c>
      <c r="M73" s="12" t="str">
        <f t="shared" si="16"/>
        <v>[[2,22002,1,0]]</v>
      </c>
    </row>
    <row r="74" spans="1:13" s="12" customFormat="1" x14ac:dyDescent="0.15">
      <c r="A74" s="14">
        <f t="shared" si="11"/>
        <v>10643</v>
      </c>
      <c r="B74" s="14" t="s">
        <v>612</v>
      </c>
      <c r="C74" s="10" t="s">
        <v>647</v>
      </c>
      <c r="D74" s="12">
        <v>150</v>
      </c>
      <c r="E74" s="12">
        <f t="shared" si="13"/>
        <v>250</v>
      </c>
      <c r="F74" s="12">
        <v>3</v>
      </c>
      <c r="G74" s="12">
        <f t="shared" si="0"/>
        <v>22002</v>
      </c>
      <c r="H74" s="12">
        <f t="shared" si="14"/>
        <v>50</v>
      </c>
      <c r="I74" s="12">
        <f t="shared" si="17"/>
        <v>3</v>
      </c>
      <c r="J74" s="12">
        <f t="shared" si="15"/>
        <v>150</v>
      </c>
      <c r="M74" s="12" t="str">
        <f t="shared" si="16"/>
        <v>[[2,22002,3,0]]</v>
      </c>
    </row>
    <row r="75" spans="1:13" s="12" customFormat="1" x14ac:dyDescent="0.15">
      <c r="A75" s="14">
        <f t="shared" si="11"/>
        <v>10651</v>
      </c>
      <c r="B75" s="14" t="s">
        <v>613</v>
      </c>
      <c r="C75" s="10" t="s">
        <v>648</v>
      </c>
      <c r="D75" s="12">
        <v>30</v>
      </c>
      <c r="E75" s="12">
        <f t="shared" si="13"/>
        <v>50</v>
      </c>
      <c r="F75" s="12">
        <v>2</v>
      </c>
      <c r="G75" s="12">
        <f t="shared" si="0"/>
        <v>22001</v>
      </c>
      <c r="H75" s="12">
        <f t="shared" si="14"/>
        <v>10</v>
      </c>
      <c r="I75" s="12">
        <f t="shared" si="17"/>
        <v>3</v>
      </c>
      <c r="J75" s="12">
        <f t="shared" si="15"/>
        <v>30</v>
      </c>
      <c r="M75" s="12" t="str">
        <f t="shared" si="16"/>
        <v>[[2,22001,3,0]]</v>
      </c>
    </row>
    <row r="76" spans="1:13" s="12" customFormat="1" x14ac:dyDescent="0.15">
      <c r="A76" s="14">
        <f t="shared" si="11"/>
        <v>10652</v>
      </c>
      <c r="B76" s="14" t="s">
        <v>614</v>
      </c>
      <c r="C76" s="10" t="s">
        <v>649</v>
      </c>
      <c r="D76" s="12">
        <v>100</v>
      </c>
      <c r="E76" s="12">
        <f t="shared" si="13"/>
        <v>170</v>
      </c>
      <c r="F76" s="12">
        <v>3</v>
      </c>
      <c r="G76" s="12">
        <f t="shared" si="0"/>
        <v>22002</v>
      </c>
      <c r="H76" s="12">
        <f t="shared" si="14"/>
        <v>50</v>
      </c>
      <c r="I76" s="12">
        <f t="shared" si="17"/>
        <v>2</v>
      </c>
      <c r="J76" s="12">
        <f t="shared" si="15"/>
        <v>100</v>
      </c>
      <c r="M76" s="12" t="str">
        <f t="shared" si="16"/>
        <v>[[2,22002,2,0]]</v>
      </c>
    </row>
    <row r="77" spans="1:13" s="12" customFormat="1" x14ac:dyDescent="0.15">
      <c r="A77" s="14">
        <f t="shared" si="11"/>
        <v>10653</v>
      </c>
      <c r="B77" s="14" t="s">
        <v>615</v>
      </c>
      <c r="C77" s="10" t="s">
        <v>650</v>
      </c>
      <c r="D77" s="12">
        <v>250</v>
      </c>
      <c r="E77" s="12">
        <f t="shared" si="13"/>
        <v>420</v>
      </c>
      <c r="F77" s="12">
        <v>4</v>
      </c>
      <c r="G77" s="12">
        <f t="shared" si="0"/>
        <v>22003</v>
      </c>
      <c r="H77" s="12">
        <f t="shared" si="14"/>
        <v>250</v>
      </c>
      <c r="I77" s="12">
        <f t="shared" si="17"/>
        <v>1</v>
      </c>
      <c r="J77" s="12">
        <f t="shared" si="15"/>
        <v>250</v>
      </c>
      <c r="M77" s="12" t="str">
        <f t="shared" si="16"/>
        <v>[[2,22003,1,0]]</v>
      </c>
    </row>
    <row r="78" spans="1:13" s="12" customFormat="1" x14ac:dyDescent="0.15">
      <c r="A78" s="14">
        <f t="shared" si="11"/>
        <v>10661</v>
      </c>
      <c r="B78" s="14" t="s">
        <v>616</v>
      </c>
      <c r="C78" s="10" t="s">
        <v>651</v>
      </c>
      <c r="D78" s="12">
        <v>50</v>
      </c>
      <c r="E78" s="12">
        <f t="shared" si="13"/>
        <v>80</v>
      </c>
      <c r="F78" s="12">
        <v>3</v>
      </c>
      <c r="G78" s="12">
        <f t="shared" si="0"/>
        <v>22002</v>
      </c>
      <c r="H78" s="12">
        <f t="shared" si="14"/>
        <v>50</v>
      </c>
      <c r="I78" s="12">
        <f t="shared" si="17"/>
        <v>1</v>
      </c>
      <c r="J78" s="12">
        <f t="shared" si="15"/>
        <v>50</v>
      </c>
      <c r="M78" s="12" t="str">
        <f t="shared" si="16"/>
        <v>[[2,22002,1,0]]</v>
      </c>
    </row>
    <row r="79" spans="1:13" s="12" customFormat="1" x14ac:dyDescent="0.15">
      <c r="A79" s="14">
        <f t="shared" si="11"/>
        <v>10662</v>
      </c>
      <c r="B79" s="14" t="s">
        <v>617</v>
      </c>
      <c r="C79" s="10" t="s">
        <v>652</v>
      </c>
      <c r="D79" s="12">
        <v>150</v>
      </c>
      <c r="E79" s="12">
        <f t="shared" si="13"/>
        <v>250</v>
      </c>
      <c r="F79" s="12">
        <v>3</v>
      </c>
      <c r="G79" s="12">
        <f t="shared" si="0"/>
        <v>22002</v>
      </c>
      <c r="H79" s="12">
        <f t="shared" si="14"/>
        <v>50</v>
      </c>
      <c r="I79" s="12">
        <f t="shared" si="17"/>
        <v>3</v>
      </c>
      <c r="J79" s="12">
        <f t="shared" si="15"/>
        <v>150</v>
      </c>
      <c r="M79" s="12" t="str">
        <f t="shared" si="16"/>
        <v>[[2,22002,3,0]]</v>
      </c>
    </row>
    <row r="80" spans="1:13" s="12" customFormat="1" x14ac:dyDescent="0.15">
      <c r="A80" s="14">
        <f t="shared" si="11"/>
        <v>10663</v>
      </c>
      <c r="B80" s="14" t="s">
        <v>618</v>
      </c>
      <c r="C80" s="10" t="s">
        <v>653</v>
      </c>
      <c r="D80" s="12">
        <v>500</v>
      </c>
      <c r="E80" s="12">
        <f t="shared" si="13"/>
        <v>830</v>
      </c>
      <c r="F80" s="12">
        <v>4</v>
      </c>
      <c r="G80" s="12">
        <f t="shared" si="0"/>
        <v>22003</v>
      </c>
      <c r="H80" s="12">
        <f t="shared" si="14"/>
        <v>250</v>
      </c>
      <c r="I80" s="12">
        <f t="shared" si="17"/>
        <v>2</v>
      </c>
      <c r="J80" s="12">
        <f t="shared" si="15"/>
        <v>500</v>
      </c>
      <c r="M80" s="12" t="str">
        <f t="shared" si="16"/>
        <v>[[2,22003,2,0]]</v>
      </c>
    </row>
    <row r="81" spans="1:18" x14ac:dyDescent="0.15">
      <c r="A81" s="2">
        <v>10211</v>
      </c>
      <c r="B81" s="9" t="s">
        <v>572</v>
      </c>
      <c r="C81" s="8" t="s">
        <v>524</v>
      </c>
      <c r="D81" s="9">
        <v>72</v>
      </c>
      <c r="E81" s="9">
        <f>ROUND(D81*4/30,0)*10</f>
        <v>100</v>
      </c>
      <c r="F81" s="9">
        <v>2</v>
      </c>
      <c r="G81" s="9">
        <f t="shared" si="0"/>
        <v>22001</v>
      </c>
      <c r="H81" s="9">
        <f t="shared" si="1"/>
        <v>10</v>
      </c>
      <c r="I81" s="9">
        <f t="shared" si="3"/>
        <v>10</v>
      </c>
      <c r="J81" s="9">
        <f t="shared" si="4"/>
        <v>100</v>
      </c>
      <c r="M81" s="9" t="str">
        <f t="shared" si="5"/>
        <v>[[2,22001,10,0]]</v>
      </c>
    </row>
    <row r="82" spans="1:18" x14ac:dyDescent="0.15">
      <c r="A82" s="2">
        <v>10212</v>
      </c>
      <c r="B82" s="9" t="s">
        <v>573</v>
      </c>
      <c r="C82" s="8" t="s">
        <v>526</v>
      </c>
      <c r="D82" s="9">
        <v>360</v>
      </c>
      <c r="E82" s="9">
        <f t="shared" ref="E82:E100" si="18">ROUND(D82*4/30,0)*10</f>
        <v>480</v>
      </c>
      <c r="F82" s="9">
        <v>3</v>
      </c>
      <c r="G82" s="9">
        <f t="shared" si="0"/>
        <v>22002</v>
      </c>
      <c r="H82" s="9">
        <f t="shared" si="1"/>
        <v>50</v>
      </c>
      <c r="I82" s="9">
        <f t="shared" si="3"/>
        <v>10</v>
      </c>
      <c r="J82" s="9">
        <f t="shared" si="4"/>
        <v>500</v>
      </c>
      <c r="M82" s="9" t="str">
        <f t="shared" si="5"/>
        <v>[[2,22002,10,0]]</v>
      </c>
      <c r="P82" s="9">
        <v>1</v>
      </c>
      <c r="Q82" s="9">
        <v>1</v>
      </c>
    </row>
    <row r="83" spans="1:18" x14ac:dyDescent="0.15">
      <c r="A83" s="2">
        <v>10213</v>
      </c>
      <c r="B83" s="9" t="s">
        <v>574</v>
      </c>
      <c r="C83" s="9" t="s">
        <v>528</v>
      </c>
      <c r="D83" s="9">
        <v>1800</v>
      </c>
      <c r="E83" s="9">
        <f t="shared" si="18"/>
        <v>2400</v>
      </c>
      <c r="F83" s="9">
        <v>4</v>
      </c>
      <c r="G83" s="9">
        <f t="shared" si="0"/>
        <v>22003</v>
      </c>
      <c r="H83" s="9">
        <f t="shared" si="1"/>
        <v>250</v>
      </c>
      <c r="I83" s="9">
        <f t="shared" si="3"/>
        <v>10</v>
      </c>
      <c r="J83" s="9">
        <f t="shared" si="4"/>
        <v>2500</v>
      </c>
      <c r="M83" s="9" t="str">
        <f t="shared" si="5"/>
        <v>[[2,22003,10,0]]</v>
      </c>
      <c r="P83" s="9">
        <v>2</v>
      </c>
      <c r="Q83" s="9">
        <v>10</v>
      </c>
      <c r="R83" s="9">
        <v>22001</v>
      </c>
    </row>
    <row r="84" spans="1:18" x14ac:dyDescent="0.15">
      <c r="A84" s="2">
        <v>10214</v>
      </c>
      <c r="B84" s="9" t="s">
        <v>575</v>
      </c>
      <c r="C84" s="9" t="s">
        <v>530</v>
      </c>
      <c r="D84" s="9">
        <v>9000</v>
      </c>
      <c r="E84" s="9">
        <f t="shared" si="18"/>
        <v>12000</v>
      </c>
      <c r="F84" s="9">
        <v>5</v>
      </c>
      <c r="G84" s="9">
        <f t="shared" si="0"/>
        <v>22004</v>
      </c>
      <c r="H84" s="9">
        <f t="shared" si="1"/>
        <v>1250</v>
      </c>
      <c r="I84" s="9">
        <f t="shared" si="3"/>
        <v>10</v>
      </c>
      <c r="J84" s="9">
        <f t="shared" si="4"/>
        <v>12500</v>
      </c>
      <c r="M84" s="9" t="str">
        <f t="shared" si="5"/>
        <v>[[2,22004,10,0]]</v>
      </c>
      <c r="P84" s="9">
        <v>3</v>
      </c>
      <c r="Q84" s="9">
        <v>50</v>
      </c>
      <c r="R84" s="9">
        <v>22002</v>
      </c>
    </row>
    <row r="85" spans="1:18" x14ac:dyDescent="0.15">
      <c r="A85" s="2">
        <v>10221</v>
      </c>
      <c r="B85" s="9" t="s">
        <v>576</v>
      </c>
      <c r="C85" s="8" t="s">
        <v>532</v>
      </c>
      <c r="D85" s="9">
        <v>128</v>
      </c>
      <c r="E85" s="9">
        <f t="shared" si="18"/>
        <v>170</v>
      </c>
      <c r="F85" s="9">
        <v>2</v>
      </c>
      <c r="G85" s="9">
        <f t="shared" si="0"/>
        <v>22001</v>
      </c>
      <c r="H85" s="9">
        <f t="shared" si="1"/>
        <v>10</v>
      </c>
      <c r="I85" s="9">
        <f t="shared" si="3"/>
        <v>17</v>
      </c>
      <c r="J85" s="9">
        <f t="shared" si="4"/>
        <v>170</v>
      </c>
      <c r="M85" s="9" t="str">
        <f t="shared" si="5"/>
        <v>[[2,22001,17,0]]</v>
      </c>
      <c r="P85" s="9">
        <v>4</v>
      </c>
      <c r="Q85" s="9">
        <v>250</v>
      </c>
      <c r="R85" s="9">
        <v>22003</v>
      </c>
    </row>
    <row r="86" spans="1:18" x14ac:dyDescent="0.15">
      <c r="A86" s="2">
        <v>10222</v>
      </c>
      <c r="B86" s="9" t="s">
        <v>577</v>
      </c>
      <c r="C86" s="8" t="s">
        <v>534</v>
      </c>
      <c r="D86" s="9">
        <v>648</v>
      </c>
      <c r="E86" s="9">
        <f t="shared" si="18"/>
        <v>860</v>
      </c>
      <c r="F86" s="9">
        <v>3</v>
      </c>
      <c r="G86" s="9">
        <f t="shared" si="0"/>
        <v>22002</v>
      </c>
      <c r="H86" s="9">
        <f t="shared" si="1"/>
        <v>50</v>
      </c>
      <c r="I86" s="9">
        <f t="shared" si="3"/>
        <v>17</v>
      </c>
      <c r="J86" s="9">
        <f t="shared" si="4"/>
        <v>850</v>
      </c>
      <c r="M86" s="9" t="str">
        <f t="shared" si="5"/>
        <v>[[2,22002,17,0]]</v>
      </c>
      <c r="P86" s="9">
        <v>5</v>
      </c>
      <c r="Q86" s="9">
        <v>1250</v>
      </c>
      <c r="R86" s="9">
        <v>22004</v>
      </c>
    </row>
    <row r="87" spans="1:18" x14ac:dyDescent="0.15">
      <c r="A87" s="2">
        <v>10223</v>
      </c>
      <c r="B87" s="9" t="s">
        <v>578</v>
      </c>
      <c r="C87" s="9" t="s">
        <v>536</v>
      </c>
      <c r="D87" s="9">
        <v>3240</v>
      </c>
      <c r="E87" s="9">
        <f t="shared" si="18"/>
        <v>4320</v>
      </c>
      <c r="F87" s="9">
        <v>4</v>
      </c>
      <c r="G87" s="9">
        <f t="shared" si="0"/>
        <v>22003</v>
      </c>
      <c r="H87" s="9">
        <f t="shared" si="1"/>
        <v>250</v>
      </c>
      <c r="I87" s="9">
        <f t="shared" si="3"/>
        <v>17</v>
      </c>
      <c r="J87" s="9">
        <f t="shared" si="4"/>
        <v>4250</v>
      </c>
      <c r="M87" s="9" t="str">
        <f t="shared" si="5"/>
        <v>[[2,22003,17,0]]</v>
      </c>
    </row>
    <row r="88" spans="1:18" x14ac:dyDescent="0.15">
      <c r="A88" s="2">
        <v>10224</v>
      </c>
      <c r="B88" s="9" t="s">
        <v>579</v>
      </c>
      <c r="C88" s="9" t="s">
        <v>538</v>
      </c>
      <c r="D88" s="9">
        <v>16200</v>
      </c>
      <c r="E88" s="9">
        <f t="shared" si="18"/>
        <v>21600</v>
      </c>
      <c r="F88" s="9">
        <v>5</v>
      </c>
      <c r="G88" s="9">
        <f t="shared" si="0"/>
        <v>22004</v>
      </c>
      <c r="H88" s="9">
        <f t="shared" si="1"/>
        <v>1250</v>
      </c>
      <c r="I88" s="9">
        <f t="shared" si="3"/>
        <v>17</v>
      </c>
      <c r="J88" s="9">
        <f t="shared" si="4"/>
        <v>21250</v>
      </c>
      <c r="M88" s="9" t="str">
        <f t="shared" si="5"/>
        <v>[[2,22004,17,0]]</v>
      </c>
    </row>
    <row r="89" spans="1:18" x14ac:dyDescent="0.15">
      <c r="A89" s="2">
        <v>10231</v>
      </c>
      <c r="B89" s="9" t="s">
        <v>580</v>
      </c>
      <c r="C89" s="8" t="s">
        <v>540</v>
      </c>
      <c r="D89" s="9">
        <v>232</v>
      </c>
      <c r="E89" s="9">
        <f t="shared" si="18"/>
        <v>310</v>
      </c>
      <c r="F89" s="9">
        <v>2</v>
      </c>
      <c r="G89" s="9">
        <f t="shared" si="0"/>
        <v>22001</v>
      </c>
      <c r="H89" s="9">
        <f t="shared" si="1"/>
        <v>10</v>
      </c>
      <c r="I89" s="9">
        <f t="shared" si="3"/>
        <v>31</v>
      </c>
      <c r="J89" s="9">
        <f t="shared" si="4"/>
        <v>310</v>
      </c>
      <c r="M89" s="9" t="str">
        <f t="shared" si="5"/>
        <v>[[2,22001,31,0]]</v>
      </c>
    </row>
    <row r="90" spans="1:18" x14ac:dyDescent="0.15">
      <c r="A90" s="2">
        <v>10232</v>
      </c>
      <c r="B90" s="9" t="s">
        <v>581</v>
      </c>
      <c r="C90" s="8" t="s">
        <v>542</v>
      </c>
      <c r="D90" s="9">
        <v>1168</v>
      </c>
      <c r="E90" s="9">
        <f t="shared" si="18"/>
        <v>1560</v>
      </c>
      <c r="F90" s="9">
        <v>3</v>
      </c>
      <c r="G90" s="9">
        <f t="shared" si="0"/>
        <v>22002</v>
      </c>
      <c r="H90" s="9">
        <f t="shared" si="1"/>
        <v>50</v>
      </c>
      <c r="I90" s="9">
        <f t="shared" si="3"/>
        <v>31</v>
      </c>
      <c r="J90" s="9">
        <f t="shared" si="4"/>
        <v>1550</v>
      </c>
      <c r="M90" s="9" t="str">
        <f t="shared" si="5"/>
        <v>[[2,22002,31,0]]</v>
      </c>
    </row>
    <row r="91" spans="1:18" x14ac:dyDescent="0.15">
      <c r="A91" s="2">
        <v>10233</v>
      </c>
      <c r="B91" s="9" t="s">
        <v>582</v>
      </c>
      <c r="C91" s="9" t="s">
        <v>544</v>
      </c>
      <c r="D91" s="9">
        <v>5832</v>
      </c>
      <c r="E91" s="9">
        <f t="shared" si="18"/>
        <v>7780</v>
      </c>
      <c r="F91" s="9">
        <v>4</v>
      </c>
      <c r="G91" s="9">
        <f t="shared" si="0"/>
        <v>22003</v>
      </c>
      <c r="H91" s="9">
        <f t="shared" si="1"/>
        <v>250</v>
      </c>
      <c r="I91" s="9">
        <f t="shared" si="3"/>
        <v>31</v>
      </c>
      <c r="J91" s="9">
        <f t="shared" si="4"/>
        <v>7750</v>
      </c>
      <c r="M91" s="9" t="str">
        <f t="shared" si="5"/>
        <v>[[2,22003,31,0]]</v>
      </c>
    </row>
    <row r="92" spans="1:18" x14ac:dyDescent="0.15">
      <c r="A92" s="2">
        <v>10234</v>
      </c>
      <c r="B92" s="9" t="s">
        <v>583</v>
      </c>
      <c r="C92" s="9" t="s">
        <v>546</v>
      </c>
      <c r="D92" s="9">
        <v>29160</v>
      </c>
      <c r="E92" s="9">
        <f t="shared" si="18"/>
        <v>38880</v>
      </c>
      <c r="F92" s="9">
        <v>5</v>
      </c>
      <c r="G92" s="9">
        <f t="shared" si="0"/>
        <v>22004</v>
      </c>
      <c r="H92" s="9">
        <f t="shared" si="1"/>
        <v>1250</v>
      </c>
      <c r="I92" s="9">
        <f t="shared" si="3"/>
        <v>31</v>
      </c>
      <c r="J92" s="9">
        <f t="shared" si="4"/>
        <v>38750</v>
      </c>
      <c r="M92" s="9" t="str">
        <f t="shared" si="5"/>
        <v>[[2,22004,31,0]]</v>
      </c>
    </row>
    <row r="93" spans="1:18" x14ac:dyDescent="0.15">
      <c r="A93" s="2">
        <v>10241</v>
      </c>
      <c r="B93" s="9" t="s">
        <v>584</v>
      </c>
      <c r="C93" s="9" t="s">
        <v>548</v>
      </c>
      <c r="D93" s="9">
        <v>420</v>
      </c>
      <c r="E93" s="9">
        <f t="shared" si="18"/>
        <v>560</v>
      </c>
      <c r="F93" s="9">
        <v>2</v>
      </c>
      <c r="G93" s="9">
        <f t="shared" si="0"/>
        <v>22001</v>
      </c>
      <c r="H93" s="9">
        <f t="shared" si="1"/>
        <v>10</v>
      </c>
      <c r="I93" s="9">
        <f t="shared" si="3"/>
        <v>56</v>
      </c>
      <c r="J93" s="9">
        <f t="shared" si="4"/>
        <v>560</v>
      </c>
      <c r="M93" s="9" t="str">
        <f t="shared" si="5"/>
        <v>[[2,22001,56,0]]</v>
      </c>
    </row>
    <row r="94" spans="1:18" x14ac:dyDescent="0.15">
      <c r="A94" s="2">
        <v>10242</v>
      </c>
      <c r="B94" s="9" t="s">
        <v>585</v>
      </c>
      <c r="C94" s="8" t="s">
        <v>550</v>
      </c>
      <c r="D94" s="9">
        <v>2100</v>
      </c>
      <c r="E94" s="9">
        <f t="shared" si="18"/>
        <v>2800</v>
      </c>
      <c r="F94" s="9">
        <v>3</v>
      </c>
      <c r="G94" s="9">
        <f t="shared" si="0"/>
        <v>22002</v>
      </c>
      <c r="H94" s="9">
        <f t="shared" si="1"/>
        <v>50</v>
      </c>
      <c r="I94" s="9">
        <f t="shared" si="3"/>
        <v>56</v>
      </c>
      <c r="J94" s="9">
        <f t="shared" si="4"/>
        <v>2800</v>
      </c>
      <c r="M94" s="9" t="str">
        <f t="shared" si="5"/>
        <v>[[2,22002,56,0]]</v>
      </c>
    </row>
    <row r="95" spans="1:18" x14ac:dyDescent="0.15">
      <c r="A95" s="2">
        <v>10243</v>
      </c>
      <c r="B95" s="9" t="s">
        <v>586</v>
      </c>
      <c r="C95" s="8" t="s">
        <v>552</v>
      </c>
      <c r="D95" s="9">
        <v>10496</v>
      </c>
      <c r="E95" s="9">
        <f t="shared" si="18"/>
        <v>13990</v>
      </c>
      <c r="F95" s="9">
        <v>4</v>
      </c>
      <c r="G95" s="9">
        <f t="shared" si="0"/>
        <v>22003</v>
      </c>
      <c r="H95" s="9">
        <f t="shared" si="1"/>
        <v>250</v>
      </c>
      <c r="I95" s="9">
        <f t="shared" si="3"/>
        <v>56</v>
      </c>
      <c r="J95" s="9">
        <f t="shared" si="4"/>
        <v>14000</v>
      </c>
      <c r="M95" s="9" t="str">
        <f t="shared" si="5"/>
        <v>[[2,22003,56,0]]</v>
      </c>
    </row>
    <row r="96" spans="1:18" x14ac:dyDescent="0.15">
      <c r="A96" s="2">
        <v>10244</v>
      </c>
      <c r="B96" s="9" t="s">
        <v>587</v>
      </c>
      <c r="C96" s="9" t="s">
        <v>554</v>
      </c>
      <c r="D96" s="9">
        <v>52488</v>
      </c>
      <c r="E96" s="9">
        <f t="shared" si="18"/>
        <v>69980</v>
      </c>
      <c r="F96" s="9">
        <v>5</v>
      </c>
      <c r="G96" s="9">
        <f t="shared" si="0"/>
        <v>22004</v>
      </c>
      <c r="H96" s="9">
        <f t="shared" si="1"/>
        <v>1250</v>
      </c>
      <c r="I96" s="9">
        <f t="shared" si="3"/>
        <v>56</v>
      </c>
      <c r="J96" s="9">
        <f t="shared" si="4"/>
        <v>70000</v>
      </c>
      <c r="M96" s="9" t="str">
        <f t="shared" si="5"/>
        <v>[[2,22004,56,0]]</v>
      </c>
    </row>
    <row r="97" spans="1:13" x14ac:dyDescent="0.15">
      <c r="A97" s="2">
        <v>10251</v>
      </c>
      <c r="B97" s="9" t="s">
        <v>588</v>
      </c>
      <c r="C97" s="9" t="s">
        <v>556</v>
      </c>
      <c r="D97" s="9">
        <v>756</v>
      </c>
      <c r="E97" s="9">
        <f t="shared" si="18"/>
        <v>1010</v>
      </c>
      <c r="F97" s="9">
        <v>2</v>
      </c>
      <c r="G97" s="9">
        <f t="shared" si="0"/>
        <v>22001</v>
      </c>
      <c r="H97" s="9">
        <f t="shared" si="1"/>
        <v>10</v>
      </c>
      <c r="I97" s="9">
        <f t="shared" si="3"/>
        <v>101</v>
      </c>
      <c r="J97" s="9">
        <f t="shared" si="4"/>
        <v>1010</v>
      </c>
      <c r="M97" s="9" t="str">
        <f t="shared" si="5"/>
        <v>[[2,22001,101,0]]</v>
      </c>
    </row>
    <row r="98" spans="1:13" x14ac:dyDescent="0.15">
      <c r="A98" s="2">
        <v>10252</v>
      </c>
      <c r="B98" s="9" t="s">
        <v>589</v>
      </c>
      <c r="C98" s="8" t="s">
        <v>558</v>
      </c>
      <c r="D98" s="9">
        <v>3780</v>
      </c>
      <c r="E98" s="9">
        <f t="shared" si="18"/>
        <v>5040</v>
      </c>
      <c r="F98" s="9">
        <v>3</v>
      </c>
      <c r="G98" s="9">
        <f t="shared" si="0"/>
        <v>22002</v>
      </c>
      <c r="H98" s="9">
        <f t="shared" si="1"/>
        <v>50</v>
      </c>
      <c r="I98" s="9">
        <f t="shared" si="3"/>
        <v>101</v>
      </c>
      <c r="J98" s="9">
        <f t="shared" si="4"/>
        <v>5050</v>
      </c>
      <c r="M98" s="9" t="str">
        <f t="shared" si="5"/>
        <v>[[2,22002,101,0]]</v>
      </c>
    </row>
    <row r="99" spans="1:13" x14ac:dyDescent="0.15">
      <c r="A99" s="2">
        <v>10253</v>
      </c>
      <c r="B99" s="9" t="s">
        <v>590</v>
      </c>
      <c r="C99" s="8" t="s">
        <v>560</v>
      </c>
      <c r="D99" s="9">
        <v>18896</v>
      </c>
      <c r="E99" s="9">
        <f t="shared" si="18"/>
        <v>25190</v>
      </c>
      <c r="F99" s="9">
        <v>4</v>
      </c>
      <c r="G99" s="9">
        <f t="shared" si="0"/>
        <v>22003</v>
      </c>
      <c r="H99" s="9">
        <f t="shared" si="1"/>
        <v>250</v>
      </c>
      <c r="I99" s="9">
        <f t="shared" si="3"/>
        <v>101</v>
      </c>
      <c r="J99" s="9">
        <f t="shared" si="4"/>
        <v>25250</v>
      </c>
      <c r="M99" s="9" t="str">
        <f t="shared" si="5"/>
        <v>[[2,22003,101,0]]</v>
      </c>
    </row>
    <row r="100" spans="1:13" x14ac:dyDescent="0.15">
      <c r="A100" s="2">
        <v>10254</v>
      </c>
      <c r="B100" s="9" t="s">
        <v>591</v>
      </c>
      <c r="C100" s="9" t="s">
        <v>562</v>
      </c>
      <c r="D100" s="9">
        <v>94480</v>
      </c>
      <c r="E100" s="9">
        <f t="shared" si="18"/>
        <v>125970</v>
      </c>
      <c r="F100" s="9">
        <v>5</v>
      </c>
      <c r="G100" s="9">
        <f t="shared" si="0"/>
        <v>22004</v>
      </c>
      <c r="H100" s="9">
        <f t="shared" si="1"/>
        <v>1250</v>
      </c>
      <c r="I100" s="9">
        <f t="shared" si="3"/>
        <v>101</v>
      </c>
      <c r="J100" s="9">
        <f t="shared" si="4"/>
        <v>126250</v>
      </c>
      <c r="M100" s="9" t="str">
        <f t="shared" si="5"/>
        <v>[[2,22004,101,0]]</v>
      </c>
    </row>
    <row r="101" spans="1:13" x14ac:dyDescent="0.15">
      <c r="A101" s="4">
        <v>11011</v>
      </c>
      <c r="B101" s="2" t="s">
        <v>568</v>
      </c>
      <c r="C101" s="9" t="s">
        <v>49</v>
      </c>
      <c r="G101" s="9">
        <v>22011</v>
      </c>
      <c r="I101" s="9">
        <v>1</v>
      </c>
      <c r="M101" s="9" t="str">
        <f t="shared" si="5"/>
        <v>[[2,22011,1,0]]</v>
      </c>
    </row>
    <row r="102" spans="1:13" x14ac:dyDescent="0.15">
      <c r="A102" s="4">
        <v>11012</v>
      </c>
      <c r="B102" s="2" t="s">
        <v>263</v>
      </c>
      <c r="C102" s="9" t="s">
        <v>50</v>
      </c>
      <c r="G102" s="9">
        <v>22011</v>
      </c>
      <c r="I102" s="9">
        <v>1</v>
      </c>
      <c r="M102" s="9" t="str">
        <f t="shared" si="5"/>
        <v>[[2,22011,1,0]]</v>
      </c>
    </row>
    <row r="103" spans="1:13" x14ac:dyDescent="0.15">
      <c r="A103" s="4">
        <v>11013</v>
      </c>
      <c r="B103" s="2" t="s">
        <v>264</v>
      </c>
      <c r="C103" s="9" t="s">
        <v>51</v>
      </c>
      <c r="G103" s="9">
        <v>22011</v>
      </c>
      <c r="I103" s="9">
        <v>1</v>
      </c>
      <c r="M103" s="9" t="str">
        <f t="shared" si="5"/>
        <v>[[2,22011,1,0]]</v>
      </c>
    </row>
    <row r="104" spans="1:13" x14ac:dyDescent="0.15">
      <c r="A104" s="4">
        <v>11014</v>
      </c>
      <c r="B104" s="2" t="s">
        <v>265</v>
      </c>
      <c r="C104" s="9" t="s">
        <v>52</v>
      </c>
      <c r="G104" s="9">
        <v>22011</v>
      </c>
      <c r="I104" s="9">
        <v>1</v>
      </c>
      <c r="M104" s="9" t="str">
        <f t="shared" si="5"/>
        <v>[[2,22011,1,0]]</v>
      </c>
    </row>
    <row r="105" spans="1:13" x14ac:dyDescent="0.15">
      <c r="A105" s="4">
        <v>11015</v>
      </c>
      <c r="B105" s="2" t="s">
        <v>266</v>
      </c>
      <c r="C105" s="9" t="s">
        <v>53</v>
      </c>
      <c r="G105" s="9">
        <v>22011</v>
      </c>
      <c r="I105" s="9">
        <v>1</v>
      </c>
      <c r="M105" s="9" t="str">
        <f t="shared" si="5"/>
        <v>[[2,22011,1,0]]</v>
      </c>
    </row>
    <row r="106" spans="1:13" x14ac:dyDescent="0.15">
      <c r="A106" s="4">
        <v>11021</v>
      </c>
      <c r="B106" s="2" t="s">
        <v>267</v>
      </c>
      <c r="C106" s="9" t="s">
        <v>54</v>
      </c>
      <c r="G106" s="9">
        <v>22011</v>
      </c>
      <c r="I106" s="9">
        <v>1</v>
      </c>
      <c r="M106" s="9" t="str">
        <f t="shared" si="5"/>
        <v>[[2,22011,1,0]]</v>
      </c>
    </row>
    <row r="107" spans="1:13" x14ac:dyDescent="0.15">
      <c r="A107" s="4">
        <v>11022</v>
      </c>
      <c r="B107" s="2" t="s">
        <v>268</v>
      </c>
      <c r="C107" s="9" t="s">
        <v>55</v>
      </c>
      <c r="G107" s="9">
        <v>22011</v>
      </c>
      <c r="I107" s="9">
        <v>1</v>
      </c>
      <c r="M107" s="9" t="str">
        <f t="shared" si="5"/>
        <v>[[2,22011,1,0]]</v>
      </c>
    </row>
    <row r="108" spans="1:13" x14ac:dyDescent="0.15">
      <c r="A108" s="4">
        <v>11023</v>
      </c>
      <c r="B108" s="2" t="s">
        <v>269</v>
      </c>
      <c r="C108" s="9" t="s">
        <v>56</v>
      </c>
      <c r="G108" s="9">
        <v>22011</v>
      </c>
      <c r="I108" s="9">
        <v>1</v>
      </c>
      <c r="M108" s="9" t="str">
        <f t="shared" si="5"/>
        <v>[[2,22011,1,0]]</v>
      </c>
    </row>
    <row r="109" spans="1:13" x14ac:dyDescent="0.15">
      <c r="A109" s="4">
        <v>11024</v>
      </c>
      <c r="B109" s="2" t="s">
        <v>270</v>
      </c>
      <c r="C109" s="9" t="s">
        <v>57</v>
      </c>
      <c r="G109" s="9">
        <v>22011</v>
      </c>
      <c r="I109" s="9">
        <v>1</v>
      </c>
      <c r="M109" s="9" t="str">
        <f t="shared" si="5"/>
        <v>[[2,22011,1,0]]</v>
      </c>
    </row>
    <row r="110" spans="1:13" x14ac:dyDescent="0.15">
      <c r="A110" s="4">
        <v>11025</v>
      </c>
      <c r="B110" s="2" t="s">
        <v>271</v>
      </c>
      <c r="C110" s="9" t="s">
        <v>58</v>
      </c>
      <c r="G110" s="9">
        <v>22011</v>
      </c>
      <c r="I110" s="9">
        <v>1</v>
      </c>
      <c r="M110" s="9" t="str">
        <f t="shared" si="5"/>
        <v>[[2,22011,1,0]]</v>
      </c>
    </row>
    <row r="111" spans="1:13" x14ac:dyDescent="0.15">
      <c r="A111" s="4">
        <v>11031</v>
      </c>
      <c r="B111" s="2" t="s">
        <v>272</v>
      </c>
      <c r="C111" s="9" t="s">
        <v>59</v>
      </c>
      <c r="G111" s="9">
        <v>22011</v>
      </c>
      <c r="I111" s="9">
        <v>1</v>
      </c>
      <c r="M111" s="9" t="str">
        <f t="shared" si="5"/>
        <v>[[2,22011,1,0]]</v>
      </c>
    </row>
    <row r="112" spans="1:13" x14ac:dyDescent="0.15">
      <c r="A112" s="4">
        <v>11032</v>
      </c>
      <c r="B112" s="2" t="s">
        <v>273</v>
      </c>
      <c r="C112" s="9" t="s">
        <v>60</v>
      </c>
      <c r="G112" s="9">
        <v>22011</v>
      </c>
      <c r="I112" s="9">
        <v>1</v>
      </c>
      <c r="M112" s="9" t="str">
        <f t="shared" si="5"/>
        <v>[[2,22011,1,0]]</v>
      </c>
    </row>
    <row r="113" spans="1:13" x14ac:dyDescent="0.15">
      <c r="A113" s="4">
        <v>11033</v>
      </c>
      <c r="B113" s="2" t="s">
        <v>274</v>
      </c>
      <c r="C113" s="9" t="s">
        <v>61</v>
      </c>
      <c r="G113" s="9">
        <v>22011</v>
      </c>
      <c r="I113" s="9">
        <v>1</v>
      </c>
      <c r="M113" s="9" t="str">
        <f t="shared" si="5"/>
        <v>[[2,22011,1,0]]</v>
      </c>
    </row>
    <row r="114" spans="1:13" x14ac:dyDescent="0.15">
      <c r="A114" s="4">
        <v>11034</v>
      </c>
      <c r="B114" s="2" t="s">
        <v>275</v>
      </c>
      <c r="C114" s="9" t="s">
        <v>62</v>
      </c>
      <c r="G114" s="9">
        <v>22011</v>
      </c>
      <c r="I114" s="9">
        <v>1</v>
      </c>
      <c r="M114" s="9" t="str">
        <f t="shared" si="5"/>
        <v>[[2,22011,1,0]]</v>
      </c>
    </row>
    <row r="115" spans="1:13" x14ac:dyDescent="0.15">
      <c r="A115" s="4">
        <v>11035</v>
      </c>
      <c r="B115" s="2" t="s">
        <v>276</v>
      </c>
      <c r="C115" s="9" t="s">
        <v>63</v>
      </c>
      <c r="G115" s="9">
        <v>22011</v>
      </c>
      <c r="I115" s="9">
        <v>1</v>
      </c>
      <c r="M115" s="9" t="str">
        <f t="shared" si="5"/>
        <v>[[2,22011,1,0]]</v>
      </c>
    </row>
    <row r="116" spans="1:13" x14ac:dyDescent="0.15">
      <c r="A116" s="4">
        <v>11041</v>
      </c>
      <c r="B116" s="2" t="s">
        <v>277</v>
      </c>
      <c r="C116" s="9" t="s">
        <v>64</v>
      </c>
      <c r="G116" s="9">
        <v>22011</v>
      </c>
      <c r="I116" s="9">
        <v>1</v>
      </c>
      <c r="M116" s="9" t="str">
        <f t="shared" si="5"/>
        <v>[[2,22011,1,0]]</v>
      </c>
    </row>
    <row r="117" spans="1:13" x14ac:dyDescent="0.15">
      <c r="A117" s="4">
        <v>11042</v>
      </c>
      <c r="B117" s="2" t="s">
        <v>278</v>
      </c>
      <c r="C117" s="9" t="s">
        <v>65</v>
      </c>
      <c r="G117" s="9">
        <v>22011</v>
      </c>
      <c r="I117" s="9">
        <v>1</v>
      </c>
      <c r="M117" s="9" t="str">
        <f t="shared" si="5"/>
        <v>[[2,22011,1,0]]</v>
      </c>
    </row>
    <row r="118" spans="1:13" x14ac:dyDescent="0.15">
      <c r="A118" s="4">
        <v>11043</v>
      </c>
      <c r="B118" s="2" t="s">
        <v>279</v>
      </c>
      <c r="C118" s="9" t="s">
        <v>66</v>
      </c>
      <c r="G118" s="9">
        <v>22011</v>
      </c>
      <c r="I118" s="9">
        <v>1</v>
      </c>
      <c r="M118" s="9" t="str">
        <f t="shared" si="5"/>
        <v>[[2,22011,1,0]]</v>
      </c>
    </row>
    <row r="119" spans="1:13" x14ac:dyDescent="0.15">
      <c r="A119" s="4">
        <v>11044</v>
      </c>
      <c r="B119" s="2" t="s">
        <v>280</v>
      </c>
      <c r="C119" s="9" t="s">
        <v>67</v>
      </c>
      <c r="G119" s="9">
        <v>22011</v>
      </c>
      <c r="I119" s="9">
        <v>1</v>
      </c>
      <c r="M119" s="9" t="str">
        <f t="shared" si="5"/>
        <v>[[2,22011,1,0]]</v>
      </c>
    </row>
    <row r="120" spans="1:13" x14ac:dyDescent="0.15">
      <c r="A120" s="4">
        <v>11045</v>
      </c>
      <c r="B120" s="2" t="s">
        <v>281</v>
      </c>
      <c r="C120" s="9" t="s">
        <v>68</v>
      </c>
      <c r="G120" s="9">
        <v>22011</v>
      </c>
      <c r="I120" s="9">
        <v>1</v>
      </c>
      <c r="M120" s="9" t="str">
        <f t="shared" si="5"/>
        <v>[[2,22011,1,0]]</v>
      </c>
    </row>
    <row r="121" spans="1:13" x14ac:dyDescent="0.15">
      <c r="A121" s="4">
        <v>11051</v>
      </c>
      <c r="B121" s="2" t="s">
        <v>282</v>
      </c>
      <c r="C121" s="9" t="s">
        <v>69</v>
      </c>
      <c r="G121" s="9">
        <v>22012</v>
      </c>
      <c r="I121" s="9">
        <v>1</v>
      </c>
      <c r="M121" s="9" t="str">
        <f t="shared" si="5"/>
        <v>[[2,22012,1,0]]</v>
      </c>
    </row>
    <row r="122" spans="1:13" x14ac:dyDescent="0.15">
      <c r="A122" s="4">
        <v>11052</v>
      </c>
      <c r="B122" s="2" t="s">
        <v>283</v>
      </c>
      <c r="C122" s="9" t="s">
        <v>70</v>
      </c>
      <c r="G122" s="9">
        <v>22012</v>
      </c>
      <c r="I122" s="9">
        <v>1</v>
      </c>
      <c r="M122" s="9" t="str">
        <f t="shared" si="5"/>
        <v>[[2,22012,1,0]]</v>
      </c>
    </row>
    <row r="123" spans="1:13" x14ac:dyDescent="0.15">
      <c r="A123" s="4">
        <v>11053</v>
      </c>
      <c r="B123" s="2" t="s">
        <v>284</v>
      </c>
      <c r="C123" s="9" t="s">
        <v>71</v>
      </c>
      <c r="G123" s="9">
        <v>22012</v>
      </c>
      <c r="I123" s="9">
        <v>1</v>
      </c>
      <c r="M123" s="9" t="str">
        <f t="shared" si="5"/>
        <v>[[2,22012,1,0]]</v>
      </c>
    </row>
    <row r="124" spans="1:13" x14ac:dyDescent="0.15">
      <c r="A124" s="4">
        <v>11054</v>
      </c>
      <c r="B124" s="2" t="s">
        <v>285</v>
      </c>
      <c r="C124" s="9" t="s">
        <v>72</v>
      </c>
      <c r="G124" s="9">
        <v>22012</v>
      </c>
      <c r="I124" s="9">
        <v>1</v>
      </c>
      <c r="M124" s="9" t="str">
        <f t="shared" si="5"/>
        <v>[[2,22012,1,0]]</v>
      </c>
    </row>
    <row r="125" spans="1:13" x14ac:dyDescent="0.15">
      <c r="A125" s="4">
        <v>11055</v>
      </c>
      <c r="B125" s="2" t="s">
        <v>286</v>
      </c>
      <c r="C125" s="9" t="s">
        <v>73</v>
      </c>
      <c r="G125" s="9">
        <v>22012</v>
      </c>
      <c r="I125" s="9">
        <v>1</v>
      </c>
      <c r="M125" s="9" t="str">
        <f t="shared" si="5"/>
        <v>[[2,22012,1,0]]</v>
      </c>
    </row>
    <row r="126" spans="1:13" x14ac:dyDescent="0.15">
      <c r="A126" s="4">
        <v>11061</v>
      </c>
      <c r="B126" s="2" t="s">
        <v>287</v>
      </c>
      <c r="C126" s="9" t="s">
        <v>74</v>
      </c>
      <c r="G126" s="9">
        <v>22012</v>
      </c>
      <c r="I126" s="9">
        <v>1</v>
      </c>
      <c r="M126" s="9" t="str">
        <f t="shared" si="5"/>
        <v>[[2,22012,1,0]]</v>
      </c>
    </row>
    <row r="127" spans="1:13" x14ac:dyDescent="0.15">
      <c r="A127" s="4">
        <v>11062</v>
      </c>
      <c r="B127" s="2" t="s">
        <v>288</v>
      </c>
      <c r="C127" s="9" t="s">
        <v>75</v>
      </c>
      <c r="G127" s="9">
        <v>22012</v>
      </c>
      <c r="I127" s="9">
        <v>1</v>
      </c>
      <c r="M127" s="9" t="str">
        <f t="shared" ref="M127:M190" si="19">"[[2,"&amp;G127&amp;","&amp;I127&amp;",0]]"</f>
        <v>[[2,22012,1,0]]</v>
      </c>
    </row>
    <row r="128" spans="1:13" x14ac:dyDescent="0.15">
      <c r="A128" s="4">
        <v>11063</v>
      </c>
      <c r="B128" s="2" t="s">
        <v>289</v>
      </c>
      <c r="C128" s="9" t="s">
        <v>76</v>
      </c>
      <c r="G128" s="9">
        <v>22012</v>
      </c>
      <c r="I128" s="9">
        <v>1</v>
      </c>
      <c r="M128" s="9" t="str">
        <f t="shared" si="19"/>
        <v>[[2,22012,1,0]]</v>
      </c>
    </row>
    <row r="129" spans="1:13" x14ac:dyDescent="0.15">
      <c r="A129" s="4">
        <v>11064</v>
      </c>
      <c r="B129" s="2" t="s">
        <v>290</v>
      </c>
      <c r="C129" s="9" t="s">
        <v>77</v>
      </c>
      <c r="G129" s="9">
        <v>22012</v>
      </c>
      <c r="I129" s="9">
        <v>1</v>
      </c>
      <c r="M129" s="9" t="str">
        <f t="shared" si="19"/>
        <v>[[2,22012,1,0]]</v>
      </c>
    </row>
    <row r="130" spans="1:13" x14ac:dyDescent="0.15">
      <c r="A130" s="4">
        <v>11065</v>
      </c>
      <c r="B130" s="2" t="s">
        <v>291</v>
      </c>
      <c r="C130" s="9" t="s">
        <v>78</v>
      </c>
      <c r="G130" s="9">
        <v>22012</v>
      </c>
      <c r="I130" s="9">
        <v>1</v>
      </c>
      <c r="M130" s="9" t="str">
        <f t="shared" si="19"/>
        <v>[[2,22012,1,0]]</v>
      </c>
    </row>
    <row r="131" spans="1:13" x14ac:dyDescent="0.15">
      <c r="A131" s="4">
        <v>11071</v>
      </c>
      <c r="B131" s="2" t="s">
        <v>292</v>
      </c>
      <c r="C131" s="9" t="s">
        <v>79</v>
      </c>
      <c r="G131" s="9">
        <v>22012</v>
      </c>
      <c r="I131" s="9">
        <v>1</v>
      </c>
      <c r="M131" s="9" t="str">
        <f t="shared" si="19"/>
        <v>[[2,22012,1,0]]</v>
      </c>
    </row>
    <row r="132" spans="1:13" x14ac:dyDescent="0.15">
      <c r="A132" s="4">
        <v>11072</v>
      </c>
      <c r="B132" s="2" t="s">
        <v>293</v>
      </c>
      <c r="C132" s="9" t="s">
        <v>80</v>
      </c>
      <c r="G132" s="9">
        <v>22012</v>
      </c>
      <c r="I132" s="9">
        <v>1</v>
      </c>
      <c r="M132" s="9" t="str">
        <f t="shared" si="19"/>
        <v>[[2,22012,1,0]]</v>
      </c>
    </row>
    <row r="133" spans="1:13" x14ac:dyDescent="0.15">
      <c r="A133" s="4">
        <v>11073</v>
      </c>
      <c r="B133" s="2" t="s">
        <v>294</v>
      </c>
      <c r="C133" s="9" t="s">
        <v>81</v>
      </c>
      <c r="G133" s="9">
        <v>22012</v>
      </c>
      <c r="I133" s="9">
        <v>1</v>
      </c>
      <c r="M133" s="9" t="str">
        <f t="shared" si="19"/>
        <v>[[2,22012,1,0]]</v>
      </c>
    </row>
    <row r="134" spans="1:13" x14ac:dyDescent="0.15">
      <c r="A134" s="4">
        <v>11074</v>
      </c>
      <c r="B134" s="2" t="s">
        <v>295</v>
      </c>
      <c r="C134" s="9" t="s">
        <v>82</v>
      </c>
      <c r="G134" s="9">
        <v>22012</v>
      </c>
      <c r="I134" s="9">
        <v>1</v>
      </c>
      <c r="M134" s="9" t="str">
        <f t="shared" si="19"/>
        <v>[[2,22012,1,0]]</v>
      </c>
    </row>
    <row r="135" spans="1:13" x14ac:dyDescent="0.15">
      <c r="A135" s="4">
        <v>11075</v>
      </c>
      <c r="B135" s="2" t="s">
        <v>296</v>
      </c>
      <c r="C135" s="9" t="s">
        <v>83</v>
      </c>
      <c r="G135" s="9">
        <v>22012</v>
      </c>
      <c r="I135" s="9">
        <v>1</v>
      </c>
      <c r="M135" s="9" t="str">
        <f t="shared" si="19"/>
        <v>[[2,22012,1,0]]</v>
      </c>
    </row>
    <row r="136" spans="1:13" x14ac:dyDescent="0.15">
      <c r="A136" s="4">
        <v>11081</v>
      </c>
      <c r="B136" s="2" t="s">
        <v>297</v>
      </c>
      <c r="C136" s="9" t="s">
        <v>84</v>
      </c>
      <c r="G136" s="9">
        <v>22013</v>
      </c>
      <c r="I136" s="9">
        <v>1</v>
      </c>
      <c r="M136" s="9" t="str">
        <f t="shared" si="19"/>
        <v>[[2,22013,1,0]]</v>
      </c>
    </row>
    <row r="137" spans="1:13" x14ac:dyDescent="0.15">
      <c r="A137" s="4">
        <v>11082</v>
      </c>
      <c r="B137" s="2" t="s">
        <v>298</v>
      </c>
      <c r="C137" s="9" t="s">
        <v>85</v>
      </c>
      <c r="G137" s="9">
        <v>22013</v>
      </c>
      <c r="I137" s="9">
        <v>1</v>
      </c>
      <c r="M137" s="9" t="str">
        <f t="shared" si="19"/>
        <v>[[2,22013,1,0]]</v>
      </c>
    </row>
    <row r="138" spans="1:13" x14ac:dyDescent="0.15">
      <c r="A138" s="4">
        <v>11083</v>
      </c>
      <c r="B138" s="2" t="s">
        <v>299</v>
      </c>
      <c r="C138" s="9" t="s">
        <v>86</v>
      </c>
      <c r="G138" s="9">
        <v>22013</v>
      </c>
      <c r="I138" s="9">
        <v>1</v>
      </c>
      <c r="M138" s="9" t="str">
        <f t="shared" si="19"/>
        <v>[[2,22013,1,0]]</v>
      </c>
    </row>
    <row r="139" spans="1:13" x14ac:dyDescent="0.15">
      <c r="A139" s="4">
        <v>11084</v>
      </c>
      <c r="B139" s="2" t="s">
        <v>300</v>
      </c>
      <c r="C139" s="9" t="s">
        <v>87</v>
      </c>
      <c r="G139" s="9">
        <v>22013</v>
      </c>
      <c r="I139" s="9">
        <v>1</v>
      </c>
      <c r="M139" s="9" t="str">
        <f t="shared" si="19"/>
        <v>[[2,22013,1,0]]</v>
      </c>
    </row>
    <row r="140" spans="1:13" x14ac:dyDescent="0.15">
      <c r="A140" s="4">
        <v>11085</v>
      </c>
      <c r="B140" s="2" t="s">
        <v>301</v>
      </c>
      <c r="C140" s="9" t="s">
        <v>88</v>
      </c>
      <c r="G140" s="9">
        <v>22013</v>
      </c>
      <c r="I140" s="9">
        <v>1</v>
      </c>
      <c r="M140" s="9" t="str">
        <f t="shared" si="19"/>
        <v>[[2,22013,1,0]]</v>
      </c>
    </row>
    <row r="141" spans="1:13" x14ac:dyDescent="0.15">
      <c r="A141" s="4">
        <v>11091</v>
      </c>
      <c r="B141" s="2" t="s">
        <v>302</v>
      </c>
      <c r="C141" s="9" t="s">
        <v>89</v>
      </c>
      <c r="G141" s="9">
        <v>22013</v>
      </c>
      <c r="I141" s="9">
        <v>1</v>
      </c>
      <c r="M141" s="9" t="str">
        <f t="shared" si="19"/>
        <v>[[2,22013,1,0]]</v>
      </c>
    </row>
    <row r="142" spans="1:13" x14ac:dyDescent="0.15">
      <c r="A142" s="4">
        <v>11092</v>
      </c>
      <c r="B142" s="2" t="s">
        <v>303</v>
      </c>
      <c r="C142" s="9" t="s">
        <v>90</v>
      </c>
      <c r="G142" s="9">
        <v>22013</v>
      </c>
      <c r="I142" s="9">
        <v>1</v>
      </c>
      <c r="M142" s="9" t="str">
        <f t="shared" si="19"/>
        <v>[[2,22013,1,0]]</v>
      </c>
    </row>
    <row r="143" spans="1:13" x14ac:dyDescent="0.15">
      <c r="A143" s="4">
        <v>11093</v>
      </c>
      <c r="B143" s="2" t="s">
        <v>304</v>
      </c>
      <c r="C143" s="9" t="s">
        <v>91</v>
      </c>
      <c r="G143" s="9">
        <v>22013</v>
      </c>
      <c r="I143" s="9">
        <v>1</v>
      </c>
      <c r="M143" s="9" t="str">
        <f t="shared" si="19"/>
        <v>[[2,22013,1,0]]</v>
      </c>
    </row>
    <row r="144" spans="1:13" x14ac:dyDescent="0.15">
      <c r="A144" s="4">
        <v>11094</v>
      </c>
      <c r="B144" s="2" t="s">
        <v>305</v>
      </c>
      <c r="C144" s="9" t="s">
        <v>92</v>
      </c>
      <c r="G144" s="9">
        <v>22013</v>
      </c>
      <c r="I144" s="9">
        <v>1</v>
      </c>
      <c r="M144" s="9" t="str">
        <f t="shared" si="19"/>
        <v>[[2,22013,1,0]]</v>
      </c>
    </row>
    <row r="145" spans="1:13" x14ac:dyDescent="0.15">
      <c r="A145" s="4">
        <v>11095</v>
      </c>
      <c r="B145" s="2" t="s">
        <v>306</v>
      </c>
      <c r="C145" s="9" t="s">
        <v>93</v>
      </c>
      <c r="G145" s="9">
        <v>22013</v>
      </c>
      <c r="I145" s="9">
        <v>1</v>
      </c>
      <c r="M145" s="9" t="str">
        <f t="shared" si="19"/>
        <v>[[2,22013,1,0]]</v>
      </c>
    </row>
    <row r="146" spans="1:13" x14ac:dyDescent="0.15">
      <c r="A146" s="4">
        <v>11101</v>
      </c>
      <c r="B146" s="2" t="s">
        <v>307</v>
      </c>
      <c r="C146" s="9" t="s">
        <v>94</v>
      </c>
      <c r="G146" s="9">
        <v>22013</v>
      </c>
      <c r="I146" s="9">
        <v>1</v>
      </c>
      <c r="M146" s="9" t="str">
        <f t="shared" si="19"/>
        <v>[[2,22013,1,0]]</v>
      </c>
    </row>
    <row r="147" spans="1:13" x14ac:dyDescent="0.15">
      <c r="A147" s="4">
        <v>11102</v>
      </c>
      <c r="B147" s="2" t="s">
        <v>308</v>
      </c>
      <c r="C147" s="9" t="s">
        <v>95</v>
      </c>
      <c r="G147" s="9">
        <v>22013</v>
      </c>
      <c r="I147" s="9">
        <v>1</v>
      </c>
      <c r="M147" s="9" t="str">
        <f t="shared" si="19"/>
        <v>[[2,22013,1,0]]</v>
      </c>
    </row>
    <row r="148" spans="1:13" x14ac:dyDescent="0.15">
      <c r="A148" s="4">
        <v>11103</v>
      </c>
      <c r="B148" s="2" t="s">
        <v>309</v>
      </c>
      <c r="C148" s="9" t="s">
        <v>96</v>
      </c>
      <c r="G148" s="9">
        <v>22013</v>
      </c>
      <c r="I148" s="9">
        <v>1</v>
      </c>
      <c r="M148" s="9" t="str">
        <f t="shared" si="19"/>
        <v>[[2,22013,1,0]]</v>
      </c>
    </row>
    <row r="149" spans="1:13" x14ac:dyDescent="0.15">
      <c r="A149" s="4">
        <v>11104</v>
      </c>
      <c r="B149" s="2" t="s">
        <v>310</v>
      </c>
      <c r="C149" s="9" t="s">
        <v>97</v>
      </c>
      <c r="G149" s="9">
        <v>22013</v>
      </c>
      <c r="I149" s="9">
        <v>1</v>
      </c>
      <c r="M149" s="9" t="str">
        <f t="shared" si="19"/>
        <v>[[2,22013,1,0]]</v>
      </c>
    </row>
    <row r="150" spans="1:13" x14ac:dyDescent="0.15">
      <c r="A150" s="4">
        <v>11105</v>
      </c>
      <c r="B150" s="2" t="s">
        <v>311</v>
      </c>
      <c r="C150" s="9" t="s">
        <v>98</v>
      </c>
      <c r="G150" s="9">
        <v>22013</v>
      </c>
      <c r="I150" s="9">
        <v>1</v>
      </c>
      <c r="M150" s="9" t="str">
        <f t="shared" si="19"/>
        <v>[[2,22013,1,0]]</v>
      </c>
    </row>
    <row r="151" spans="1:13" x14ac:dyDescent="0.15">
      <c r="A151" s="4">
        <v>12011</v>
      </c>
      <c r="B151" s="2" t="s">
        <v>312</v>
      </c>
      <c r="C151" s="9" t="s">
        <v>99</v>
      </c>
      <c r="G151" s="9">
        <v>22011</v>
      </c>
      <c r="I151" s="9">
        <v>1</v>
      </c>
      <c r="M151" s="9" t="str">
        <f t="shared" si="19"/>
        <v>[[2,22011,1,0]]</v>
      </c>
    </row>
    <row r="152" spans="1:13" x14ac:dyDescent="0.15">
      <c r="A152" s="4">
        <v>12012</v>
      </c>
      <c r="B152" s="2" t="s">
        <v>313</v>
      </c>
      <c r="C152" s="9" t="s">
        <v>100</v>
      </c>
      <c r="G152" s="9">
        <v>22011</v>
      </c>
      <c r="I152" s="9">
        <v>1</v>
      </c>
      <c r="M152" s="9" t="str">
        <f t="shared" si="19"/>
        <v>[[2,22011,1,0]]</v>
      </c>
    </row>
    <row r="153" spans="1:13" x14ac:dyDescent="0.15">
      <c r="A153" s="4">
        <v>12013</v>
      </c>
      <c r="B153" s="2" t="s">
        <v>314</v>
      </c>
      <c r="C153" s="9" t="s">
        <v>101</v>
      </c>
      <c r="G153" s="9">
        <v>22011</v>
      </c>
      <c r="I153" s="9">
        <v>1</v>
      </c>
      <c r="M153" s="9" t="str">
        <f t="shared" si="19"/>
        <v>[[2,22011,1,0]]</v>
      </c>
    </row>
    <row r="154" spans="1:13" x14ac:dyDescent="0.15">
      <c r="A154" s="4">
        <v>12014</v>
      </c>
      <c r="B154" s="2" t="s">
        <v>315</v>
      </c>
      <c r="C154" s="9" t="s">
        <v>102</v>
      </c>
      <c r="G154" s="9">
        <v>22011</v>
      </c>
      <c r="I154" s="9">
        <v>1</v>
      </c>
      <c r="M154" s="9" t="str">
        <f t="shared" si="19"/>
        <v>[[2,22011,1,0]]</v>
      </c>
    </row>
    <row r="155" spans="1:13" x14ac:dyDescent="0.15">
      <c r="A155" s="4">
        <v>12015</v>
      </c>
      <c r="B155" s="2" t="s">
        <v>316</v>
      </c>
      <c r="C155" s="9" t="s">
        <v>103</v>
      </c>
      <c r="G155" s="9">
        <v>22011</v>
      </c>
      <c r="I155" s="9">
        <v>1</v>
      </c>
      <c r="M155" s="9" t="str">
        <f t="shared" si="19"/>
        <v>[[2,22011,1,0]]</v>
      </c>
    </row>
    <row r="156" spans="1:13" x14ac:dyDescent="0.15">
      <c r="A156" s="4">
        <v>12021</v>
      </c>
      <c r="B156" s="2" t="s">
        <v>317</v>
      </c>
      <c r="C156" s="9" t="s">
        <v>104</v>
      </c>
      <c r="G156" s="9">
        <v>22011</v>
      </c>
      <c r="I156" s="9">
        <v>1</v>
      </c>
      <c r="M156" s="9" t="str">
        <f t="shared" si="19"/>
        <v>[[2,22011,1,0]]</v>
      </c>
    </row>
    <row r="157" spans="1:13" x14ac:dyDescent="0.15">
      <c r="A157" s="4">
        <v>12022</v>
      </c>
      <c r="B157" s="2" t="s">
        <v>318</v>
      </c>
      <c r="C157" s="9" t="s">
        <v>105</v>
      </c>
      <c r="G157" s="9">
        <v>22011</v>
      </c>
      <c r="I157" s="9">
        <v>1</v>
      </c>
      <c r="M157" s="9" t="str">
        <f t="shared" si="19"/>
        <v>[[2,22011,1,0]]</v>
      </c>
    </row>
    <row r="158" spans="1:13" x14ac:dyDescent="0.15">
      <c r="A158" s="4">
        <v>12023</v>
      </c>
      <c r="B158" s="2" t="s">
        <v>319</v>
      </c>
      <c r="C158" s="9" t="s">
        <v>106</v>
      </c>
      <c r="G158" s="9">
        <v>22011</v>
      </c>
      <c r="I158" s="9">
        <v>1</v>
      </c>
      <c r="M158" s="9" t="str">
        <f t="shared" si="19"/>
        <v>[[2,22011,1,0]]</v>
      </c>
    </row>
    <row r="159" spans="1:13" x14ac:dyDescent="0.15">
      <c r="A159" s="4">
        <v>12024</v>
      </c>
      <c r="B159" s="2" t="s">
        <v>320</v>
      </c>
      <c r="C159" s="9" t="s">
        <v>107</v>
      </c>
      <c r="G159" s="9">
        <v>22011</v>
      </c>
      <c r="I159" s="9">
        <v>1</v>
      </c>
      <c r="M159" s="9" t="str">
        <f t="shared" si="19"/>
        <v>[[2,22011,1,0]]</v>
      </c>
    </row>
    <row r="160" spans="1:13" x14ac:dyDescent="0.15">
      <c r="A160" s="4">
        <v>12025</v>
      </c>
      <c r="B160" s="2" t="s">
        <v>321</v>
      </c>
      <c r="C160" s="9" t="s">
        <v>108</v>
      </c>
      <c r="G160" s="9">
        <v>22011</v>
      </c>
      <c r="I160" s="9">
        <v>1</v>
      </c>
      <c r="M160" s="9" t="str">
        <f t="shared" si="19"/>
        <v>[[2,22011,1,0]]</v>
      </c>
    </row>
    <row r="161" spans="1:13" x14ac:dyDescent="0.15">
      <c r="A161" s="4">
        <v>12031</v>
      </c>
      <c r="B161" s="2" t="s">
        <v>322</v>
      </c>
      <c r="C161" s="9" t="s">
        <v>109</v>
      </c>
      <c r="G161" s="9">
        <v>22011</v>
      </c>
      <c r="I161" s="9">
        <v>1</v>
      </c>
      <c r="M161" s="9" t="str">
        <f t="shared" si="19"/>
        <v>[[2,22011,1,0]]</v>
      </c>
    </row>
    <row r="162" spans="1:13" x14ac:dyDescent="0.15">
      <c r="A162" s="4">
        <v>12032</v>
      </c>
      <c r="B162" s="2" t="s">
        <v>323</v>
      </c>
      <c r="C162" s="9" t="s">
        <v>110</v>
      </c>
      <c r="G162" s="9">
        <v>22011</v>
      </c>
      <c r="I162" s="9">
        <v>1</v>
      </c>
      <c r="M162" s="9" t="str">
        <f t="shared" si="19"/>
        <v>[[2,22011,1,0]]</v>
      </c>
    </row>
    <row r="163" spans="1:13" x14ac:dyDescent="0.15">
      <c r="A163" s="4">
        <v>12033</v>
      </c>
      <c r="B163" s="2" t="s">
        <v>324</v>
      </c>
      <c r="C163" s="9" t="s">
        <v>111</v>
      </c>
      <c r="G163" s="9">
        <v>22011</v>
      </c>
      <c r="I163" s="9">
        <v>1</v>
      </c>
      <c r="M163" s="9" t="str">
        <f t="shared" si="19"/>
        <v>[[2,22011,1,0]]</v>
      </c>
    </row>
    <row r="164" spans="1:13" x14ac:dyDescent="0.15">
      <c r="A164" s="4">
        <v>12034</v>
      </c>
      <c r="B164" s="2" t="s">
        <v>325</v>
      </c>
      <c r="C164" s="9" t="s">
        <v>112</v>
      </c>
      <c r="G164" s="9">
        <v>22011</v>
      </c>
      <c r="I164" s="9">
        <v>1</v>
      </c>
      <c r="M164" s="9" t="str">
        <f t="shared" si="19"/>
        <v>[[2,22011,1,0]]</v>
      </c>
    </row>
    <row r="165" spans="1:13" x14ac:dyDescent="0.15">
      <c r="A165" s="4">
        <v>12035</v>
      </c>
      <c r="B165" s="2" t="s">
        <v>326</v>
      </c>
      <c r="C165" s="9" t="s">
        <v>113</v>
      </c>
      <c r="G165" s="9">
        <v>22011</v>
      </c>
      <c r="I165" s="9">
        <v>1</v>
      </c>
      <c r="M165" s="9" t="str">
        <f t="shared" si="19"/>
        <v>[[2,22011,1,0]]</v>
      </c>
    </row>
    <row r="166" spans="1:13" x14ac:dyDescent="0.15">
      <c r="A166" s="4">
        <v>12041</v>
      </c>
      <c r="B166" s="2" t="s">
        <v>327</v>
      </c>
      <c r="C166" s="9" t="s">
        <v>114</v>
      </c>
      <c r="G166" s="9">
        <v>22011</v>
      </c>
      <c r="I166" s="9">
        <v>1</v>
      </c>
      <c r="M166" s="9" t="str">
        <f t="shared" si="19"/>
        <v>[[2,22011,1,0]]</v>
      </c>
    </row>
    <row r="167" spans="1:13" x14ac:dyDescent="0.15">
      <c r="A167" s="4">
        <v>12042</v>
      </c>
      <c r="B167" s="2" t="s">
        <v>328</v>
      </c>
      <c r="C167" s="9" t="s">
        <v>115</v>
      </c>
      <c r="G167" s="9">
        <v>22011</v>
      </c>
      <c r="I167" s="9">
        <v>1</v>
      </c>
      <c r="M167" s="9" t="str">
        <f t="shared" si="19"/>
        <v>[[2,22011,1,0]]</v>
      </c>
    </row>
    <row r="168" spans="1:13" x14ac:dyDescent="0.15">
      <c r="A168" s="4">
        <v>12043</v>
      </c>
      <c r="B168" s="2" t="s">
        <v>329</v>
      </c>
      <c r="C168" s="9" t="s">
        <v>116</v>
      </c>
      <c r="G168" s="9">
        <v>22011</v>
      </c>
      <c r="I168" s="9">
        <v>1</v>
      </c>
      <c r="M168" s="9" t="str">
        <f t="shared" si="19"/>
        <v>[[2,22011,1,0]]</v>
      </c>
    </row>
    <row r="169" spans="1:13" x14ac:dyDescent="0.15">
      <c r="A169" s="4">
        <v>12044</v>
      </c>
      <c r="B169" s="2" t="s">
        <v>330</v>
      </c>
      <c r="C169" s="9" t="s">
        <v>117</v>
      </c>
      <c r="G169" s="9">
        <v>22011</v>
      </c>
      <c r="I169" s="9">
        <v>1</v>
      </c>
      <c r="M169" s="9" t="str">
        <f t="shared" si="19"/>
        <v>[[2,22011,1,0]]</v>
      </c>
    </row>
    <row r="170" spans="1:13" x14ac:dyDescent="0.15">
      <c r="A170" s="4">
        <v>12045</v>
      </c>
      <c r="B170" s="2" t="s">
        <v>331</v>
      </c>
      <c r="C170" s="9" t="s">
        <v>118</v>
      </c>
      <c r="G170" s="9">
        <v>22011</v>
      </c>
      <c r="I170" s="9">
        <v>1</v>
      </c>
      <c r="M170" s="9" t="str">
        <f t="shared" si="19"/>
        <v>[[2,22011,1,0]]</v>
      </c>
    </row>
    <row r="171" spans="1:13" x14ac:dyDescent="0.15">
      <c r="A171" s="4">
        <v>12051</v>
      </c>
      <c r="B171" s="2" t="s">
        <v>332</v>
      </c>
      <c r="C171" s="9" t="s">
        <v>119</v>
      </c>
      <c r="G171" s="9">
        <v>22012</v>
      </c>
      <c r="I171" s="9">
        <v>1</v>
      </c>
      <c r="M171" s="9" t="str">
        <f t="shared" si="19"/>
        <v>[[2,22012,1,0]]</v>
      </c>
    </row>
    <row r="172" spans="1:13" x14ac:dyDescent="0.15">
      <c r="A172" s="4">
        <v>12052</v>
      </c>
      <c r="B172" s="2" t="s">
        <v>333</v>
      </c>
      <c r="C172" s="9" t="s">
        <v>120</v>
      </c>
      <c r="G172" s="9">
        <v>22012</v>
      </c>
      <c r="I172" s="9">
        <v>1</v>
      </c>
      <c r="M172" s="9" t="str">
        <f t="shared" si="19"/>
        <v>[[2,22012,1,0]]</v>
      </c>
    </row>
    <row r="173" spans="1:13" x14ac:dyDescent="0.15">
      <c r="A173" s="4">
        <v>12053</v>
      </c>
      <c r="B173" s="2" t="s">
        <v>334</v>
      </c>
      <c r="C173" s="9" t="s">
        <v>121</v>
      </c>
      <c r="G173" s="9">
        <v>22012</v>
      </c>
      <c r="I173" s="9">
        <v>1</v>
      </c>
      <c r="M173" s="9" t="str">
        <f t="shared" si="19"/>
        <v>[[2,22012,1,0]]</v>
      </c>
    </row>
    <row r="174" spans="1:13" x14ac:dyDescent="0.15">
      <c r="A174" s="4">
        <v>12054</v>
      </c>
      <c r="B174" s="2" t="s">
        <v>335</v>
      </c>
      <c r="C174" s="9" t="s">
        <v>122</v>
      </c>
      <c r="G174" s="9">
        <v>22012</v>
      </c>
      <c r="I174" s="9">
        <v>1</v>
      </c>
      <c r="M174" s="9" t="str">
        <f t="shared" si="19"/>
        <v>[[2,22012,1,0]]</v>
      </c>
    </row>
    <row r="175" spans="1:13" x14ac:dyDescent="0.15">
      <c r="A175" s="4">
        <v>12055</v>
      </c>
      <c r="B175" s="2" t="s">
        <v>336</v>
      </c>
      <c r="C175" s="9" t="s">
        <v>123</v>
      </c>
      <c r="G175" s="9">
        <v>22012</v>
      </c>
      <c r="I175" s="9">
        <v>1</v>
      </c>
      <c r="M175" s="9" t="str">
        <f t="shared" si="19"/>
        <v>[[2,22012,1,0]]</v>
      </c>
    </row>
    <row r="176" spans="1:13" x14ac:dyDescent="0.15">
      <c r="A176" s="4">
        <v>12061</v>
      </c>
      <c r="B176" s="2" t="s">
        <v>337</v>
      </c>
      <c r="C176" s="9" t="s">
        <v>124</v>
      </c>
      <c r="G176" s="9">
        <v>22012</v>
      </c>
      <c r="I176" s="9">
        <v>1</v>
      </c>
      <c r="M176" s="9" t="str">
        <f t="shared" si="19"/>
        <v>[[2,22012,1,0]]</v>
      </c>
    </row>
    <row r="177" spans="1:13" x14ac:dyDescent="0.15">
      <c r="A177" s="4">
        <v>12062</v>
      </c>
      <c r="B177" s="2" t="s">
        <v>338</v>
      </c>
      <c r="C177" s="9" t="s">
        <v>125</v>
      </c>
      <c r="G177" s="9">
        <v>22012</v>
      </c>
      <c r="I177" s="9">
        <v>1</v>
      </c>
      <c r="M177" s="9" t="str">
        <f t="shared" si="19"/>
        <v>[[2,22012,1,0]]</v>
      </c>
    </row>
    <row r="178" spans="1:13" x14ac:dyDescent="0.15">
      <c r="A178" s="4">
        <v>12063</v>
      </c>
      <c r="B178" s="2" t="s">
        <v>339</v>
      </c>
      <c r="C178" s="9" t="s">
        <v>126</v>
      </c>
      <c r="G178" s="9">
        <v>22012</v>
      </c>
      <c r="I178" s="9">
        <v>1</v>
      </c>
      <c r="M178" s="9" t="str">
        <f t="shared" si="19"/>
        <v>[[2,22012,1,0]]</v>
      </c>
    </row>
    <row r="179" spans="1:13" x14ac:dyDescent="0.15">
      <c r="A179" s="4">
        <v>12064</v>
      </c>
      <c r="B179" s="2" t="s">
        <v>340</v>
      </c>
      <c r="C179" s="9" t="s">
        <v>127</v>
      </c>
      <c r="G179" s="9">
        <v>22012</v>
      </c>
      <c r="I179" s="9">
        <v>1</v>
      </c>
      <c r="M179" s="9" t="str">
        <f t="shared" si="19"/>
        <v>[[2,22012,1,0]]</v>
      </c>
    </row>
    <row r="180" spans="1:13" x14ac:dyDescent="0.15">
      <c r="A180" s="4">
        <v>12065</v>
      </c>
      <c r="B180" s="2" t="s">
        <v>341</v>
      </c>
      <c r="C180" s="9" t="s">
        <v>128</v>
      </c>
      <c r="G180" s="9">
        <v>22012</v>
      </c>
      <c r="I180" s="9">
        <v>1</v>
      </c>
      <c r="M180" s="9" t="str">
        <f t="shared" si="19"/>
        <v>[[2,22012,1,0]]</v>
      </c>
    </row>
    <row r="181" spans="1:13" x14ac:dyDescent="0.15">
      <c r="A181" s="4">
        <v>12071</v>
      </c>
      <c r="B181" s="2" t="s">
        <v>342</v>
      </c>
      <c r="C181" s="9" t="s">
        <v>129</v>
      </c>
      <c r="G181" s="9">
        <v>22012</v>
      </c>
      <c r="I181" s="9">
        <v>1</v>
      </c>
      <c r="M181" s="9" t="str">
        <f t="shared" si="19"/>
        <v>[[2,22012,1,0]]</v>
      </c>
    </row>
    <row r="182" spans="1:13" x14ac:dyDescent="0.15">
      <c r="A182" s="4">
        <v>12072</v>
      </c>
      <c r="B182" s="2" t="s">
        <v>343</v>
      </c>
      <c r="C182" s="9" t="s">
        <v>130</v>
      </c>
      <c r="G182" s="9">
        <v>22012</v>
      </c>
      <c r="I182" s="9">
        <v>1</v>
      </c>
      <c r="M182" s="9" t="str">
        <f t="shared" si="19"/>
        <v>[[2,22012,1,0]]</v>
      </c>
    </row>
    <row r="183" spans="1:13" x14ac:dyDescent="0.15">
      <c r="A183" s="4">
        <v>12073</v>
      </c>
      <c r="B183" s="2" t="s">
        <v>344</v>
      </c>
      <c r="C183" s="9" t="s">
        <v>131</v>
      </c>
      <c r="G183" s="9">
        <v>22012</v>
      </c>
      <c r="I183" s="9">
        <v>1</v>
      </c>
      <c r="M183" s="9" t="str">
        <f t="shared" si="19"/>
        <v>[[2,22012,1,0]]</v>
      </c>
    </row>
    <row r="184" spans="1:13" x14ac:dyDescent="0.15">
      <c r="A184" s="4">
        <v>12074</v>
      </c>
      <c r="B184" s="2" t="s">
        <v>345</v>
      </c>
      <c r="C184" s="9" t="s">
        <v>132</v>
      </c>
      <c r="G184" s="9">
        <v>22012</v>
      </c>
      <c r="I184" s="9">
        <v>1</v>
      </c>
      <c r="M184" s="9" t="str">
        <f t="shared" si="19"/>
        <v>[[2,22012,1,0]]</v>
      </c>
    </row>
    <row r="185" spans="1:13" x14ac:dyDescent="0.15">
      <c r="A185" s="4">
        <v>12075</v>
      </c>
      <c r="B185" s="2" t="s">
        <v>346</v>
      </c>
      <c r="C185" s="9" t="s">
        <v>133</v>
      </c>
      <c r="G185" s="9">
        <v>22012</v>
      </c>
      <c r="I185" s="9">
        <v>1</v>
      </c>
      <c r="M185" s="9" t="str">
        <f t="shared" si="19"/>
        <v>[[2,22012,1,0]]</v>
      </c>
    </row>
    <row r="186" spans="1:13" x14ac:dyDescent="0.15">
      <c r="A186" s="4">
        <v>12081</v>
      </c>
      <c r="B186" s="2" t="s">
        <v>347</v>
      </c>
      <c r="C186" s="9" t="s">
        <v>134</v>
      </c>
      <c r="G186" s="9">
        <v>22013</v>
      </c>
      <c r="I186" s="9">
        <v>1</v>
      </c>
      <c r="M186" s="9" t="str">
        <f t="shared" si="19"/>
        <v>[[2,22013,1,0]]</v>
      </c>
    </row>
    <row r="187" spans="1:13" x14ac:dyDescent="0.15">
      <c r="A187" s="4">
        <v>12082</v>
      </c>
      <c r="B187" s="2" t="s">
        <v>348</v>
      </c>
      <c r="C187" s="9" t="s">
        <v>135</v>
      </c>
      <c r="G187" s="9">
        <v>22013</v>
      </c>
      <c r="I187" s="9">
        <v>1</v>
      </c>
      <c r="M187" s="9" t="str">
        <f t="shared" si="19"/>
        <v>[[2,22013,1,0]]</v>
      </c>
    </row>
    <row r="188" spans="1:13" x14ac:dyDescent="0.15">
      <c r="A188" s="4">
        <v>12083</v>
      </c>
      <c r="B188" s="2" t="s">
        <v>349</v>
      </c>
      <c r="C188" s="9" t="s">
        <v>136</v>
      </c>
      <c r="G188" s="9">
        <v>22013</v>
      </c>
      <c r="I188" s="9">
        <v>1</v>
      </c>
      <c r="M188" s="9" t="str">
        <f t="shared" si="19"/>
        <v>[[2,22013,1,0]]</v>
      </c>
    </row>
    <row r="189" spans="1:13" x14ac:dyDescent="0.15">
      <c r="A189" s="4">
        <v>12084</v>
      </c>
      <c r="B189" s="2" t="s">
        <v>350</v>
      </c>
      <c r="C189" s="9" t="s">
        <v>137</v>
      </c>
      <c r="G189" s="9">
        <v>22013</v>
      </c>
      <c r="I189" s="9">
        <v>1</v>
      </c>
      <c r="M189" s="9" t="str">
        <f t="shared" si="19"/>
        <v>[[2,22013,1,0]]</v>
      </c>
    </row>
    <row r="190" spans="1:13" x14ac:dyDescent="0.15">
      <c r="A190" s="4">
        <v>12085</v>
      </c>
      <c r="B190" s="2" t="s">
        <v>351</v>
      </c>
      <c r="C190" s="9" t="s">
        <v>138</v>
      </c>
      <c r="G190" s="9">
        <v>22013</v>
      </c>
      <c r="I190" s="9">
        <v>1</v>
      </c>
      <c r="M190" s="9" t="str">
        <f t="shared" si="19"/>
        <v>[[2,22013,1,0]]</v>
      </c>
    </row>
    <row r="191" spans="1:13" x14ac:dyDescent="0.15">
      <c r="A191" s="4">
        <v>12091</v>
      </c>
      <c r="B191" s="2" t="s">
        <v>352</v>
      </c>
      <c r="C191" s="9" t="s">
        <v>139</v>
      </c>
      <c r="G191" s="9">
        <v>22013</v>
      </c>
      <c r="I191" s="9">
        <v>1</v>
      </c>
      <c r="M191" s="9" t="str">
        <f t="shared" ref="M191:M254" si="20">"[[2,"&amp;G191&amp;","&amp;I191&amp;",0]]"</f>
        <v>[[2,22013,1,0]]</v>
      </c>
    </row>
    <row r="192" spans="1:13" x14ac:dyDescent="0.15">
      <c r="A192" s="4">
        <v>12092</v>
      </c>
      <c r="B192" s="2" t="s">
        <v>353</v>
      </c>
      <c r="C192" s="9" t="s">
        <v>140</v>
      </c>
      <c r="G192" s="9">
        <v>22013</v>
      </c>
      <c r="I192" s="9">
        <v>1</v>
      </c>
      <c r="M192" s="9" t="str">
        <f t="shared" si="20"/>
        <v>[[2,22013,1,0]]</v>
      </c>
    </row>
    <row r="193" spans="1:13" x14ac:dyDescent="0.15">
      <c r="A193" s="4">
        <v>12093</v>
      </c>
      <c r="B193" s="2" t="s">
        <v>354</v>
      </c>
      <c r="C193" s="9" t="s">
        <v>141</v>
      </c>
      <c r="G193" s="9">
        <v>22013</v>
      </c>
      <c r="I193" s="9">
        <v>1</v>
      </c>
      <c r="M193" s="9" t="str">
        <f t="shared" si="20"/>
        <v>[[2,22013,1,0]]</v>
      </c>
    </row>
    <row r="194" spans="1:13" x14ac:dyDescent="0.15">
      <c r="A194" s="4">
        <v>12094</v>
      </c>
      <c r="B194" s="2" t="s">
        <v>355</v>
      </c>
      <c r="C194" s="9" t="s">
        <v>142</v>
      </c>
      <c r="G194" s="9">
        <v>22013</v>
      </c>
      <c r="I194" s="9">
        <v>1</v>
      </c>
      <c r="M194" s="9" t="str">
        <f t="shared" si="20"/>
        <v>[[2,22013,1,0]]</v>
      </c>
    </row>
    <row r="195" spans="1:13" x14ac:dyDescent="0.15">
      <c r="A195" s="4">
        <v>12095</v>
      </c>
      <c r="B195" s="2" t="s">
        <v>356</v>
      </c>
      <c r="C195" s="9" t="s">
        <v>143</v>
      </c>
      <c r="G195" s="9">
        <v>22013</v>
      </c>
      <c r="I195" s="9">
        <v>1</v>
      </c>
      <c r="M195" s="9" t="str">
        <f t="shared" si="20"/>
        <v>[[2,22013,1,0]]</v>
      </c>
    </row>
    <row r="196" spans="1:13" x14ac:dyDescent="0.15">
      <c r="A196" s="4">
        <v>12101</v>
      </c>
      <c r="B196" s="2" t="s">
        <v>357</v>
      </c>
      <c r="C196" s="9" t="s">
        <v>144</v>
      </c>
      <c r="G196" s="9">
        <v>22013</v>
      </c>
      <c r="I196" s="9">
        <v>1</v>
      </c>
      <c r="M196" s="9" t="str">
        <f t="shared" si="20"/>
        <v>[[2,22013,1,0]]</v>
      </c>
    </row>
    <row r="197" spans="1:13" x14ac:dyDescent="0.15">
      <c r="A197" s="4">
        <v>12102</v>
      </c>
      <c r="B197" s="2" t="s">
        <v>358</v>
      </c>
      <c r="C197" s="9" t="s">
        <v>145</v>
      </c>
      <c r="G197" s="9">
        <v>22013</v>
      </c>
      <c r="I197" s="9">
        <v>1</v>
      </c>
      <c r="M197" s="9" t="str">
        <f t="shared" si="20"/>
        <v>[[2,22013,1,0]]</v>
      </c>
    </row>
    <row r="198" spans="1:13" x14ac:dyDescent="0.15">
      <c r="A198" s="4">
        <v>12103</v>
      </c>
      <c r="B198" s="2" t="s">
        <v>359</v>
      </c>
      <c r="C198" s="9" t="s">
        <v>146</v>
      </c>
      <c r="G198" s="9">
        <v>22013</v>
      </c>
      <c r="I198" s="9">
        <v>1</v>
      </c>
      <c r="M198" s="9" t="str">
        <f t="shared" si="20"/>
        <v>[[2,22013,1,0]]</v>
      </c>
    </row>
    <row r="199" spans="1:13" x14ac:dyDescent="0.15">
      <c r="A199" s="4">
        <v>12104</v>
      </c>
      <c r="B199" s="2" t="s">
        <v>360</v>
      </c>
      <c r="C199" s="9" t="s">
        <v>147</v>
      </c>
      <c r="G199" s="9">
        <v>22013</v>
      </c>
      <c r="I199" s="9">
        <v>1</v>
      </c>
      <c r="M199" s="9" t="str">
        <f t="shared" si="20"/>
        <v>[[2,22013,1,0]]</v>
      </c>
    </row>
    <row r="200" spans="1:13" x14ac:dyDescent="0.15">
      <c r="A200" s="4">
        <v>12105</v>
      </c>
      <c r="B200" s="2" t="s">
        <v>361</v>
      </c>
      <c r="C200" s="9" t="s">
        <v>148</v>
      </c>
      <c r="G200" s="9">
        <v>22013</v>
      </c>
      <c r="I200" s="9">
        <v>1</v>
      </c>
      <c r="M200" s="9" t="str">
        <f t="shared" si="20"/>
        <v>[[2,22013,1,0]]</v>
      </c>
    </row>
    <row r="201" spans="1:13" x14ac:dyDescent="0.15">
      <c r="A201" s="4">
        <v>13011</v>
      </c>
      <c r="B201" s="2" t="s">
        <v>362</v>
      </c>
      <c r="C201" s="9" t="s">
        <v>149</v>
      </c>
      <c r="G201" s="9">
        <v>22011</v>
      </c>
      <c r="I201" s="9">
        <v>1</v>
      </c>
      <c r="M201" s="9" t="str">
        <f t="shared" si="20"/>
        <v>[[2,22011,1,0]]</v>
      </c>
    </row>
    <row r="202" spans="1:13" x14ac:dyDescent="0.15">
      <c r="A202" s="4">
        <v>13012</v>
      </c>
      <c r="B202" s="2" t="s">
        <v>363</v>
      </c>
      <c r="C202" s="9" t="s">
        <v>150</v>
      </c>
      <c r="G202" s="9">
        <v>22011</v>
      </c>
      <c r="I202" s="9">
        <v>1</v>
      </c>
      <c r="M202" s="9" t="str">
        <f t="shared" si="20"/>
        <v>[[2,22011,1,0]]</v>
      </c>
    </row>
    <row r="203" spans="1:13" x14ac:dyDescent="0.15">
      <c r="A203" s="4">
        <v>13013</v>
      </c>
      <c r="B203" s="2" t="s">
        <v>364</v>
      </c>
      <c r="C203" s="9" t="s">
        <v>151</v>
      </c>
      <c r="G203" s="9">
        <v>22011</v>
      </c>
      <c r="I203" s="9">
        <v>1</v>
      </c>
      <c r="M203" s="9" t="str">
        <f t="shared" si="20"/>
        <v>[[2,22011,1,0]]</v>
      </c>
    </row>
    <row r="204" spans="1:13" x14ac:dyDescent="0.15">
      <c r="A204" s="4">
        <v>13014</v>
      </c>
      <c r="B204" s="2" t="s">
        <v>365</v>
      </c>
      <c r="C204" s="9" t="s">
        <v>152</v>
      </c>
      <c r="G204" s="9">
        <v>22011</v>
      </c>
      <c r="I204" s="9">
        <v>1</v>
      </c>
      <c r="M204" s="9" t="str">
        <f t="shared" si="20"/>
        <v>[[2,22011,1,0]]</v>
      </c>
    </row>
    <row r="205" spans="1:13" x14ac:dyDescent="0.15">
      <c r="A205" s="4">
        <v>13015</v>
      </c>
      <c r="B205" s="2" t="s">
        <v>366</v>
      </c>
      <c r="C205" s="9" t="s">
        <v>153</v>
      </c>
      <c r="G205" s="9">
        <v>22011</v>
      </c>
      <c r="I205" s="9">
        <v>1</v>
      </c>
      <c r="M205" s="9" t="str">
        <f t="shared" si="20"/>
        <v>[[2,22011,1,0]]</v>
      </c>
    </row>
    <row r="206" spans="1:13" x14ac:dyDescent="0.15">
      <c r="A206" s="4">
        <v>13021</v>
      </c>
      <c r="B206" s="2" t="s">
        <v>367</v>
      </c>
      <c r="C206" s="9" t="s">
        <v>154</v>
      </c>
      <c r="G206" s="9">
        <v>22011</v>
      </c>
      <c r="I206" s="9">
        <v>1</v>
      </c>
      <c r="M206" s="9" t="str">
        <f t="shared" si="20"/>
        <v>[[2,22011,1,0]]</v>
      </c>
    </row>
    <row r="207" spans="1:13" x14ac:dyDescent="0.15">
      <c r="A207" s="4">
        <v>13022</v>
      </c>
      <c r="B207" s="2" t="s">
        <v>368</v>
      </c>
      <c r="C207" s="9" t="s">
        <v>155</v>
      </c>
      <c r="G207" s="9">
        <v>22011</v>
      </c>
      <c r="I207" s="9">
        <v>1</v>
      </c>
      <c r="M207" s="9" t="str">
        <f t="shared" si="20"/>
        <v>[[2,22011,1,0]]</v>
      </c>
    </row>
    <row r="208" spans="1:13" x14ac:dyDescent="0.15">
      <c r="A208" s="4">
        <v>13023</v>
      </c>
      <c r="B208" s="2" t="s">
        <v>369</v>
      </c>
      <c r="C208" s="9" t="s">
        <v>156</v>
      </c>
      <c r="G208" s="9">
        <v>22011</v>
      </c>
      <c r="I208" s="9">
        <v>1</v>
      </c>
      <c r="M208" s="9" t="str">
        <f t="shared" si="20"/>
        <v>[[2,22011,1,0]]</v>
      </c>
    </row>
    <row r="209" spans="1:13" x14ac:dyDescent="0.15">
      <c r="A209" s="4">
        <v>13024</v>
      </c>
      <c r="B209" s="2" t="s">
        <v>370</v>
      </c>
      <c r="C209" s="9" t="s">
        <v>157</v>
      </c>
      <c r="G209" s="9">
        <v>22011</v>
      </c>
      <c r="I209" s="9">
        <v>1</v>
      </c>
      <c r="M209" s="9" t="str">
        <f t="shared" si="20"/>
        <v>[[2,22011,1,0]]</v>
      </c>
    </row>
    <row r="210" spans="1:13" x14ac:dyDescent="0.15">
      <c r="A210" s="4">
        <v>13025</v>
      </c>
      <c r="B210" s="2" t="s">
        <v>371</v>
      </c>
      <c r="C210" s="9" t="s">
        <v>158</v>
      </c>
      <c r="G210" s="9">
        <v>22011</v>
      </c>
      <c r="I210" s="9">
        <v>1</v>
      </c>
      <c r="M210" s="9" t="str">
        <f t="shared" si="20"/>
        <v>[[2,22011,1,0]]</v>
      </c>
    </row>
    <row r="211" spans="1:13" x14ac:dyDescent="0.15">
      <c r="A211" s="4">
        <v>13031</v>
      </c>
      <c r="B211" s="2" t="s">
        <v>372</v>
      </c>
      <c r="C211" s="9" t="s">
        <v>159</v>
      </c>
      <c r="G211" s="9">
        <v>22011</v>
      </c>
      <c r="I211" s="9">
        <v>1</v>
      </c>
      <c r="M211" s="9" t="str">
        <f t="shared" si="20"/>
        <v>[[2,22011,1,0]]</v>
      </c>
    </row>
    <row r="212" spans="1:13" x14ac:dyDescent="0.15">
      <c r="A212" s="4">
        <v>13032</v>
      </c>
      <c r="B212" s="2" t="s">
        <v>373</v>
      </c>
      <c r="C212" s="9" t="s">
        <v>160</v>
      </c>
      <c r="G212" s="9">
        <v>22011</v>
      </c>
      <c r="I212" s="9">
        <v>1</v>
      </c>
      <c r="M212" s="9" t="str">
        <f t="shared" si="20"/>
        <v>[[2,22011,1,0]]</v>
      </c>
    </row>
    <row r="213" spans="1:13" x14ac:dyDescent="0.15">
      <c r="A213" s="4">
        <v>13033</v>
      </c>
      <c r="B213" s="2" t="s">
        <v>374</v>
      </c>
      <c r="C213" s="9" t="s">
        <v>161</v>
      </c>
      <c r="G213" s="9">
        <v>22011</v>
      </c>
      <c r="I213" s="9">
        <v>1</v>
      </c>
      <c r="M213" s="9" t="str">
        <f t="shared" si="20"/>
        <v>[[2,22011,1,0]]</v>
      </c>
    </row>
    <row r="214" spans="1:13" x14ac:dyDescent="0.15">
      <c r="A214" s="4">
        <v>13034</v>
      </c>
      <c r="B214" s="2" t="s">
        <v>375</v>
      </c>
      <c r="C214" s="9" t="s">
        <v>162</v>
      </c>
      <c r="G214" s="9">
        <v>22011</v>
      </c>
      <c r="I214" s="9">
        <v>1</v>
      </c>
      <c r="M214" s="9" t="str">
        <f t="shared" si="20"/>
        <v>[[2,22011,1,0]]</v>
      </c>
    </row>
    <row r="215" spans="1:13" x14ac:dyDescent="0.15">
      <c r="A215" s="4">
        <v>13035</v>
      </c>
      <c r="B215" s="2" t="s">
        <v>376</v>
      </c>
      <c r="C215" s="9" t="s">
        <v>163</v>
      </c>
      <c r="G215" s="9">
        <v>22011</v>
      </c>
      <c r="I215" s="9">
        <v>1</v>
      </c>
      <c r="M215" s="9" t="str">
        <f t="shared" si="20"/>
        <v>[[2,22011,1,0]]</v>
      </c>
    </row>
    <row r="216" spans="1:13" x14ac:dyDescent="0.15">
      <c r="A216" s="4">
        <v>13041</v>
      </c>
      <c r="B216" s="2" t="s">
        <v>377</v>
      </c>
      <c r="C216" s="9" t="s">
        <v>164</v>
      </c>
      <c r="G216" s="9">
        <v>22011</v>
      </c>
      <c r="I216" s="9">
        <v>1</v>
      </c>
      <c r="M216" s="9" t="str">
        <f t="shared" si="20"/>
        <v>[[2,22011,1,0]]</v>
      </c>
    </row>
    <row r="217" spans="1:13" x14ac:dyDescent="0.15">
      <c r="A217" s="4">
        <v>13042</v>
      </c>
      <c r="B217" s="2" t="s">
        <v>378</v>
      </c>
      <c r="C217" s="9" t="s">
        <v>165</v>
      </c>
      <c r="G217" s="9">
        <v>22011</v>
      </c>
      <c r="I217" s="9">
        <v>1</v>
      </c>
      <c r="M217" s="9" t="str">
        <f t="shared" si="20"/>
        <v>[[2,22011,1,0]]</v>
      </c>
    </row>
    <row r="218" spans="1:13" x14ac:dyDescent="0.15">
      <c r="A218" s="4">
        <v>13043</v>
      </c>
      <c r="B218" s="2" t="s">
        <v>379</v>
      </c>
      <c r="C218" s="9" t="s">
        <v>166</v>
      </c>
      <c r="G218" s="9">
        <v>22011</v>
      </c>
      <c r="I218" s="9">
        <v>1</v>
      </c>
      <c r="M218" s="9" t="str">
        <f t="shared" si="20"/>
        <v>[[2,22011,1,0]]</v>
      </c>
    </row>
    <row r="219" spans="1:13" x14ac:dyDescent="0.15">
      <c r="A219" s="4">
        <v>13044</v>
      </c>
      <c r="B219" s="2" t="s">
        <v>380</v>
      </c>
      <c r="C219" s="9" t="s">
        <v>167</v>
      </c>
      <c r="G219" s="9">
        <v>22011</v>
      </c>
      <c r="I219" s="9">
        <v>1</v>
      </c>
      <c r="M219" s="9" t="str">
        <f t="shared" si="20"/>
        <v>[[2,22011,1,0]]</v>
      </c>
    </row>
    <row r="220" spans="1:13" x14ac:dyDescent="0.15">
      <c r="A220" s="4">
        <v>13045</v>
      </c>
      <c r="B220" s="2" t="s">
        <v>381</v>
      </c>
      <c r="C220" s="9" t="s">
        <v>168</v>
      </c>
      <c r="G220" s="9">
        <v>22011</v>
      </c>
      <c r="I220" s="9">
        <v>1</v>
      </c>
      <c r="M220" s="9" t="str">
        <f t="shared" si="20"/>
        <v>[[2,22011,1,0]]</v>
      </c>
    </row>
    <row r="221" spans="1:13" x14ac:dyDescent="0.15">
      <c r="A221" s="4">
        <v>13051</v>
      </c>
      <c r="B221" s="2" t="s">
        <v>382</v>
      </c>
      <c r="C221" s="9" t="s">
        <v>169</v>
      </c>
      <c r="G221" s="9">
        <v>22012</v>
      </c>
      <c r="I221" s="9">
        <v>1</v>
      </c>
      <c r="M221" s="9" t="str">
        <f t="shared" si="20"/>
        <v>[[2,22012,1,0]]</v>
      </c>
    </row>
    <row r="222" spans="1:13" x14ac:dyDescent="0.15">
      <c r="A222" s="4">
        <v>13052</v>
      </c>
      <c r="B222" s="2" t="s">
        <v>383</v>
      </c>
      <c r="C222" s="9" t="s">
        <v>170</v>
      </c>
      <c r="G222" s="9">
        <v>22012</v>
      </c>
      <c r="I222" s="9">
        <v>1</v>
      </c>
      <c r="M222" s="9" t="str">
        <f t="shared" si="20"/>
        <v>[[2,22012,1,0]]</v>
      </c>
    </row>
    <row r="223" spans="1:13" x14ac:dyDescent="0.15">
      <c r="A223" s="4">
        <v>13053</v>
      </c>
      <c r="B223" s="2" t="s">
        <v>384</v>
      </c>
      <c r="C223" s="9" t="s">
        <v>171</v>
      </c>
      <c r="G223" s="9">
        <v>22012</v>
      </c>
      <c r="I223" s="9">
        <v>1</v>
      </c>
      <c r="M223" s="9" t="str">
        <f t="shared" si="20"/>
        <v>[[2,22012,1,0]]</v>
      </c>
    </row>
    <row r="224" spans="1:13" x14ac:dyDescent="0.15">
      <c r="A224" s="4">
        <v>13054</v>
      </c>
      <c r="B224" s="2" t="s">
        <v>385</v>
      </c>
      <c r="C224" s="9" t="s">
        <v>172</v>
      </c>
      <c r="G224" s="9">
        <v>22012</v>
      </c>
      <c r="I224" s="9">
        <v>1</v>
      </c>
      <c r="M224" s="9" t="str">
        <f t="shared" si="20"/>
        <v>[[2,22012,1,0]]</v>
      </c>
    </row>
    <row r="225" spans="1:13" x14ac:dyDescent="0.15">
      <c r="A225" s="4">
        <v>13055</v>
      </c>
      <c r="B225" s="2" t="s">
        <v>386</v>
      </c>
      <c r="C225" s="9" t="s">
        <v>173</v>
      </c>
      <c r="G225" s="9">
        <v>22012</v>
      </c>
      <c r="I225" s="9">
        <v>1</v>
      </c>
      <c r="M225" s="9" t="str">
        <f t="shared" si="20"/>
        <v>[[2,22012,1,0]]</v>
      </c>
    </row>
    <row r="226" spans="1:13" x14ac:dyDescent="0.15">
      <c r="A226" s="4">
        <v>13061</v>
      </c>
      <c r="B226" s="2" t="s">
        <v>387</v>
      </c>
      <c r="C226" s="9" t="s">
        <v>174</v>
      </c>
      <c r="G226" s="9">
        <v>22012</v>
      </c>
      <c r="I226" s="9">
        <v>1</v>
      </c>
      <c r="M226" s="9" t="str">
        <f t="shared" si="20"/>
        <v>[[2,22012,1,0]]</v>
      </c>
    </row>
    <row r="227" spans="1:13" x14ac:dyDescent="0.15">
      <c r="A227" s="4">
        <v>13062</v>
      </c>
      <c r="B227" s="2" t="s">
        <v>388</v>
      </c>
      <c r="C227" s="9" t="s">
        <v>175</v>
      </c>
      <c r="G227" s="9">
        <v>22012</v>
      </c>
      <c r="I227" s="9">
        <v>1</v>
      </c>
      <c r="M227" s="9" t="str">
        <f t="shared" si="20"/>
        <v>[[2,22012,1,0]]</v>
      </c>
    </row>
    <row r="228" spans="1:13" x14ac:dyDescent="0.15">
      <c r="A228" s="4">
        <v>13063</v>
      </c>
      <c r="B228" s="2" t="s">
        <v>389</v>
      </c>
      <c r="C228" s="9" t="s">
        <v>176</v>
      </c>
      <c r="G228" s="9">
        <v>22012</v>
      </c>
      <c r="I228" s="9">
        <v>1</v>
      </c>
      <c r="M228" s="9" t="str">
        <f t="shared" si="20"/>
        <v>[[2,22012,1,0]]</v>
      </c>
    </row>
    <row r="229" spans="1:13" x14ac:dyDescent="0.15">
      <c r="A229" s="4">
        <v>13064</v>
      </c>
      <c r="B229" s="2" t="s">
        <v>390</v>
      </c>
      <c r="C229" s="9" t="s">
        <v>177</v>
      </c>
      <c r="G229" s="9">
        <v>22012</v>
      </c>
      <c r="I229" s="9">
        <v>1</v>
      </c>
      <c r="M229" s="9" t="str">
        <f t="shared" si="20"/>
        <v>[[2,22012,1,0]]</v>
      </c>
    </row>
    <row r="230" spans="1:13" x14ac:dyDescent="0.15">
      <c r="A230" s="4">
        <v>13065</v>
      </c>
      <c r="B230" s="2" t="s">
        <v>391</v>
      </c>
      <c r="C230" s="9" t="s">
        <v>178</v>
      </c>
      <c r="G230" s="9">
        <v>22012</v>
      </c>
      <c r="I230" s="9">
        <v>1</v>
      </c>
      <c r="M230" s="9" t="str">
        <f t="shared" si="20"/>
        <v>[[2,22012,1,0]]</v>
      </c>
    </row>
    <row r="231" spans="1:13" x14ac:dyDescent="0.15">
      <c r="A231" s="4">
        <v>13071</v>
      </c>
      <c r="B231" s="2" t="s">
        <v>392</v>
      </c>
      <c r="C231" s="9" t="s">
        <v>179</v>
      </c>
      <c r="G231" s="9">
        <v>22012</v>
      </c>
      <c r="I231" s="9">
        <v>1</v>
      </c>
      <c r="M231" s="9" t="str">
        <f t="shared" si="20"/>
        <v>[[2,22012,1,0]]</v>
      </c>
    </row>
    <row r="232" spans="1:13" x14ac:dyDescent="0.15">
      <c r="A232" s="4">
        <v>13072</v>
      </c>
      <c r="B232" s="2" t="s">
        <v>393</v>
      </c>
      <c r="C232" s="9" t="s">
        <v>180</v>
      </c>
      <c r="G232" s="9">
        <v>22012</v>
      </c>
      <c r="I232" s="9">
        <v>1</v>
      </c>
      <c r="M232" s="9" t="str">
        <f t="shared" si="20"/>
        <v>[[2,22012,1,0]]</v>
      </c>
    </row>
    <row r="233" spans="1:13" x14ac:dyDescent="0.15">
      <c r="A233" s="4">
        <v>13073</v>
      </c>
      <c r="B233" s="2" t="s">
        <v>394</v>
      </c>
      <c r="C233" s="9" t="s">
        <v>181</v>
      </c>
      <c r="G233" s="9">
        <v>22012</v>
      </c>
      <c r="I233" s="9">
        <v>1</v>
      </c>
      <c r="M233" s="9" t="str">
        <f t="shared" si="20"/>
        <v>[[2,22012,1,0]]</v>
      </c>
    </row>
    <row r="234" spans="1:13" x14ac:dyDescent="0.15">
      <c r="A234" s="4">
        <v>13074</v>
      </c>
      <c r="B234" s="2" t="s">
        <v>395</v>
      </c>
      <c r="C234" s="9" t="s">
        <v>182</v>
      </c>
      <c r="G234" s="9">
        <v>22012</v>
      </c>
      <c r="I234" s="9">
        <v>1</v>
      </c>
      <c r="M234" s="9" t="str">
        <f t="shared" si="20"/>
        <v>[[2,22012,1,0]]</v>
      </c>
    </row>
    <row r="235" spans="1:13" x14ac:dyDescent="0.15">
      <c r="A235" s="4">
        <v>13075</v>
      </c>
      <c r="B235" s="2" t="s">
        <v>396</v>
      </c>
      <c r="C235" s="9" t="s">
        <v>183</v>
      </c>
      <c r="G235" s="9">
        <v>22012</v>
      </c>
      <c r="I235" s="9">
        <v>1</v>
      </c>
      <c r="M235" s="9" t="str">
        <f t="shared" si="20"/>
        <v>[[2,22012,1,0]]</v>
      </c>
    </row>
    <row r="236" spans="1:13" x14ac:dyDescent="0.15">
      <c r="A236" s="4">
        <v>13081</v>
      </c>
      <c r="B236" s="2" t="s">
        <v>397</v>
      </c>
      <c r="C236" s="9" t="s">
        <v>184</v>
      </c>
      <c r="G236" s="9">
        <v>22013</v>
      </c>
      <c r="I236" s="9">
        <v>1</v>
      </c>
      <c r="M236" s="9" t="str">
        <f t="shared" si="20"/>
        <v>[[2,22013,1,0]]</v>
      </c>
    </row>
    <row r="237" spans="1:13" x14ac:dyDescent="0.15">
      <c r="A237" s="4">
        <v>13082</v>
      </c>
      <c r="B237" s="2" t="s">
        <v>398</v>
      </c>
      <c r="C237" s="9" t="s">
        <v>185</v>
      </c>
      <c r="G237" s="9">
        <v>22013</v>
      </c>
      <c r="I237" s="9">
        <v>1</v>
      </c>
      <c r="M237" s="9" t="str">
        <f t="shared" si="20"/>
        <v>[[2,22013,1,0]]</v>
      </c>
    </row>
    <row r="238" spans="1:13" x14ac:dyDescent="0.15">
      <c r="A238" s="4">
        <v>13083</v>
      </c>
      <c r="B238" s="2" t="s">
        <v>399</v>
      </c>
      <c r="C238" s="9" t="s">
        <v>186</v>
      </c>
      <c r="G238" s="9">
        <v>22013</v>
      </c>
      <c r="I238" s="9">
        <v>1</v>
      </c>
      <c r="M238" s="9" t="str">
        <f t="shared" si="20"/>
        <v>[[2,22013,1,0]]</v>
      </c>
    </row>
    <row r="239" spans="1:13" x14ac:dyDescent="0.15">
      <c r="A239" s="4">
        <v>13084</v>
      </c>
      <c r="B239" s="2" t="s">
        <v>400</v>
      </c>
      <c r="C239" s="9" t="s">
        <v>187</v>
      </c>
      <c r="G239" s="9">
        <v>22013</v>
      </c>
      <c r="I239" s="9">
        <v>1</v>
      </c>
      <c r="M239" s="9" t="str">
        <f t="shared" si="20"/>
        <v>[[2,22013,1,0]]</v>
      </c>
    </row>
    <row r="240" spans="1:13" x14ac:dyDescent="0.15">
      <c r="A240" s="4">
        <v>13085</v>
      </c>
      <c r="B240" s="2" t="s">
        <v>401</v>
      </c>
      <c r="C240" s="9" t="s">
        <v>188</v>
      </c>
      <c r="G240" s="9">
        <v>22013</v>
      </c>
      <c r="I240" s="9">
        <v>1</v>
      </c>
      <c r="M240" s="9" t="str">
        <f t="shared" si="20"/>
        <v>[[2,22013,1,0]]</v>
      </c>
    </row>
    <row r="241" spans="1:13" x14ac:dyDescent="0.15">
      <c r="A241" s="4">
        <v>13091</v>
      </c>
      <c r="B241" s="2" t="s">
        <v>402</v>
      </c>
      <c r="C241" s="9" t="s">
        <v>189</v>
      </c>
      <c r="G241" s="9">
        <v>22013</v>
      </c>
      <c r="I241" s="9">
        <v>1</v>
      </c>
      <c r="M241" s="9" t="str">
        <f t="shared" si="20"/>
        <v>[[2,22013,1,0]]</v>
      </c>
    </row>
    <row r="242" spans="1:13" x14ac:dyDescent="0.15">
      <c r="A242" s="4">
        <v>13092</v>
      </c>
      <c r="B242" s="2" t="s">
        <v>403</v>
      </c>
      <c r="C242" s="9" t="s">
        <v>190</v>
      </c>
      <c r="G242" s="9">
        <v>22013</v>
      </c>
      <c r="I242" s="9">
        <v>1</v>
      </c>
      <c r="M242" s="9" t="str">
        <f t="shared" si="20"/>
        <v>[[2,22013,1,0]]</v>
      </c>
    </row>
    <row r="243" spans="1:13" x14ac:dyDescent="0.15">
      <c r="A243" s="4">
        <v>13093</v>
      </c>
      <c r="B243" s="2" t="s">
        <v>404</v>
      </c>
      <c r="C243" s="9" t="s">
        <v>191</v>
      </c>
      <c r="G243" s="9">
        <v>22013</v>
      </c>
      <c r="I243" s="9">
        <v>1</v>
      </c>
      <c r="M243" s="9" t="str">
        <f t="shared" si="20"/>
        <v>[[2,22013,1,0]]</v>
      </c>
    </row>
    <row r="244" spans="1:13" x14ac:dyDescent="0.15">
      <c r="A244" s="4">
        <v>13094</v>
      </c>
      <c r="B244" s="2" t="s">
        <v>405</v>
      </c>
      <c r="C244" s="9" t="s">
        <v>192</v>
      </c>
      <c r="G244" s="9">
        <v>22013</v>
      </c>
      <c r="I244" s="9">
        <v>1</v>
      </c>
      <c r="M244" s="9" t="str">
        <f t="shared" si="20"/>
        <v>[[2,22013,1,0]]</v>
      </c>
    </row>
    <row r="245" spans="1:13" x14ac:dyDescent="0.15">
      <c r="A245" s="4">
        <v>13095</v>
      </c>
      <c r="B245" s="2" t="s">
        <v>406</v>
      </c>
      <c r="C245" s="9" t="s">
        <v>193</v>
      </c>
      <c r="G245" s="9">
        <v>22013</v>
      </c>
      <c r="I245" s="9">
        <v>1</v>
      </c>
      <c r="M245" s="9" t="str">
        <f t="shared" si="20"/>
        <v>[[2,22013,1,0]]</v>
      </c>
    </row>
    <row r="246" spans="1:13" x14ac:dyDescent="0.15">
      <c r="A246" s="4">
        <v>13101</v>
      </c>
      <c r="B246" s="2" t="s">
        <v>407</v>
      </c>
      <c r="C246" s="9" t="s">
        <v>194</v>
      </c>
      <c r="G246" s="9">
        <v>22013</v>
      </c>
      <c r="I246" s="9">
        <v>1</v>
      </c>
      <c r="M246" s="9" t="str">
        <f t="shared" si="20"/>
        <v>[[2,22013,1,0]]</v>
      </c>
    </row>
    <row r="247" spans="1:13" x14ac:dyDescent="0.15">
      <c r="A247" s="4">
        <v>13102</v>
      </c>
      <c r="B247" s="2" t="s">
        <v>408</v>
      </c>
      <c r="C247" s="9" t="s">
        <v>195</v>
      </c>
      <c r="G247" s="9">
        <v>22013</v>
      </c>
      <c r="I247" s="9">
        <v>1</v>
      </c>
      <c r="M247" s="9" t="str">
        <f t="shared" si="20"/>
        <v>[[2,22013,1,0]]</v>
      </c>
    </row>
    <row r="248" spans="1:13" x14ac:dyDescent="0.15">
      <c r="A248" s="4">
        <v>13103</v>
      </c>
      <c r="B248" s="2" t="s">
        <v>409</v>
      </c>
      <c r="C248" s="9" t="s">
        <v>196</v>
      </c>
      <c r="G248" s="9">
        <v>22013</v>
      </c>
      <c r="I248" s="9">
        <v>1</v>
      </c>
      <c r="M248" s="9" t="str">
        <f t="shared" si="20"/>
        <v>[[2,22013,1,0]]</v>
      </c>
    </row>
    <row r="249" spans="1:13" x14ac:dyDescent="0.15">
      <c r="A249" s="4">
        <v>13104</v>
      </c>
      <c r="B249" s="2" t="s">
        <v>410</v>
      </c>
      <c r="C249" s="9" t="s">
        <v>197</v>
      </c>
      <c r="G249" s="9">
        <v>22013</v>
      </c>
      <c r="I249" s="9">
        <v>1</v>
      </c>
      <c r="M249" s="9" t="str">
        <f t="shared" si="20"/>
        <v>[[2,22013,1,0]]</v>
      </c>
    </row>
    <row r="250" spans="1:13" x14ac:dyDescent="0.15">
      <c r="A250" s="4">
        <v>13105</v>
      </c>
      <c r="B250" s="2" t="s">
        <v>411</v>
      </c>
      <c r="C250" s="9" t="s">
        <v>198</v>
      </c>
      <c r="G250" s="9">
        <v>22013</v>
      </c>
      <c r="I250" s="9">
        <v>1</v>
      </c>
      <c r="M250" s="9" t="str">
        <f t="shared" si="20"/>
        <v>[[2,22013,1,0]]</v>
      </c>
    </row>
    <row r="251" spans="1:13" x14ac:dyDescent="0.15">
      <c r="A251" s="4">
        <v>10011</v>
      </c>
      <c r="B251" s="2" t="s">
        <v>412</v>
      </c>
      <c r="C251" s="9" t="s">
        <v>199</v>
      </c>
      <c r="G251" s="9">
        <v>22011</v>
      </c>
      <c r="I251" s="9">
        <v>1</v>
      </c>
      <c r="M251" s="9" t="str">
        <f t="shared" si="20"/>
        <v>[[2,22011,1,0]]</v>
      </c>
    </row>
    <row r="252" spans="1:13" x14ac:dyDescent="0.15">
      <c r="A252" s="4">
        <v>10012</v>
      </c>
      <c r="B252" s="2" t="s">
        <v>413</v>
      </c>
      <c r="C252" s="9" t="s">
        <v>200</v>
      </c>
      <c r="G252" s="9">
        <v>22011</v>
      </c>
      <c r="I252" s="9">
        <v>1</v>
      </c>
      <c r="M252" s="9" t="str">
        <f t="shared" si="20"/>
        <v>[[2,22011,1,0]]</v>
      </c>
    </row>
    <row r="253" spans="1:13" x14ac:dyDescent="0.15">
      <c r="A253" s="4">
        <v>10013</v>
      </c>
      <c r="B253" s="2" t="s">
        <v>414</v>
      </c>
      <c r="C253" s="9" t="s">
        <v>201</v>
      </c>
      <c r="G253" s="9">
        <v>22011</v>
      </c>
      <c r="I253" s="9">
        <v>1</v>
      </c>
      <c r="M253" s="9" t="str">
        <f t="shared" si="20"/>
        <v>[[2,22011,1,0]]</v>
      </c>
    </row>
    <row r="254" spans="1:13" x14ac:dyDescent="0.15">
      <c r="A254" s="4">
        <v>10021</v>
      </c>
      <c r="B254" s="2" t="s">
        <v>415</v>
      </c>
      <c r="C254" s="9" t="s">
        <v>202</v>
      </c>
      <c r="G254" s="9">
        <v>22011</v>
      </c>
      <c r="I254" s="9">
        <v>1</v>
      </c>
      <c r="M254" s="9" t="str">
        <f t="shared" si="20"/>
        <v>[[2,22011,1,0]]</v>
      </c>
    </row>
    <row r="255" spans="1:13" x14ac:dyDescent="0.15">
      <c r="A255" s="4">
        <v>10022</v>
      </c>
      <c r="B255" s="2" t="s">
        <v>416</v>
      </c>
      <c r="C255" s="9" t="s">
        <v>203</v>
      </c>
      <c r="G255" s="9">
        <v>22011</v>
      </c>
      <c r="I255" s="9">
        <v>1</v>
      </c>
      <c r="M255" s="9" t="str">
        <f t="shared" ref="M255:M280" si="21">"[[2,"&amp;G255&amp;","&amp;I255&amp;",0]]"</f>
        <v>[[2,22011,1,0]]</v>
      </c>
    </row>
    <row r="256" spans="1:13" x14ac:dyDescent="0.15">
      <c r="A256" s="4">
        <v>10023</v>
      </c>
      <c r="B256" s="2" t="s">
        <v>417</v>
      </c>
      <c r="C256" s="9" t="s">
        <v>204</v>
      </c>
      <c r="G256" s="9">
        <v>22011</v>
      </c>
      <c r="I256" s="9">
        <v>1</v>
      </c>
      <c r="M256" s="9" t="str">
        <f t="shared" si="21"/>
        <v>[[2,22011,1,0]]</v>
      </c>
    </row>
    <row r="257" spans="1:13" x14ac:dyDescent="0.15">
      <c r="A257" s="4">
        <v>10031</v>
      </c>
      <c r="B257" s="2" t="s">
        <v>418</v>
      </c>
      <c r="C257" s="9" t="s">
        <v>205</v>
      </c>
      <c r="G257" s="9">
        <v>22011</v>
      </c>
      <c r="I257" s="9">
        <v>1</v>
      </c>
      <c r="M257" s="9" t="str">
        <f t="shared" si="21"/>
        <v>[[2,22011,1,0]]</v>
      </c>
    </row>
    <row r="258" spans="1:13" x14ac:dyDescent="0.15">
      <c r="A258" s="4">
        <v>10032</v>
      </c>
      <c r="B258" s="2" t="s">
        <v>419</v>
      </c>
      <c r="C258" s="9" t="s">
        <v>206</v>
      </c>
      <c r="G258" s="9">
        <v>22011</v>
      </c>
      <c r="I258" s="9">
        <v>1</v>
      </c>
      <c r="M258" s="9" t="str">
        <f t="shared" si="21"/>
        <v>[[2,22011,1,0]]</v>
      </c>
    </row>
    <row r="259" spans="1:13" x14ac:dyDescent="0.15">
      <c r="A259" s="4">
        <v>10033</v>
      </c>
      <c r="B259" s="2" t="s">
        <v>420</v>
      </c>
      <c r="C259" s="9" t="s">
        <v>207</v>
      </c>
      <c r="G259" s="9">
        <v>22011</v>
      </c>
      <c r="I259" s="9">
        <v>1</v>
      </c>
      <c r="M259" s="9" t="str">
        <f t="shared" si="21"/>
        <v>[[2,22011,1,0]]</v>
      </c>
    </row>
    <row r="260" spans="1:13" x14ac:dyDescent="0.15">
      <c r="A260" s="4">
        <v>10041</v>
      </c>
      <c r="B260" s="2" t="s">
        <v>421</v>
      </c>
      <c r="C260" s="9" t="s">
        <v>208</v>
      </c>
      <c r="G260" s="9">
        <v>22011</v>
      </c>
      <c r="I260" s="9">
        <v>1</v>
      </c>
      <c r="M260" s="9" t="str">
        <f t="shared" si="21"/>
        <v>[[2,22011,1,0]]</v>
      </c>
    </row>
    <row r="261" spans="1:13" x14ac:dyDescent="0.15">
      <c r="A261" s="4">
        <v>10042</v>
      </c>
      <c r="B261" s="2" t="s">
        <v>422</v>
      </c>
      <c r="C261" s="9" t="s">
        <v>209</v>
      </c>
      <c r="G261" s="9">
        <v>22011</v>
      </c>
      <c r="I261" s="9">
        <v>1</v>
      </c>
      <c r="M261" s="9" t="str">
        <f t="shared" si="21"/>
        <v>[[2,22011,1,0]]</v>
      </c>
    </row>
    <row r="262" spans="1:13" x14ac:dyDescent="0.15">
      <c r="A262" s="4">
        <v>10043</v>
      </c>
      <c r="B262" s="2" t="s">
        <v>423</v>
      </c>
      <c r="C262" s="9" t="s">
        <v>210</v>
      </c>
      <c r="G262" s="9">
        <v>22011</v>
      </c>
      <c r="I262" s="9">
        <v>1</v>
      </c>
      <c r="M262" s="9" t="str">
        <f t="shared" si="21"/>
        <v>[[2,22011,1,0]]</v>
      </c>
    </row>
    <row r="263" spans="1:13" x14ac:dyDescent="0.15">
      <c r="A263" s="4">
        <v>10051</v>
      </c>
      <c r="B263" s="2" t="s">
        <v>424</v>
      </c>
      <c r="C263" s="9" t="s">
        <v>211</v>
      </c>
      <c r="G263" s="9">
        <v>22012</v>
      </c>
      <c r="I263" s="9">
        <v>1</v>
      </c>
      <c r="M263" s="9" t="str">
        <f t="shared" si="21"/>
        <v>[[2,22012,1,0]]</v>
      </c>
    </row>
    <row r="264" spans="1:13" x14ac:dyDescent="0.15">
      <c r="A264" s="4">
        <v>10052</v>
      </c>
      <c r="B264" s="2" t="s">
        <v>425</v>
      </c>
      <c r="C264" s="9" t="s">
        <v>212</v>
      </c>
      <c r="G264" s="9">
        <v>22012</v>
      </c>
      <c r="I264" s="9">
        <v>1</v>
      </c>
      <c r="M264" s="9" t="str">
        <f t="shared" si="21"/>
        <v>[[2,22012,1,0]]</v>
      </c>
    </row>
    <row r="265" spans="1:13" x14ac:dyDescent="0.15">
      <c r="A265" s="4">
        <v>10053</v>
      </c>
      <c r="B265" s="2" t="s">
        <v>426</v>
      </c>
      <c r="C265" s="9" t="s">
        <v>213</v>
      </c>
      <c r="G265" s="9">
        <v>22012</v>
      </c>
      <c r="I265" s="9">
        <v>1</v>
      </c>
      <c r="M265" s="9" t="str">
        <f t="shared" si="21"/>
        <v>[[2,22012,1,0]]</v>
      </c>
    </row>
    <row r="266" spans="1:13" x14ac:dyDescent="0.15">
      <c r="A266" s="4">
        <v>10061</v>
      </c>
      <c r="B266" s="2" t="s">
        <v>427</v>
      </c>
      <c r="C266" s="9" t="s">
        <v>214</v>
      </c>
      <c r="G266" s="9">
        <v>22012</v>
      </c>
      <c r="I266" s="9">
        <v>1</v>
      </c>
      <c r="M266" s="9" t="str">
        <f t="shared" si="21"/>
        <v>[[2,22012,1,0]]</v>
      </c>
    </row>
    <row r="267" spans="1:13" x14ac:dyDescent="0.15">
      <c r="A267" s="4">
        <v>10062</v>
      </c>
      <c r="B267" s="2" t="s">
        <v>428</v>
      </c>
      <c r="C267" s="9" t="s">
        <v>215</v>
      </c>
      <c r="G267" s="9">
        <v>22012</v>
      </c>
      <c r="I267" s="9">
        <v>1</v>
      </c>
      <c r="M267" s="9" t="str">
        <f t="shared" si="21"/>
        <v>[[2,22012,1,0]]</v>
      </c>
    </row>
    <row r="268" spans="1:13" x14ac:dyDescent="0.15">
      <c r="A268" s="4">
        <v>10063</v>
      </c>
      <c r="B268" s="2" t="s">
        <v>429</v>
      </c>
      <c r="C268" s="9" t="s">
        <v>216</v>
      </c>
      <c r="G268" s="9">
        <v>22012</v>
      </c>
      <c r="I268" s="9">
        <v>1</v>
      </c>
      <c r="M268" s="9" t="str">
        <f t="shared" si="21"/>
        <v>[[2,22012,1,0]]</v>
      </c>
    </row>
    <row r="269" spans="1:13" x14ac:dyDescent="0.15">
      <c r="A269" s="4">
        <v>10071</v>
      </c>
      <c r="B269" s="2" t="s">
        <v>430</v>
      </c>
      <c r="C269" s="9" t="s">
        <v>217</v>
      </c>
      <c r="G269" s="9">
        <v>22012</v>
      </c>
      <c r="I269" s="9">
        <v>1</v>
      </c>
      <c r="M269" s="9" t="str">
        <f t="shared" si="21"/>
        <v>[[2,22012,1,0]]</v>
      </c>
    </row>
    <row r="270" spans="1:13" x14ac:dyDescent="0.15">
      <c r="A270" s="4">
        <v>10072</v>
      </c>
      <c r="B270" s="2" t="s">
        <v>431</v>
      </c>
      <c r="C270" s="9" t="s">
        <v>218</v>
      </c>
      <c r="G270" s="9">
        <v>22012</v>
      </c>
      <c r="I270" s="9">
        <v>1</v>
      </c>
      <c r="M270" s="9" t="str">
        <f t="shared" si="21"/>
        <v>[[2,22012,1,0]]</v>
      </c>
    </row>
    <row r="271" spans="1:13" x14ac:dyDescent="0.15">
      <c r="A271" s="4">
        <v>10073</v>
      </c>
      <c r="B271" s="2" t="s">
        <v>432</v>
      </c>
      <c r="C271" s="9" t="s">
        <v>219</v>
      </c>
      <c r="G271" s="9">
        <v>22012</v>
      </c>
      <c r="I271" s="9">
        <v>1</v>
      </c>
      <c r="M271" s="9" t="str">
        <f t="shared" si="21"/>
        <v>[[2,22012,1,0]]</v>
      </c>
    </row>
    <row r="272" spans="1:13" x14ac:dyDescent="0.15">
      <c r="A272" s="4">
        <v>10081</v>
      </c>
      <c r="B272" s="2" t="s">
        <v>433</v>
      </c>
      <c r="C272" s="9" t="s">
        <v>220</v>
      </c>
      <c r="G272" s="9">
        <v>22013</v>
      </c>
      <c r="I272" s="9">
        <v>1</v>
      </c>
      <c r="M272" s="9" t="str">
        <f t="shared" si="21"/>
        <v>[[2,22013,1,0]]</v>
      </c>
    </row>
    <row r="273" spans="1:13" x14ac:dyDescent="0.15">
      <c r="A273" s="4">
        <v>10082</v>
      </c>
      <c r="B273" s="2" t="s">
        <v>434</v>
      </c>
      <c r="C273" s="9" t="s">
        <v>221</v>
      </c>
      <c r="G273" s="9">
        <v>22013</v>
      </c>
      <c r="I273" s="9">
        <v>1</v>
      </c>
      <c r="M273" s="9" t="str">
        <f t="shared" si="21"/>
        <v>[[2,22013,1,0]]</v>
      </c>
    </row>
    <row r="274" spans="1:13" x14ac:dyDescent="0.15">
      <c r="A274" s="4">
        <v>10083</v>
      </c>
      <c r="B274" s="2" t="s">
        <v>435</v>
      </c>
      <c r="C274" s="9" t="s">
        <v>222</v>
      </c>
      <c r="G274" s="9">
        <v>22013</v>
      </c>
      <c r="I274" s="9">
        <v>1</v>
      </c>
      <c r="M274" s="9" t="str">
        <f t="shared" si="21"/>
        <v>[[2,22013,1,0]]</v>
      </c>
    </row>
    <row r="275" spans="1:13" x14ac:dyDescent="0.15">
      <c r="A275" s="4">
        <v>10091</v>
      </c>
      <c r="B275" s="2" t="s">
        <v>436</v>
      </c>
      <c r="C275" s="9" t="s">
        <v>223</v>
      </c>
      <c r="G275" s="9">
        <v>22013</v>
      </c>
      <c r="I275" s="9">
        <v>1</v>
      </c>
      <c r="M275" s="9" t="str">
        <f t="shared" si="21"/>
        <v>[[2,22013,1,0]]</v>
      </c>
    </row>
    <row r="276" spans="1:13" x14ac:dyDescent="0.15">
      <c r="A276" s="4">
        <v>10092</v>
      </c>
      <c r="B276" s="2" t="s">
        <v>437</v>
      </c>
      <c r="C276" s="9" t="s">
        <v>224</v>
      </c>
      <c r="G276" s="9">
        <v>22013</v>
      </c>
      <c r="I276" s="9">
        <v>1</v>
      </c>
      <c r="M276" s="9" t="str">
        <f t="shared" si="21"/>
        <v>[[2,22013,1,0]]</v>
      </c>
    </row>
    <row r="277" spans="1:13" x14ac:dyDescent="0.15">
      <c r="A277" s="4">
        <v>10093</v>
      </c>
      <c r="B277" s="2" t="s">
        <v>438</v>
      </c>
      <c r="C277" s="9" t="s">
        <v>225</v>
      </c>
      <c r="G277" s="9">
        <v>22013</v>
      </c>
      <c r="I277" s="9">
        <v>1</v>
      </c>
      <c r="M277" s="9" t="str">
        <f t="shared" si="21"/>
        <v>[[2,22013,1,0]]</v>
      </c>
    </row>
    <row r="278" spans="1:13" x14ac:dyDescent="0.15">
      <c r="A278" s="4">
        <v>10101</v>
      </c>
      <c r="B278" s="2" t="s">
        <v>439</v>
      </c>
      <c r="C278" s="9" t="s">
        <v>226</v>
      </c>
      <c r="G278" s="9">
        <v>22013</v>
      </c>
      <c r="I278" s="9">
        <v>1</v>
      </c>
      <c r="M278" s="9" t="str">
        <f t="shared" si="21"/>
        <v>[[2,22013,1,0]]</v>
      </c>
    </row>
    <row r="279" spans="1:13" x14ac:dyDescent="0.15">
      <c r="A279" s="4">
        <v>10102</v>
      </c>
      <c r="B279" s="2" t="s">
        <v>440</v>
      </c>
      <c r="C279" s="9" t="s">
        <v>227</v>
      </c>
      <c r="G279" s="9">
        <v>22013</v>
      </c>
      <c r="I279" s="9">
        <v>1</v>
      </c>
      <c r="M279" s="9" t="str">
        <f t="shared" si="21"/>
        <v>[[2,22013,1,0]]</v>
      </c>
    </row>
    <row r="280" spans="1:13" x14ac:dyDescent="0.15">
      <c r="A280" s="4">
        <v>10103</v>
      </c>
      <c r="B280" s="2" t="s">
        <v>441</v>
      </c>
      <c r="C280" s="9" t="s">
        <v>228</v>
      </c>
      <c r="G280" s="9">
        <v>22013</v>
      </c>
      <c r="I280" s="9">
        <v>1</v>
      </c>
      <c r="M280" s="9" t="str">
        <f t="shared" si="21"/>
        <v>[[2,22013,1,0]]</v>
      </c>
    </row>
    <row r="281" spans="1:13" x14ac:dyDescent="0.15">
      <c r="A281" s="2">
        <v>70001</v>
      </c>
      <c r="B281" s="4" t="s">
        <v>488</v>
      </c>
      <c r="C281" s="9" t="s">
        <v>442</v>
      </c>
      <c r="D281" s="9">
        <v>25</v>
      </c>
      <c r="E281" s="9">
        <v>1</v>
      </c>
    </row>
    <row r="282" spans="1:13" x14ac:dyDescent="0.15">
      <c r="A282" s="2">
        <v>70002</v>
      </c>
      <c r="B282" s="4" t="s">
        <v>489</v>
      </c>
      <c r="C282" s="9" t="s">
        <v>443</v>
      </c>
      <c r="D282" s="9">
        <v>200</v>
      </c>
      <c r="E282" s="9">
        <v>15</v>
      </c>
    </row>
    <row r="283" spans="1:13" x14ac:dyDescent="0.15">
      <c r="A283" s="2">
        <v>70003</v>
      </c>
      <c r="B283" s="4" t="s">
        <v>490</v>
      </c>
      <c r="C283" s="9" t="s">
        <v>444</v>
      </c>
      <c r="D283" s="9">
        <v>1200</v>
      </c>
      <c r="E283" s="9">
        <v>30</v>
      </c>
    </row>
    <row r="284" spans="1:13" x14ac:dyDescent="0.15">
      <c r="A284" s="2">
        <v>70004</v>
      </c>
      <c r="B284" s="4" t="s">
        <v>491</v>
      </c>
      <c r="C284" s="9" t="s">
        <v>445</v>
      </c>
      <c r="D284" s="9">
        <v>7200</v>
      </c>
      <c r="E284" s="9">
        <v>45</v>
      </c>
    </row>
    <row r="285" spans="1:13" x14ac:dyDescent="0.15">
      <c r="A285" s="2">
        <v>70005</v>
      </c>
      <c r="B285" s="4" t="s">
        <v>492</v>
      </c>
      <c r="C285" s="9" t="s">
        <v>446</v>
      </c>
      <c r="D285" s="9">
        <v>43200</v>
      </c>
      <c r="E285" s="9">
        <v>60</v>
      </c>
    </row>
    <row r="286" spans="1:13" x14ac:dyDescent="0.15">
      <c r="A286" s="2">
        <v>70006</v>
      </c>
      <c r="B286" s="4" t="s">
        <v>470</v>
      </c>
      <c r="C286" s="6" t="s">
        <v>447</v>
      </c>
      <c r="D286" s="9">
        <v>5200</v>
      </c>
    </row>
    <row r="287" spans="1:13" x14ac:dyDescent="0.15">
      <c r="A287" s="2">
        <v>75000</v>
      </c>
      <c r="B287" s="4" t="s">
        <v>467</v>
      </c>
      <c r="C287" s="6" t="s">
        <v>448</v>
      </c>
      <c r="D287" s="9">
        <v>800</v>
      </c>
    </row>
    <row r="288" spans="1:13" x14ac:dyDescent="0.15">
      <c r="A288" s="2">
        <v>73001</v>
      </c>
      <c r="B288" s="4" t="s">
        <v>471</v>
      </c>
      <c r="C288" s="9" t="s">
        <v>449</v>
      </c>
      <c r="D288" s="9">
        <v>200</v>
      </c>
    </row>
    <row r="289" spans="1:4" x14ac:dyDescent="0.15">
      <c r="A289" s="2">
        <v>73002</v>
      </c>
      <c r="B289" s="4" t="s">
        <v>472</v>
      </c>
      <c r="C289" s="9" t="s">
        <v>450</v>
      </c>
      <c r="D289" s="9">
        <v>1000</v>
      </c>
    </row>
    <row r="290" spans="1:4" x14ac:dyDescent="0.15">
      <c r="A290" s="2">
        <v>73003</v>
      </c>
      <c r="B290" s="4" t="s">
        <v>473</v>
      </c>
      <c r="C290" s="9" t="s">
        <v>451</v>
      </c>
      <c r="D290" s="9">
        <v>5000</v>
      </c>
    </row>
    <row r="291" spans="1:4" x14ac:dyDescent="0.15">
      <c r="A291" s="2">
        <v>73004</v>
      </c>
      <c r="B291" s="4" t="s">
        <v>474</v>
      </c>
      <c r="C291" s="9" t="s">
        <v>452</v>
      </c>
      <c r="D291" s="9">
        <v>25000</v>
      </c>
    </row>
    <row r="292" spans="1:4" x14ac:dyDescent="0.15">
      <c r="A292" s="2">
        <v>73005</v>
      </c>
      <c r="B292" s="4" t="s">
        <v>475</v>
      </c>
      <c r="C292" s="6" t="s">
        <v>466</v>
      </c>
      <c r="D292" s="9">
        <v>4000</v>
      </c>
    </row>
    <row r="293" spans="1:4" x14ac:dyDescent="0.15">
      <c r="A293" s="2">
        <v>73010</v>
      </c>
      <c r="B293" s="4" t="s">
        <v>479</v>
      </c>
      <c r="C293" s="6" t="s">
        <v>468</v>
      </c>
      <c r="D293" s="9">
        <v>320</v>
      </c>
    </row>
    <row r="294" spans="1:4" x14ac:dyDescent="0.15">
      <c r="A294" s="2">
        <v>73011</v>
      </c>
      <c r="B294" s="4" t="s">
        <v>476</v>
      </c>
      <c r="C294" s="9" t="s">
        <v>453</v>
      </c>
      <c r="D294" s="9">
        <v>100</v>
      </c>
    </row>
    <row r="295" spans="1:4" x14ac:dyDescent="0.15">
      <c r="A295" s="2">
        <v>73012</v>
      </c>
      <c r="B295" s="4" t="s">
        <v>477</v>
      </c>
      <c r="C295" s="9" t="s">
        <v>454</v>
      </c>
      <c r="D295" s="9">
        <v>200</v>
      </c>
    </row>
    <row r="296" spans="1:4" x14ac:dyDescent="0.15">
      <c r="A296" s="2">
        <v>73013</v>
      </c>
      <c r="B296" s="4" t="s">
        <v>478</v>
      </c>
      <c r="C296" s="9" t="s">
        <v>455</v>
      </c>
      <c r="D296" s="9">
        <v>400</v>
      </c>
    </row>
    <row r="297" spans="1:4" x14ac:dyDescent="0.15">
      <c r="A297" s="2">
        <v>75007</v>
      </c>
      <c r="B297" s="4" t="s">
        <v>494</v>
      </c>
      <c r="C297" s="6" t="s">
        <v>456</v>
      </c>
      <c r="D297" s="9">
        <v>2000</v>
      </c>
    </row>
    <row r="298" spans="1:4" x14ac:dyDescent="0.15">
      <c r="A298" s="2">
        <v>75008</v>
      </c>
      <c r="B298" s="4" t="s">
        <v>480</v>
      </c>
      <c r="C298" s="9" t="s">
        <v>457</v>
      </c>
      <c r="D298" s="9">
        <v>20</v>
      </c>
    </row>
    <row r="299" spans="1:4" x14ac:dyDescent="0.15">
      <c r="A299" s="2">
        <v>75009</v>
      </c>
      <c r="B299" s="4" t="s">
        <v>481</v>
      </c>
      <c r="C299" s="9" t="s">
        <v>458</v>
      </c>
      <c r="D299" s="9">
        <v>100</v>
      </c>
    </row>
    <row r="300" spans="1:4" x14ac:dyDescent="0.15">
      <c r="A300" s="2">
        <v>75010</v>
      </c>
      <c r="B300" s="4" t="s">
        <v>482</v>
      </c>
      <c r="C300" s="9" t="s">
        <v>459</v>
      </c>
      <c r="D300" s="9">
        <v>500</v>
      </c>
    </row>
    <row r="301" spans="1:4" x14ac:dyDescent="0.15">
      <c r="A301" s="2">
        <v>75011</v>
      </c>
      <c r="B301" s="4" t="s">
        <v>483</v>
      </c>
      <c r="C301" s="9" t="s">
        <v>460</v>
      </c>
      <c r="D301" s="9">
        <v>2500</v>
      </c>
    </row>
    <row r="302" spans="1:4" x14ac:dyDescent="0.15">
      <c r="A302" s="2">
        <v>75012</v>
      </c>
      <c r="B302" s="4" t="s">
        <v>484</v>
      </c>
      <c r="C302" s="9" t="s">
        <v>461</v>
      </c>
      <c r="D302" s="9">
        <v>12500</v>
      </c>
    </row>
    <row r="303" spans="1:4" x14ac:dyDescent="0.15">
      <c r="A303" s="2">
        <v>75013</v>
      </c>
      <c r="B303" s="4" t="s">
        <v>485</v>
      </c>
      <c r="C303" s="9" t="s">
        <v>462</v>
      </c>
      <c r="D303" s="9">
        <v>200</v>
      </c>
    </row>
    <row r="304" spans="1:4" x14ac:dyDescent="0.15">
      <c r="A304" s="2">
        <v>75014</v>
      </c>
      <c r="B304" s="4" t="s">
        <v>486</v>
      </c>
      <c r="C304" s="9" t="s">
        <v>463</v>
      </c>
      <c r="D304" s="9">
        <v>1000</v>
      </c>
    </row>
    <row r="305" spans="1:4" x14ac:dyDescent="0.15">
      <c r="A305" s="2">
        <v>75015</v>
      </c>
      <c r="B305" s="4" t="s">
        <v>487</v>
      </c>
      <c r="C305" s="9" t="s">
        <v>464</v>
      </c>
      <c r="D305" s="9">
        <v>5000</v>
      </c>
    </row>
    <row r="306" spans="1:4" x14ac:dyDescent="0.15">
      <c r="A306" s="2">
        <v>75016</v>
      </c>
      <c r="B306" s="4" t="s">
        <v>495</v>
      </c>
      <c r="C306" s="6" t="s">
        <v>465</v>
      </c>
      <c r="D306" s="9">
        <v>4000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S38"/>
  <sheetViews>
    <sheetView workbookViewId="0">
      <selection activeCell="S13" sqref="S13"/>
    </sheetView>
  </sheetViews>
  <sheetFormatPr defaultRowHeight="13.5" x14ac:dyDescent="0.15"/>
  <cols>
    <col min="10" max="10" width="22.375" customWidth="1"/>
    <col min="17" max="17" width="13.625" customWidth="1"/>
  </cols>
  <sheetData>
    <row r="1" spans="7:19" x14ac:dyDescent="0.15">
      <c r="J1">
        <v>3.4216029575621816</v>
      </c>
      <c r="Q1" s="12" t="s">
        <v>703</v>
      </c>
      <c r="S1" s="12" t="s">
        <v>704</v>
      </c>
    </row>
    <row r="2" spans="7:19" x14ac:dyDescent="0.15">
      <c r="G2">
        <v>35013</v>
      </c>
      <c r="H2">
        <v>1</v>
      </c>
      <c r="I2">
        <v>5</v>
      </c>
      <c r="J2">
        <f>10000/I2*$J$1</f>
        <v>6843.2059151243629</v>
      </c>
      <c r="K2">
        <f>ROUND(J2,0)+1</f>
        <v>6844</v>
      </c>
      <c r="M2">
        <f>I2*K2*0.0001</f>
        <v>3.4220000000000002</v>
      </c>
      <c r="O2" s="12" t="s">
        <v>693</v>
      </c>
      <c r="P2" s="12" t="s">
        <v>697</v>
      </c>
      <c r="Q2" t="str">
        <f>O2&amp;P2</f>
        <v>初级神羽*1</v>
      </c>
      <c r="S2" s="16">
        <f t="shared" ref="S2:S23" si="0">K2/10000</f>
        <v>0.68440000000000001</v>
      </c>
    </row>
    <row r="3" spans="7:19" x14ac:dyDescent="0.15">
      <c r="G3" s="12">
        <v>35013</v>
      </c>
      <c r="H3">
        <v>10</v>
      </c>
      <c r="I3">
        <v>50</v>
      </c>
      <c r="J3" s="12">
        <f t="shared" ref="J3:J23" si="1">10000/I3*$J$1</f>
        <v>684.32059151243629</v>
      </c>
      <c r="K3" s="12">
        <f t="shared" ref="K3:K23" si="2">ROUND(J3,0)</f>
        <v>684</v>
      </c>
      <c r="M3" s="12">
        <f t="shared" ref="M3:M23" si="3">I3*K3*0.0001</f>
        <v>3.4200000000000004</v>
      </c>
      <c r="O3" s="12" t="s">
        <v>693</v>
      </c>
      <c r="P3" s="12" t="s">
        <v>698</v>
      </c>
      <c r="Q3" s="12" t="str">
        <f t="shared" ref="Q3:Q23" si="4">O3&amp;P3</f>
        <v>初级神羽*10</v>
      </c>
      <c r="S3" s="16">
        <f t="shared" si="0"/>
        <v>6.8400000000000002E-2</v>
      </c>
    </row>
    <row r="4" spans="7:19" x14ac:dyDescent="0.15">
      <c r="G4">
        <v>35014</v>
      </c>
      <c r="H4">
        <v>1</v>
      </c>
      <c r="I4">
        <v>25</v>
      </c>
      <c r="J4" s="12">
        <f t="shared" si="1"/>
        <v>1368.6411830248726</v>
      </c>
      <c r="K4" s="12">
        <f t="shared" si="2"/>
        <v>1369</v>
      </c>
      <c r="M4" s="12">
        <f t="shared" si="3"/>
        <v>3.4225000000000003</v>
      </c>
      <c r="O4" s="12" t="s">
        <v>694</v>
      </c>
      <c r="P4" s="12" t="s">
        <v>697</v>
      </c>
      <c r="Q4" s="12" t="str">
        <f t="shared" si="4"/>
        <v>中级神羽*1</v>
      </c>
      <c r="S4" s="16">
        <f t="shared" si="0"/>
        <v>0.13689999999999999</v>
      </c>
    </row>
    <row r="5" spans="7:19" x14ac:dyDescent="0.15">
      <c r="G5" s="12">
        <v>35014</v>
      </c>
      <c r="H5">
        <v>10</v>
      </c>
      <c r="I5">
        <v>250</v>
      </c>
      <c r="J5" s="12">
        <f t="shared" si="1"/>
        <v>136.86411830248727</v>
      </c>
      <c r="K5" s="12">
        <f t="shared" si="2"/>
        <v>137</v>
      </c>
      <c r="M5" s="12">
        <f t="shared" si="3"/>
        <v>3.4250000000000003</v>
      </c>
      <c r="O5" s="12" t="s">
        <v>694</v>
      </c>
      <c r="P5" s="12" t="s">
        <v>698</v>
      </c>
      <c r="Q5" s="12" t="str">
        <f t="shared" si="4"/>
        <v>中级神羽*10</v>
      </c>
      <c r="S5" s="16">
        <f t="shared" si="0"/>
        <v>1.37E-2</v>
      </c>
    </row>
    <row r="6" spans="7:19" x14ac:dyDescent="0.15">
      <c r="G6">
        <v>35015</v>
      </c>
      <c r="H6">
        <v>1</v>
      </c>
      <c r="I6">
        <v>125</v>
      </c>
      <c r="J6" s="12">
        <f t="shared" si="1"/>
        <v>273.72823660497454</v>
      </c>
      <c r="K6" s="12">
        <f t="shared" si="2"/>
        <v>274</v>
      </c>
      <c r="M6" s="12">
        <f t="shared" si="3"/>
        <v>3.4250000000000003</v>
      </c>
      <c r="O6" s="12" t="s">
        <v>695</v>
      </c>
      <c r="P6" s="12" t="s">
        <v>697</v>
      </c>
      <c r="Q6" s="12" t="str">
        <f t="shared" si="4"/>
        <v>高级神羽*1</v>
      </c>
      <c r="S6" s="16">
        <f t="shared" si="0"/>
        <v>2.7400000000000001E-2</v>
      </c>
    </row>
    <row r="7" spans="7:19" x14ac:dyDescent="0.15">
      <c r="G7" s="12">
        <v>35015</v>
      </c>
      <c r="H7">
        <v>10</v>
      </c>
      <c r="I7">
        <v>1250</v>
      </c>
      <c r="J7" s="12">
        <f t="shared" si="1"/>
        <v>27.372823660497453</v>
      </c>
      <c r="K7" s="12">
        <f t="shared" si="2"/>
        <v>27</v>
      </c>
      <c r="M7" s="12">
        <f t="shared" si="3"/>
        <v>3.375</v>
      </c>
      <c r="O7" s="12" t="s">
        <v>695</v>
      </c>
      <c r="P7" s="12" t="s">
        <v>698</v>
      </c>
      <c r="Q7" s="12" t="str">
        <f t="shared" si="4"/>
        <v>高级神羽*10</v>
      </c>
      <c r="S7" s="16">
        <f t="shared" si="0"/>
        <v>2.7000000000000001E-3</v>
      </c>
    </row>
    <row r="8" spans="7:19" x14ac:dyDescent="0.15">
      <c r="G8" s="12">
        <v>35016</v>
      </c>
      <c r="H8">
        <v>1</v>
      </c>
      <c r="I8">
        <v>625</v>
      </c>
      <c r="J8" s="12">
        <f t="shared" si="1"/>
        <v>54.745647320994905</v>
      </c>
      <c r="K8" s="12">
        <f t="shared" si="2"/>
        <v>55</v>
      </c>
      <c r="M8" s="12">
        <f t="shared" si="3"/>
        <v>3.4375</v>
      </c>
      <c r="O8" s="12" t="s">
        <v>696</v>
      </c>
      <c r="P8" s="12" t="s">
        <v>697</v>
      </c>
      <c r="Q8" s="12" t="str">
        <f t="shared" si="4"/>
        <v>凤凰之羽*1</v>
      </c>
      <c r="S8" s="16">
        <f t="shared" si="0"/>
        <v>5.4999999999999997E-3</v>
      </c>
    </row>
    <row r="9" spans="7:19" x14ac:dyDescent="0.15">
      <c r="G9" s="12">
        <v>35016</v>
      </c>
      <c r="H9">
        <v>10</v>
      </c>
      <c r="I9">
        <v>6250</v>
      </c>
      <c r="J9" s="12">
        <f t="shared" si="1"/>
        <v>5.4745647320994912</v>
      </c>
      <c r="K9" s="12">
        <f t="shared" si="2"/>
        <v>5</v>
      </c>
      <c r="M9" s="12">
        <f t="shared" si="3"/>
        <v>3.125</v>
      </c>
      <c r="O9" s="12" t="s">
        <v>696</v>
      </c>
      <c r="P9" s="12" t="s">
        <v>698</v>
      </c>
      <c r="Q9" s="12" t="str">
        <f t="shared" si="4"/>
        <v>凤凰之羽*10</v>
      </c>
      <c r="S9" s="16">
        <f t="shared" si="0"/>
        <v>5.0000000000000001E-4</v>
      </c>
    </row>
    <row r="10" spans="7:19" x14ac:dyDescent="0.15">
      <c r="G10">
        <v>61101</v>
      </c>
      <c r="I10">
        <v>180</v>
      </c>
      <c r="J10" s="12">
        <f t="shared" si="1"/>
        <v>190.08905319789898</v>
      </c>
      <c r="K10" s="12">
        <f t="shared" si="2"/>
        <v>190</v>
      </c>
      <c r="M10" s="12">
        <f t="shared" si="3"/>
        <v>3.4200000000000004</v>
      </c>
      <c r="O10" s="12" t="s">
        <v>702</v>
      </c>
      <c r="P10" t="s">
        <v>20</v>
      </c>
      <c r="Q10" s="12" t="str">
        <f t="shared" si="4"/>
        <v>翅膀·映秋</v>
      </c>
      <c r="S10" s="16">
        <f t="shared" si="0"/>
        <v>1.9E-2</v>
      </c>
    </row>
    <row r="11" spans="7:19" x14ac:dyDescent="0.15">
      <c r="G11">
        <v>61102</v>
      </c>
      <c r="I11">
        <v>180</v>
      </c>
      <c r="J11" s="12">
        <f t="shared" si="1"/>
        <v>190.08905319789898</v>
      </c>
      <c r="K11" s="12">
        <f t="shared" si="2"/>
        <v>190</v>
      </c>
      <c r="M11" s="12">
        <f t="shared" si="3"/>
        <v>3.4200000000000004</v>
      </c>
      <c r="O11" s="12" t="s">
        <v>702</v>
      </c>
      <c r="P11" t="s">
        <v>34</v>
      </c>
      <c r="Q11" s="12" t="str">
        <f t="shared" si="4"/>
        <v>翅膀·风晚</v>
      </c>
      <c r="S11" s="16">
        <f t="shared" si="0"/>
        <v>1.9E-2</v>
      </c>
    </row>
    <row r="12" spans="7:19" x14ac:dyDescent="0.15">
      <c r="G12">
        <v>61201</v>
      </c>
      <c r="I12">
        <v>680</v>
      </c>
      <c r="J12" s="12">
        <f t="shared" si="1"/>
        <v>50.317690552385024</v>
      </c>
      <c r="K12" s="12">
        <f t="shared" si="2"/>
        <v>50</v>
      </c>
      <c r="M12" s="12">
        <f t="shared" si="3"/>
        <v>3.4000000000000004</v>
      </c>
      <c r="O12" s="12" t="s">
        <v>702</v>
      </c>
      <c r="P12" t="s">
        <v>19</v>
      </c>
      <c r="Q12" s="12" t="str">
        <f t="shared" si="4"/>
        <v>翅膀·裁影</v>
      </c>
      <c r="S12" s="16">
        <f t="shared" si="0"/>
        <v>5.0000000000000001E-3</v>
      </c>
    </row>
    <row r="13" spans="7:19" x14ac:dyDescent="0.15">
      <c r="G13">
        <v>61202</v>
      </c>
      <c r="I13" s="12">
        <v>680</v>
      </c>
      <c r="J13" s="12">
        <f t="shared" si="1"/>
        <v>50.317690552385024</v>
      </c>
      <c r="K13" s="12">
        <f t="shared" si="2"/>
        <v>50</v>
      </c>
      <c r="M13" s="12">
        <f t="shared" si="3"/>
        <v>3.4000000000000004</v>
      </c>
      <c r="O13" s="12" t="s">
        <v>702</v>
      </c>
      <c r="P13" t="s">
        <v>699</v>
      </c>
      <c r="Q13" s="12" t="str">
        <f t="shared" si="4"/>
        <v>翅膀·日蚀</v>
      </c>
      <c r="S13" s="16">
        <f t="shared" si="0"/>
        <v>5.0000000000000001E-3</v>
      </c>
    </row>
    <row r="14" spans="7:19" x14ac:dyDescent="0.15">
      <c r="G14">
        <v>61203</v>
      </c>
      <c r="I14" s="12">
        <v>680</v>
      </c>
      <c r="J14" s="12">
        <f t="shared" si="1"/>
        <v>50.317690552385024</v>
      </c>
      <c r="K14" s="12">
        <f t="shared" si="2"/>
        <v>50</v>
      </c>
      <c r="M14" s="12">
        <f t="shared" si="3"/>
        <v>3.4000000000000004</v>
      </c>
      <c r="O14" s="12" t="s">
        <v>702</v>
      </c>
      <c r="P14" t="s">
        <v>32</v>
      </c>
      <c r="Q14" s="12" t="str">
        <f t="shared" si="4"/>
        <v>翅膀·星晦</v>
      </c>
      <c r="S14" s="16">
        <f t="shared" si="0"/>
        <v>5.0000000000000001E-3</v>
      </c>
    </row>
    <row r="15" spans="7:19" x14ac:dyDescent="0.15">
      <c r="G15">
        <v>61301</v>
      </c>
      <c r="I15">
        <v>1980</v>
      </c>
      <c r="J15" s="12">
        <f t="shared" si="1"/>
        <v>17.280823017990816</v>
      </c>
      <c r="K15" s="12">
        <f t="shared" si="2"/>
        <v>17</v>
      </c>
      <c r="M15" s="12">
        <f t="shared" si="3"/>
        <v>3.3660000000000001</v>
      </c>
      <c r="O15" s="12" t="s">
        <v>702</v>
      </c>
      <c r="P15" t="s">
        <v>36</v>
      </c>
      <c r="Q15" s="12" t="str">
        <f t="shared" si="4"/>
        <v>翅膀·炎梦</v>
      </c>
      <c r="S15" s="16">
        <f t="shared" si="0"/>
        <v>1.6999999999999999E-3</v>
      </c>
    </row>
    <row r="16" spans="7:19" x14ac:dyDescent="0.15">
      <c r="G16">
        <v>61302</v>
      </c>
      <c r="I16" s="12">
        <v>1980</v>
      </c>
      <c r="J16" s="12">
        <f t="shared" si="1"/>
        <v>17.280823017990816</v>
      </c>
      <c r="K16" s="12">
        <f t="shared" si="2"/>
        <v>17</v>
      </c>
      <c r="M16" s="12">
        <f t="shared" si="3"/>
        <v>3.3660000000000001</v>
      </c>
      <c r="O16" s="12" t="s">
        <v>702</v>
      </c>
      <c r="P16" t="s">
        <v>18</v>
      </c>
      <c r="Q16" s="12" t="str">
        <f t="shared" si="4"/>
        <v>翅膀·月华</v>
      </c>
      <c r="S16" s="16">
        <f t="shared" si="0"/>
        <v>1.6999999999999999E-3</v>
      </c>
    </row>
    <row r="17" spans="7:19" x14ac:dyDescent="0.15">
      <c r="G17">
        <v>61303</v>
      </c>
      <c r="I17" s="12">
        <v>1980</v>
      </c>
      <c r="J17" s="12">
        <f t="shared" si="1"/>
        <v>17.280823017990816</v>
      </c>
      <c r="K17" s="12">
        <f t="shared" si="2"/>
        <v>17</v>
      </c>
      <c r="M17" s="12">
        <f t="shared" si="3"/>
        <v>3.3660000000000001</v>
      </c>
      <c r="O17" s="12" t="s">
        <v>702</v>
      </c>
      <c r="P17" t="s">
        <v>700</v>
      </c>
      <c r="Q17" s="12" t="str">
        <f t="shared" si="4"/>
        <v>翅膀·戾血</v>
      </c>
      <c r="S17" s="16">
        <f t="shared" si="0"/>
        <v>1.6999999999999999E-3</v>
      </c>
    </row>
    <row r="18" spans="7:19" x14ac:dyDescent="0.15">
      <c r="G18">
        <v>61401</v>
      </c>
      <c r="I18">
        <v>4980</v>
      </c>
      <c r="J18" s="12">
        <f t="shared" si="1"/>
        <v>6.8706886698035774</v>
      </c>
      <c r="K18" s="12">
        <f t="shared" si="2"/>
        <v>7</v>
      </c>
      <c r="M18" s="12">
        <f t="shared" si="3"/>
        <v>3.4860000000000002</v>
      </c>
      <c r="O18" s="12" t="s">
        <v>702</v>
      </c>
      <c r="P18" t="s">
        <v>44</v>
      </c>
      <c r="Q18" s="12" t="str">
        <f t="shared" si="4"/>
        <v>翅膀·燃灵</v>
      </c>
      <c r="S18" s="16">
        <f t="shared" si="0"/>
        <v>6.9999999999999999E-4</v>
      </c>
    </row>
    <row r="19" spans="7:19" x14ac:dyDescent="0.15">
      <c r="G19">
        <v>61402</v>
      </c>
      <c r="I19" s="12">
        <v>4980</v>
      </c>
      <c r="J19" s="12">
        <f t="shared" si="1"/>
        <v>6.8706886698035774</v>
      </c>
      <c r="K19" s="12">
        <f t="shared" si="2"/>
        <v>7</v>
      </c>
      <c r="M19" s="12">
        <f t="shared" si="3"/>
        <v>3.4860000000000002</v>
      </c>
      <c r="O19" s="12" t="s">
        <v>702</v>
      </c>
      <c r="P19" t="s">
        <v>31</v>
      </c>
      <c r="Q19" s="12" t="str">
        <f t="shared" si="4"/>
        <v>翅膀·鳞衣</v>
      </c>
      <c r="S19" s="16">
        <f t="shared" si="0"/>
        <v>6.9999999999999999E-4</v>
      </c>
    </row>
    <row r="20" spans="7:19" x14ac:dyDescent="0.15">
      <c r="G20">
        <v>61403</v>
      </c>
      <c r="I20" s="12">
        <v>4980</v>
      </c>
      <c r="J20" s="12">
        <f t="shared" si="1"/>
        <v>6.8706886698035774</v>
      </c>
      <c r="K20" s="12">
        <f t="shared" si="2"/>
        <v>7</v>
      </c>
      <c r="M20" s="12">
        <f t="shared" si="3"/>
        <v>3.4860000000000002</v>
      </c>
      <c r="O20" s="12" t="s">
        <v>702</v>
      </c>
      <c r="P20" t="s">
        <v>43</v>
      </c>
      <c r="Q20" s="12" t="str">
        <f t="shared" si="4"/>
        <v>翅膀·裂空</v>
      </c>
      <c r="S20" s="16">
        <f t="shared" si="0"/>
        <v>6.9999999999999999E-4</v>
      </c>
    </row>
    <row r="21" spans="7:19" x14ac:dyDescent="0.15">
      <c r="G21">
        <v>61501</v>
      </c>
      <c r="I21">
        <v>25000</v>
      </c>
      <c r="J21" s="12">
        <f t="shared" si="1"/>
        <v>1.3686411830248728</v>
      </c>
      <c r="K21" s="12">
        <f t="shared" si="2"/>
        <v>1</v>
      </c>
      <c r="M21" s="12">
        <f t="shared" si="3"/>
        <v>2.5</v>
      </c>
      <c r="O21" s="12" t="s">
        <v>702</v>
      </c>
      <c r="P21" t="s">
        <v>701</v>
      </c>
      <c r="Q21" s="12" t="str">
        <f t="shared" si="4"/>
        <v>翅膀·狮子</v>
      </c>
      <c r="S21" s="16">
        <f t="shared" si="0"/>
        <v>1E-4</v>
      </c>
    </row>
    <row r="22" spans="7:19" x14ac:dyDescent="0.15">
      <c r="G22">
        <v>61502</v>
      </c>
      <c r="I22" s="12">
        <v>25000</v>
      </c>
      <c r="J22" s="12">
        <f t="shared" si="1"/>
        <v>1.3686411830248728</v>
      </c>
      <c r="K22" s="12">
        <f t="shared" si="2"/>
        <v>1</v>
      </c>
      <c r="M22" s="12">
        <f t="shared" si="3"/>
        <v>2.5</v>
      </c>
      <c r="O22" s="12" t="s">
        <v>702</v>
      </c>
      <c r="P22" t="s">
        <v>42</v>
      </c>
      <c r="Q22" s="12" t="str">
        <f t="shared" si="4"/>
        <v>翅膀·北斗</v>
      </c>
      <c r="S22" s="16">
        <f t="shared" si="0"/>
        <v>1E-4</v>
      </c>
    </row>
    <row r="23" spans="7:19" x14ac:dyDescent="0.15">
      <c r="G23">
        <v>61503</v>
      </c>
      <c r="I23" s="12">
        <v>25000</v>
      </c>
      <c r="J23" s="12">
        <f t="shared" si="1"/>
        <v>1.3686411830248728</v>
      </c>
      <c r="K23" s="12">
        <f t="shared" si="2"/>
        <v>1</v>
      </c>
      <c r="M23" s="12">
        <f t="shared" si="3"/>
        <v>2.5</v>
      </c>
      <c r="O23" s="12" t="s">
        <v>702</v>
      </c>
      <c r="P23" t="s">
        <v>35</v>
      </c>
      <c r="Q23" s="12" t="str">
        <f t="shared" si="4"/>
        <v>翅膀·玉龙</v>
      </c>
      <c r="S23" s="16">
        <f t="shared" si="0"/>
        <v>1E-4</v>
      </c>
    </row>
    <row r="38" spans="7:7" x14ac:dyDescent="0.15">
      <c r="G38" s="12" t="s">
        <v>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说明</vt:lpstr>
      <vt:lpstr>Sheet3</vt:lpstr>
      <vt:lpstr>防具箱子</vt:lpstr>
      <vt:lpstr>饰品箱</vt:lpstr>
      <vt:lpstr>武器箱子</vt:lpstr>
      <vt:lpstr>低级武器箱子</vt:lpstr>
      <vt:lpstr>未鉴定</vt:lpstr>
      <vt:lpstr>翅膀礼包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USER-</cp:lastModifiedBy>
  <dcterms:created xsi:type="dcterms:W3CDTF">2017-04-25T01:30:25Z</dcterms:created>
  <dcterms:modified xsi:type="dcterms:W3CDTF">2018-06-27T07:04:12Z</dcterms:modified>
</cp:coreProperties>
</file>