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1520"/>
  </bookViews>
  <sheets>
    <sheet name="Sheet1" sheetId="1" r:id="rId1"/>
    <sheet name="价值表" sheetId="2" r:id="rId2"/>
    <sheet name="Sheet2" sheetId="3" r:id="rId3"/>
    <sheet name="Sheet3" sheetId="4" r:id="rId4"/>
  </sheets>
  <definedNames>
    <definedName name="_xlnm._FilterDatabase" localSheetId="0" hidden="1">Sheet1!$B$1:$B$114</definedName>
    <definedName name="_xlnm._FilterDatabase" localSheetId="2" hidden="1">Sheet2!$A$1:$A$125</definedName>
  </definedNames>
  <calcPr calcId="124519"/>
</workbook>
</file>

<file path=xl/calcChain.xml><?xml version="1.0" encoding="utf-8"?>
<calcChain xmlns="http://schemas.openxmlformats.org/spreadsheetml/2006/main">
  <c r="G32" i="3"/>
  <c r="H32" s="1"/>
  <c r="E32" s="1"/>
  <c r="G25"/>
  <c r="H25" s="1"/>
  <c r="E25" s="1"/>
  <c r="G2"/>
  <c r="H2" s="1"/>
  <c r="E2" s="1"/>
  <c r="G31"/>
  <c r="H31" s="1"/>
  <c r="E31" s="1"/>
  <c r="G86"/>
  <c r="H86" s="1"/>
  <c r="E86" s="1"/>
  <c r="G67"/>
  <c r="H67" s="1"/>
  <c r="E67" s="1"/>
  <c r="G50"/>
  <c r="H50" s="1"/>
  <c r="E50" s="1"/>
  <c r="H4"/>
  <c r="E4" s="1"/>
  <c r="G5"/>
  <c r="H5" s="1"/>
  <c r="E5" s="1"/>
  <c r="G6"/>
  <c r="H6" s="1"/>
  <c r="E6" s="1"/>
  <c r="G7"/>
  <c r="G8"/>
  <c r="H8" s="1"/>
  <c r="E8" s="1"/>
  <c r="G9"/>
  <c r="H9" s="1"/>
  <c r="E9" s="1"/>
  <c r="G10"/>
  <c r="H10" s="1"/>
  <c r="E10" s="1"/>
  <c r="G11"/>
  <c r="H11" s="1"/>
  <c r="E11" s="1"/>
  <c r="G12"/>
  <c r="H12" s="1"/>
  <c r="E12" s="1"/>
  <c r="G13"/>
  <c r="H13" s="1"/>
  <c r="E13" s="1"/>
  <c r="G14"/>
  <c r="H14" s="1"/>
  <c r="E14" s="1"/>
  <c r="G15"/>
  <c r="H15" s="1"/>
  <c r="E15" s="1"/>
  <c r="G16"/>
  <c r="H16" s="1"/>
  <c r="E16" s="1"/>
  <c r="G17"/>
  <c r="H17" s="1"/>
  <c r="E17" s="1"/>
  <c r="G18"/>
  <c r="H18" s="1"/>
  <c r="E18" s="1"/>
  <c r="G19"/>
  <c r="H19" s="1"/>
  <c r="E19" s="1"/>
  <c r="G20"/>
  <c r="H20" s="1"/>
  <c r="E20" s="1"/>
  <c r="G21"/>
  <c r="H21" s="1"/>
  <c r="E21" s="1"/>
  <c r="G22"/>
  <c r="H22" s="1"/>
  <c r="E22" s="1"/>
  <c r="G23"/>
  <c r="G24"/>
  <c r="H24" s="1"/>
  <c r="E24" s="1"/>
  <c r="G26"/>
  <c r="H26" s="1"/>
  <c r="E26" s="1"/>
  <c r="G27"/>
  <c r="H27" s="1"/>
  <c r="E27" s="1"/>
  <c r="G28"/>
  <c r="H28" s="1"/>
  <c r="E28" s="1"/>
  <c r="G29"/>
  <c r="H29" s="1"/>
  <c r="E29" s="1"/>
  <c r="G30"/>
  <c r="H30" s="1"/>
  <c r="E30" s="1"/>
  <c r="G33"/>
  <c r="H33" s="1"/>
  <c r="E33" s="1"/>
  <c r="H34"/>
  <c r="E34" s="1"/>
  <c r="G40"/>
  <c r="H40" s="1"/>
  <c r="E40" s="1"/>
  <c r="G35"/>
  <c r="H35" s="1"/>
  <c r="E35" s="1"/>
  <c r="G36"/>
  <c r="H36" s="1"/>
  <c r="E36" s="1"/>
  <c r="G37"/>
  <c r="H37" s="1"/>
  <c r="E37" s="1"/>
  <c r="G38"/>
  <c r="H38" s="1"/>
  <c r="E38" s="1"/>
  <c r="G39"/>
  <c r="H39" s="1"/>
  <c r="E39" s="1"/>
  <c r="G41"/>
  <c r="H41" s="1"/>
  <c r="E41" s="1"/>
  <c r="G42"/>
  <c r="H42" s="1"/>
  <c r="E42" s="1"/>
  <c r="G43"/>
  <c r="H43" s="1"/>
  <c r="E43" s="1"/>
  <c r="G44"/>
  <c r="H44" s="1"/>
  <c r="E44" s="1"/>
  <c r="G45"/>
  <c r="H45" s="1"/>
  <c r="E45" s="1"/>
  <c r="G46"/>
  <c r="H46" s="1"/>
  <c r="E46" s="1"/>
  <c r="G47"/>
  <c r="H47" s="1"/>
  <c r="E47" s="1"/>
  <c r="G48"/>
  <c r="H48" s="1"/>
  <c r="E48" s="1"/>
  <c r="G49"/>
  <c r="H49" s="1"/>
  <c r="E49" s="1"/>
  <c r="G51"/>
  <c r="H51" s="1"/>
  <c r="E51" s="1"/>
  <c r="G52"/>
  <c r="H52" s="1"/>
  <c r="E52" s="1"/>
  <c r="H53"/>
  <c r="E53" s="1"/>
  <c r="G54"/>
  <c r="H54" s="1"/>
  <c r="E54" s="1"/>
  <c r="G55"/>
  <c r="H55" s="1"/>
  <c r="E55" s="1"/>
  <c r="G56"/>
  <c r="H56" s="1"/>
  <c r="E56" s="1"/>
  <c r="G57"/>
  <c r="H57" s="1"/>
  <c r="E57" s="1"/>
  <c r="G58"/>
  <c r="H58" s="1"/>
  <c r="E58" s="1"/>
  <c r="G59"/>
  <c r="H59" s="1"/>
  <c r="E59" s="1"/>
  <c r="G60"/>
  <c r="H60" s="1"/>
  <c r="E60" s="1"/>
  <c r="G61"/>
  <c r="H61" s="1"/>
  <c r="E61" s="1"/>
  <c r="G62"/>
  <c r="H62" s="1"/>
  <c r="E62" s="1"/>
  <c r="G63"/>
  <c r="H63" s="1"/>
  <c r="E63" s="1"/>
  <c r="G64"/>
  <c r="H64" s="1"/>
  <c r="E64" s="1"/>
  <c r="G65"/>
  <c r="H65" s="1"/>
  <c r="E65" s="1"/>
  <c r="G66"/>
  <c r="H66" s="1"/>
  <c r="E66" s="1"/>
  <c r="G68"/>
  <c r="H68" s="1"/>
  <c r="E68" s="1"/>
  <c r="G69"/>
  <c r="H69" s="1"/>
  <c r="E69" s="1"/>
  <c r="G70"/>
  <c r="H70" s="1"/>
  <c r="E70" s="1"/>
  <c r="G71"/>
  <c r="H71" s="1"/>
  <c r="E71" s="1"/>
  <c r="G72"/>
  <c r="H72" s="1"/>
  <c r="E72" s="1"/>
  <c r="G73"/>
  <c r="H73" s="1"/>
  <c r="E73" s="1"/>
  <c r="G74"/>
  <c r="H74" s="1"/>
  <c r="E74" s="1"/>
  <c r="G76"/>
  <c r="H76" s="1"/>
  <c r="E76" s="1"/>
  <c r="G75"/>
  <c r="H75" s="1"/>
  <c r="E75" s="1"/>
  <c r="G77"/>
  <c r="H77" s="1"/>
  <c r="E77" s="1"/>
  <c r="G78"/>
  <c r="H78" s="1"/>
  <c r="E78" s="1"/>
  <c r="G79"/>
  <c r="H79" s="1"/>
  <c r="E79" s="1"/>
  <c r="G80"/>
  <c r="H80" s="1"/>
  <c r="E80" s="1"/>
  <c r="H81"/>
  <c r="E81" s="1"/>
  <c r="G82"/>
  <c r="H82" s="1"/>
  <c r="E82" s="1"/>
  <c r="G83"/>
  <c r="H83" s="1"/>
  <c r="E83" s="1"/>
  <c r="G84"/>
  <c r="H84" s="1"/>
  <c r="E84" s="1"/>
  <c r="G85"/>
  <c r="H85" s="1"/>
  <c r="E85" s="1"/>
  <c r="G87"/>
  <c r="H87" s="1"/>
  <c r="E87" s="1"/>
  <c r="G88"/>
  <c r="H88" s="1"/>
  <c r="E88" s="1"/>
  <c r="G89"/>
  <c r="H89" s="1"/>
  <c r="E89" s="1"/>
  <c r="G90"/>
  <c r="H90" s="1"/>
  <c r="E90" s="1"/>
  <c r="G91"/>
  <c r="H91" s="1"/>
  <c r="E91" s="1"/>
  <c r="G92"/>
  <c r="H92" s="1"/>
  <c r="E92" s="1"/>
  <c r="G93"/>
  <c r="H93" s="1"/>
  <c r="E93" s="1"/>
  <c r="G94"/>
  <c r="H94" s="1"/>
  <c r="E94" s="1"/>
  <c r="G95"/>
  <c r="H95" s="1"/>
  <c r="E95" s="1"/>
  <c r="G96"/>
  <c r="H96" s="1"/>
  <c r="E96" s="1"/>
  <c r="G97"/>
  <c r="H97" s="1"/>
  <c r="E97" s="1"/>
  <c r="G98"/>
  <c r="H98" s="1"/>
  <c r="E98" s="1"/>
  <c r="G99"/>
  <c r="H99" s="1"/>
  <c r="E99" s="1"/>
  <c r="G100"/>
  <c r="H100" s="1"/>
  <c r="E100" s="1"/>
  <c r="G101"/>
  <c r="H101" s="1"/>
  <c r="E101" s="1"/>
  <c r="G102"/>
  <c r="H102" s="1"/>
  <c r="E102" s="1"/>
  <c r="G103"/>
  <c r="H103" s="1"/>
  <c r="E103" s="1"/>
  <c r="G104"/>
  <c r="H104" s="1"/>
  <c r="E104" s="1"/>
  <c r="G105"/>
  <c r="H105" s="1"/>
  <c r="E105" s="1"/>
  <c r="G106"/>
  <c r="H106" s="1"/>
  <c r="E106" s="1"/>
  <c r="G107"/>
  <c r="H107" s="1"/>
  <c r="E107" s="1"/>
  <c r="G108"/>
  <c r="H108" s="1"/>
  <c r="E108" s="1"/>
  <c r="G109"/>
  <c r="H109" s="1"/>
  <c r="E109" s="1"/>
  <c r="G110"/>
  <c r="H110" s="1"/>
  <c r="E110" s="1"/>
  <c r="G111"/>
  <c r="H111" s="1"/>
  <c r="E111" s="1"/>
  <c r="G112"/>
  <c r="H112" s="1"/>
  <c r="E112" s="1"/>
  <c r="G113"/>
  <c r="H113" s="1"/>
  <c r="E113" s="1"/>
  <c r="G114"/>
  <c r="H114" s="1"/>
  <c r="E114" s="1"/>
  <c r="G115"/>
  <c r="H115" s="1"/>
  <c r="E115" s="1"/>
  <c r="G116"/>
  <c r="H116" s="1"/>
  <c r="E116" s="1"/>
  <c r="G117"/>
  <c r="H117" s="1"/>
  <c r="E117" s="1"/>
  <c r="G118"/>
  <c r="H118" s="1"/>
  <c r="E118" s="1"/>
  <c r="G3"/>
  <c r="H3" s="1"/>
  <c r="E3" s="1"/>
  <c r="H7"/>
  <c r="E7" s="1"/>
  <c r="H23"/>
  <c r="E23" s="1"/>
  <c r="U22" i="4"/>
  <c r="T22"/>
  <c r="T21"/>
  <c r="S21"/>
  <c r="S22"/>
  <c r="S20"/>
  <c r="R20"/>
  <c r="R21"/>
  <c r="R22"/>
  <c r="R19"/>
  <c r="Q19"/>
  <c r="Q20"/>
  <c r="Q21"/>
  <c r="Q22"/>
  <c r="Q18"/>
  <c r="P18"/>
  <c r="P19"/>
  <c r="P20"/>
  <c r="P21"/>
  <c r="P22"/>
  <c r="P17"/>
  <c r="O17"/>
  <c r="O18"/>
  <c r="O19"/>
  <c r="O20"/>
  <c r="O21"/>
  <c r="O22"/>
  <c r="O16"/>
  <c r="N16"/>
  <c r="N17"/>
  <c r="N18"/>
  <c r="N19"/>
  <c r="N20"/>
  <c r="N21"/>
  <c r="N22"/>
  <c r="N15"/>
  <c r="M15"/>
  <c r="M16"/>
  <c r="M17"/>
  <c r="M18"/>
  <c r="M19"/>
  <c r="M20"/>
  <c r="M21"/>
  <c r="M22"/>
  <c r="M14"/>
  <c r="L14"/>
  <c r="L15"/>
  <c r="L16"/>
  <c r="L17"/>
  <c r="L18"/>
  <c r="L19"/>
  <c r="L20"/>
  <c r="L21"/>
  <c r="L22"/>
  <c r="L13"/>
  <c r="U11"/>
  <c r="T11"/>
  <c r="T10"/>
  <c r="S10"/>
  <c r="S11"/>
  <c r="S9"/>
  <c r="R9"/>
  <c r="R10"/>
  <c r="R11"/>
  <c r="R8"/>
  <c r="Q7"/>
  <c r="Q8"/>
  <c r="Q9"/>
  <c r="Q10"/>
  <c r="Q11"/>
  <c r="P6"/>
  <c r="P7"/>
  <c r="P8"/>
  <c r="P9"/>
  <c r="P10"/>
  <c r="P11"/>
  <c r="O5"/>
  <c r="O6"/>
  <c r="O7"/>
  <c r="O8"/>
  <c r="O9"/>
  <c r="O10"/>
  <c r="O11"/>
  <c r="N4"/>
  <c r="N5"/>
  <c r="N6"/>
  <c r="N7"/>
  <c r="N8"/>
  <c r="N9"/>
  <c r="N10"/>
  <c r="N11"/>
  <c r="M3"/>
  <c r="M4"/>
  <c r="M5"/>
  <c r="M6"/>
  <c r="M7"/>
  <c r="M8"/>
  <c r="M9"/>
  <c r="M10"/>
  <c r="M11"/>
  <c r="L3"/>
  <c r="L4"/>
  <c r="L5"/>
  <c r="L6"/>
  <c r="L7"/>
  <c r="L8"/>
  <c r="L9"/>
  <c r="L10"/>
  <c r="L11"/>
  <c r="L2"/>
  <c r="F41" i="2" l="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N8"/>
  <c r="N10" s="1"/>
  <c r="N14" s="1"/>
  <c r="L8"/>
  <c r="L12" s="1"/>
  <c r="L16" s="1"/>
  <c r="J8"/>
  <c r="J10" s="1"/>
  <c r="J14" s="1"/>
  <c r="F8"/>
  <c r="G8" s="1"/>
  <c r="F7"/>
  <c r="G7" s="1"/>
  <c r="F6"/>
  <c r="G6" s="1"/>
  <c r="F5"/>
  <c r="G5" s="1"/>
  <c r="F4"/>
  <c r="L10" l="1"/>
  <c r="L14" s="1"/>
  <c r="I36"/>
  <c r="N12"/>
  <c r="N16" s="1"/>
  <c r="I4"/>
  <c r="I24"/>
  <c r="G4"/>
  <c r="J12"/>
  <c r="J16" s="1"/>
  <c r="G24"/>
</calcChain>
</file>

<file path=xl/sharedStrings.xml><?xml version="1.0" encoding="utf-8"?>
<sst xmlns="http://schemas.openxmlformats.org/spreadsheetml/2006/main" count="488" uniqueCount="188">
  <si>
    <t>名字</t>
    <phoneticPr fontId="1" type="noConversion"/>
  </si>
  <si>
    <t>千界叶</t>
    <phoneticPr fontId="1" type="noConversion"/>
  </si>
  <si>
    <t>喇叭</t>
    <phoneticPr fontId="1" type="noConversion"/>
  </si>
  <si>
    <t>经验丹 中</t>
    <phoneticPr fontId="1" type="noConversion"/>
  </si>
  <si>
    <t>经验丹 大</t>
    <phoneticPr fontId="1" type="noConversion"/>
  </si>
  <si>
    <t>三倍经验水 小</t>
    <phoneticPr fontId="1" type="noConversion"/>
  </si>
  <si>
    <t>三倍经验水 中</t>
    <phoneticPr fontId="1" type="noConversion"/>
  </si>
  <si>
    <t>技能书 初级</t>
    <phoneticPr fontId="1" type="noConversion"/>
  </si>
  <si>
    <t>技能书 中</t>
    <phoneticPr fontId="1" type="noConversion"/>
  </si>
  <si>
    <t>神羽 初级</t>
    <phoneticPr fontId="1" type="noConversion"/>
  </si>
  <si>
    <t>神羽 中级</t>
    <phoneticPr fontId="1" type="noConversion"/>
  </si>
  <si>
    <t>猎妖令 初</t>
    <phoneticPr fontId="1" type="noConversion"/>
  </si>
  <si>
    <t>猎妖令 中</t>
    <phoneticPr fontId="1" type="noConversion"/>
  </si>
  <si>
    <t>猎妖令 高</t>
    <phoneticPr fontId="1" type="noConversion"/>
  </si>
  <si>
    <t>翅膀 低级</t>
    <phoneticPr fontId="1" type="noConversion"/>
  </si>
  <si>
    <t>翅膀 中级</t>
    <phoneticPr fontId="1" type="noConversion"/>
  </si>
  <si>
    <t>翅膀 高级</t>
    <phoneticPr fontId="1" type="noConversion"/>
  </si>
  <si>
    <t>翅膀 超高级</t>
    <phoneticPr fontId="1" type="noConversion"/>
  </si>
  <si>
    <t>暗巫斗神印1级</t>
    <phoneticPr fontId="1" type="noConversion"/>
  </si>
  <si>
    <t>战士斗神印1级</t>
    <phoneticPr fontId="1" type="noConversion"/>
  </si>
  <si>
    <t>法师斗神印1级</t>
    <phoneticPr fontId="1" type="noConversion"/>
  </si>
  <si>
    <t>暗巫斗神印2级</t>
    <phoneticPr fontId="1" type="noConversion"/>
  </si>
  <si>
    <t>战士斗神印2级</t>
    <phoneticPr fontId="1" type="noConversion"/>
  </si>
  <si>
    <t>法师斗神印2级</t>
    <phoneticPr fontId="1" type="noConversion"/>
  </si>
  <si>
    <t>暗巫斗神印3级</t>
    <phoneticPr fontId="1" type="noConversion"/>
  </si>
  <si>
    <t>战士斗神印3级</t>
    <phoneticPr fontId="1" type="noConversion"/>
  </si>
  <si>
    <t>法师斗神印3级</t>
    <phoneticPr fontId="1" type="noConversion"/>
  </si>
  <si>
    <t>追魂香</t>
    <phoneticPr fontId="1" type="noConversion"/>
  </si>
  <si>
    <t>经验丹 极品</t>
    <phoneticPr fontId="1" type="noConversion"/>
  </si>
  <si>
    <t>三倍经验水 大</t>
    <phoneticPr fontId="1" type="noConversion"/>
  </si>
  <si>
    <t>技能书 高级</t>
    <phoneticPr fontId="1" type="noConversion"/>
  </si>
  <si>
    <t>技能书 超级</t>
    <phoneticPr fontId="1" type="noConversion"/>
  </si>
  <si>
    <t>神羽 神级</t>
    <phoneticPr fontId="1" type="noConversion"/>
  </si>
  <si>
    <t>灵石 极品</t>
    <phoneticPr fontId="1" type="noConversion"/>
  </si>
  <si>
    <t>灵石 上品</t>
    <phoneticPr fontId="1" type="noConversion"/>
  </si>
  <si>
    <t>灵石 中品</t>
    <phoneticPr fontId="1" type="noConversion"/>
  </si>
  <si>
    <t>灵石 下品</t>
    <phoneticPr fontId="1" type="noConversion"/>
  </si>
  <si>
    <t>编号</t>
    <phoneticPr fontId="1" type="noConversion"/>
  </si>
  <si>
    <t>一个墓室花费rmb</t>
    <phoneticPr fontId="1" type="noConversion"/>
  </si>
  <si>
    <t>一个墓室花费摸金令</t>
    <phoneticPr fontId="1" type="noConversion"/>
  </si>
  <si>
    <t>一个墓室花费元宝</t>
    <phoneticPr fontId="1" type="noConversion"/>
  </si>
  <si>
    <t>一个陵墓共花摸金令</t>
    <phoneticPr fontId="1" type="noConversion"/>
  </si>
  <si>
    <t>一个陵墓探索次数</t>
    <phoneticPr fontId="1" type="noConversion"/>
  </si>
  <si>
    <t>前4个墓室</t>
    <phoneticPr fontId="1" type="noConversion"/>
  </si>
  <si>
    <t>中间4个墓室</t>
    <phoneticPr fontId="1" type="noConversion"/>
  </si>
  <si>
    <t>后面4个墓室</t>
    <phoneticPr fontId="1" type="noConversion"/>
  </si>
  <si>
    <t>金币2w</t>
    <phoneticPr fontId="1" type="noConversion"/>
  </si>
  <si>
    <t>金币4w</t>
    <phoneticPr fontId="1" type="noConversion"/>
  </si>
  <si>
    <t>最后4个墓室全开费用（9-12）rmb</t>
    <phoneticPr fontId="1" type="noConversion"/>
  </si>
  <si>
    <t>中间4个墓室全开费用（5-8）rbm</t>
    <phoneticPr fontId="1" type="noConversion"/>
  </si>
  <si>
    <t>开头4个墓室全开花费rmb</t>
    <phoneticPr fontId="1" type="noConversion"/>
  </si>
  <si>
    <t>分组</t>
    <phoneticPr fontId="1" type="noConversion"/>
  </si>
  <si>
    <t>数量</t>
    <phoneticPr fontId="1" type="noConversion"/>
  </si>
  <si>
    <t>概率（万分比）</t>
    <phoneticPr fontId="1" type="noConversion"/>
  </si>
  <si>
    <t>一个档次平均花费rmb</t>
    <phoneticPr fontId="1" type="noConversion"/>
  </si>
  <si>
    <t>id</t>
    <phoneticPr fontId="1" type="noConversion"/>
  </si>
  <si>
    <t>name</t>
    <phoneticPr fontId="1" type="noConversion"/>
  </si>
  <si>
    <t>lv</t>
    <phoneticPr fontId="1" type="noConversion"/>
  </si>
  <si>
    <t>const</t>
    <phoneticPr fontId="1" type="noConversion"/>
  </si>
  <si>
    <t>probability</t>
  </si>
  <si>
    <t>int</t>
    <phoneticPr fontId="1" type="noConversion"/>
  </si>
  <si>
    <t>string</t>
    <phoneticPr fontId="1" type="noConversion"/>
  </si>
  <si>
    <t>抽中是否广播</t>
    <phoneticPr fontId="1" type="noConversion"/>
  </si>
  <si>
    <t>??</t>
    <phoneticPr fontId="1" type="noConversion"/>
  </si>
  <si>
    <t>兑换摸金令备注用</t>
    <phoneticPr fontId="1" type="noConversion"/>
  </si>
  <si>
    <t>兑换人民币备注用</t>
    <phoneticPr fontId="1" type="noConversion"/>
  </si>
  <si>
    <t>商城单价/元宝备注用</t>
    <phoneticPr fontId="1" type="noConversion"/>
  </si>
  <si>
    <t>位于墓室</t>
    <phoneticPr fontId="1" type="noConversion"/>
  </si>
  <si>
    <t>物品id</t>
    <phoneticPr fontId="1" type="noConversion"/>
  </si>
  <si>
    <t>int</t>
    <phoneticPr fontId="1" type="noConversion"/>
  </si>
  <si>
    <t>初级技能书</t>
  </si>
  <si>
    <t>经验丹·中</t>
  </si>
  <si>
    <t>低级猎妖令</t>
  </si>
  <si>
    <t>下品灵石</t>
  </si>
  <si>
    <t>裂空</t>
  </si>
  <si>
    <t>日蚀</t>
  </si>
  <si>
    <t>鳞衣</t>
  </si>
  <si>
    <t>玉龙</t>
  </si>
  <si>
    <t>itemId</t>
    <phoneticPr fontId="1" type="noConversion"/>
  </si>
  <si>
    <t>group</t>
    <phoneticPr fontId="1" type="noConversion"/>
  </si>
  <si>
    <t>count</t>
    <phoneticPr fontId="1" type="noConversion"/>
  </si>
  <si>
    <t>rate</t>
    <phoneticPr fontId="1" type="noConversion"/>
  </si>
  <si>
    <t>notice</t>
    <phoneticPr fontId="1" type="noConversion"/>
  </si>
  <si>
    <t>档次
一个奖励池9个物品，每一个分组各取一个配置进入奖励池</t>
    <phoneticPr fontId="1" type="noConversion"/>
  </si>
  <si>
    <t>广播喇叭</t>
  </si>
  <si>
    <t>经验丹·大</t>
  </si>
  <si>
    <t>经验丹·极</t>
  </si>
  <si>
    <t>经验丹·神</t>
  </si>
  <si>
    <t>小金币袋</t>
  </si>
  <si>
    <t>中金币袋</t>
  </si>
  <si>
    <t>大金币袋</t>
  </si>
  <si>
    <t>至尊金币袋</t>
  </si>
  <si>
    <t>小元宝袋</t>
  </si>
  <si>
    <t>中元宝袋</t>
  </si>
  <si>
    <t>大元宝袋</t>
  </si>
  <si>
    <t>还魂丹</t>
  </si>
  <si>
    <r>
      <t>三倍经验药水(小</t>
    </r>
    <r>
      <rPr>
        <sz val="11"/>
        <color theme="1"/>
        <rFont val="宋体"/>
        <family val="2"/>
        <charset val="134"/>
        <scheme val="minor"/>
      </rPr>
      <t>)</t>
    </r>
  </si>
  <si>
    <t>三倍经验药水(中)</t>
  </si>
  <si>
    <t>三倍经验药水(大)</t>
  </si>
  <si>
    <r>
      <t>双倍经验药水(小</t>
    </r>
    <r>
      <rPr>
        <sz val="11"/>
        <color theme="1"/>
        <rFont val="宋体"/>
        <family val="2"/>
        <charset val="134"/>
        <scheme val="minor"/>
      </rPr>
      <t>)</t>
    </r>
  </si>
  <si>
    <t>双倍经验药水(中)</t>
  </si>
  <si>
    <t>双倍经验药水(大)</t>
  </si>
  <si>
    <r>
      <t>高级</t>
    </r>
    <r>
      <rPr>
        <sz val="11"/>
        <color theme="1"/>
        <rFont val="宋体"/>
        <family val="2"/>
        <charset val="134"/>
        <scheme val="minor"/>
      </rPr>
      <t>攻击药水</t>
    </r>
  </si>
  <si>
    <t>攻击药水</t>
  </si>
  <si>
    <t>高级防御药水</t>
  </si>
  <si>
    <t>中级技能书</t>
  </si>
  <si>
    <t>高级技能书</t>
  </si>
  <si>
    <t>超级技能书</t>
  </si>
  <si>
    <t>神级技能书</t>
  </si>
  <si>
    <t>中级猎妖令</t>
  </si>
  <si>
    <t>高级猎妖令</t>
  </si>
  <si>
    <t>追魂香</t>
  </si>
  <si>
    <t>改名卡</t>
  </si>
  <si>
    <t>洗红水</t>
  </si>
  <si>
    <t>劣质灵石</t>
  </si>
  <si>
    <t>中品灵石</t>
  </si>
  <si>
    <t>上品灵石</t>
  </si>
  <si>
    <t>极品灵石</t>
  </si>
  <si>
    <t>初级神羽</t>
  </si>
  <si>
    <t>中级神羽</t>
  </si>
  <si>
    <t>高级神羽</t>
  </si>
  <si>
    <t>背包扩充券</t>
  </si>
  <si>
    <t>千界叶</t>
  </si>
  <si>
    <t>初级摸金令</t>
  </si>
  <si>
    <t>中级摸金令</t>
  </si>
  <si>
    <t>高级摸金令</t>
  </si>
  <si>
    <t>转盘抽奖券</t>
  </si>
  <si>
    <t>经验药水礼包</t>
  </si>
  <si>
    <t>初级技能书礼包</t>
  </si>
  <si>
    <t>中级技能书礼包</t>
  </si>
  <si>
    <t>高级技能书礼包</t>
  </si>
  <si>
    <t>超级技能书礼包</t>
  </si>
  <si>
    <t>灵石大礼包</t>
  </si>
  <si>
    <t>劣质灵石礼包</t>
  </si>
  <si>
    <t>下品灵石礼包</t>
  </si>
  <si>
    <t>中品灵石礼包</t>
  </si>
  <si>
    <t>上品灵石礼包</t>
  </si>
  <si>
    <t>极品灵石礼包</t>
  </si>
  <si>
    <t>初级神羽礼包</t>
  </si>
  <si>
    <t>中级神羽礼包</t>
  </si>
  <si>
    <t>高级神羽礼包</t>
  </si>
  <si>
    <t>神羽大礼包</t>
  </si>
  <si>
    <t>映秋</t>
  </si>
  <si>
    <t>风晚</t>
  </si>
  <si>
    <t>裁影</t>
  </si>
  <si>
    <t>星晦</t>
  </si>
  <si>
    <t>炎梦</t>
  </si>
  <si>
    <t>戾血</t>
  </si>
  <si>
    <t>燃灵</t>
  </si>
  <si>
    <t>月华</t>
  </si>
  <si>
    <t>狮子</t>
  </si>
  <si>
    <t>北斗</t>
  </si>
  <si>
    <t>流光印记Ⅰ</t>
  </si>
  <si>
    <t>流光印记Ⅱ</t>
  </si>
  <si>
    <t>流光印记Ⅲ</t>
  </si>
  <si>
    <t>炎之印记Ⅰ</t>
  </si>
  <si>
    <t>炎之印记Ⅱ</t>
  </si>
  <si>
    <t>炎之印记Ⅲ</t>
  </si>
  <si>
    <t>冰之印记Ⅰ</t>
  </si>
  <si>
    <t>冰之印记Ⅱ</t>
  </si>
  <si>
    <t>冰之印记Ⅲ</t>
  </si>
  <si>
    <t>暗之印记Ⅰ</t>
  </si>
  <si>
    <t>暗之印记Ⅱ</t>
  </si>
  <si>
    <t>暗之印记Ⅲ</t>
  </si>
  <si>
    <t>ID</t>
    <phoneticPr fontId="1" type="noConversion"/>
  </si>
  <si>
    <t>物品名</t>
    <phoneticPr fontId="1" type="noConversion"/>
  </si>
  <si>
    <t>品质</t>
    <phoneticPr fontId="1" type="noConversion"/>
  </si>
  <si>
    <t>价值</t>
    <phoneticPr fontId="1" type="noConversion"/>
  </si>
  <si>
    <t>双倍经验药水(小)</t>
  </si>
  <si>
    <t>三倍经验药水(小)</t>
  </si>
  <si>
    <t>高级攻击药水</t>
  </si>
  <si>
    <t>数量</t>
    <phoneticPr fontId="1" type="noConversion"/>
  </si>
  <si>
    <t>概率</t>
    <phoneticPr fontId="1" type="noConversion"/>
  </si>
  <si>
    <t>档次</t>
    <phoneticPr fontId="1" type="noConversion"/>
  </si>
  <si>
    <t>ID</t>
    <phoneticPr fontId="1" type="noConversion"/>
  </si>
  <si>
    <t>价值</t>
    <phoneticPr fontId="1" type="noConversion"/>
  </si>
  <si>
    <t>总价值</t>
    <phoneticPr fontId="1" type="noConversion"/>
  </si>
  <si>
    <t>低级攻击药水</t>
  </si>
  <si>
    <t>小经验丹礼包</t>
  </si>
  <si>
    <t>中经验丹礼包</t>
  </si>
  <si>
    <t>大经验丹礼包</t>
  </si>
  <si>
    <t>极经验丹礼包</t>
  </si>
  <si>
    <t>神经验丹礼包</t>
  </si>
  <si>
    <t>经验丹大礼包</t>
  </si>
  <si>
    <t>技能书大礼包</t>
  </si>
  <si>
    <t>猎妖令大礼包</t>
  </si>
  <si>
    <t>中元宝袋</t>
    <phoneticPr fontId="1" type="noConversion"/>
  </si>
  <si>
    <t>小元宝袋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</si>
</sst>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0" xfId="2" applyNumberFormat="1" applyFont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5" fillId="2" borderId="0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vertical="center"/>
    </xf>
    <xf numFmtId="0" fontId="5" fillId="4" borderId="0" xfId="2" applyNumberFormat="1" applyFont="1" applyFill="1" applyBorder="1" applyAlignment="1">
      <alignment vertical="center"/>
    </xf>
    <xf numFmtId="0" fontId="5" fillId="0" borderId="0" xfId="4" applyNumberFormat="1" applyFont="1" applyBorder="1" applyAlignment="1">
      <alignment vertical="center"/>
    </xf>
    <xf numFmtId="0" fontId="5" fillId="0" borderId="0" xfId="4" applyNumberFormat="1" applyFont="1" applyFill="1" applyBorder="1" applyAlignment="1">
      <alignment vertical="center"/>
    </xf>
    <xf numFmtId="0" fontId="5" fillId="2" borderId="0" xfId="4" applyNumberFormat="1" applyFont="1" applyFill="1" applyBorder="1" applyAlignment="1">
      <alignment vertical="center"/>
    </xf>
    <xf numFmtId="0" fontId="7" fillId="0" borderId="0" xfId="4" applyNumberFormat="1" applyFont="1" applyFill="1" applyBorder="1" applyAlignment="1">
      <alignment vertical="center"/>
    </xf>
    <xf numFmtId="0" fontId="8" fillId="0" borderId="0" xfId="4" applyNumberFormat="1" applyFont="1" applyFill="1" applyBorder="1" applyAlignment="1">
      <alignment vertical="center"/>
    </xf>
    <xf numFmtId="0" fontId="5" fillId="4" borderId="0" xfId="4" applyNumberFormat="1" applyFont="1" applyFill="1" applyBorder="1" applyAlignment="1">
      <alignment vertical="center"/>
    </xf>
    <xf numFmtId="0" fontId="5" fillId="0" borderId="0" xfId="5" applyNumberFormat="1" applyFont="1" applyBorder="1" applyAlignment="1">
      <alignment vertical="center"/>
    </xf>
    <xf numFmtId="0" fontId="5" fillId="0" borderId="0" xfId="5" applyNumberFormat="1" applyFont="1" applyFill="1" applyBorder="1" applyAlignment="1">
      <alignment vertical="center"/>
    </xf>
    <xf numFmtId="0" fontId="6" fillId="0" borderId="0" xfId="5" applyNumberFormat="1" applyFont="1" applyFill="1" applyBorder="1" applyAlignment="1">
      <alignment vertical="center"/>
    </xf>
    <xf numFmtId="0" fontId="5" fillId="0" borderId="0" xfId="5" applyNumberFormat="1" applyFont="1" applyBorder="1"/>
    <xf numFmtId="0" fontId="5" fillId="2" borderId="0" xfId="5" applyNumberFormat="1" applyFont="1" applyFill="1" applyBorder="1" applyAlignment="1">
      <alignment vertical="center"/>
    </xf>
    <xf numFmtId="0" fontId="7" fillId="0" borderId="0" xfId="5" applyNumberFormat="1" applyFont="1" applyFill="1" applyBorder="1" applyAlignment="1">
      <alignment vertical="center"/>
    </xf>
    <xf numFmtId="0" fontId="5" fillId="4" borderId="0" xfId="5" applyNumberFormat="1" applyFont="1" applyFill="1" applyBorder="1" applyAlignment="1">
      <alignment vertical="center"/>
    </xf>
    <xf numFmtId="0" fontId="2" fillId="0" borderId="0" xfId="1" applyFont="1" applyFill="1">
      <alignment vertical="center"/>
    </xf>
    <xf numFmtId="9" fontId="0" fillId="0" borderId="0" xfId="6" applyFont="1">
      <alignment vertical="center"/>
    </xf>
    <xf numFmtId="176" fontId="0" fillId="0" borderId="0" xfId="6" applyNumberFormat="1" applyFont="1">
      <alignment vertical="center"/>
    </xf>
    <xf numFmtId="10" fontId="0" fillId="0" borderId="0" xfId="6" applyNumberFormat="1" applyFont="1">
      <alignment vertical="center"/>
    </xf>
    <xf numFmtId="177" fontId="0" fillId="0" borderId="0" xfId="6" applyNumberFormat="1" applyFont="1">
      <alignment vertical="center"/>
    </xf>
    <xf numFmtId="0" fontId="5" fillId="0" borderId="0" xfId="5" applyNumberFormat="1" applyFont="1" applyFill="1" applyBorder="1"/>
    <xf numFmtId="0" fontId="9" fillId="0" borderId="0" xfId="0" applyFont="1" applyFill="1">
      <alignment vertical="center"/>
    </xf>
    <xf numFmtId="0" fontId="9" fillId="0" borderId="0" xfId="1" applyFont="1" applyFill="1">
      <alignment vertical="center"/>
    </xf>
    <xf numFmtId="0" fontId="10" fillId="0" borderId="0" xfId="4" applyNumberFormat="1" applyFont="1" applyFill="1" applyBorder="1" applyAlignment="1">
      <alignment vertical="center"/>
    </xf>
    <xf numFmtId="0" fontId="10" fillId="0" borderId="0" xfId="2" applyNumberFormat="1" applyFont="1" applyFill="1" applyBorder="1" applyAlignment="1">
      <alignment vertical="center"/>
    </xf>
    <xf numFmtId="0" fontId="11" fillId="0" borderId="0" xfId="5" applyNumberFormat="1" applyFont="1" applyFill="1" applyBorder="1" applyAlignment="1">
      <alignment vertical="center"/>
    </xf>
  </cellXfs>
  <cellStyles count="7">
    <cellStyle name="百分比" xfId="6" builtinId="5"/>
    <cellStyle name="常规" xfId="0" builtinId="0"/>
    <cellStyle name="常规 2" xfId="1"/>
    <cellStyle name="常规 3" xfId="2"/>
    <cellStyle name="常规 4" xfId="4"/>
    <cellStyle name="常规 5" xfId="3"/>
    <cellStyle name="常规 6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"/>
  <sheetViews>
    <sheetView tabSelected="1" workbookViewId="0">
      <selection activeCell="B4" sqref="B4:B120"/>
    </sheetView>
  </sheetViews>
  <sheetFormatPr defaultRowHeight="13.5"/>
  <cols>
    <col min="2" max="3" width="16.75" customWidth="1"/>
    <col min="4" max="4" width="14.125" customWidth="1"/>
    <col min="5" max="6" width="16.75" customWidth="1"/>
    <col min="7" max="8" width="18.25" customWidth="1"/>
  </cols>
  <sheetData>
    <row r="1" spans="1:8" ht="82.5">
      <c r="A1" s="8" t="s">
        <v>37</v>
      </c>
      <c r="B1" s="8" t="s">
        <v>0</v>
      </c>
      <c r="C1" s="8" t="s">
        <v>68</v>
      </c>
      <c r="D1" s="10" t="s">
        <v>83</v>
      </c>
      <c r="E1" s="8" t="s">
        <v>52</v>
      </c>
      <c r="F1" s="8" t="s">
        <v>53</v>
      </c>
      <c r="G1" s="8" t="s">
        <v>62</v>
      </c>
      <c r="H1" s="8" t="s">
        <v>66</v>
      </c>
    </row>
    <row r="2" spans="1:8" ht="16.5">
      <c r="A2" s="8" t="s">
        <v>55</v>
      </c>
      <c r="B2" s="8" t="s">
        <v>56</v>
      </c>
      <c r="C2" s="8" t="s">
        <v>78</v>
      </c>
      <c r="D2" s="8" t="s">
        <v>79</v>
      </c>
      <c r="E2" s="8" t="s">
        <v>80</v>
      </c>
      <c r="F2" s="8" t="s">
        <v>81</v>
      </c>
      <c r="G2" s="8" t="s">
        <v>82</v>
      </c>
      <c r="H2" s="8" t="s">
        <v>63</v>
      </c>
    </row>
    <row r="3" spans="1:8" ht="16.5">
      <c r="A3" s="8" t="s">
        <v>60</v>
      </c>
      <c r="B3" s="8" t="s">
        <v>61</v>
      </c>
      <c r="C3" s="8" t="s">
        <v>69</v>
      </c>
      <c r="D3" s="8" t="s">
        <v>60</v>
      </c>
      <c r="E3" s="8" t="s">
        <v>60</v>
      </c>
      <c r="F3" s="8" t="s">
        <v>60</v>
      </c>
      <c r="G3" s="8" t="s">
        <v>60</v>
      </c>
      <c r="H3" s="8" t="s">
        <v>63</v>
      </c>
    </row>
    <row r="4" spans="1:8" ht="16.5">
      <c r="A4" s="8">
        <v>1</v>
      </c>
      <c r="B4" s="7" t="s">
        <v>123</v>
      </c>
      <c r="C4" s="7">
        <v>36101</v>
      </c>
      <c r="D4" s="9">
        <v>1</v>
      </c>
      <c r="E4" s="9">
        <v>1</v>
      </c>
      <c r="F4" s="9">
        <v>10000</v>
      </c>
      <c r="G4" s="9">
        <v>0</v>
      </c>
      <c r="H4" s="9">
        <v>10</v>
      </c>
    </row>
    <row r="5" spans="1:8" ht="16.5">
      <c r="A5" s="8">
        <v>2</v>
      </c>
      <c r="B5" s="7" t="s">
        <v>88</v>
      </c>
      <c r="C5" s="7">
        <v>20011</v>
      </c>
      <c r="D5" s="9">
        <v>1</v>
      </c>
      <c r="E5" s="9">
        <v>1</v>
      </c>
      <c r="F5" s="9">
        <v>10000</v>
      </c>
      <c r="G5" s="9">
        <v>0</v>
      </c>
      <c r="H5" s="9">
        <v>10</v>
      </c>
    </row>
    <row r="6" spans="1:8" ht="16.5">
      <c r="A6" s="8">
        <v>3</v>
      </c>
      <c r="B6" s="7" t="s">
        <v>92</v>
      </c>
      <c r="C6" s="7">
        <v>20031</v>
      </c>
      <c r="D6" s="9">
        <v>1</v>
      </c>
      <c r="E6" s="9">
        <v>1</v>
      </c>
      <c r="F6" s="9">
        <v>5000</v>
      </c>
      <c r="G6" s="9">
        <v>0</v>
      </c>
      <c r="H6" s="9">
        <v>10</v>
      </c>
    </row>
    <row r="7" spans="1:8" ht="16.5">
      <c r="A7" s="8">
        <v>4</v>
      </c>
      <c r="B7" s="7" t="s">
        <v>168</v>
      </c>
      <c r="C7" s="7">
        <v>25004</v>
      </c>
      <c r="D7" s="9">
        <v>1</v>
      </c>
      <c r="E7" s="9">
        <v>1</v>
      </c>
      <c r="F7" s="9">
        <v>10000</v>
      </c>
      <c r="G7" s="9">
        <v>0</v>
      </c>
      <c r="H7" s="9">
        <v>10</v>
      </c>
    </row>
    <row r="8" spans="1:8" ht="16.5">
      <c r="A8" s="8">
        <v>5</v>
      </c>
      <c r="B8" s="7" t="s">
        <v>70</v>
      </c>
      <c r="C8" s="7">
        <v>33001</v>
      </c>
      <c r="D8" s="9">
        <v>1</v>
      </c>
      <c r="E8" s="9">
        <v>1</v>
      </c>
      <c r="F8" s="9">
        <v>10000</v>
      </c>
      <c r="G8" s="9">
        <v>0</v>
      </c>
      <c r="H8" s="9">
        <v>10</v>
      </c>
    </row>
    <row r="9" spans="1:8" ht="16.5">
      <c r="A9" s="8">
        <v>6</v>
      </c>
      <c r="B9" s="7" t="s">
        <v>72</v>
      </c>
      <c r="C9" s="7">
        <v>33011</v>
      </c>
      <c r="D9" s="9">
        <v>1</v>
      </c>
      <c r="E9" s="9">
        <v>1</v>
      </c>
      <c r="F9" s="9">
        <v>10000</v>
      </c>
      <c r="G9" s="9">
        <v>0</v>
      </c>
      <c r="H9" s="9">
        <v>10</v>
      </c>
    </row>
    <row r="10" spans="1:8" ht="16.5">
      <c r="A10" s="8">
        <v>7</v>
      </c>
      <c r="B10" s="7" t="s">
        <v>73</v>
      </c>
      <c r="C10" s="7">
        <v>35009</v>
      </c>
      <c r="D10" s="9">
        <v>1</v>
      </c>
      <c r="E10" s="9">
        <v>2</v>
      </c>
      <c r="F10" s="9">
        <v>10000</v>
      </c>
      <c r="G10" s="9">
        <v>0</v>
      </c>
      <c r="H10" s="9">
        <v>10</v>
      </c>
    </row>
    <row r="11" spans="1:8" ht="16.5">
      <c r="A11" s="8">
        <v>8</v>
      </c>
      <c r="B11" s="7" t="s">
        <v>118</v>
      </c>
      <c r="C11" s="7">
        <v>35013</v>
      </c>
      <c r="D11" s="9">
        <v>1</v>
      </c>
      <c r="E11" s="9">
        <v>2</v>
      </c>
      <c r="F11" s="9">
        <v>10000</v>
      </c>
      <c r="G11" s="9">
        <v>0</v>
      </c>
      <c r="H11" s="9">
        <v>10</v>
      </c>
    </row>
    <row r="12" spans="1:8" ht="16.5">
      <c r="A12" s="8">
        <v>9</v>
      </c>
      <c r="B12" s="7" t="s">
        <v>152</v>
      </c>
      <c r="C12" s="7">
        <v>40001</v>
      </c>
      <c r="D12" s="9">
        <v>1</v>
      </c>
      <c r="E12" s="9">
        <v>1</v>
      </c>
      <c r="F12" s="9">
        <v>10000</v>
      </c>
      <c r="G12" s="9">
        <v>0</v>
      </c>
      <c r="H12" s="9">
        <v>10</v>
      </c>
    </row>
    <row r="13" spans="1:8" ht="16.5">
      <c r="A13" s="8">
        <v>10</v>
      </c>
      <c r="B13" s="7" t="s">
        <v>155</v>
      </c>
      <c r="C13" s="7">
        <v>41001</v>
      </c>
      <c r="D13" s="9">
        <v>1</v>
      </c>
      <c r="E13" s="9">
        <v>1</v>
      </c>
      <c r="F13" s="9">
        <v>10000</v>
      </c>
      <c r="G13" s="9">
        <v>0</v>
      </c>
      <c r="H13" s="9">
        <v>10</v>
      </c>
    </row>
    <row r="14" spans="1:8" ht="16.5">
      <c r="A14" s="8">
        <v>11</v>
      </c>
      <c r="B14" s="7" t="s">
        <v>158</v>
      </c>
      <c r="C14" s="7">
        <v>42001</v>
      </c>
      <c r="D14" s="9">
        <v>1</v>
      </c>
      <c r="E14" s="9">
        <v>1</v>
      </c>
      <c r="F14" s="9">
        <v>10000</v>
      </c>
      <c r="G14" s="9">
        <v>0</v>
      </c>
      <c r="H14" s="9">
        <v>10</v>
      </c>
    </row>
    <row r="15" spans="1:8" ht="16.5">
      <c r="A15" s="8">
        <v>12</v>
      </c>
      <c r="B15" s="7" t="s">
        <v>161</v>
      </c>
      <c r="C15" s="7">
        <v>43001</v>
      </c>
      <c r="D15" s="9">
        <v>1</v>
      </c>
      <c r="E15" s="9">
        <v>1</v>
      </c>
      <c r="F15" s="9">
        <v>10000</v>
      </c>
      <c r="G15" s="9">
        <v>0</v>
      </c>
      <c r="H15" s="9">
        <v>10</v>
      </c>
    </row>
    <row r="16" spans="1:8" ht="16.5">
      <c r="A16" s="8">
        <v>13</v>
      </c>
      <c r="B16" s="7" t="s">
        <v>123</v>
      </c>
      <c r="C16" s="7">
        <v>36101</v>
      </c>
      <c r="D16" s="9">
        <v>2</v>
      </c>
      <c r="E16" s="9">
        <v>2</v>
      </c>
      <c r="F16" s="9">
        <v>5000</v>
      </c>
      <c r="G16" s="9">
        <v>0</v>
      </c>
      <c r="H16" s="9">
        <v>10</v>
      </c>
    </row>
    <row r="17" spans="1:8" ht="16.5">
      <c r="A17" s="8">
        <v>14</v>
      </c>
      <c r="B17" s="7" t="s">
        <v>84</v>
      </c>
      <c r="C17" s="7">
        <v>20000</v>
      </c>
      <c r="D17" s="9">
        <v>2</v>
      </c>
      <c r="E17" s="9">
        <v>1</v>
      </c>
      <c r="F17" s="9">
        <v>5000</v>
      </c>
      <c r="G17" s="9">
        <v>0</v>
      </c>
      <c r="H17" s="9">
        <v>10</v>
      </c>
    </row>
    <row r="18" spans="1:8" ht="16.5">
      <c r="A18" s="8">
        <v>15</v>
      </c>
      <c r="B18" s="7" t="s">
        <v>71</v>
      </c>
      <c r="C18" s="7">
        <v>20002</v>
      </c>
      <c r="D18" s="9">
        <v>2</v>
      </c>
      <c r="E18" s="9">
        <v>2</v>
      </c>
      <c r="F18" s="9">
        <v>5000</v>
      </c>
      <c r="G18" s="9">
        <v>0</v>
      </c>
      <c r="H18" s="9">
        <v>10</v>
      </c>
    </row>
    <row r="19" spans="1:8" ht="16.5">
      <c r="A19" s="8">
        <v>16</v>
      </c>
      <c r="B19" s="7" t="s">
        <v>95</v>
      </c>
      <c r="C19" s="7">
        <v>23001</v>
      </c>
      <c r="D19" s="9">
        <v>2</v>
      </c>
      <c r="E19" s="9">
        <v>1</v>
      </c>
      <c r="F19" s="9">
        <v>5000</v>
      </c>
      <c r="G19" s="9">
        <v>0</v>
      </c>
      <c r="H19" s="9">
        <v>10</v>
      </c>
    </row>
    <row r="20" spans="1:8" ht="16.5">
      <c r="A20" s="8">
        <v>17</v>
      </c>
      <c r="B20" s="7" t="s">
        <v>169</v>
      </c>
      <c r="C20" s="7">
        <v>25001</v>
      </c>
      <c r="D20" s="9">
        <v>2</v>
      </c>
      <c r="E20" s="9">
        <v>1</v>
      </c>
      <c r="F20" s="9">
        <v>3334</v>
      </c>
      <c r="G20" s="9">
        <v>0</v>
      </c>
      <c r="H20" s="9">
        <v>10</v>
      </c>
    </row>
    <row r="21" spans="1:8" ht="16.5">
      <c r="A21" s="8">
        <v>18</v>
      </c>
      <c r="B21" s="7" t="s">
        <v>109</v>
      </c>
      <c r="C21" s="7">
        <v>33012</v>
      </c>
      <c r="D21" s="9">
        <v>2</v>
      </c>
      <c r="E21" s="9">
        <v>1</v>
      </c>
      <c r="F21" s="9">
        <v>3334</v>
      </c>
      <c r="G21" s="9">
        <v>0</v>
      </c>
      <c r="H21" s="9">
        <v>10</v>
      </c>
    </row>
    <row r="22" spans="1:8" ht="16.5">
      <c r="A22" s="8">
        <v>19</v>
      </c>
      <c r="B22" s="7" t="s">
        <v>111</v>
      </c>
      <c r="C22" s="7">
        <v>34001</v>
      </c>
      <c r="D22" s="9">
        <v>2</v>
      </c>
      <c r="E22" s="9">
        <v>1</v>
      </c>
      <c r="F22" s="9">
        <v>5000</v>
      </c>
      <c r="G22" s="9">
        <v>0</v>
      </c>
      <c r="H22" s="9">
        <v>10</v>
      </c>
    </row>
    <row r="23" spans="1:8" ht="16.5">
      <c r="A23" s="8">
        <v>20</v>
      </c>
      <c r="B23" s="7" t="s">
        <v>113</v>
      </c>
      <c r="C23" s="7">
        <v>34009</v>
      </c>
      <c r="D23" s="9">
        <v>2</v>
      </c>
      <c r="E23" s="9">
        <v>1</v>
      </c>
      <c r="F23" s="9">
        <v>5000</v>
      </c>
      <c r="G23" s="9">
        <v>0</v>
      </c>
      <c r="H23" s="9">
        <v>10</v>
      </c>
    </row>
    <row r="24" spans="1:8" ht="16.5">
      <c r="A24" s="8">
        <v>21</v>
      </c>
      <c r="B24" s="7" t="s">
        <v>122</v>
      </c>
      <c r="C24" s="7">
        <v>36100</v>
      </c>
      <c r="D24" s="9">
        <v>2</v>
      </c>
      <c r="E24" s="9">
        <v>1</v>
      </c>
      <c r="F24" s="9">
        <v>5000</v>
      </c>
      <c r="G24" s="9">
        <v>0</v>
      </c>
      <c r="H24" s="9">
        <v>10</v>
      </c>
    </row>
    <row r="25" spans="1:8" ht="16.5">
      <c r="A25" s="8">
        <v>22</v>
      </c>
      <c r="B25" s="7" t="s">
        <v>126</v>
      </c>
      <c r="C25" s="7">
        <v>36104</v>
      </c>
      <c r="D25" s="9">
        <v>2</v>
      </c>
      <c r="E25" s="9">
        <v>1</v>
      </c>
      <c r="F25" s="9">
        <v>5000</v>
      </c>
      <c r="G25" s="9">
        <v>0</v>
      </c>
      <c r="H25" s="9">
        <v>10</v>
      </c>
    </row>
    <row r="26" spans="1:8" ht="16.5">
      <c r="A26" s="8">
        <v>23</v>
      </c>
      <c r="B26" s="7" t="s">
        <v>100</v>
      </c>
      <c r="C26" s="7">
        <v>25005</v>
      </c>
      <c r="D26" s="9">
        <v>2</v>
      </c>
      <c r="E26" s="9">
        <v>1</v>
      </c>
      <c r="F26" s="9">
        <v>3334</v>
      </c>
      <c r="G26" s="9">
        <v>0</v>
      </c>
      <c r="H26" s="9">
        <v>10</v>
      </c>
    </row>
    <row r="27" spans="1:8" ht="16.5">
      <c r="A27" s="8">
        <v>24</v>
      </c>
      <c r="B27" s="7" t="s">
        <v>123</v>
      </c>
      <c r="C27" s="7">
        <v>36101</v>
      </c>
      <c r="D27" s="9">
        <v>3</v>
      </c>
      <c r="E27" s="9">
        <v>4</v>
      </c>
      <c r="F27" s="9">
        <v>2500</v>
      </c>
      <c r="G27" s="9">
        <v>0</v>
      </c>
      <c r="H27" s="9">
        <v>10</v>
      </c>
    </row>
    <row r="28" spans="1:8" ht="16.5">
      <c r="A28" s="8">
        <v>25</v>
      </c>
      <c r="B28" s="7" t="s">
        <v>101</v>
      </c>
      <c r="C28" s="7">
        <v>25006</v>
      </c>
      <c r="D28" s="9">
        <v>3</v>
      </c>
      <c r="E28" s="9">
        <v>1</v>
      </c>
      <c r="F28" s="9">
        <v>2000</v>
      </c>
      <c r="G28" s="9">
        <v>0</v>
      </c>
      <c r="H28" s="9">
        <v>10</v>
      </c>
    </row>
    <row r="29" spans="1:8" ht="16.5">
      <c r="A29" s="8">
        <v>26</v>
      </c>
      <c r="B29" s="7" t="s">
        <v>105</v>
      </c>
      <c r="C29" s="7">
        <v>33002</v>
      </c>
      <c r="D29" s="9">
        <v>3</v>
      </c>
      <c r="E29" s="9">
        <v>1</v>
      </c>
      <c r="F29" s="9">
        <v>2000</v>
      </c>
      <c r="G29" s="9">
        <v>0</v>
      </c>
      <c r="H29" s="9">
        <v>10</v>
      </c>
    </row>
    <row r="30" spans="1:8" ht="16.5">
      <c r="A30" s="8">
        <v>27</v>
      </c>
      <c r="B30" s="7" t="s">
        <v>115</v>
      </c>
      <c r="C30" s="7">
        <v>35010</v>
      </c>
      <c r="D30" s="9">
        <v>3</v>
      </c>
      <c r="E30" s="9">
        <v>2</v>
      </c>
      <c r="F30" s="9">
        <v>2000</v>
      </c>
      <c r="G30" s="9">
        <v>0</v>
      </c>
      <c r="H30" s="9">
        <v>10</v>
      </c>
    </row>
    <row r="31" spans="1:8" ht="16.5">
      <c r="A31" s="8">
        <v>28</v>
      </c>
      <c r="B31" s="7" t="s">
        <v>119</v>
      </c>
      <c r="C31" s="7">
        <v>35014</v>
      </c>
      <c r="D31" s="9">
        <v>3</v>
      </c>
      <c r="E31" s="9">
        <v>2</v>
      </c>
      <c r="F31" s="9">
        <v>2000</v>
      </c>
      <c r="G31" s="9">
        <v>0</v>
      </c>
      <c r="H31" s="9">
        <v>10</v>
      </c>
    </row>
    <row r="32" spans="1:8" ht="16.5">
      <c r="A32" s="8">
        <v>29</v>
      </c>
      <c r="B32" s="7" t="s">
        <v>97</v>
      </c>
      <c r="C32" s="7">
        <v>25002</v>
      </c>
      <c r="D32" s="9">
        <v>4</v>
      </c>
      <c r="E32" s="9">
        <v>1</v>
      </c>
      <c r="F32" s="9">
        <v>1000</v>
      </c>
      <c r="G32" s="9">
        <v>0</v>
      </c>
      <c r="H32" s="9">
        <v>10</v>
      </c>
    </row>
    <row r="33" spans="1:8" ht="16.5">
      <c r="A33" s="8">
        <v>30</v>
      </c>
      <c r="B33" s="7" t="s">
        <v>124</v>
      </c>
      <c r="C33" s="7">
        <v>36102</v>
      </c>
      <c r="D33" s="9">
        <v>4</v>
      </c>
      <c r="E33" s="9">
        <v>1</v>
      </c>
      <c r="F33" s="9">
        <v>1250</v>
      </c>
      <c r="G33" s="9">
        <v>0</v>
      </c>
      <c r="H33" s="9">
        <v>10</v>
      </c>
    </row>
    <row r="34" spans="1:8" ht="16.5">
      <c r="A34" s="8">
        <v>31</v>
      </c>
      <c r="B34" s="7" t="s">
        <v>110</v>
      </c>
      <c r="C34" s="7">
        <v>33013</v>
      </c>
      <c r="D34" s="9">
        <v>4</v>
      </c>
      <c r="E34" s="9">
        <v>1</v>
      </c>
      <c r="F34" s="9">
        <v>1112</v>
      </c>
      <c r="G34" s="9">
        <v>0</v>
      </c>
      <c r="H34" s="9">
        <v>10</v>
      </c>
    </row>
    <row r="35" spans="1:8" ht="16.5">
      <c r="A35" s="8">
        <v>32</v>
      </c>
      <c r="B35" s="7" t="s">
        <v>89</v>
      </c>
      <c r="C35" s="7">
        <v>20012</v>
      </c>
      <c r="D35" s="9">
        <v>4</v>
      </c>
      <c r="E35" s="9">
        <v>1</v>
      </c>
      <c r="F35" s="9">
        <v>2000</v>
      </c>
      <c r="G35" s="9">
        <v>0</v>
      </c>
      <c r="H35" s="9">
        <v>10</v>
      </c>
    </row>
    <row r="36" spans="1:8" ht="16.5">
      <c r="A36" s="8">
        <v>33</v>
      </c>
      <c r="B36" s="7" t="s">
        <v>93</v>
      </c>
      <c r="C36" s="7">
        <v>20031</v>
      </c>
      <c r="D36" s="9">
        <v>4</v>
      </c>
      <c r="E36" s="9">
        <v>2</v>
      </c>
      <c r="F36" s="9">
        <v>2500</v>
      </c>
      <c r="G36" s="9">
        <v>0</v>
      </c>
      <c r="H36" s="9">
        <v>10</v>
      </c>
    </row>
    <row r="37" spans="1:8" ht="16.5">
      <c r="A37" s="8">
        <v>34</v>
      </c>
      <c r="B37" s="7" t="s">
        <v>153</v>
      </c>
      <c r="C37" s="7">
        <v>40002</v>
      </c>
      <c r="D37" s="9">
        <v>4</v>
      </c>
      <c r="E37" s="9">
        <v>1</v>
      </c>
      <c r="F37" s="9">
        <v>1000</v>
      </c>
      <c r="G37" s="9">
        <v>0</v>
      </c>
      <c r="H37" s="9">
        <v>10</v>
      </c>
    </row>
    <row r="38" spans="1:8" ht="16.5">
      <c r="A38" s="8">
        <v>35</v>
      </c>
      <c r="B38" s="7" t="s">
        <v>156</v>
      </c>
      <c r="C38" s="7">
        <v>41002</v>
      </c>
      <c r="D38" s="9">
        <v>4</v>
      </c>
      <c r="E38" s="9">
        <v>1</v>
      </c>
      <c r="F38" s="9">
        <v>1000</v>
      </c>
      <c r="G38" s="9">
        <v>0</v>
      </c>
      <c r="H38" s="9">
        <v>10</v>
      </c>
    </row>
    <row r="39" spans="1:8" ht="16.5">
      <c r="A39" s="8">
        <v>36</v>
      </c>
      <c r="B39" s="7" t="s">
        <v>159</v>
      </c>
      <c r="C39" s="7">
        <v>42002</v>
      </c>
      <c r="D39" s="9">
        <v>4</v>
      </c>
      <c r="E39" s="9">
        <v>1</v>
      </c>
      <c r="F39" s="9">
        <v>1000</v>
      </c>
      <c r="G39" s="9">
        <v>0</v>
      </c>
      <c r="H39" s="9">
        <v>10</v>
      </c>
    </row>
    <row r="40" spans="1:8" ht="16.5">
      <c r="A40" s="8">
        <v>37</v>
      </c>
      <c r="B40" s="7" t="s">
        <v>162</v>
      </c>
      <c r="C40" s="7">
        <v>43002</v>
      </c>
      <c r="D40" s="9">
        <v>4</v>
      </c>
      <c r="E40" s="9">
        <v>1</v>
      </c>
      <c r="F40" s="9">
        <v>1000</v>
      </c>
      <c r="G40" s="9">
        <v>0</v>
      </c>
      <c r="H40" s="9">
        <v>10</v>
      </c>
    </row>
    <row r="41" spans="1:8" ht="16.5">
      <c r="A41" s="8">
        <v>38</v>
      </c>
      <c r="B41" s="7" t="s">
        <v>124</v>
      </c>
      <c r="C41" s="7">
        <v>36102</v>
      </c>
      <c r="D41" s="9">
        <v>5</v>
      </c>
      <c r="E41" s="9">
        <v>2</v>
      </c>
      <c r="F41" s="9">
        <v>626</v>
      </c>
      <c r="G41" s="9">
        <v>0</v>
      </c>
      <c r="H41" s="9">
        <v>10</v>
      </c>
    </row>
    <row r="42" spans="1:8" ht="16.5">
      <c r="A42" s="8">
        <v>39</v>
      </c>
      <c r="B42" s="7" t="s">
        <v>98</v>
      </c>
      <c r="C42" s="7">
        <v>25003</v>
      </c>
      <c r="D42" s="9">
        <v>5</v>
      </c>
      <c r="E42" s="9">
        <v>1</v>
      </c>
      <c r="F42" s="9">
        <v>500</v>
      </c>
      <c r="G42" s="9">
        <v>0</v>
      </c>
      <c r="H42" s="9">
        <v>10</v>
      </c>
    </row>
    <row r="43" spans="1:8" ht="16.5">
      <c r="A43" s="8">
        <v>40</v>
      </c>
      <c r="B43" s="7" t="s">
        <v>85</v>
      </c>
      <c r="C43" s="7">
        <v>20003</v>
      </c>
      <c r="D43" s="9">
        <v>5</v>
      </c>
      <c r="E43" s="9">
        <v>3</v>
      </c>
      <c r="F43" s="9">
        <v>666</v>
      </c>
      <c r="G43" s="9">
        <v>0</v>
      </c>
      <c r="H43" s="9">
        <v>10</v>
      </c>
    </row>
    <row r="44" spans="1:8" ht="16.5">
      <c r="A44" s="8">
        <v>41</v>
      </c>
      <c r="B44" s="7" t="s">
        <v>85</v>
      </c>
      <c r="C44" s="7">
        <v>20003</v>
      </c>
      <c r="D44" s="9">
        <v>5</v>
      </c>
      <c r="E44" s="9">
        <v>3</v>
      </c>
      <c r="F44" s="9">
        <v>666</v>
      </c>
      <c r="G44" s="9">
        <v>0</v>
      </c>
      <c r="H44" s="9">
        <v>10</v>
      </c>
    </row>
    <row r="45" spans="1:8" ht="16.5">
      <c r="A45" s="8">
        <v>42</v>
      </c>
      <c r="B45" s="7" t="s">
        <v>142</v>
      </c>
      <c r="C45" s="7">
        <v>61101</v>
      </c>
      <c r="D45" s="9">
        <v>5</v>
      </c>
      <c r="E45" s="9">
        <v>1</v>
      </c>
      <c r="F45" s="9">
        <v>556</v>
      </c>
      <c r="G45" s="9">
        <v>0</v>
      </c>
      <c r="H45" s="9">
        <v>10</v>
      </c>
    </row>
    <row r="46" spans="1:8" ht="16.5">
      <c r="A46" s="8">
        <v>43</v>
      </c>
      <c r="B46" s="7" t="s">
        <v>143</v>
      </c>
      <c r="C46" s="7">
        <v>61102</v>
      </c>
      <c r="D46" s="9">
        <v>5</v>
      </c>
      <c r="E46" s="9">
        <v>1</v>
      </c>
      <c r="F46" s="9">
        <v>556</v>
      </c>
      <c r="G46" s="9">
        <v>0</v>
      </c>
      <c r="H46" s="9">
        <v>10</v>
      </c>
    </row>
    <row r="47" spans="1:8" ht="16.5">
      <c r="A47" s="8">
        <v>44</v>
      </c>
      <c r="B47" s="7" t="s">
        <v>121</v>
      </c>
      <c r="C47" s="7">
        <v>35019</v>
      </c>
      <c r="D47" s="9">
        <v>5</v>
      </c>
      <c r="E47" s="9">
        <v>1</v>
      </c>
      <c r="F47" s="9">
        <v>500</v>
      </c>
      <c r="G47" s="9">
        <v>0</v>
      </c>
      <c r="H47" s="9">
        <v>10</v>
      </c>
    </row>
    <row r="48" spans="1:8" ht="16.5">
      <c r="A48" s="8">
        <v>45</v>
      </c>
      <c r="B48" s="7" t="s">
        <v>177</v>
      </c>
      <c r="C48" s="7">
        <v>25011</v>
      </c>
      <c r="D48" s="9">
        <v>5</v>
      </c>
      <c r="E48" s="9">
        <v>2</v>
      </c>
      <c r="F48" s="9">
        <v>500</v>
      </c>
      <c r="G48" s="9">
        <v>0</v>
      </c>
      <c r="H48" s="9">
        <v>10</v>
      </c>
    </row>
    <row r="49" spans="1:8" ht="16.5">
      <c r="A49" s="8">
        <v>46</v>
      </c>
      <c r="B49" s="7" t="s">
        <v>106</v>
      </c>
      <c r="C49" s="7">
        <v>33003</v>
      </c>
      <c r="D49" s="9">
        <v>5</v>
      </c>
      <c r="E49" s="9">
        <v>1</v>
      </c>
      <c r="F49" s="9">
        <v>400</v>
      </c>
      <c r="G49" s="9">
        <v>0</v>
      </c>
      <c r="H49" s="9">
        <v>10</v>
      </c>
    </row>
    <row r="50" spans="1:8" ht="16.5">
      <c r="A50" s="8">
        <v>47</v>
      </c>
      <c r="B50" s="7" t="s">
        <v>116</v>
      </c>
      <c r="C50" s="7">
        <v>35011</v>
      </c>
      <c r="D50" s="9">
        <v>5</v>
      </c>
      <c r="E50" s="9">
        <v>1</v>
      </c>
      <c r="F50" s="9">
        <v>800</v>
      </c>
      <c r="G50" s="9">
        <v>0</v>
      </c>
      <c r="H50" s="9">
        <v>10</v>
      </c>
    </row>
    <row r="51" spans="1:8" ht="15" customHeight="1">
      <c r="A51" s="8">
        <v>48</v>
      </c>
      <c r="B51" s="7" t="s">
        <v>120</v>
      </c>
      <c r="C51" s="7">
        <v>35015</v>
      </c>
      <c r="D51" s="9">
        <v>5</v>
      </c>
      <c r="E51" s="9">
        <v>1</v>
      </c>
      <c r="F51" s="9">
        <v>800</v>
      </c>
      <c r="G51" s="9">
        <v>0</v>
      </c>
      <c r="H51" s="9">
        <v>10</v>
      </c>
    </row>
    <row r="52" spans="1:8" ht="16.5">
      <c r="A52" s="8">
        <v>49</v>
      </c>
      <c r="B52" s="7" t="s">
        <v>124</v>
      </c>
      <c r="C52" s="7">
        <v>36102</v>
      </c>
      <c r="D52" s="9">
        <v>6</v>
      </c>
      <c r="E52" s="9">
        <v>4</v>
      </c>
      <c r="F52" s="9">
        <v>312</v>
      </c>
      <c r="G52" s="9">
        <v>0</v>
      </c>
      <c r="H52" s="9">
        <v>10</v>
      </c>
    </row>
    <row r="53" spans="1:8" ht="16.5">
      <c r="A53" s="8">
        <v>50</v>
      </c>
      <c r="B53" s="7" t="s">
        <v>89</v>
      </c>
      <c r="C53" s="7">
        <v>20012</v>
      </c>
      <c r="D53" s="9">
        <v>6</v>
      </c>
      <c r="E53" s="9">
        <v>4</v>
      </c>
      <c r="F53" s="9">
        <v>500</v>
      </c>
      <c r="G53" s="9">
        <v>0</v>
      </c>
      <c r="H53" s="9">
        <v>10</v>
      </c>
    </row>
    <row r="54" spans="1:8" ht="16.5">
      <c r="A54" s="8">
        <v>51</v>
      </c>
      <c r="B54" s="7" t="s">
        <v>89</v>
      </c>
      <c r="C54" s="7">
        <v>20012</v>
      </c>
      <c r="D54" s="9">
        <v>6</v>
      </c>
      <c r="E54" s="9">
        <v>4</v>
      </c>
      <c r="F54" s="9">
        <v>500</v>
      </c>
      <c r="G54" s="9">
        <v>0</v>
      </c>
      <c r="H54" s="9">
        <v>10</v>
      </c>
    </row>
    <row r="55" spans="1:8" ht="16.5">
      <c r="A55" s="8">
        <v>52</v>
      </c>
      <c r="B55" s="7" t="s">
        <v>93</v>
      </c>
      <c r="C55" s="7">
        <v>20032</v>
      </c>
      <c r="D55" s="9">
        <v>6</v>
      </c>
      <c r="E55" s="9">
        <v>2</v>
      </c>
      <c r="F55" s="9">
        <v>250</v>
      </c>
      <c r="G55" s="9">
        <v>0</v>
      </c>
      <c r="H55" s="9">
        <v>10</v>
      </c>
    </row>
    <row r="56" spans="1:8" ht="16.5">
      <c r="A56" s="8">
        <v>53</v>
      </c>
      <c r="B56" s="7" t="s">
        <v>153</v>
      </c>
      <c r="C56" s="7">
        <v>40002</v>
      </c>
      <c r="D56" s="9">
        <v>6</v>
      </c>
      <c r="E56" s="9">
        <v>5</v>
      </c>
      <c r="F56" s="9">
        <v>200</v>
      </c>
      <c r="G56" s="9">
        <v>0</v>
      </c>
      <c r="H56" s="9">
        <v>10</v>
      </c>
    </row>
    <row r="57" spans="1:8" ht="16.5">
      <c r="A57" s="8">
        <v>54</v>
      </c>
      <c r="B57" s="7" t="s">
        <v>153</v>
      </c>
      <c r="C57" s="7">
        <v>40002</v>
      </c>
      <c r="D57" s="9">
        <v>6</v>
      </c>
      <c r="E57" s="9">
        <v>5</v>
      </c>
      <c r="F57" s="9">
        <v>200</v>
      </c>
      <c r="G57" s="9">
        <v>0</v>
      </c>
      <c r="H57" s="9">
        <v>10</v>
      </c>
    </row>
    <row r="58" spans="1:8" ht="16.5">
      <c r="A58" s="8">
        <v>55</v>
      </c>
      <c r="B58" s="7" t="s">
        <v>156</v>
      </c>
      <c r="C58" s="7">
        <v>41002</v>
      </c>
      <c r="D58" s="9">
        <v>6</v>
      </c>
      <c r="E58" s="9">
        <v>5</v>
      </c>
      <c r="F58" s="9">
        <v>200</v>
      </c>
      <c r="G58" s="9">
        <v>0</v>
      </c>
      <c r="H58" s="9">
        <v>10</v>
      </c>
    </row>
    <row r="59" spans="1:8" ht="16.5">
      <c r="A59" s="8">
        <v>56</v>
      </c>
      <c r="B59" s="7" t="s">
        <v>156</v>
      </c>
      <c r="C59" s="7">
        <v>41002</v>
      </c>
      <c r="D59" s="9">
        <v>6</v>
      </c>
      <c r="E59" s="9">
        <v>5</v>
      </c>
      <c r="F59" s="9">
        <v>200</v>
      </c>
      <c r="G59" s="9">
        <v>0</v>
      </c>
      <c r="H59" s="9">
        <v>10</v>
      </c>
    </row>
    <row r="60" spans="1:8" ht="16.5">
      <c r="A60" s="8">
        <v>57</v>
      </c>
      <c r="B60" s="7" t="s">
        <v>159</v>
      </c>
      <c r="C60" s="7">
        <v>42002</v>
      </c>
      <c r="D60" s="9">
        <v>6</v>
      </c>
      <c r="E60" s="9">
        <v>5</v>
      </c>
      <c r="F60" s="9">
        <v>200</v>
      </c>
      <c r="G60" s="9">
        <v>0</v>
      </c>
      <c r="H60" s="9">
        <v>10</v>
      </c>
    </row>
    <row r="61" spans="1:8" ht="16.5">
      <c r="A61" s="8">
        <v>58</v>
      </c>
      <c r="B61" s="7" t="s">
        <v>159</v>
      </c>
      <c r="C61" s="7">
        <v>42002</v>
      </c>
      <c r="D61" s="9">
        <v>6</v>
      </c>
      <c r="E61" s="9">
        <v>5</v>
      </c>
      <c r="F61" s="9">
        <v>200</v>
      </c>
      <c r="G61" s="9">
        <v>0</v>
      </c>
      <c r="H61" s="9">
        <v>10</v>
      </c>
    </row>
    <row r="62" spans="1:8" ht="16.5">
      <c r="A62" s="8">
        <v>59</v>
      </c>
      <c r="B62" s="7" t="s">
        <v>162</v>
      </c>
      <c r="C62" s="7">
        <v>43002</v>
      </c>
      <c r="D62" s="9">
        <v>6</v>
      </c>
      <c r="E62" s="9">
        <v>5</v>
      </c>
      <c r="F62" s="9">
        <v>200</v>
      </c>
      <c r="G62" s="9">
        <v>0</v>
      </c>
      <c r="H62" s="9">
        <v>10</v>
      </c>
    </row>
    <row r="63" spans="1:8" ht="16.5">
      <c r="A63" s="8">
        <v>60</v>
      </c>
      <c r="B63" s="7" t="s">
        <v>162</v>
      </c>
      <c r="C63" s="7">
        <v>43002</v>
      </c>
      <c r="D63" s="9">
        <v>6</v>
      </c>
      <c r="E63" s="9">
        <v>5</v>
      </c>
      <c r="F63" s="9">
        <v>200</v>
      </c>
      <c r="G63" s="9">
        <v>0</v>
      </c>
      <c r="H63" s="9">
        <v>10</v>
      </c>
    </row>
    <row r="64" spans="1:8" ht="16.5">
      <c r="A64" s="8">
        <v>61</v>
      </c>
      <c r="B64" s="7" t="s">
        <v>170</v>
      </c>
      <c r="C64" s="7">
        <v>25013</v>
      </c>
      <c r="D64" s="9">
        <v>6</v>
      </c>
      <c r="E64" s="9">
        <v>1</v>
      </c>
      <c r="F64" s="9">
        <v>200</v>
      </c>
      <c r="G64" s="9">
        <v>0</v>
      </c>
      <c r="H64" s="9">
        <v>10</v>
      </c>
    </row>
    <row r="65" spans="1:8" ht="16.5">
      <c r="A65" s="8">
        <v>62</v>
      </c>
      <c r="B65" s="7" t="s">
        <v>104</v>
      </c>
      <c r="C65" s="7">
        <v>25023</v>
      </c>
      <c r="D65" s="9">
        <v>6</v>
      </c>
      <c r="E65" s="9">
        <v>1</v>
      </c>
      <c r="F65" s="9">
        <v>200</v>
      </c>
      <c r="G65" s="9">
        <v>0</v>
      </c>
      <c r="H65" s="9">
        <v>10</v>
      </c>
    </row>
    <row r="66" spans="1:8" ht="16.5">
      <c r="A66" s="8">
        <v>63</v>
      </c>
      <c r="B66" s="7" t="s">
        <v>144</v>
      </c>
      <c r="C66" s="7">
        <v>61201</v>
      </c>
      <c r="D66" s="9">
        <v>7</v>
      </c>
      <c r="E66" s="9">
        <v>1</v>
      </c>
      <c r="F66" s="9">
        <v>148</v>
      </c>
      <c r="G66" s="9">
        <v>1</v>
      </c>
      <c r="H66" s="9">
        <v>10</v>
      </c>
    </row>
    <row r="67" spans="1:8" ht="16.5">
      <c r="A67" s="8">
        <v>64</v>
      </c>
      <c r="B67" s="7" t="s">
        <v>75</v>
      </c>
      <c r="C67" s="7">
        <v>61202</v>
      </c>
      <c r="D67" s="9">
        <v>7</v>
      </c>
      <c r="E67" s="9">
        <v>1</v>
      </c>
      <c r="F67" s="9">
        <v>148</v>
      </c>
      <c r="G67" s="9">
        <v>1</v>
      </c>
      <c r="H67" s="9">
        <v>10</v>
      </c>
    </row>
    <row r="68" spans="1:8" ht="16.5">
      <c r="A68" s="8">
        <v>65</v>
      </c>
      <c r="B68" s="7" t="s">
        <v>145</v>
      </c>
      <c r="C68" s="7">
        <v>61203</v>
      </c>
      <c r="D68" s="9">
        <v>7</v>
      </c>
      <c r="E68" s="9">
        <v>1</v>
      </c>
      <c r="F68" s="9">
        <v>148</v>
      </c>
      <c r="G68" s="9">
        <v>1</v>
      </c>
      <c r="H68" s="9">
        <v>10</v>
      </c>
    </row>
    <row r="69" spans="1:8" ht="16.5">
      <c r="A69" s="8">
        <v>66</v>
      </c>
      <c r="B69" s="7" t="s">
        <v>125</v>
      </c>
      <c r="C69" s="7">
        <v>36103</v>
      </c>
      <c r="D69" s="9">
        <v>7</v>
      </c>
      <c r="E69" s="9">
        <v>1</v>
      </c>
      <c r="F69" s="9">
        <v>156</v>
      </c>
      <c r="G69" s="9">
        <v>1</v>
      </c>
      <c r="H69" s="9">
        <v>10</v>
      </c>
    </row>
    <row r="70" spans="1:8" ht="16.5">
      <c r="A70" s="8">
        <v>67</v>
      </c>
      <c r="B70" s="7" t="s">
        <v>106</v>
      </c>
      <c r="C70" s="7">
        <v>33003</v>
      </c>
      <c r="D70" s="9">
        <v>7</v>
      </c>
      <c r="E70" s="9">
        <v>2</v>
      </c>
      <c r="F70" s="9">
        <v>200</v>
      </c>
      <c r="G70" s="9">
        <v>1</v>
      </c>
      <c r="H70" s="9">
        <v>10</v>
      </c>
    </row>
    <row r="71" spans="1:8" ht="16.5">
      <c r="A71" s="8">
        <v>68</v>
      </c>
      <c r="B71" s="7" t="s">
        <v>116</v>
      </c>
      <c r="C71" s="7">
        <v>35011</v>
      </c>
      <c r="D71" s="9">
        <v>7</v>
      </c>
      <c r="E71" s="9">
        <v>5</v>
      </c>
      <c r="F71" s="9">
        <v>160</v>
      </c>
      <c r="G71" s="9">
        <v>1</v>
      </c>
      <c r="H71" s="9">
        <v>10</v>
      </c>
    </row>
    <row r="72" spans="1:8" ht="16.5">
      <c r="A72" s="8">
        <v>69</v>
      </c>
      <c r="B72" s="7" t="s">
        <v>90</v>
      </c>
      <c r="C72" s="7">
        <v>20013</v>
      </c>
      <c r="D72" s="9">
        <v>7</v>
      </c>
      <c r="E72" s="9">
        <v>2</v>
      </c>
      <c r="F72" s="9">
        <v>200</v>
      </c>
      <c r="G72" s="9">
        <v>1</v>
      </c>
      <c r="H72" s="9">
        <v>10</v>
      </c>
    </row>
    <row r="73" spans="1:8" ht="16.5">
      <c r="A73" s="8">
        <v>70</v>
      </c>
      <c r="B73" s="7" t="s">
        <v>154</v>
      </c>
      <c r="C73" s="7">
        <v>40003</v>
      </c>
      <c r="D73" s="9">
        <v>7</v>
      </c>
      <c r="E73" s="9">
        <v>1</v>
      </c>
      <c r="F73" s="9">
        <v>100</v>
      </c>
      <c r="G73" s="9">
        <v>1</v>
      </c>
      <c r="H73" s="9">
        <v>10</v>
      </c>
    </row>
    <row r="74" spans="1:8" ht="16.5">
      <c r="A74" s="8">
        <v>71</v>
      </c>
      <c r="B74" s="7" t="s">
        <v>157</v>
      </c>
      <c r="C74" s="7">
        <v>41003</v>
      </c>
      <c r="D74" s="9">
        <v>7</v>
      </c>
      <c r="E74" s="9">
        <v>1</v>
      </c>
      <c r="F74" s="9">
        <v>100</v>
      </c>
      <c r="G74" s="9">
        <v>1</v>
      </c>
      <c r="H74" s="9">
        <v>10</v>
      </c>
    </row>
    <row r="75" spans="1:8" ht="16.5">
      <c r="A75" s="8">
        <v>72</v>
      </c>
      <c r="B75" s="7" t="s">
        <v>160</v>
      </c>
      <c r="C75" s="7">
        <v>42003</v>
      </c>
      <c r="D75" s="9">
        <v>7</v>
      </c>
      <c r="E75" s="9">
        <v>1</v>
      </c>
      <c r="F75" s="9">
        <v>100</v>
      </c>
      <c r="G75" s="9">
        <v>1</v>
      </c>
      <c r="H75" s="9">
        <v>10</v>
      </c>
    </row>
    <row r="76" spans="1:8" ht="16.5">
      <c r="A76" s="8">
        <v>73</v>
      </c>
      <c r="B76" s="7" t="s">
        <v>163</v>
      </c>
      <c r="C76" s="7">
        <v>43003</v>
      </c>
      <c r="D76" s="9">
        <v>7</v>
      </c>
      <c r="E76" s="9">
        <v>1</v>
      </c>
      <c r="F76" s="9">
        <v>100</v>
      </c>
      <c r="G76" s="9">
        <v>1</v>
      </c>
      <c r="H76" s="9">
        <v>10</v>
      </c>
    </row>
    <row r="77" spans="1:8" ht="16.5">
      <c r="A77" s="8">
        <v>74</v>
      </c>
      <c r="B77" s="7" t="s">
        <v>117</v>
      </c>
      <c r="C77" s="7">
        <v>35012</v>
      </c>
      <c r="D77" s="9">
        <v>7</v>
      </c>
      <c r="E77" s="9">
        <v>1</v>
      </c>
      <c r="F77" s="9">
        <v>160</v>
      </c>
      <c r="G77" s="9">
        <v>1</v>
      </c>
      <c r="H77" s="9">
        <v>10</v>
      </c>
    </row>
    <row r="78" spans="1:8" ht="16.5">
      <c r="A78" s="8">
        <v>75</v>
      </c>
      <c r="B78" s="7" t="s">
        <v>107</v>
      </c>
      <c r="C78" s="7">
        <v>33004</v>
      </c>
      <c r="D78" s="9">
        <v>8</v>
      </c>
      <c r="E78" s="9">
        <v>1</v>
      </c>
      <c r="F78" s="9">
        <v>80</v>
      </c>
      <c r="G78" s="9">
        <v>1</v>
      </c>
      <c r="H78" s="9">
        <v>10</v>
      </c>
    </row>
    <row r="79" spans="1:8" ht="16.5">
      <c r="A79" s="8">
        <v>76</v>
      </c>
      <c r="B79" s="7" t="s">
        <v>125</v>
      </c>
      <c r="C79" s="7">
        <v>36103</v>
      </c>
      <c r="D79" s="9">
        <v>8</v>
      </c>
      <c r="E79" s="9">
        <v>2</v>
      </c>
      <c r="F79" s="9">
        <v>78</v>
      </c>
      <c r="G79" s="9">
        <v>1</v>
      </c>
      <c r="H79" s="9">
        <v>10</v>
      </c>
    </row>
    <row r="80" spans="1:8" ht="16.5">
      <c r="A80" s="8">
        <v>77</v>
      </c>
      <c r="B80" s="7" t="s">
        <v>86</v>
      </c>
      <c r="C80" s="7">
        <v>20004</v>
      </c>
      <c r="D80" s="9">
        <v>8</v>
      </c>
      <c r="E80" s="9">
        <v>5</v>
      </c>
      <c r="F80" s="9">
        <v>80</v>
      </c>
      <c r="G80" s="9">
        <v>1</v>
      </c>
      <c r="H80" s="9">
        <v>10</v>
      </c>
    </row>
    <row r="81" spans="1:8" ht="16.5">
      <c r="A81" s="8">
        <v>78</v>
      </c>
      <c r="B81" s="7" t="s">
        <v>86</v>
      </c>
      <c r="C81" s="7">
        <v>20004</v>
      </c>
      <c r="D81" s="9">
        <v>8</v>
      </c>
      <c r="E81" s="9">
        <v>5</v>
      </c>
      <c r="F81" s="9">
        <v>80</v>
      </c>
      <c r="G81" s="9">
        <v>1</v>
      </c>
      <c r="H81" s="9">
        <v>10</v>
      </c>
    </row>
    <row r="82" spans="1:8" ht="16.5">
      <c r="A82" s="8">
        <v>79</v>
      </c>
      <c r="B82" s="7" t="s">
        <v>90</v>
      </c>
      <c r="C82" s="7">
        <v>20013</v>
      </c>
      <c r="D82" s="9">
        <v>8</v>
      </c>
      <c r="E82" s="9">
        <v>4</v>
      </c>
      <c r="F82" s="9">
        <v>100</v>
      </c>
      <c r="G82" s="9">
        <v>1</v>
      </c>
      <c r="H82" s="9">
        <v>10</v>
      </c>
    </row>
    <row r="83" spans="1:8" ht="16.5">
      <c r="A83" s="8">
        <v>80</v>
      </c>
      <c r="B83" s="7" t="s">
        <v>93</v>
      </c>
      <c r="C83" s="7">
        <v>20032</v>
      </c>
      <c r="D83" s="9">
        <v>8</v>
      </c>
      <c r="E83" s="9">
        <v>5</v>
      </c>
      <c r="F83" s="9">
        <v>100</v>
      </c>
      <c r="G83" s="9">
        <v>1</v>
      </c>
      <c r="H83" s="9">
        <v>10</v>
      </c>
    </row>
    <row r="84" spans="1:8" ht="16.5">
      <c r="A84" s="8">
        <v>81</v>
      </c>
      <c r="B84" s="7" t="s">
        <v>90</v>
      </c>
      <c r="C84" s="7">
        <v>20013</v>
      </c>
      <c r="D84" s="9">
        <v>8</v>
      </c>
      <c r="E84" s="9">
        <v>4</v>
      </c>
      <c r="F84" s="9">
        <v>100</v>
      </c>
      <c r="G84" s="9">
        <v>1</v>
      </c>
      <c r="H84" s="9">
        <v>10</v>
      </c>
    </row>
    <row r="85" spans="1:8" ht="16.5">
      <c r="A85" s="8">
        <v>82</v>
      </c>
      <c r="B85" s="7" t="s">
        <v>148</v>
      </c>
      <c r="C85" s="7">
        <v>61401</v>
      </c>
      <c r="D85" s="9">
        <v>9</v>
      </c>
      <c r="E85" s="9">
        <v>1</v>
      </c>
      <c r="F85" s="9">
        <v>20</v>
      </c>
      <c r="G85" s="9">
        <v>1</v>
      </c>
      <c r="H85" s="9">
        <v>10</v>
      </c>
    </row>
    <row r="86" spans="1:8" ht="16.5">
      <c r="A86" s="8">
        <v>83</v>
      </c>
      <c r="B86" s="7" t="s">
        <v>149</v>
      </c>
      <c r="C86" s="7">
        <v>61402</v>
      </c>
      <c r="D86" s="9">
        <v>9</v>
      </c>
      <c r="E86" s="9">
        <v>1</v>
      </c>
      <c r="F86" s="9">
        <v>20</v>
      </c>
      <c r="G86" s="9">
        <v>1</v>
      </c>
      <c r="H86" s="9">
        <v>10</v>
      </c>
    </row>
    <row r="87" spans="1:8" ht="16.5">
      <c r="A87" s="8">
        <v>84</v>
      </c>
      <c r="B87" s="7" t="s">
        <v>74</v>
      </c>
      <c r="C87" s="7">
        <v>61403</v>
      </c>
      <c r="D87" s="9">
        <v>9</v>
      </c>
      <c r="E87" s="9">
        <v>1</v>
      </c>
      <c r="F87" s="9">
        <v>20</v>
      </c>
      <c r="G87" s="9">
        <v>1</v>
      </c>
      <c r="H87" s="9">
        <v>10</v>
      </c>
    </row>
    <row r="88" spans="1:8" ht="16.5">
      <c r="A88" s="8">
        <v>85</v>
      </c>
      <c r="B88" s="7" t="s">
        <v>125</v>
      </c>
      <c r="C88" s="7">
        <v>36103</v>
      </c>
      <c r="D88" s="9">
        <v>9</v>
      </c>
      <c r="E88" s="9">
        <v>4</v>
      </c>
      <c r="F88" s="9">
        <v>40</v>
      </c>
      <c r="G88" s="9">
        <v>1</v>
      </c>
      <c r="H88" s="9">
        <v>10</v>
      </c>
    </row>
    <row r="89" spans="1:8" ht="16.5">
      <c r="A89" s="8">
        <v>86</v>
      </c>
      <c r="B89" s="7" t="s">
        <v>107</v>
      </c>
      <c r="C89" s="7">
        <v>33004</v>
      </c>
      <c r="D89" s="9">
        <v>9</v>
      </c>
      <c r="E89" s="9">
        <v>2</v>
      </c>
      <c r="F89" s="9">
        <v>40</v>
      </c>
      <c r="G89" s="9">
        <v>1</v>
      </c>
      <c r="H89" s="9">
        <v>10</v>
      </c>
    </row>
    <row r="90" spans="1:8" ht="16.5">
      <c r="A90" s="8">
        <v>87</v>
      </c>
      <c r="B90" s="7" t="s">
        <v>107</v>
      </c>
      <c r="C90" s="7">
        <v>33004</v>
      </c>
      <c r="D90" s="9">
        <v>9</v>
      </c>
      <c r="E90" s="9">
        <v>2</v>
      </c>
      <c r="F90" s="9">
        <v>40</v>
      </c>
      <c r="G90" s="9">
        <v>1</v>
      </c>
      <c r="H90" s="9">
        <v>10</v>
      </c>
    </row>
    <row r="91" spans="1:8" ht="16.5">
      <c r="A91" s="8">
        <v>88</v>
      </c>
      <c r="B91" s="7" t="s">
        <v>117</v>
      </c>
      <c r="C91" s="7">
        <v>35012</v>
      </c>
      <c r="D91" s="9">
        <v>9</v>
      </c>
      <c r="E91" s="9">
        <v>4</v>
      </c>
      <c r="F91" s="9">
        <v>40</v>
      </c>
      <c r="G91" s="9">
        <v>1</v>
      </c>
      <c r="H91" s="9">
        <v>10</v>
      </c>
    </row>
    <row r="92" spans="1:8" ht="16.5">
      <c r="A92" s="8">
        <v>89</v>
      </c>
      <c r="B92" s="7" t="s">
        <v>117</v>
      </c>
      <c r="C92" s="7">
        <v>35012</v>
      </c>
      <c r="D92" s="9">
        <v>9</v>
      </c>
      <c r="E92" s="9">
        <v>4</v>
      </c>
      <c r="F92" s="9">
        <v>40</v>
      </c>
      <c r="G92" s="9">
        <v>1</v>
      </c>
      <c r="H92" s="9">
        <v>10</v>
      </c>
    </row>
    <row r="93" spans="1:8" ht="16.5">
      <c r="A93" s="8">
        <v>90</v>
      </c>
      <c r="B93" s="7" t="s">
        <v>90</v>
      </c>
      <c r="C93" s="7">
        <v>20013</v>
      </c>
      <c r="D93" s="9">
        <v>9</v>
      </c>
      <c r="E93" s="9">
        <v>8</v>
      </c>
      <c r="F93" s="9">
        <v>50</v>
      </c>
      <c r="G93" s="9">
        <v>1</v>
      </c>
      <c r="H93" s="9">
        <v>10</v>
      </c>
    </row>
    <row r="94" spans="1:8" ht="16.5">
      <c r="A94" s="8">
        <v>91</v>
      </c>
      <c r="B94" s="7" t="s">
        <v>90</v>
      </c>
      <c r="C94" s="7">
        <v>20013</v>
      </c>
      <c r="D94" s="9">
        <v>9</v>
      </c>
      <c r="E94" s="9">
        <v>8</v>
      </c>
      <c r="F94" s="9">
        <v>50</v>
      </c>
      <c r="G94" s="9">
        <v>1</v>
      </c>
      <c r="H94" s="9">
        <v>10</v>
      </c>
    </row>
    <row r="95" spans="1:8" ht="16.5">
      <c r="A95" s="8">
        <v>92</v>
      </c>
      <c r="B95" s="7" t="s">
        <v>86</v>
      </c>
      <c r="C95" s="7">
        <v>20004</v>
      </c>
      <c r="D95" s="9">
        <v>9</v>
      </c>
      <c r="E95" s="9">
        <v>10</v>
      </c>
      <c r="F95" s="9">
        <v>40</v>
      </c>
      <c r="G95" s="9">
        <v>1</v>
      </c>
      <c r="H95" s="9">
        <v>10</v>
      </c>
    </row>
    <row r="96" spans="1:8" ht="16.5">
      <c r="A96" s="8">
        <v>93</v>
      </c>
      <c r="B96" s="7" t="s">
        <v>86</v>
      </c>
      <c r="C96" s="7">
        <v>20004</v>
      </c>
      <c r="D96" s="9">
        <v>9</v>
      </c>
      <c r="E96" s="9">
        <v>10</v>
      </c>
      <c r="F96" s="9">
        <v>40</v>
      </c>
      <c r="G96" s="9">
        <v>1</v>
      </c>
      <c r="H96" s="9">
        <v>10</v>
      </c>
    </row>
    <row r="97" spans="1:8" ht="16.5">
      <c r="A97" s="8">
        <v>94</v>
      </c>
      <c r="B97" s="7" t="s">
        <v>107</v>
      </c>
      <c r="C97" s="7">
        <v>33004</v>
      </c>
      <c r="D97" s="9">
        <v>9</v>
      </c>
      <c r="E97" s="9">
        <v>2</v>
      </c>
      <c r="F97" s="9">
        <v>40</v>
      </c>
      <c r="G97" s="9">
        <v>1</v>
      </c>
      <c r="H97" s="9">
        <v>10</v>
      </c>
    </row>
    <row r="98" spans="1:8" ht="16.5">
      <c r="A98" s="8">
        <v>95</v>
      </c>
      <c r="B98" s="7" t="s">
        <v>107</v>
      </c>
      <c r="C98" s="7">
        <v>33004</v>
      </c>
      <c r="D98" s="9">
        <v>9</v>
      </c>
      <c r="E98" s="9">
        <v>2</v>
      </c>
      <c r="F98" s="9">
        <v>40</v>
      </c>
      <c r="G98" s="9">
        <v>1</v>
      </c>
      <c r="H98" s="9">
        <v>10</v>
      </c>
    </row>
    <row r="99" spans="1:8" ht="16.5">
      <c r="A99" s="8">
        <v>96</v>
      </c>
      <c r="B99" s="7" t="s">
        <v>117</v>
      </c>
      <c r="C99" s="7">
        <v>35012</v>
      </c>
      <c r="D99" s="9">
        <v>9</v>
      </c>
      <c r="E99" s="9">
        <v>4</v>
      </c>
      <c r="F99" s="9">
        <v>40</v>
      </c>
      <c r="G99" s="9">
        <v>1</v>
      </c>
      <c r="H99" s="9">
        <v>10</v>
      </c>
    </row>
    <row r="100" spans="1:8" ht="16.5">
      <c r="A100" s="8">
        <v>97</v>
      </c>
      <c r="B100" s="7" t="s">
        <v>117</v>
      </c>
      <c r="C100" s="7">
        <v>35012</v>
      </c>
      <c r="D100" s="9">
        <v>9</v>
      </c>
      <c r="E100" s="9">
        <v>4</v>
      </c>
      <c r="F100" s="9">
        <v>40</v>
      </c>
      <c r="G100" s="9">
        <v>1</v>
      </c>
      <c r="H100" s="9">
        <v>10</v>
      </c>
    </row>
    <row r="101" spans="1:8" ht="16.5">
      <c r="A101" s="8">
        <v>98</v>
      </c>
      <c r="B101" s="7" t="s">
        <v>90</v>
      </c>
      <c r="C101" s="7">
        <v>20013</v>
      </c>
      <c r="D101" s="9">
        <v>9</v>
      </c>
      <c r="E101" s="9">
        <v>8</v>
      </c>
      <c r="F101" s="9">
        <v>50</v>
      </c>
      <c r="G101" s="9">
        <v>1</v>
      </c>
      <c r="H101" s="9">
        <v>10</v>
      </c>
    </row>
    <row r="102" spans="1:8" ht="16.5">
      <c r="A102" s="8">
        <v>99</v>
      </c>
      <c r="B102" s="7" t="s">
        <v>90</v>
      </c>
      <c r="C102" s="7">
        <v>20013</v>
      </c>
      <c r="D102" s="9">
        <v>9</v>
      </c>
      <c r="E102" s="9">
        <v>8</v>
      </c>
      <c r="F102" s="9">
        <v>50</v>
      </c>
      <c r="G102" s="9">
        <v>1</v>
      </c>
      <c r="H102" s="9">
        <v>10</v>
      </c>
    </row>
    <row r="103" spans="1:8" ht="16.5">
      <c r="A103" s="8">
        <v>100</v>
      </c>
      <c r="B103" s="7" t="s">
        <v>86</v>
      </c>
      <c r="C103" s="7">
        <v>20004</v>
      </c>
      <c r="D103" s="9">
        <v>9</v>
      </c>
      <c r="E103" s="9">
        <v>10</v>
      </c>
      <c r="F103" s="9">
        <v>40</v>
      </c>
      <c r="G103" s="9">
        <v>1</v>
      </c>
      <c r="H103" s="9">
        <v>10</v>
      </c>
    </row>
    <row r="104" spans="1:8" ht="16.5">
      <c r="A104" s="8">
        <v>101</v>
      </c>
      <c r="B104" s="7" t="s">
        <v>86</v>
      </c>
      <c r="C104" s="7">
        <v>20004</v>
      </c>
      <c r="D104" s="9">
        <v>9</v>
      </c>
      <c r="E104" s="9">
        <v>10</v>
      </c>
      <c r="F104" s="9">
        <v>40</v>
      </c>
      <c r="G104" s="9">
        <v>1</v>
      </c>
      <c r="H104" s="9">
        <v>10</v>
      </c>
    </row>
    <row r="105" spans="1:8" ht="16.5">
      <c r="A105" s="8">
        <v>102</v>
      </c>
      <c r="B105" s="7" t="s">
        <v>107</v>
      </c>
      <c r="C105" s="7">
        <v>33004</v>
      </c>
      <c r="D105" s="9">
        <v>9</v>
      </c>
      <c r="E105" s="9">
        <v>2</v>
      </c>
      <c r="F105" s="9">
        <v>40</v>
      </c>
      <c r="G105" s="9">
        <v>1</v>
      </c>
      <c r="H105" s="9">
        <v>10</v>
      </c>
    </row>
    <row r="106" spans="1:8" ht="16.5">
      <c r="A106" s="8">
        <v>103</v>
      </c>
      <c r="B106" s="7" t="s">
        <v>107</v>
      </c>
      <c r="C106" s="7">
        <v>33004</v>
      </c>
      <c r="D106" s="9">
        <v>9</v>
      </c>
      <c r="E106" s="9">
        <v>2</v>
      </c>
      <c r="F106" s="9">
        <v>40</v>
      </c>
      <c r="G106" s="9">
        <v>1</v>
      </c>
      <c r="H106" s="9">
        <v>10</v>
      </c>
    </row>
    <row r="107" spans="1:8" ht="16.5">
      <c r="A107" s="8">
        <v>104</v>
      </c>
      <c r="B107" s="7" t="s">
        <v>117</v>
      </c>
      <c r="C107" s="7">
        <v>35012</v>
      </c>
      <c r="D107" s="9">
        <v>9</v>
      </c>
      <c r="E107" s="9">
        <v>4</v>
      </c>
      <c r="F107" s="9">
        <v>40</v>
      </c>
      <c r="G107" s="9">
        <v>1</v>
      </c>
      <c r="H107" s="9">
        <v>10</v>
      </c>
    </row>
    <row r="108" spans="1:8" ht="16.5">
      <c r="A108" s="8">
        <v>105</v>
      </c>
      <c r="B108" s="7" t="s">
        <v>117</v>
      </c>
      <c r="C108" s="7">
        <v>35012</v>
      </c>
      <c r="D108" s="9">
        <v>9</v>
      </c>
      <c r="E108" s="9">
        <v>4</v>
      </c>
      <c r="F108" s="9">
        <v>40</v>
      </c>
      <c r="G108" s="9">
        <v>1</v>
      </c>
      <c r="H108" s="9">
        <v>10</v>
      </c>
    </row>
    <row r="109" spans="1:8" ht="16.5">
      <c r="A109" s="8">
        <v>106</v>
      </c>
      <c r="B109" s="7" t="s">
        <v>90</v>
      </c>
      <c r="C109" s="7">
        <v>20013</v>
      </c>
      <c r="D109" s="9">
        <v>9</v>
      </c>
      <c r="E109" s="9">
        <v>8</v>
      </c>
      <c r="F109" s="9">
        <v>50</v>
      </c>
      <c r="G109" s="9">
        <v>1</v>
      </c>
      <c r="H109" s="9">
        <v>10</v>
      </c>
    </row>
    <row r="110" spans="1:8" ht="16.5">
      <c r="A110" s="8">
        <v>107</v>
      </c>
      <c r="B110" s="7" t="s">
        <v>90</v>
      </c>
      <c r="C110" s="7">
        <v>20013</v>
      </c>
      <c r="D110" s="9">
        <v>9</v>
      </c>
      <c r="E110" s="9">
        <v>8</v>
      </c>
      <c r="F110" s="9">
        <v>50</v>
      </c>
      <c r="G110" s="9">
        <v>1</v>
      </c>
      <c r="H110" s="9">
        <v>10</v>
      </c>
    </row>
    <row r="111" spans="1:8" ht="16.5">
      <c r="A111" s="8">
        <v>108</v>
      </c>
      <c r="B111" s="7" t="s">
        <v>86</v>
      </c>
      <c r="C111" s="7">
        <v>20004</v>
      </c>
      <c r="D111" s="9">
        <v>9</v>
      </c>
      <c r="E111" s="9">
        <v>10</v>
      </c>
      <c r="F111" s="9">
        <v>40</v>
      </c>
      <c r="G111" s="9">
        <v>1</v>
      </c>
      <c r="H111" s="9">
        <v>10</v>
      </c>
    </row>
    <row r="112" spans="1:8" ht="16.5">
      <c r="A112" s="8">
        <v>109</v>
      </c>
      <c r="B112" s="7" t="s">
        <v>86</v>
      </c>
      <c r="C112" s="7">
        <v>20004</v>
      </c>
      <c r="D112" s="9">
        <v>9</v>
      </c>
      <c r="E112" s="9">
        <v>10</v>
      </c>
      <c r="F112" s="9">
        <v>40</v>
      </c>
      <c r="G112" s="9">
        <v>1</v>
      </c>
      <c r="H112" s="9">
        <v>10</v>
      </c>
    </row>
    <row r="113" spans="1:8" ht="16.5">
      <c r="A113" s="8">
        <v>110</v>
      </c>
      <c r="B113" s="7" t="s">
        <v>107</v>
      </c>
      <c r="C113" s="7">
        <v>33004</v>
      </c>
      <c r="D113" s="9">
        <v>9</v>
      </c>
      <c r="E113" s="9">
        <v>2</v>
      </c>
      <c r="F113" s="9">
        <v>40</v>
      </c>
      <c r="G113" s="9">
        <v>1</v>
      </c>
      <c r="H113" s="9">
        <v>10</v>
      </c>
    </row>
    <row r="114" spans="1:8" ht="16.5">
      <c r="A114" s="8">
        <v>111</v>
      </c>
      <c r="B114" s="7" t="s">
        <v>107</v>
      </c>
      <c r="C114" s="7">
        <v>33004</v>
      </c>
      <c r="D114" s="9">
        <v>9</v>
      </c>
      <c r="E114" s="9">
        <v>2</v>
      </c>
      <c r="F114" s="9">
        <v>40</v>
      </c>
      <c r="G114" s="9">
        <v>1</v>
      </c>
      <c r="H114" s="9">
        <v>10</v>
      </c>
    </row>
    <row r="115" spans="1:8" ht="16.5">
      <c r="A115" s="8">
        <v>112</v>
      </c>
      <c r="B115" s="7" t="s">
        <v>117</v>
      </c>
      <c r="C115" s="7">
        <v>35012</v>
      </c>
      <c r="D115" s="9">
        <v>9</v>
      </c>
      <c r="E115" s="9">
        <v>4</v>
      </c>
      <c r="F115" s="9">
        <v>40</v>
      </c>
      <c r="G115" s="9">
        <v>1</v>
      </c>
      <c r="H115" s="9">
        <v>10</v>
      </c>
    </row>
    <row r="116" spans="1:8" ht="16.5">
      <c r="A116" s="8">
        <v>113</v>
      </c>
      <c r="B116" s="7" t="s">
        <v>117</v>
      </c>
      <c r="C116" s="7">
        <v>35012</v>
      </c>
      <c r="D116" s="9">
        <v>9</v>
      </c>
      <c r="E116" s="9">
        <v>4</v>
      </c>
      <c r="F116" s="9">
        <v>40</v>
      </c>
      <c r="G116" s="9">
        <v>1</v>
      </c>
      <c r="H116" s="9">
        <v>10</v>
      </c>
    </row>
    <row r="117" spans="1:8" ht="16.5">
      <c r="A117" s="8">
        <v>114</v>
      </c>
      <c r="B117" s="7" t="s">
        <v>90</v>
      </c>
      <c r="C117" s="7">
        <v>20013</v>
      </c>
      <c r="D117" s="9">
        <v>9</v>
      </c>
      <c r="E117" s="9">
        <v>8</v>
      </c>
      <c r="F117" s="9">
        <v>50</v>
      </c>
      <c r="G117" s="9">
        <v>1</v>
      </c>
      <c r="H117" s="9">
        <v>10</v>
      </c>
    </row>
    <row r="118" spans="1:8" ht="16.5">
      <c r="A118" s="8">
        <v>115</v>
      </c>
      <c r="B118" s="7" t="s">
        <v>90</v>
      </c>
      <c r="C118" s="7">
        <v>20013</v>
      </c>
      <c r="D118" s="9">
        <v>9</v>
      </c>
      <c r="E118" s="9">
        <v>8</v>
      </c>
      <c r="F118" s="9">
        <v>50</v>
      </c>
      <c r="G118" s="9">
        <v>1</v>
      </c>
      <c r="H118" s="9">
        <v>10</v>
      </c>
    </row>
    <row r="119" spans="1:8" ht="16.5">
      <c r="A119" s="8">
        <v>116</v>
      </c>
      <c r="B119" s="7" t="s">
        <v>86</v>
      </c>
      <c r="C119" s="7">
        <v>20004</v>
      </c>
      <c r="D119" s="9">
        <v>9</v>
      </c>
      <c r="E119" s="9">
        <v>10</v>
      </c>
      <c r="F119" s="9">
        <v>40</v>
      </c>
      <c r="G119" s="9">
        <v>1</v>
      </c>
      <c r="H119" s="9">
        <v>10</v>
      </c>
    </row>
    <row r="120" spans="1:8" ht="16.5">
      <c r="A120" s="8">
        <v>117</v>
      </c>
      <c r="B120" s="7" t="s">
        <v>86</v>
      </c>
      <c r="C120" s="7">
        <v>20004</v>
      </c>
      <c r="D120" s="9">
        <v>9</v>
      </c>
      <c r="E120" s="9">
        <v>10</v>
      </c>
      <c r="F120" s="9">
        <v>40</v>
      </c>
      <c r="G120" s="9">
        <v>1</v>
      </c>
      <c r="H120" s="9">
        <v>10</v>
      </c>
    </row>
  </sheetData>
  <autoFilter ref="B1:B11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G30" sqref="G30"/>
    </sheetView>
  </sheetViews>
  <sheetFormatPr defaultRowHeight="13.5"/>
  <cols>
    <col min="1" max="1" width="16.75" customWidth="1"/>
    <col min="2" max="2" width="14.125" customWidth="1"/>
    <col min="3" max="4" width="16.75" customWidth="1"/>
    <col min="5" max="5" width="18.25" customWidth="1"/>
    <col min="6" max="6" width="18.5" customWidth="1"/>
    <col min="7" max="7" width="18.875" customWidth="1"/>
    <col min="8" max="8" width="17.25" bestFit="1" customWidth="1"/>
    <col min="9" max="9" width="20.5" bestFit="1" customWidth="1"/>
    <col min="10" max="10" width="36.25" customWidth="1"/>
    <col min="12" max="12" width="35" customWidth="1"/>
    <col min="14" max="14" width="38.875" customWidth="1"/>
    <col min="17" max="17" width="11" bestFit="1" customWidth="1"/>
  </cols>
  <sheetData>
    <row r="1" spans="1:14">
      <c r="A1" t="s">
        <v>0</v>
      </c>
      <c r="B1" t="s">
        <v>51</v>
      </c>
      <c r="C1" t="s">
        <v>52</v>
      </c>
      <c r="D1" t="s">
        <v>53</v>
      </c>
      <c r="E1" t="s">
        <v>66</v>
      </c>
      <c r="F1" t="s">
        <v>65</v>
      </c>
      <c r="G1" t="s">
        <v>64</v>
      </c>
      <c r="H1" t="s">
        <v>67</v>
      </c>
      <c r="I1" t="s">
        <v>54</v>
      </c>
    </row>
    <row r="2" spans="1:14">
      <c r="A2" t="s">
        <v>56</v>
      </c>
      <c r="B2" t="s">
        <v>57</v>
      </c>
      <c r="C2" t="s">
        <v>58</v>
      </c>
      <c r="D2" t="s">
        <v>59</v>
      </c>
      <c r="E2" t="s">
        <v>63</v>
      </c>
      <c r="F2" t="s">
        <v>63</v>
      </c>
      <c r="G2" t="s">
        <v>63</v>
      </c>
      <c r="H2" t="s">
        <v>63</v>
      </c>
    </row>
    <row r="3" spans="1:14">
      <c r="A3" t="s">
        <v>61</v>
      </c>
      <c r="B3" t="s">
        <v>60</v>
      </c>
      <c r="C3" t="s">
        <v>60</v>
      </c>
      <c r="D3" t="s">
        <v>60</v>
      </c>
      <c r="E3" t="s">
        <v>63</v>
      </c>
      <c r="F3" t="s">
        <v>63</v>
      </c>
      <c r="G3" t="s">
        <v>63</v>
      </c>
      <c r="H3" t="s">
        <v>63</v>
      </c>
    </row>
    <row r="4" spans="1:14">
      <c r="A4" t="s">
        <v>18</v>
      </c>
      <c r="B4" s="1">
        <v>1</v>
      </c>
      <c r="C4" s="1">
        <v>1</v>
      </c>
      <c r="D4" s="1">
        <v>1000</v>
      </c>
      <c r="E4" s="1">
        <v>10</v>
      </c>
      <c r="F4" s="2">
        <f t="shared" ref="F4:F41" si="0">E4/10*C4</f>
        <v>1</v>
      </c>
      <c r="G4" s="2">
        <f t="shared" ref="G4:G41" si="1">F4/2</f>
        <v>0.5</v>
      </c>
      <c r="H4" t="s">
        <v>43</v>
      </c>
      <c r="I4">
        <f>AVERAGE(F4:F23)</f>
        <v>2.25</v>
      </c>
    </row>
    <row r="5" spans="1:14">
      <c r="A5" t="s">
        <v>20</v>
      </c>
      <c r="B5" s="1">
        <v>1</v>
      </c>
      <c r="C5" s="1">
        <v>1</v>
      </c>
      <c r="D5" s="1">
        <v>1000</v>
      </c>
      <c r="E5" s="1">
        <v>10</v>
      </c>
      <c r="F5" s="2">
        <f t="shared" si="0"/>
        <v>1</v>
      </c>
      <c r="G5" s="2">
        <f t="shared" si="1"/>
        <v>0.5</v>
      </c>
      <c r="H5" t="s">
        <v>43</v>
      </c>
      <c r="J5" t="s">
        <v>42</v>
      </c>
      <c r="L5" t="s">
        <v>42</v>
      </c>
      <c r="N5" t="s">
        <v>42</v>
      </c>
    </row>
    <row r="6" spans="1:14">
      <c r="A6" t="s">
        <v>7</v>
      </c>
      <c r="B6" s="1">
        <v>1</v>
      </c>
      <c r="C6" s="1">
        <v>1</v>
      </c>
      <c r="D6" s="1">
        <v>1000</v>
      </c>
      <c r="E6" s="1">
        <v>10</v>
      </c>
      <c r="F6" s="2">
        <f t="shared" si="0"/>
        <v>1</v>
      </c>
      <c r="G6" s="2">
        <f t="shared" si="1"/>
        <v>0.5</v>
      </c>
      <c r="H6" t="s">
        <v>43</v>
      </c>
      <c r="J6" s="1">
        <v>12</v>
      </c>
      <c r="L6" s="1">
        <v>8</v>
      </c>
      <c r="N6" s="1">
        <v>4</v>
      </c>
    </row>
    <row r="7" spans="1:14">
      <c r="A7" t="s">
        <v>3</v>
      </c>
      <c r="B7" s="1">
        <v>1</v>
      </c>
      <c r="C7" s="1">
        <v>1</v>
      </c>
      <c r="D7" s="1">
        <v>1000</v>
      </c>
      <c r="E7" s="1">
        <v>10</v>
      </c>
      <c r="F7" s="2">
        <f t="shared" si="0"/>
        <v>1</v>
      </c>
      <c r="G7" s="2">
        <f t="shared" si="1"/>
        <v>0.5</v>
      </c>
      <c r="H7" t="s">
        <v>43</v>
      </c>
      <c r="J7" t="s">
        <v>48</v>
      </c>
      <c r="L7" t="s">
        <v>49</v>
      </c>
      <c r="N7" t="s">
        <v>50</v>
      </c>
    </row>
    <row r="8" spans="1:14">
      <c r="A8" t="s">
        <v>11</v>
      </c>
      <c r="B8" s="1">
        <v>1</v>
      </c>
      <c r="C8" s="1">
        <v>1</v>
      </c>
      <c r="D8" s="1">
        <v>1000</v>
      </c>
      <c r="E8" s="1">
        <v>10</v>
      </c>
      <c r="F8" s="2">
        <f t="shared" si="0"/>
        <v>1</v>
      </c>
      <c r="G8" s="2">
        <f t="shared" si="1"/>
        <v>0.5</v>
      </c>
      <c r="H8" t="s">
        <v>43</v>
      </c>
      <c r="J8" s="1">
        <f>482*4</f>
        <v>1928</v>
      </c>
      <c r="L8" s="1">
        <f>48*4</f>
        <v>192</v>
      </c>
      <c r="N8" s="1">
        <f>2.25*4</f>
        <v>9</v>
      </c>
    </row>
    <row r="9" spans="1:14">
      <c r="A9" t="s">
        <v>36</v>
      </c>
      <c r="B9" s="1">
        <v>1</v>
      </c>
      <c r="C9" s="1">
        <v>1</v>
      </c>
      <c r="D9" s="1">
        <v>1000</v>
      </c>
      <c r="E9" s="1">
        <v>10</v>
      </c>
      <c r="F9" s="2">
        <f t="shared" si="0"/>
        <v>1</v>
      </c>
      <c r="G9" s="2">
        <f t="shared" si="1"/>
        <v>0.5</v>
      </c>
      <c r="H9" t="s">
        <v>43</v>
      </c>
      <c r="J9" t="s">
        <v>41</v>
      </c>
      <c r="L9" t="s">
        <v>41</v>
      </c>
      <c r="N9" t="s">
        <v>41</v>
      </c>
    </row>
    <row r="10" spans="1:14">
      <c r="A10" t="s">
        <v>5</v>
      </c>
      <c r="B10" s="1">
        <v>1</v>
      </c>
      <c r="C10" s="1">
        <v>1</v>
      </c>
      <c r="D10" s="1">
        <v>1000</v>
      </c>
      <c r="E10" s="1">
        <v>10</v>
      </c>
      <c r="F10" s="2">
        <f t="shared" si="0"/>
        <v>1</v>
      </c>
      <c r="G10" s="2">
        <f t="shared" si="1"/>
        <v>0.5</v>
      </c>
      <c r="H10" t="s">
        <v>43</v>
      </c>
      <c r="J10" s="2">
        <f>J8/2</f>
        <v>964</v>
      </c>
      <c r="L10" s="2">
        <f>L8/2</f>
        <v>96</v>
      </c>
      <c r="N10" s="2">
        <f>N8/2</f>
        <v>4.5</v>
      </c>
    </row>
    <row r="11" spans="1:14">
      <c r="A11" t="s">
        <v>9</v>
      </c>
      <c r="B11" s="1">
        <v>1</v>
      </c>
      <c r="C11" s="1">
        <v>1</v>
      </c>
      <c r="D11" s="1">
        <v>1000</v>
      </c>
      <c r="E11" s="1">
        <v>10</v>
      </c>
      <c r="F11" s="2">
        <f t="shared" si="0"/>
        <v>1</v>
      </c>
      <c r="G11" s="2">
        <f t="shared" si="1"/>
        <v>0.5</v>
      </c>
      <c r="H11" t="s">
        <v>43</v>
      </c>
      <c r="J11" t="s">
        <v>38</v>
      </c>
      <c r="L11" t="s">
        <v>38</v>
      </c>
      <c r="N11" t="s">
        <v>38</v>
      </c>
    </row>
    <row r="12" spans="1:14">
      <c r="A12" t="s">
        <v>19</v>
      </c>
      <c r="B12" s="1">
        <v>1</v>
      </c>
      <c r="C12" s="1">
        <v>1</v>
      </c>
      <c r="D12" s="1">
        <v>1000</v>
      </c>
      <c r="E12" s="1">
        <v>10</v>
      </c>
      <c r="F12" s="2">
        <f t="shared" si="0"/>
        <v>1</v>
      </c>
      <c r="G12" s="2">
        <f t="shared" si="1"/>
        <v>0.5</v>
      </c>
      <c r="H12" t="s">
        <v>43</v>
      </c>
      <c r="J12" s="2">
        <f>J8/4</f>
        <v>482</v>
      </c>
      <c r="L12" s="2">
        <f>L8/4</f>
        <v>48</v>
      </c>
      <c r="N12" s="2">
        <f>N8/4</f>
        <v>2.25</v>
      </c>
    </row>
    <row r="13" spans="1:14">
      <c r="A13" t="s">
        <v>2</v>
      </c>
      <c r="B13" s="1">
        <v>1</v>
      </c>
      <c r="C13" s="1">
        <v>1</v>
      </c>
      <c r="D13" s="1">
        <v>1000</v>
      </c>
      <c r="E13" s="1">
        <v>20</v>
      </c>
      <c r="F13" s="2">
        <f t="shared" si="0"/>
        <v>2</v>
      </c>
      <c r="G13" s="2">
        <f t="shared" si="1"/>
        <v>1</v>
      </c>
      <c r="H13" t="s">
        <v>43</v>
      </c>
      <c r="J13" t="s">
        <v>39</v>
      </c>
      <c r="L13" t="s">
        <v>39</v>
      </c>
      <c r="N13" t="s">
        <v>39</v>
      </c>
    </row>
    <row r="14" spans="1:14">
      <c r="A14" t="s">
        <v>12</v>
      </c>
      <c r="B14" s="1">
        <v>1</v>
      </c>
      <c r="C14" s="1">
        <v>1</v>
      </c>
      <c r="D14" s="1">
        <v>1000</v>
      </c>
      <c r="E14" s="1">
        <v>20</v>
      </c>
      <c r="F14" s="2">
        <f t="shared" si="0"/>
        <v>2</v>
      </c>
      <c r="G14" s="2">
        <f t="shared" si="1"/>
        <v>1</v>
      </c>
      <c r="H14" t="s">
        <v>43</v>
      </c>
      <c r="J14" s="2">
        <f>J10/4</f>
        <v>241</v>
      </c>
      <c r="L14" s="2">
        <f>L10/4</f>
        <v>24</v>
      </c>
      <c r="N14" s="2">
        <f>N10/4</f>
        <v>1.125</v>
      </c>
    </row>
    <row r="15" spans="1:14">
      <c r="A15" t="s">
        <v>1</v>
      </c>
      <c r="B15" s="1">
        <v>1</v>
      </c>
      <c r="C15" s="1">
        <v>1</v>
      </c>
      <c r="D15" s="1">
        <v>1000</v>
      </c>
      <c r="E15" s="1">
        <v>20</v>
      </c>
      <c r="F15" s="2">
        <f t="shared" si="0"/>
        <v>2</v>
      </c>
      <c r="G15" s="2">
        <f t="shared" si="1"/>
        <v>1</v>
      </c>
      <c r="H15" t="s">
        <v>43</v>
      </c>
      <c r="J15" t="s">
        <v>40</v>
      </c>
      <c r="L15" t="s">
        <v>40</v>
      </c>
      <c r="N15" t="s">
        <v>40</v>
      </c>
    </row>
    <row r="16" spans="1:14">
      <c r="A16" t="s">
        <v>27</v>
      </c>
      <c r="B16" s="1">
        <v>1</v>
      </c>
      <c r="C16" s="1">
        <v>1</v>
      </c>
      <c r="D16" s="1">
        <v>1000</v>
      </c>
      <c r="E16" s="1">
        <v>20</v>
      </c>
      <c r="F16" s="2">
        <f t="shared" si="0"/>
        <v>2</v>
      </c>
      <c r="G16" s="2">
        <f t="shared" si="1"/>
        <v>1</v>
      </c>
      <c r="H16" t="s">
        <v>43</v>
      </c>
      <c r="J16" s="2">
        <f>J12*10</f>
        <v>4820</v>
      </c>
      <c r="L16" s="2">
        <f>L12*10</f>
        <v>480</v>
      </c>
      <c r="N16" s="2">
        <f>N12*10</f>
        <v>22.5</v>
      </c>
    </row>
    <row r="17" spans="1:9">
      <c r="A17" s="6" t="s">
        <v>46</v>
      </c>
      <c r="B17" s="1">
        <v>1</v>
      </c>
      <c r="C17" s="1">
        <v>1</v>
      </c>
      <c r="D17" s="1">
        <v>1000</v>
      </c>
      <c r="E17" s="5">
        <v>20</v>
      </c>
      <c r="F17" s="2">
        <f t="shared" si="0"/>
        <v>2</v>
      </c>
      <c r="G17" s="4">
        <f t="shared" si="1"/>
        <v>1</v>
      </c>
      <c r="H17" t="s">
        <v>43</v>
      </c>
    </row>
    <row r="18" spans="1:9">
      <c r="A18" t="s">
        <v>6</v>
      </c>
      <c r="B18" s="1">
        <v>1</v>
      </c>
      <c r="C18" s="1">
        <v>1</v>
      </c>
      <c r="D18" s="1">
        <v>1000</v>
      </c>
      <c r="E18" s="1">
        <v>30</v>
      </c>
      <c r="F18" s="2">
        <f t="shared" si="0"/>
        <v>3</v>
      </c>
      <c r="G18" s="2">
        <f t="shared" si="1"/>
        <v>1.5</v>
      </c>
      <c r="H18" t="s">
        <v>43</v>
      </c>
    </row>
    <row r="19" spans="1:9">
      <c r="A19" t="s">
        <v>13</v>
      </c>
      <c r="B19" s="1">
        <v>1</v>
      </c>
      <c r="C19" s="1">
        <v>1</v>
      </c>
      <c r="D19" s="1">
        <v>1000</v>
      </c>
      <c r="E19" s="1">
        <v>40</v>
      </c>
      <c r="F19" s="2">
        <f t="shared" si="0"/>
        <v>4</v>
      </c>
      <c r="G19" s="2">
        <f t="shared" si="1"/>
        <v>2</v>
      </c>
      <c r="H19" t="s">
        <v>43</v>
      </c>
    </row>
    <row r="20" spans="1:9">
      <c r="A20" s="6" t="s">
        <v>47</v>
      </c>
      <c r="B20" s="1">
        <v>1</v>
      </c>
      <c r="C20" s="1">
        <v>1</v>
      </c>
      <c r="D20" s="1">
        <v>1000</v>
      </c>
      <c r="E20" s="5">
        <v>40</v>
      </c>
      <c r="F20" s="2">
        <f t="shared" si="0"/>
        <v>4</v>
      </c>
      <c r="G20" s="4">
        <f t="shared" si="1"/>
        <v>2</v>
      </c>
      <c r="H20" t="s">
        <v>43</v>
      </c>
    </row>
    <row r="21" spans="1:9">
      <c r="A21" t="s">
        <v>8</v>
      </c>
      <c r="B21" s="1">
        <v>1</v>
      </c>
      <c r="C21" s="1">
        <v>1</v>
      </c>
      <c r="D21" s="1">
        <v>1000</v>
      </c>
      <c r="E21" s="1">
        <v>50</v>
      </c>
      <c r="F21" s="2">
        <f t="shared" si="0"/>
        <v>5</v>
      </c>
      <c r="G21" s="2">
        <f t="shared" si="1"/>
        <v>2.5</v>
      </c>
      <c r="H21" t="s">
        <v>43</v>
      </c>
    </row>
    <row r="22" spans="1:9">
      <c r="A22" t="s">
        <v>35</v>
      </c>
      <c r="B22" s="1">
        <v>1</v>
      </c>
      <c r="C22" s="1">
        <v>1</v>
      </c>
      <c r="D22" s="1">
        <v>1000</v>
      </c>
      <c r="E22" s="1">
        <v>50</v>
      </c>
      <c r="F22" s="2">
        <f t="shared" si="0"/>
        <v>5</v>
      </c>
      <c r="G22" s="2">
        <f t="shared" si="1"/>
        <v>2.5</v>
      </c>
      <c r="H22" t="s">
        <v>43</v>
      </c>
    </row>
    <row r="23" spans="1:9">
      <c r="A23" t="s">
        <v>10</v>
      </c>
      <c r="B23" s="1">
        <v>1</v>
      </c>
      <c r="C23" s="1">
        <v>1</v>
      </c>
      <c r="D23" s="1">
        <v>1000</v>
      </c>
      <c r="E23" s="1">
        <v>50</v>
      </c>
      <c r="F23" s="2">
        <f t="shared" si="0"/>
        <v>5</v>
      </c>
      <c r="G23" s="2">
        <f t="shared" si="1"/>
        <v>2.5</v>
      </c>
      <c r="H23" t="s">
        <v>43</v>
      </c>
    </row>
    <row r="24" spans="1:9">
      <c r="A24" t="s">
        <v>4</v>
      </c>
      <c r="B24" s="1">
        <v>2</v>
      </c>
      <c r="C24" s="1">
        <v>1</v>
      </c>
      <c r="D24" s="1">
        <v>500</v>
      </c>
      <c r="E24" s="1">
        <v>100</v>
      </c>
      <c r="F24" s="2">
        <f t="shared" si="0"/>
        <v>10</v>
      </c>
      <c r="G24" s="2">
        <f t="shared" si="1"/>
        <v>5</v>
      </c>
      <c r="H24" t="s">
        <v>44</v>
      </c>
      <c r="I24">
        <f>AVERAGE(F24:F35)</f>
        <v>47.166666666666664</v>
      </c>
    </row>
    <row r="25" spans="1:9">
      <c r="A25" t="s">
        <v>29</v>
      </c>
      <c r="B25" s="1">
        <v>2</v>
      </c>
      <c r="C25" s="1">
        <v>1</v>
      </c>
      <c r="D25" s="1">
        <v>500</v>
      </c>
      <c r="E25" s="1">
        <v>100</v>
      </c>
      <c r="F25" s="2">
        <f t="shared" si="0"/>
        <v>10</v>
      </c>
      <c r="G25" s="2">
        <f t="shared" si="1"/>
        <v>5</v>
      </c>
      <c r="H25" t="s">
        <v>44</v>
      </c>
    </row>
    <row r="26" spans="1:9">
      <c r="A26" t="s">
        <v>14</v>
      </c>
      <c r="B26" s="1">
        <v>2</v>
      </c>
      <c r="C26" s="1">
        <v>1</v>
      </c>
      <c r="D26" s="1">
        <v>500</v>
      </c>
      <c r="E26" s="1">
        <v>180</v>
      </c>
      <c r="F26" s="2">
        <f t="shared" si="0"/>
        <v>18</v>
      </c>
      <c r="G26" s="2">
        <f t="shared" si="1"/>
        <v>9</v>
      </c>
      <c r="H26" t="s">
        <v>44</v>
      </c>
    </row>
    <row r="27" spans="1:9">
      <c r="A27" t="s">
        <v>21</v>
      </c>
      <c r="B27" s="1">
        <v>2</v>
      </c>
      <c r="C27" s="1">
        <v>1</v>
      </c>
      <c r="D27" s="1">
        <v>500</v>
      </c>
      <c r="E27" s="1">
        <v>200</v>
      </c>
      <c r="F27" s="2">
        <f t="shared" si="0"/>
        <v>20</v>
      </c>
      <c r="G27" s="2">
        <f t="shared" si="1"/>
        <v>10</v>
      </c>
      <c r="H27" t="s">
        <v>44</v>
      </c>
    </row>
    <row r="28" spans="1:9">
      <c r="A28" t="s">
        <v>23</v>
      </c>
      <c r="B28" s="1">
        <v>2</v>
      </c>
      <c r="C28" s="1">
        <v>1</v>
      </c>
      <c r="D28" s="1">
        <v>500</v>
      </c>
      <c r="E28" s="1">
        <v>200</v>
      </c>
      <c r="F28" s="2">
        <f t="shared" si="0"/>
        <v>20</v>
      </c>
      <c r="G28" s="2">
        <f t="shared" si="1"/>
        <v>10</v>
      </c>
      <c r="H28" t="s">
        <v>44</v>
      </c>
    </row>
    <row r="29" spans="1:9">
      <c r="A29" t="s">
        <v>22</v>
      </c>
      <c r="B29" s="1">
        <v>2</v>
      </c>
      <c r="C29" s="1">
        <v>1</v>
      </c>
      <c r="D29" s="1">
        <v>500</v>
      </c>
      <c r="E29" s="1">
        <v>200</v>
      </c>
      <c r="F29" s="2">
        <f t="shared" si="0"/>
        <v>20</v>
      </c>
      <c r="G29" s="2">
        <f t="shared" si="1"/>
        <v>10</v>
      </c>
      <c r="H29" t="s">
        <v>44</v>
      </c>
    </row>
    <row r="30" spans="1:9">
      <c r="A30" t="s">
        <v>30</v>
      </c>
      <c r="B30" s="1">
        <v>2</v>
      </c>
      <c r="C30" s="1">
        <v>1</v>
      </c>
      <c r="D30" s="1">
        <v>500</v>
      </c>
      <c r="E30" s="1">
        <v>250</v>
      </c>
      <c r="F30" s="2">
        <f t="shared" si="0"/>
        <v>25</v>
      </c>
      <c r="G30" s="2">
        <f t="shared" si="1"/>
        <v>12.5</v>
      </c>
      <c r="H30" t="s">
        <v>44</v>
      </c>
    </row>
    <row r="31" spans="1:9">
      <c r="A31" t="s">
        <v>34</v>
      </c>
      <c r="B31" s="1">
        <v>2</v>
      </c>
      <c r="C31" s="1">
        <v>1</v>
      </c>
      <c r="D31" s="1">
        <v>500</v>
      </c>
      <c r="E31" s="1">
        <v>250</v>
      </c>
      <c r="F31" s="2">
        <f t="shared" si="0"/>
        <v>25</v>
      </c>
      <c r="G31" s="2">
        <f t="shared" si="1"/>
        <v>12.5</v>
      </c>
      <c r="H31" t="s">
        <v>44</v>
      </c>
    </row>
    <row r="32" spans="1:9">
      <c r="A32" t="s">
        <v>32</v>
      </c>
      <c r="B32" s="1">
        <v>2</v>
      </c>
      <c r="C32" s="1">
        <v>1</v>
      </c>
      <c r="D32" s="1">
        <v>500</v>
      </c>
      <c r="E32" s="1">
        <v>680</v>
      </c>
      <c r="F32" s="2">
        <f t="shared" si="0"/>
        <v>68</v>
      </c>
      <c r="G32" s="2">
        <f t="shared" si="1"/>
        <v>34</v>
      </c>
      <c r="H32" t="s">
        <v>44</v>
      </c>
    </row>
    <row r="33" spans="1:9" ht="15" customHeight="1">
      <c r="A33" t="s">
        <v>15</v>
      </c>
      <c r="B33" s="1">
        <v>2</v>
      </c>
      <c r="C33" s="1">
        <v>1</v>
      </c>
      <c r="D33" s="1">
        <v>500</v>
      </c>
      <c r="E33" s="1">
        <v>1000</v>
      </c>
      <c r="F33" s="2">
        <f t="shared" si="0"/>
        <v>100</v>
      </c>
      <c r="G33" s="2">
        <f t="shared" si="1"/>
        <v>50</v>
      </c>
      <c r="H33" t="s">
        <v>44</v>
      </c>
    </row>
    <row r="34" spans="1:9" ht="15" customHeight="1">
      <c r="A34" t="s">
        <v>28</v>
      </c>
      <c r="B34" s="1">
        <v>2</v>
      </c>
      <c r="C34" s="1">
        <v>1</v>
      </c>
      <c r="D34" s="1">
        <v>500</v>
      </c>
      <c r="E34" s="1">
        <v>1250</v>
      </c>
      <c r="F34" s="2">
        <f t="shared" si="0"/>
        <v>125</v>
      </c>
      <c r="G34" s="2">
        <f t="shared" si="1"/>
        <v>62.5</v>
      </c>
      <c r="H34" t="s">
        <v>44</v>
      </c>
    </row>
    <row r="35" spans="1:9">
      <c r="A35" t="s">
        <v>33</v>
      </c>
      <c r="B35" s="1">
        <v>2</v>
      </c>
      <c r="C35" s="1">
        <v>1</v>
      </c>
      <c r="D35" s="1">
        <v>500</v>
      </c>
      <c r="E35" s="1">
        <v>1250</v>
      </c>
      <c r="F35" s="2">
        <f t="shared" si="0"/>
        <v>125</v>
      </c>
      <c r="G35" s="2">
        <f t="shared" si="1"/>
        <v>62.5</v>
      </c>
      <c r="H35" t="s">
        <v>44</v>
      </c>
    </row>
    <row r="36" spans="1:9">
      <c r="A36" t="s">
        <v>31</v>
      </c>
      <c r="B36" s="1">
        <v>3</v>
      </c>
      <c r="C36" s="1">
        <v>1</v>
      </c>
      <c r="D36" s="1">
        <v>100</v>
      </c>
      <c r="E36" s="1">
        <v>1980</v>
      </c>
      <c r="F36" s="2">
        <f t="shared" si="0"/>
        <v>198</v>
      </c>
      <c r="G36" s="2">
        <f t="shared" si="1"/>
        <v>99</v>
      </c>
      <c r="H36" t="s">
        <v>45</v>
      </c>
      <c r="I36">
        <f>AVERAGE(F36:F41)</f>
        <v>482.33333333333331</v>
      </c>
    </row>
    <row r="37" spans="1:9">
      <c r="A37" t="s">
        <v>24</v>
      </c>
      <c r="B37" s="1">
        <v>3</v>
      </c>
      <c r="C37" s="1">
        <v>1</v>
      </c>
      <c r="D37" s="1">
        <v>100</v>
      </c>
      <c r="E37" s="1">
        <v>4000</v>
      </c>
      <c r="F37" s="2">
        <f t="shared" si="0"/>
        <v>400</v>
      </c>
      <c r="G37" s="2">
        <f t="shared" si="1"/>
        <v>200</v>
      </c>
      <c r="H37" t="s">
        <v>45</v>
      </c>
    </row>
    <row r="38" spans="1:9">
      <c r="A38" t="s">
        <v>26</v>
      </c>
      <c r="B38" s="1">
        <v>3</v>
      </c>
      <c r="C38" s="1">
        <v>1</v>
      </c>
      <c r="D38" s="1">
        <v>100</v>
      </c>
      <c r="E38" s="1">
        <v>4000</v>
      </c>
      <c r="F38" s="2">
        <f t="shared" si="0"/>
        <v>400</v>
      </c>
      <c r="G38" s="2">
        <f t="shared" si="1"/>
        <v>200</v>
      </c>
      <c r="H38" t="s">
        <v>45</v>
      </c>
    </row>
    <row r="39" spans="1:9">
      <c r="A39" s="3" t="s">
        <v>25</v>
      </c>
      <c r="B39" s="1">
        <v>3</v>
      </c>
      <c r="C39" s="1">
        <v>1</v>
      </c>
      <c r="D39" s="1">
        <v>100</v>
      </c>
      <c r="E39" s="5">
        <v>4000</v>
      </c>
      <c r="F39" s="2">
        <f t="shared" si="0"/>
        <v>400</v>
      </c>
      <c r="G39" s="4">
        <f t="shared" si="1"/>
        <v>200</v>
      </c>
      <c r="H39" t="s">
        <v>45</v>
      </c>
    </row>
    <row r="40" spans="1:9">
      <c r="A40" s="3" t="s">
        <v>16</v>
      </c>
      <c r="B40" s="1">
        <v>3</v>
      </c>
      <c r="C40" s="1">
        <v>1</v>
      </c>
      <c r="D40" s="1">
        <v>100</v>
      </c>
      <c r="E40" s="1">
        <v>4980</v>
      </c>
      <c r="F40" s="2">
        <f t="shared" si="0"/>
        <v>498</v>
      </c>
      <c r="G40" s="4">
        <f t="shared" si="1"/>
        <v>249</v>
      </c>
      <c r="H40" t="s">
        <v>45</v>
      </c>
    </row>
    <row r="41" spans="1:9">
      <c r="A41" s="3" t="s">
        <v>17</v>
      </c>
      <c r="B41" s="1">
        <v>3</v>
      </c>
      <c r="C41" s="1">
        <v>1</v>
      </c>
      <c r="D41" s="1">
        <v>100</v>
      </c>
      <c r="E41" s="5">
        <v>9980</v>
      </c>
      <c r="F41" s="2">
        <f t="shared" si="0"/>
        <v>998</v>
      </c>
      <c r="G41" s="4">
        <f t="shared" si="1"/>
        <v>499</v>
      </c>
      <c r="H41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5"/>
  <sheetViews>
    <sheetView workbookViewId="0">
      <selection activeCell="A118" sqref="A2:A118"/>
    </sheetView>
  </sheetViews>
  <sheetFormatPr defaultRowHeight="13.5"/>
  <cols>
    <col min="1" max="1" width="18.5" style="36" customWidth="1"/>
    <col min="2" max="5" width="9" style="36"/>
    <col min="7" max="10" width="9" style="36"/>
  </cols>
  <sheetData>
    <row r="1" spans="1:10">
      <c r="A1" s="36" t="s">
        <v>165</v>
      </c>
      <c r="B1" s="36" t="s">
        <v>174</v>
      </c>
      <c r="C1" s="36" t="s">
        <v>173</v>
      </c>
      <c r="D1" s="36" t="s">
        <v>171</v>
      </c>
      <c r="E1" s="36" t="s">
        <v>172</v>
      </c>
      <c r="G1" s="36" t="s">
        <v>175</v>
      </c>
      <c r="H1" s="36" t="s">
        <v>176</v>
      </c>
      <c r="J1" s="36" t="s">
        <v>166</v>
      </c>
    </row>
    <row r="2" spans="1:10">
      <c r="A2" s="18" t="s">
        <v>123</v>
      </c>
      <c r="B2" s="12">
        <v>36101</v>
      </c>
      <c r="C2" s="24">
        <v>1</v>
      </c>
      <c r="D2" s="36">
        <v>1</v>
      </c>
      <c r="E2" s="36">
        <f>ROUND(50000/H2,0)*2</f>
        <v>10000</v>
      </c>
      <c r="G2" s="36">
        <f>VLOOKUP(B2,Sheet3!$A$2:$F$106,6,0)</f>
        <v>10</v>
      </c>
      <c r="H2" s="36">
        <f t="shared" ref="H2" si="0">G2*D2</f>
        <v>10</v>
      </c>
      <c r="J2" s="24">
        <v>2</v>
      </c>
    </row>
    <row r="3" spans="1:10">
      <c r="A3" s="18" t="s">
        <v>88</v>
      </c>
      <c r="B3" s="12">
        <v>20011</v>
      </c>
      <c r="C3" s="24">
        <v>1</v>
      </c>
      <c r="D3" s="36">
        <v>1</v>
      </c>
      <c r="E3" s="36">
        <f t="shared" ref="E3:E66" si="1">ROUND(50000/H3,0)*2</f>
        <v>10000</v>
      </c>
      <c r="G3" s="36">
        <f>VLOOKUP(B3,Sheet3!$A$2:$F$106,6,0)</f>
        <v>10</v>
      </c>
      <c r="H3" s="36">
        <f t="shared" ref="H3:H35" si="2">G3*D3</f>
        <v>10</v>
      </c>
      <c r="J3" s="35">
        <v>2</v>
      </c>
    </row>
    <row r="4" spans="1:10">
      <c r="A4" s="18" t="s">
        <v>187</v>
      </c>
      <c r="B4" s="12">
        <v>20031</v>
      </c>
      <c r="C4" s="24">
        <v>1</v>
      </c>
      <c r="D4" s="36">
        <v>1</v>
      </c>
      <c r="E4" s="36">
        <f t="shared" si="1"/>
        <v>5000</v>
      </c>
      <c r="G4" s="36">
        <v>20</v>
      </c>
      <c r="H4" s="36">
        <f t="shared" si="2"/>
        <v>20</v>
      </c>
      <c r="J4" s="35">
        <v>3</v>
      </c>
    </row>
    <row r="5" spans="1:10">
      <c r="A5" s="37" t="s">
        <v>168</v>
      </c>
      <c r="B5" s="12">
        <v>25004</v>
      </c>
      <c r="C5" s="24">
        <v>1</v>
      </c>
      <c r="D5" s="36">
        <v>1</v>
      </c>
      <c r="E5" s="36">
        <f t="shared" si="1"/>
        <v>10000</v>
      </c>
      <c r="G5" s="36">
        <f>VLOOKUP(B5,Sheet3!$A$2:$F$106,6,0)</f>
        <v>10</v>
      </c>
      <c r="H5" s="36">
        <f t="shared" si="2"/>
        <v>10</v>
      </c>
      <c r="J5" s="24">
        <v>2</v>
      </c>
    </row>
    <row r="6" spans="1:10">
      <c r="A6" s="18" t="s">
        <v>70</v>
      </c>
      <c r="B6" s="12">
        <v>33001</v>
      </c>
      <c r="C6" s="24">
        <v>1</v>
      </c>
      <c r="D6" s="36">
        <v>1</v>
      </c>
      <c r="E6" s="36">
        <f t="shared" si="1"/>
        <v>10000</v>
      </c>
      <c r="G6" s="36">
        <f>VLOOKUP(B6,Sheet3!$A$2:$F$106,6,0)</f>
        <v>10</v>
      </c>
      <c r="H6" s="36">
        <f t="shared" si="2"/>
        <v>10</v>
      </c>
      <c r="J6" s="24">
        <v>2</v>
      </c>
    </row>
    <row r="7" spans="1:10">
      <c r="A7" s="18" t="s">
        <v>72</v>
      </c>
      <c r="B7" s="12">
        <v>33011</v>
      </c>
      <c r="C7" s="24">
        <v>1</v>
      </c>
      <c r="D7" s="36">
        <v>1</v>
      </c>
      <c r="E7" s="36">
        <f t="shared" si="1"/>
        <v>10000</v>
      </c>
      <c r="G7" s="36">
        <f>VLOOKUP(B7,Sheet3!$A$2:$F$106,6,0)</f>
        <v>10</v>
      </c>
      <c r="H7" s="36">
        <f t="shared" si="2"/>
        <v>10</v>
      </c>
      <c r="J7" s="24">
        <v>2</v>
      </c>
    </row>
    <row r="8" spans="1:10">
      <c r="A8" s="18" t="s">
        <v>73</v>
      </c>
      <c r="B8" s="12">
        <v>35009</v>
      </c>
      <c r="C8" s="24">
        <v>1</v>
      </c>
      <c r="D8" s="36">
        <v>2</v>
      </c>
      <c r="E8" s="36">
        <f t="shared" si="1"/>
        <v>10000</v>
      </c>
      <c r="G8" s="36">
        <f>VLOOKUP(B8,Sheet3!$A$2:$F$106,6,0)</f>
        <v>5</v>
      </c>
      <c r="H8" s="36">
        <f t="shared" si="2"/>
        <v>10</v>
      </c>
      <c r="J8" s="24">
        <v>2</v>
      </c>
    </row>
    <row r="9" spans="1:10">
      <c r="A9" s="18" t="s">
        <v>118</v>
      </c>
      <c r="B9" s="12">
        <v>35013</v>
      </c>
      <c r="C9" s="24">
        <v>1</v>
      </c>
      <c r="D9" s="36">
        <v>2</v>
      </c>
      <c r="E9" s="36">
        <f t="shared" si="1"/>
        <v>10000</v>
      </c>
      <c r="G9" s="36">
        <f>VLOOKUP(B9,Sheet3!$A$2:$F$106,6,0)</f>
        <v>5</v>
      </c>
      <c r="H9" s="36">
        <f t="shared" si="2"/>
        <v>10</v>
      </c>
      <c r="J9" s="24">
        <v>2</v>
      </c>
    </row>
    <row r="10" spans="1:10">
      <c r="A10" s="38" t="s">
        <v>152</v>
      </c>
      <c r="B10" s="39">
        <v>40001</v>
      </c>
      <c r="C10" s="24">
        <v>1</v>
      </c>
      <c r="D10" s="36">
        <v>1</v>
      </c>
      <c r="E10" s="36">
        <f t="shared" si="1"/>
        <v>10000</v>
      </c>
      <c r="G10" s="36">
        <f>VLOOKUP(B10,Sheet3!$A$2:$F$106,6,0)</f>
        <v>10</v>
      </c>
      <c r="H10" s="36">
        <f t="shared" si="2"/>
        <v>10</v>
      </c>
      <c r="J10" s="24">
        <v>2</v>
      </c>
    </row>
    <row r="11" spans="1:10">
      <c r="A11" s="18" t="s">
        <v>155</v>
      </c>
      <c r="B11" s="12">
        <v>41001</v>
      </c>
      <c r="C11" s="24">
        <v>1</v>
      </c>
      <c r="D11" s="36">
        <v>1</v>
      </c>
      <c r="E11" s="36">
        <f t="shared" si="1"/>
        <v>10000</v>
      </c>
      <c r="G11" s="36">
        <f>VLOOKUP(B11,Sheet3!$A$2:$F$106,6,0)</f>
        <v>10</v>
      </c>
      <c r="H11" s="36">
        <f t="shared" si="2"/>
        <v>10</v>
      </c>
      <c r="J11" s="24">
        <v>2</v>
      </c>
    </row>
    <row r="12" spans="1:10">
      <c r="A12" s="18" t="s">
        <v>158</v>
      </c>
      <c r="B12" s="12">
        <v>42001</v>
      </c>
      <c r="C12" s="24">
        <v>1</v>
      </c>
      <c r="D12" s="36">
        <v>1</v>
      </c>
      <c r="E12" s="36">
        <f t="shared" si="1"/>
        <v>10000</v>
      </c>
      <c r="G12" s="36">
        <f>VLOOKUP(B12,Sheet3!$A$2:$F$106,6,0)</f>
        <v>10</v>
      </c>
      <c r="H12" s="36">
        <f t="shared" si="2"/>
        <v>10</v>
      </c>
      <c r="J12" s="24">
        <v>2</v>
      </c>
    </row>
    <row r="13" spans="1:10">
      <c r="A13" s="18" t="s">
        <v>161</v>
      </c>
      <c r="B13" s="12">
        <v>43001</v>
      </c>
      <c r="C13" s="24">
        <v>1</v>
      </c>
      <c r="D13" s="36">
        <v>1</v>
      </c>
      <c r="E13" s="36">
        <f t="shared" si="1"/>
        <v>10000</v>
      </c>
      <c r="G13" s="36">
        <f>VLOOKUP(B13,Sheet3!$A$2:$F$106,6,0)</f>
        <v>10</v>
      </c>
      <c r="H13" s="36">
        <f t="shared" si="2"/>
        <v>10</v>
      </c>
      <c r="J13" s="24">
        <v>2</v>
      </c>
    </row>
    <row r="14" spans="1:10">
      <c r="A14" s="18" t="s">
        <v>123</v>
      </c>
      <c r="B14" s="12">
        <v>36101</v>
      </c>
      <c r="C14" s="24">
        <v>2</v>
      </c>
      <c r="D14" s="36">
        <v>2</v>
      </c>
      <c r="E14" s="36">
        <f t="shared" si="1"/>
        <v>5000</v>
      </c>
      <c r="G14" s="36">
        <f>VLOOKUP(B14,Sheet3!$A$2:$F$106,6,0)</f>
        <v>10</v>
      </c>
      <c r="H14" s="36">
        <f t="shared" si="2"/>
        <v>20</v>
      </c>
      <c r="J14" s="24">
        <v>2</v>
      </c>
    </row>
    <row r="15" spans="1:10">
      <c r="A15" s="18" t="s">
        <v>84</v>
      </c>
      <c r="B15" s="12">
        <v>20000</v>
      </c>
      <c r="C15" s="36">
        <v>2</v>
      </c>
      <c r="D15" s="36">
        <v>1</v>
      </c>
      <c r="E15" s="36">
        <f t="shared" si="1"/>
        <v>5000</v>
      </c>
      <c r="G15" s="36">
        <f>VLOOKUP(B15,Sheet3!$A$2:$F$106,6,0)</f>
        <v>20</v>
      </c>
      <c r="H15" s="36">
        <f t="shared" si="2"/>
        <v>20</v>
      </c>
      <c r="J15" s="35">
        <v>5</v>
      </c>
    </row>
    <row r="16" spans="1:10">
      <c r="A16" s="18" t="s">
        <v>71</v>
      </c>
      <c r="B16" s="12">
        <v>20002</v>
      </c>
      <c r="C16" s="24">
        <v>2</v>
      </c>
      <c r="D16" s="36">
        <v>2</v>
      </c>
      <c r="E16" s="36">
        <f t="shared" si="1"/>
        <v>5000</v>
      </c>
      <c r="G16" s="36">
        <f>VLOOKUP(B16,Sheet3!$A$2:$F$106,6,0)</f>
        <v>10</v>
      </c>
      <c r="H16" s="36">
        <f t="shared" si="2"/>
        <v>20</v>
      </c>
      <c r="J16" s="35">
        <v>2</v>
      </c>
    </row>
    <row r="17" spans="1:10">
      <c r="A17" s="18" t="s">
        <v>95</v>
      </c>
      <c r="B17" s="12">
        <v>23001</v>
      </c>
      <c r="C17" s="36">
        <v>2</v>
      </c>
      <c r="D17" s="36">
        <v>1</v>
      </c>
      <c r="E17" s="36">
        <f t="shared" si="1"/>
        <v>5000</v>
      </c>
      <c r="G17" s="36">
        <f>VLOOKUP(B17,Sheet3!$A$2:$F$106,6,0)</f>
        <v>20</v>
      </c>
      <c r="H17" s="36">
        <f t="shared" si="2"/>
        <v>20</v>
      </c>
      <c r="J17" s="24">
        <v>4</v>
      </c>
    </row>
    <row r="18" spans="1:10">
      <c r="A18" s="37" t="s">
        <v>169</v>
      </c>
      <c r="B18" s="12">
        <v>25001</v>
      </c>
      <c r="C18" s="24">
        <v>2</v>
      </c>
      <c r="D18" s="36">
        <v>1</v>
      </c>
      <c r="E18" s="36">
        <f t="shared" si="1"/>
        <v>3334</v>
      </c>
      <c r="G18" s="36">
        <f>VLOOKUP(B18,Sheet3!$A$2:$F$106,6,0)</f>
        <v>30</v>
      </c>
      <c r="H18" s="36">
        <f t="shared" si="2"/>
        <v>30</v>
      </c>
      <c r="J18" s="24">
        <v>3</v>
      </c>
    </row>
    <row r="19" spans="1:10">
      <c r="A19" s="18" t="s">
        <v>109</v>
      </c>
      <c r="B19" s="12">
        <v>33012</v>
      </c>
      <c r="C19" s="36">
        <v>2</v>
      </c>
      <c r="D19" s="36">
        <v>1</v>
      </c>
      <c r="E19" s="36">
        <f t="shared" si="1"/>
        <v>3334</v>
      </c>
      <c r="G19" s="36">
        <f>VLOOKUP(B19,Sheet3!$A$2:$F$106,6,0)</f>
        <v>30</v>
      </c>
      <c r="H19" s="36">
        <f t="shared" si="2"/>
        <v>30</v>
      </c>
      <c r="J19" s="24">
        <v>3</v>
      </c>
    </row>
    <row r="20" spans="1:10">
      <c r="A20" s="18" t="s">
        <v>111</v>
      </c>
      <c r="B20" s="12">
        <v>34001</v>
      </c>
      <c r="C20" s="24">
        <v>2</v>
      </c>
      <c r="D20" s="36">
        <v>1</v>
      </c>
      <c r="E20" s="36">
        <f t="shared" si="1"/>
        <v>5000</v>
      </c>
      <c r="G20" s="36">
        <f>VLOOKUP(B20,Sheet3!$A$2:$F$106,6,0)</f>
        <v>20</v>
      </c>
      <c r="H20" s="36">
        <f t="shared" si="2"/>
        <v>20</v>
      </c>
      <c r="J20" s="24">
        <v>3</v>
      </c>
    </row>
    <row r="21" spans="1:10">
      <c r="A21" s="18" t="s">
        <v>113</v>
      </c>
      <c r="B21" s="12">
        <v>34009</v>
      </c>
      <c r="C21" s="36">
        <v>2</v>
      </c>
      <c r="D21" s="36">
        <v>1</v>
      </c>
      <c r="E21" s="36">
        <f t="shared" si="1"/>
        <v>5000</v>
      </c>
      <c r="G21" s="36">
        <f>VLOOKUP(B21,Sheet3!$A$2:$F$106,6,0)</f>
        <v>20</v>
      </c>
      <c r="H21" s="36">
        <f t="shared" si="2"/>
        <v>20</v>
      </c>
      <c r="J21" s="24">
        <v>3</v>
      </c>
    </row>
    <row r="22" spans="1:10">
      <c r="A22" s="18" t="s">
        <v>122</v>
      </c>
      <c r="B22" s="12">
        <v>36100</v>
      </c>
      <c r="C22" s="36">
        <v>2</v>
      </c>
      <c r="D22" s="36">
        <v>1</v>
      </c>
      <c r="E22" s="36">
        <f t="shared" si="1"/>
        <v>5000</v>
      </c>
      <c r="G22" s="36">
        <f>VLOOKUP(B22,Sheet3!$A$2:$F$106,6,0)</f>
        <v>20</v>
      </c>
      <c r="H22" s="36">
        <f t="shared" si="2"/>
        <v>20</v>
      </c>
      <c r="J22" s="24">
        <v>4</v>
      </c>
    </row>
    <row r="23" spans="1:10">
      <c r="A23" s="18" t="s">
        <v>126</v>
      </c>
      <c r="B23" s="12">
        <v>36104</v>
      </c>
      <c r="C23" s="24">
        <v>2</v>
      </c>
      <c r="D23" s="36">
        <v>1</v>
      </c>
      <c r="E23" s="36">
        <f t="shared" si="1"/>
        <v>5000</v>
      </c>
      <c r="G23" s="36">
        <f>VLOOKUP(B23,Sheet3!$A$2:$F$106,6,0)</f>
        <v>20</v>
      </c>
      <c r="H23" s="36">
        <f t="shared" si="2"/>
        <v>20</v>
      </c>
      <c r="J23" s="24">
        <v>4</v>
      </c>
    </row>
    <row r="24" spans="1:10">
      <c r="A24" s="37" t="s">
        <v>100</v>
      </c>
      <c r="B24" s="12">
        <v>25005</v>
      </c>
      <c r="C24" s="36">
        <v>2</v>
      </c>
      <c r="D24" s="36">
        <v>1</v>
      </c>
      <c r="E24" s="36">
        <f t="shared" si="1"/>
        <v>3334</v>
      </c>
      <c r="G24" s="36">
        <f>VLOOKUP(B24,Sheet3!$A$2:$F$106,6,0)</f>
        <v>30</v>
      </c>
      <c r="H24" s="36">
        <f t="shared" si="2"/>
        <v>30</v>
      </c>
      <c r="J24" s="24">
        <v>3</v>
      </c>
    </row>
    <row r="25" spans="1:10">
      <c r="A25" s="18" t="s">
        <v>123</v>
      </c>
      <c r="B25" s="12">
        <v>36101</v>
      </c>
      <c r="C25" s="36">
        <v>3</v>
      </c>
      <c r="D25" s="36">
        <v>4</v>
      </c>
      <c r="E25" s="36">
        <f t="shared" si="1"/>
        <v>2500</v>
      </c>
      <c r="G25" s="36">
        <f>VLOOKUP(B25,Sheet3!$A$2:$F$106,6,0)</f>
        <v>10</v>
      </c>
      <c r="H25" s="36">
        <f t="shared" ref="H25" si="3">G25*D25</f>
        <v>40</v>
      </c>
      <c r="J25" s="24">
        <v>2</v>
      </c>
    </row>
    <row r="26" spans="1:10">
      <c r="A26" s="37" t="s">
        <v>101</v>
      </c>
      <c r="B26" s="12">
        <v>25006</v>
      </c>
      <c r="C26" s="36">
        <v>3</v>
      </c>
      <c r="D26" s="36">
        <v>1</v>
      </c>
      <c r="E26" s="36">
        <f t="shared" si="1"/>
        <v>2000</v>
      </c>
      <c r="G26" s="36">
        <f>VLOOKUP(B26,Sheet3!$A$2:$F$106,6,0)</f>
        <v>50</v>
      </c>
      <c r="H26" s="36">
        <f t="shared" si="2"/>
        <v>50</v>
      </c>
      <c r="J26" s="24">
        <v>4</v>
      </c>
    </row>
    <row r="27" spans="1:10">
      <c r="A27" s="18" t="s">
        <v>105</v>
      </c>
      <c r="B27" s="12">
        <v>33002</v>
      </c>
      <c r="C27" s="36">
        <v>3</v>
      </c>
      <c r="D27" s="36">
        <v>1</v>
      </c>
      <c r="E27" s="36">
        <f t="shared" si="1"/>
        <v>2000</v>
      </c>
      <c r="G27" s="36">
        <f>VLOOKUP(B27,Sheet3!$A$2:$F$106,6,0)</f>
        <v>50</v>
      </c>
      <c r="H27" s="36">
        <f t="shared" si="2"/>
        <v>50</v>
      </c>
      <c r="J27" s="24">
        <v>3</v>
      </c>
    </row>
    <row r="28" spans="1:10">
      <c r="A28" s="18" t="s">
        <v>115</v>
      </c>
      <c r="B28" s="12">
        <v>35010</v>
      </c>
      <c r="C28" s="36">
        <v>3</v>
      </c>
      <c r="D28" s="36">
        <v>2</v>
      </c>
      <c r="E28" s="36">
        <f t="shared" si="1"/>
        <v>2000</v>
      </c>
      <c r="G28" s="36">
        <f>VLOOKUP(B28,Sheet3!$A$2:$F$106,6,0)</f>
        <v>25</v>
      </c>
      <c r="H28" s="36">
        <f t="shared" si="2"/>
        <v>50</v>
      </c>
      <c r="J28" s="24">
        <v>3</v>
      </c>
    </row>
    <row r="29" spans="1:10">
      <c r="A29" s="18" t="s">
        <v>119</v>
      </c>
      <c r="B29" s="12">
        <v>35014</v>
      </c>
      <c r="C29" s="36">
        <v>3</v>
      </c>
      <c r="D29" s="36">
        <v>2</v>
      </c>
      <c r="E29" s="36">
        <f t="shared" si="1"/>
        <v>2000</v>
      </c>
      <c r="G29" s="36">
        <f>VLOOKUP(B29,Sheet3!$A$2:$F$106,6,0)</f>
        <v>25</v>
      </c>
      <c r="H29" s="36">
        <f t="shared" si="2"/>
        <v>50</v>
      </c>
      <c r="J29" s="24">
        <v>3</v>
      </c>
    </row>
    <row r="30" spans="1:10">
      <c r="A30" s="37" t="s">
        <v>97</v>
      </c>
      <c r="B30" s="12">
        <v>25002</v>
      </c>
      <c r="C30" s="24">
        <v>4</v>
      </c>
      <c r="D30" s="36">
        <v>1</v>
      </c>
      <c r="E30" s="36">
        <f t="shared" si="1"/>
        <v>1000</v>
      </c>
      <c r="G30" s="36">
        <f>VLOOKUP(B30,Sheet3!$A$2:$F$106,6,0)</f>
        <v>100</v>
      </c>
      <c r="H30" s="36">
        <f t="shared" si="2"/>
        <v>100</v>
      </c>
      <c r="J30" s="24">
        <v>4</v>
      </c>
    </row>
    <row r="31" spans="1:10">
      <c r="A31" s="18" t="s">
        <v>124</v>
      </c>
      <c r="B31" s="12">
        <v>36102</v>
      </c>
      <c r="C31" s="24">
        <v>4</v>
      </c>
      <c r="D31" s="36">
        <v>1</v>
      </c>
      <c r="E31" s="36">
        <f t="shared" si="1"/>
        <v>1250</v>
      </c>
      <c r="G31" s="36">
        <f>VLOOKUP(B31,Sheet3!$A$2:$F$106,6,0)</f>
        <v>80</v>
      </c>
      <c r="H31" s="36">
        <f t="shared" si="2"/>
        <v>80</v>
      </c>
      <c r="J31" s="24">
        <v>3</v>
      </c>
    </row>
    <row r="32" spans="1:10">
      <c r="A32" s="18" t="s">
        <v>110</v>
      </c>
      <c r="B32" s="12">
        <v>33013</v>
      </c>
      <c r="C32" s="24">
        <v>4</v>
      </c>
      <c r="D32" s="36">
        <v>1</v>
      </c>
      <c r="E32" s="36">
        <f t="shared" si="1"/>
        <v>1112</v>
      </c>
      <c r="G32" s="36">
        <f>VLOOKUP(B32,Sheet3!$A$2:$F$106,6,0)</f>
        <v>90</v>
      </c>
      <c r="H32" s="36">
        <f t="shared" ref="H32" si="4">G32*D32</f>
        <v>90</v>
      </c>
      <c r="J32" s="24">
        <v>4</v>
      </c>
    </row>
    <row r="33" spans="1:15">
      <c r="A33" s="18" t="s">
        <v>89</v>
      </c>
      <c r="B33" s="12">
        <v>20012</v>
      </c>
      <c r="C33" s="24">
        <v>4</v>
      </c>
      <c r="D33" s="36">
        <v>1</v>
      </c>
      <c r="E33" s="36">
        <f t="shared" si="1"/>
        <v>2000</v>
      </c>
      <c r="G33" s="36">
        <f>VLOOKUP(B33,Sheet3!$A$2:$F$106,6,0)</f>
        <v>50</v>
      </c>
      <c r="H33" s="36">
        <f t="shared" si="2"/>
        <v>50</v>
      </c>
      <c r="J33" s="35">
        <v>3</v>
      </c>
    </row>
    <row r="34" spans="1:15">
      <c r="A34" s="18" t="s">
        <v>93</v>
      </c>
      <c r="B34" s="12">
        <v>20031</v>
      </c>
      <c r="C34" s="24">
        <v>4</v>
      </c>
      <c r="D34" s="36">
        <v>2</v>
      </c>
      <c r="E34" s="36">
        <f t="shared" si="1"/>
        <v>2500</v>
      </c>
      <c r="G34" s="36">
        <v>20</v>
      </c>
      <c r="H34" s="36">
        <f t="shared" si="2"/>
        <v>40</v>
      </c>
      <c r="J34" s="35">
        <v>4</v>
      </c>
    </row>
    <row r="35" spans="1:15">
      <c r="A35" s="38" t="s">
        <v>153</v>
      </c>
      <c r="B35" s="39">
        <v>40002</v>
      </c>
      <c r="C35" s="24">
        <v>4</v>
      </c>
      <c r="D35" s="36">
        <v>1</v>
      </c>
      <c r="E35" s="36">
        <f t="shared" si="1"/>
        <v>1000</v>
      </c>
      <c r="G35" s="36">
        <f>VLOOKUP(B35,Sheet3!$A$2:$F$106,6,0)</f>
        <v>100</v>
      </c>
      <c r="H35" s="36">
        <f t="shared" si="2"/>
        <v>100</v>
      </c>
      <c r="J35" s="24">
        <v>3</v>
      </c>
    </row>
    <row r="36" spans="1:15">
      <c r="A36" s="18" t="s">
        <v>156</v>
      </c>
      <c r="B36" s="12">
        <v>41002</v>
      </c>
      <c r="C36" s="24">
        <v>4</v>
      </c>
      <c r="D36" s="36">
        <v>1</v>
      </c>
      <c r="E36" s="36">
        <f t="shared" si="1"/>
        <v>1000</v>
      </c>
      <c r="G36" s="36">
        <f>VLOOKUP(B36,Sheet3!$A$2:$F$106,6,0)</f>
        <v>100</v>
      </c>
      <c r="H36" s="36">
        <f t="shared" ref="H36:H70" si="5">G36*D36</f>
        <v>100</v>
      </c>
      <c r="J36" s="24">
        <v>3</v>
      </c>
    </row>
    <row r="37" spans="1:15">
      <c r="A37" s="18" t="s">
        <v>159</v>
      </c>
      <c r="B37" s="12">
        <v>42002</v>
      </c>
      <c r="C37" s="24">
        <v>4</v>
      </c>
      <c r="D37" s="36">
        <v>1</v>
      </c>
      <c r="E37" s="36">
        <f t="shared" si="1"/>
        <v>1000</v>
      </c>
      <c r="G37" s="36">
        <f>VLOOKUP(B37,Sheet3!$A$2:$F$106,6,0)</f>
        <v>100</v>
      </c>
      <c r="H37" s="36">
        <f t="shared" si="5"/>
        <v>100</v>
      </c>
      <c r="J37" s="24">
        <v>3</v>
      </c>
      <c r="N37">
        <v>1</v>
      </c>
      <c r="O37">
        <v>10</v>
      </c>
    </row>
    <row r="38" spans="1:15">
      <c r="A38" s="18" t="s">
        <v>162</v>
      </c>
      <c r="B38" s="12">
        <v>43002</v>
      </c>
      <c r="C38" s="24">
        <v>4</v>
      </c>
      <c r="D38" s="36">
        <v>1</v>
      </c>
      <c r="E38" s="36">
        <f t="shared" si="1"/>
        <v>1000</v>
      </c>
      <c r="G38" s="36">
        <f>VLOOKUP(B38,Sheet3!$A$2:$F$106,6,0)</f>
        <v>100</v>
      </c>
      <c r="H38" s="36">
        <f t="shared" si="5"/>
        <v>100</v>
      </c>
      <c r="J38" s="24">
        <v>3</v>
      </c>
      <c r="N38">
        <v>2</v>
      </c>
      <c r="O38">
        <v>20</v>
      </c>
    </row>
    <row r="39" spans="1:15">
      <c r="A39" s="18" t="s">
        <v>124</v>
      </c>
      <c r="B39" s="12">
        <v>36102</v>
      </c>
      <c r="C39" s="24">
        <v>5</v>
      </c>
      <c r="D39" s="36">
        <v>2</v>
      </c>
      <c r="E39" s="36">
        <f t="shared" si="1"/>
        <v>626</v>
      </c>
      <c r="G39" s="36">
        <f>VLOOKUP(B39,Sheet3!$A$2:$F$106,6,0)</f>
        <v>80</v>
      </c>
      <c r="H39" s="36">
        <f t="shared" si="5"/>
        <v>160</v>
      </c>
      <c r="J39" s="24">
        <v>3</v>
      </c>
      <c r="N39">
        <v>3</v>
      </c>
      <c r="O39">
        <v>40</v>
      </c>
    </row>
    <row r="40" spans="1:15">
      <c r="A40" s="37" t="s">
        <v>98</v>
      </c>
      <c r="B40" s="12">
        <v>25003</v>
      </c>
      <c r="C40" s="24">
        <v>5</v>
      </c>
      <c r="D40" s="36">
        <v>1</v>
      </c>
      <c r="E40" s="36">
        <f t="shared" si="1"/>
        <v>500</v>
      </c>
      <c r="G40" s="36">
        <f>VLOOKUP(B40,Sheet3!$A$2:$F$106,6,0)</f>
        <v>200</v>
      </c>
      <c r="H40" s="36">
        <f>G40*D40</f>
        <v>200</v>
      </c>
      <c r="J40" s="24">
        <v>5</v>
      </c>
    </row>
    <row r="41" spans="1:15">
      <c r="A41" s="18" t="s">
        <v>85</v>
      </c>
      <c r="B41" s="12">
        <v>20003</v>
      </c>
      <c r="C41" s="24">
        <v>5</v>
      </c>
      <c r="D41" s="36">
        <v>3</v>
      </c>
      <c r="E41" s="36">
        <f t="shared" si="1"/>
        <v>666</v>
      </c>
      <c r="G41" s="36">
        <f>VLOOKUP(B41,Sheet3!$A$2:$F$106,6,0)</f>
        <v>50</v>
      </c>
      <c r="H41" s="36">
        <f t="shared" si="5"/>
        <v>150</v>
      </c>
      <c r="J41" s="35">
        <v>3</v>
      </c>
      <c r="N41">
        <v>4</v>
      </c>
      <c r="O41">
        <v>80</v>
      </c>
    </row>
    <row r="42" spans="1:15">
      <c r="A42" s="18" t="s">
        <v>85</v>
      </c>
      <c r="B42" s="12">
        <v>20003</v>
      </c>
      <c r="C42" s="24">
        <v>5</v>
      </c>
      <c r="D42" s="36">
        <v>3</v>
      </c>
      <c r="E42" s="36">
        <f t="shared" si="1"/>
        <v>666</v>
      </c>
      <c r="G42" s="36">
        <f>VLOOKUP(B42,Sheet3!$A$2:$F$106,6,0)</f>
        <v>50</v>
      </c>
      <c r="H42" s="36">
        <f t="shared" si="5"/>
        <v>150</v>
      </c>
      <c r="J42" s="35">
        <v>3</v>
      </c>
      <c r="N42">
        <v>5</v>
      </c>
      <c r="O42">
        <v>160</v>
      </c>
    </row>
    <row r="43" spans="1:15">
      <c r="A43" s="18" t="s">
        <v>142</v>
      </c>
      <c r="B43" s="12">
        <v>61101</v>
      </c>
      <c r="C43" s="24">
        <v>5</v>
      </c>
      <c r="D43" s="36">
        <v>1</v>
      </c>
      <c r="E43" s="36">
        <f t="shared" si="1"/>
        <v>556</v>
      </c>
      <c r="G43" s="36">
        <f>VLOOKUP(B43,Sheet3!$A$2:$F$106,6,0)</f>
        <v>180</v>
      </c>
      <c r="H43" s="36">
        <f t="shared" si="5"/>
        <v>180</v>
      </c>
      <c r="J43" s="24">
        <v>5</v>
      </c>
      <c r="N43">
        <v>6</v>
      </c>
      <c r="O43">
        <v>320</v>
      </c>
    </row>
    <row r="44" spans="1:15">
      <c r="A44" s="18" t="s">
        <v>143</v>
      </c>
      <c r="B44" s="12">
        <v>61102</v>
      </c>
      <c r="C44" s="24">
        <v>5</v>
      </c>
      <c r="D44" s="36">
        <v>1</v>
      </c>
      <c r="E44" s="36">
        <f t="shared" si="1"/>
        <v>556</v>
      </c>
      <c r="G44" s="36">
        <f>VLOOKUP(B44,Sheet3!$A$2:$F$106,6,0)</f>
        <v>180</v>
      </c>
      <c r="H44" s="36">
        <f t="shared" si="5"/>
        <v>180</v>
      </c>
      <c r="J44" s="24">
        <v>5</v>
      </c>
      <c r="N44">
        <v>7</v>
      </c>
      <c r="O44">
        <v>640</v>
      </c>
    </row>
    <row r="45" spans="1:15">
      <c r="A45" s="18" t="s">
        <v>121</v>
      </c>
      <c r="B45" s="12">
        <v>35019</v>
      </c>
      <c r="C45" s="24">
        <v>5</v>
      </c>
      <c r="D45" s="36">
        <v>1</v>
      </c>
      <c r="E45" s="36">
        <f t="shared" si="1"/>
        <v>500</v>
      </c>
      <c r="G45" s="36">
        <f>VLOOKUP(B45,Sheet3!$A$2:$F$106,6,0)</f>
        <v>200</v>
      </c>
      <c r="H45" s="36">
        <f t="shared" si="5"/>
        <v>200</v>
      </c>
      <c r="J45" s="24">
        <v>5</v>
      </c>
      <c r="N45">
        <v>8</v>
      </c>
      <c r="O45">
        <v>1280</v>
      </c>
    </row>
    <row r="46" spans="1:15">
      <c r="A46" s="37" t="s">
        <v>177</v>
      </c>
      <c r="B46" s="12">
        <v>25011</v>
      </c>
      <c r="C46" s="24">
        <v>5</v>
      </c>
      <c r="D46" s="36">
        <v>2</v>
      </c>
      <c r="E46" s="36">
        <f t="shared" si="1"/>
        <v>500</v>
      </c>
      <c r="G46" s="36">
        <f>VLOOKUP(B46,Sheet3!$A$2:$F$106,6,0)</f>
        <v>100</v>
      </c>
      <c r="H46" s="36">
        <f t="shared" si="5"/>
        <v>200</v>
      </c>
      <c r="J46" s="24">
        <v>3</v>
      </c>
      <c r="N46">
        <v>9</v>
      </c>
      <c r="O46">
        <v>2560</v>
      </c>
    </row>
    <row r="47" spans="1:15">
      <c r="A47" s="18" t="s">
        <v>106</v>
      </c>
      <c r="B47" s="12">
        <v>33003</v>
      </c>
      <c r="C47" s="24">
        <v>5</v>
      </c>
      <c r="D47" s="36">
        <v>1</v>
      </c>
      <c r="E47" s="36">
        <f t="shared" si="1"/>
        <v>400</v>
      </c>
      <c r="G47" s="36">
        <f>VLOOKUP(B47,Sheet3!$A$2:$F$106,6,0)</f>
        <v>250</v>
      </c>
      <c r="H47" s="36">
        <f t="shared" si="5"/>
        <v>250</v>
      </c>
      <c r="J47" s="24">
        <v>4</v>
      </c>
    </row>
    <row r="48" spans="1:15">
      <c r="A48" s="18" t="s">
        <v>116</v>
      </c>
      <c r="B48" s="12">
        <v>35011</v>
      </c>
      <c r="C48" s="24">
        <v>5</v>
      </c>
      <c r="D48" s="36">
        <v>1</v>
      </c>
      <c r="E48" s="36">
        <f t="shared" si="1"/>
        <v>800</v>
      </c>
      <c r="G48" s="36">
        <f>VLOOKUP(B48,Sheet3!$A$2:$F$106,6,0)</f>
        <v>125</v>
      </c>
      <c r="H48" s="36">
        <f t="shared" si="5"/>
        <v>125</v>
      </c>
      <c r="J48" s="24">
        <v>4</v>
      </c>
    </row>
    <row r="49" spans="1:10">
      <c r="A49" s="18" t="s">
        <v>120</v>
      </c>
      <c r="B49" s="12">
        <v>35015</v>
      </c>
      <c r="C49" s="24">
        <v>5</v>
      </c>
      <c r="D49" s="36">
        <v>1</v>
      </c>
      <c r="E49" s="36">
        <f t="shared" si="1"/>
        <v>800</v>
      </c>
      <c r="G49" s="36">
        <f>VLOOKUP(B49,Sheet3!$A$2:$F$106,6,0)</f>
        <v>125</v>
      </c>
      <c r="H49" s="36">
        <f t="shared" si="5"/>
        <v>125</v>
      </c>
      <c r="J49" s="24">
        <v>4</v>
      </c>
    </row>
    <row r="50" spans="1:10">
      <c r="A50" s="18" t="s">
        <v>124</v>
      </c>
      <c r="B50" s="12">
        <v>36102</v>
      </c>
      <c r="C50" s="24">
        <v>6</v>
      </c>
      <c r="D50" s="36">
        <v>4</v>
      </c>
      <c r="E50" s="36">
        <f t="shared" si="1"/>
        <v>312</v>
      </c>
      <c r="G50" s="36">
        <f>VLOOKUP(B50,Sheet3!$A$2:$F$106,6,0)</f>
        <v>80</v>
      </c>
      <c r="H50" s="36">
        <f t="shared" ref="H50" si="6">G50*D50</f>
        <v>320</v>
      </c>
      <c r="J50" s="24">
        <v>3</v>
      </c>
    </row>
    <row r="51" spans="1:10">
      <c r="A51" s="18" t="s">
        <v>89</v>
      </c>
      <c r="B51" s="12">
        <v>20012</v>
      </c>
      <c r="C51" s="24">
        <v>6</v>
      </c>
      <c r="D51" s="36">
        <v>4</v>
      </c>
      <c r="E51" s="36">
        <f t="shared" si="1"/>
        <v>500</v>
      </c>
      <c r="G51" s="36">
        <f>VLOOKUP(B51,Sheet3!$A$2:$F$106,6,0)</f>
        <v>50</v>
      </c>
      <c r="H51" s="36">
        <f t="shared" si="5"/>
        <v>200</v>
      </c>
      <c r="J51" s="35">
        <v>3</v>
      </c>
    </row>
    <row r="52" spans="1:10">
      <c r="A52" s="18" t="s">
        <v>89</v>
      </c>
      <c r="B52" s="12">
        <v>20012</v>
      </c>
      <c r="C52" s="24">
        <v>6</v>
      </c>
      <c r="D52" s="36">
        <v>4</v>
      </c>
      <c r="E52" s="36">
        <f t="shared" si="1"/>
        <v>500</v>
      </c>
      <c r="G52" s="36">
        <f>VLOOKUP(B52,Sheet3!$A$2:$F$106,6,0)</f>
        <v>50</v>
      </c>
      <c r="H52" s="36">
        <f t="shared" si="5"/>
        <v>200</v>
      </c>
      <c r="J52" s="35">
        <v>3</v>
      </c>
    </row>
    <row r="53" spans="1:10">
      <c r="A53" s="18" t="s">
        <v>93</v>
      </c>
      <c r="B53" s="12">
        <v>20032</v>
      </c>
      <c r="C53" s="24">
        <v>6</v>
      </c>
      <c r="D53" s="36">
        <v>2</v>
      </c>
      <c r="E53" s="36">
        <f t="shared" si="1"/>
        <v>250</v>
      </c>
      <c r="G53" s="36">
        <v>200</v>
      </c>
      <c r="H53" s="36">
        <f t="shared" si="5"/>
        <v>400</v>
      </c>
      <c r="J53" s="35">
        <v>4</v>
      </c>
    </row>
    <row r="54" spans="1:10">
      <c r="A54" s="18" t="s">
        <v>153</v>
      </c>
      <c r="B54" s="12">
        <v>40002</v>
      </c>
      <c r="C54" s="24">
        <v>6</v>
      </c>
      <c r="D54" s="36">
        <v>5</v>
      </c>
      <c r="E54" s="36">
        <f t="shared" si="1"/>
        <v>200</v>
      </c>
      <c r="G54" s="36">
        <f>VLOOKUP(B54,Sheet3!$A$2:$F$106,6,0)</f>
        <v>100</v>
      </c>
      <c r="H54" s="36">
        <f t="shared" si="5"/>
        <v>500</v>
      </c>
      <c r="J54" s="35">
        <v>4</v>
      </c>
    </row>
    <row r="55" spans="1:10">
      <c r="A55" s="38" t="s">
        <v>153</v>
      </c>
      <c r="B55" s="39">
        <v>40002</v>
      </c>
      <c r="C55" s="24">
        <v>6</v>
      </c>
      <c r="D55" s="36">
        <v>5</v>
      </c>
      <c r="E55" s="36">
        <f t="shared" si="1"/>
        <v>200</v>
      </c>
      <c r="G55" s="36">
        <f>VLOOKUP(B55,Sheet3!$A$2:$F$106,6,0)</f>
        <v>100</v>
      </c>
      <c r="H55" s="36">
        <f t="shared" si="5"/>
        <v>500</v>
      </c>
      <c r="J55" s="24">
        <v>3</v>
      </c>
    </row>
    <row r="56" spans="1:10">
      <c r="A56" s="38" t="s">
        <v>156</v>
      </c>
      <c r="B56" s="39">
        <v>41002</v>
      </c>
      <c r="C56" s="24">
        <v>6</v>
      </c>
      <c r="D56" s="36">
        <v>5</v>
      </c>
      <c r="E56" s="36">
        <f t="shared" si="1"/>
        <v>200</v>
      </c>
      <c r="G56" s="36">
        <f>VLOOKUP(B56,Sheet3!$A$2:$F$106,6,0)</f>
        <v>100</v>
      </c>
      <c r="H56" s="36">
        <f t="shared" si="5"/>
        <v>500</v>
      </c>
      <c r="J56" s="24">
        <v>3</v>
      </c>
    </row>
    <row r="57" spans="1:10">
      <c r="A57" s="18" t="s">
        <v>156</v>
      </c>
      <c r="B57" s="12">
        <v>41002</v>
      </c>
      <c r="C57" s="24">
        <v>6</v>
      </c>
      <c r="D57" s="36">
        <v>5</v>
      </c>
      <c r="E57" s="36">
        <f t="shared" si="1"/>
        <v>200</v>
      </c>
      <c r="G57" s="36">
        <f>VLOOKUP(B57,Sheet3!$A$2:$F$106,6,0)</f>
        <v>100</v>
      </c>
      <c r="H57" s="36">
        <f t="shared" si="5"/>
        <v>500</v>
      </c>
      <c r="J57" s="24">
        <v>3</v>
      </c>
    </row>
    <row r="58" spans="1:10">
      <c r="A58" s="18" t="s">
        <v>159</v>
      </c>
      <c r="B58" s="12">
        <v>42002</v>
      </c>
      <c r="C58" s="24">
        <v>6</v>
      </c>
      <c r="D58" s="36">
        <v>5</v>
      </c>
      <c r="E58" s="36">
        <f t="shared" si="1"/>
        <v>200</v>
      </c>
      <c r="G58" s="36">
        <f>VLOOKUP(B58,Sheet3!$A$2:$F$106,6,0)</f>
        <v>100</v>
      </c>
      <c r="H58" s="36">
        <f t="shared" si="5"/>
        <v>500</v>
      </c>
      <c r="J58" s="24">
        <v>3</v>
      </c>
    </row>
    <row r="59" spans="1:10">
      <c r="A59" s="18" t="s">
        <v>159</v>
      </c>
      <c r="B59" s="12">
        <v>42002</v>
      </c>
      <c r="C59" s="24">
        <v>6</v>
      </c>
      <c r="D59" s="36">
        <v>5</v>
      </c>
      <c r="E59" s="36">
        <f t="shared" si="1"/>
        <v>200</v>
      </c>
      <c r="G59" s="36">
        <f>VLOOKUP(B59,Sheet3!$A$2:$F$106,6,0)</f>
        <v>100</v>
      </c>
      <c r="H59" s="36">
        <f t="shared" si="5"/>
        <v>500</v>
      </c>
      <c r="J59" s="24">
        <v>3</v>
      </c>
    </row>
    <row r="60" spans="1:10">
      <c r="A60" s="18" t="s">
        <v>162</v>
      </c>
      <c r="B60" s="12">
        <v>43002</v>
      </c>
      <c r="C60" s="24">
        <v>6</v>
      </c>
      <c r="D60" s="36">
        <v>5</v>
      </c>
      <c r="E60" s="36">
        <f t="shared" si="1"/>
        <v>200</v>
      </c>
      <c r="G60" s="36">
        <f>VLOOKUP(B60,Sheet3!$A$2:$F$106,6,0)</f>
        <v>100</v>
      </c>
      <c r="H60" s="36">
        <f t="shared" si="5"/>
        <v>500</v>
      </c>
      <c r="J60" s="24">
        <v>3</v>
      </c>
    </row>
    <row r="61" spans="1:10">
      <c r="A61" s="18" t="s">
        <v>162</v>
      </c>
      <c r="B61" s="12">
        <v>43002</v>
      </c>
      <c r="C61" s="24">
        <v>6</v>
      </c>
      <c r="D61" s="36">
        <v>5</v>
      </c>
      <c r="E61" s="36">
        <f t="shared" si="1"/>
        <v>200</v>
      </c>
      <c r="G61" s="36">
        <f>VLOOKUP(B61,Sheet3!$A$2:$F$106,6,0)</f>
        <v>100</v>
      </c>
      <c r="H61" s="36">
        <f t="shared" si="5"/>
        <v>500</v>
      </c>
      <c r="J61" s="24">
        <v>3</v>
      </c>
    </row>
    <row r="62" spans="1:10">
      <c r="A62" s="18" t="s">
        <v>170</v>
      </c>
      <c r="B62" s="12">
        <v>25013</v>
      </c>
      <c r="C62" s="24">
        <v>6</v>
      </c>
      <c r="D62" s="36">
        <v>1</v>
      </c>
      <c r="E62" s="36">
        <f t="shared" si="1"/>
        <v>200</v>
      </c>
      <c r="G62" s="36">
        <f>VLOOKUP(B62,Sheet3!$A$2:$F$106,6,0)</f>
        <v>500</v>
      </c>
      <c r="H62" s="36">
        <f t="shared" si="5"/>
        <v>500</v>
      </c>
      <c r="J62" s="24">
        <v>3</v>
      </c>
    </row>
    <row r="63" spans="1:10">
      <c r="A63" s="37" t="s">
        <v>104</v>
      </c>
      <c r="B63" s="12">
        <v>25023</v>
      </c>
      <c r="C63" s="24">
        <v>6</v>
      </c>
      <c r="D63" s="36">
        <v>1</v>
      </c>
      <c r="E63" s="36">
        <f t="shared" si="1"/>
        <v>200</v>
      </c>
      <c r="G63" s="36">
        <f>VLOOKUP(B63,Sheet3!$A$2:$F$106,6,0)</f>
        <v>500</v>
      </c>
      <c r="H63" s="36">
        <f t="shared" si="5"/>
        <v>500</v>
      </c>
      <c r="J63" s="24">
        <v>2</v>
      </c>
    </row>
    <row r="64" spans="1:10">
      <c r="A64" s="37" t="s">
        <v>144</v>
      </c>
      <c r="B64" s="12">
        <v>61201</v>
      </c>
      <c r="C64" s="24">
        <v>7</v>
      </c>
      <c r="D64" s="36">
        <v>1</v>
      </c>
      <c r="E64" s="36">
        <f t="shared" si="1"/>
        <v>148</v>
      </c>
      <c r="G64" s="36">
        <f>VLOOKUP(B64,Sheet3!$A$2:$F$106,6,0)</f>
        <v>680</v>
      </c>
      <c r="H64" s="36">
        <f t="shared" si="5"/>
        <v>680</v>
      </c>
      <c r="J64" s="24">
        <v>4</v>
      </c>
    </row>
    <row r="65" spans="1:10">
      <c r="A65" s="18" t="s">
        <v>75</v>
      </c>
      <c r="B65" s="12">
        <v>61202</v>
      </c>
      <c r="C65" s="24">
        <v>7</v>
      </c>
      <c r="D65" s="36">
        <v>1</v>
      </c>
      <c r="E65" s="36">
        <f t="shared" si="1"/>
        <v>148</v>
      </c>
      <c r="G65" s="36">
        <f>VLOOKUP(B65,Sheet3!$A$2:$F$106,6,0)</f>
        <v>680</v>
      </c>
      <c r="H65" s="36">
        <f t="shared" si="5"/>
        <v>680</v>
      </c>
      <c r="J65" s="24">
        <v>5</v>
      </c>
    </row>
    <row r="66" spans="1:10">
      <c r="A66" s="18" t="s">
        <v>145</v>
      </c>
      <c r="B66" s="12">
        <v>61203</v>
      </c>
      <c r="C66" s="24">
        <v>7</v>
      </c>
      <c r="D66" s="36">
        <v>1</v>
      </c>
      <c r="E66" s="36">
        <f t="shared" si="1"/>
        <v>148</v>
      </c>
      <c r="G66" s="36">
        <f>VLOOKUP(B66,Sheet3!$A$2:$F$106,6,0)</f>
        <v>680</v>
      </c>
      <c r="H66" s="36">
        <f t="shared" si="5"/>
        <v>680</v>
      </c>
      <c r="J66" s="24">
        <v>5</v>
      </c>
    </row>
    <row r="67" spans="1:10">
      <c r="A67" s="18" t="s">
        <v>125</v>
      </c>
      <c r="B67" s="12">
        <v>36103</v>
      </c>
      <c r="C67" s="24">
        <v>7</v>
      </c>
      <c r="D67" s="36">
        <v>1</v>
      </c>
      <c r="E67" s="36">
        <f t="shared" ref="E67:E118" si="7">ROUND(50000/H67,0)*2</f>
        <v>156</v>
      </c>
      <c r="G67" s="36">
        <f>VLOOKUP(B67,Sheet3!$A$2:$F$106,6,0)</f>
        <v>640</v>
      </c>
      <c r="H67" s="36">
        <f t="shared" si="5"/>
        <v>640</v>
      </c>
      <c r="J67" s="24">
        <v>5</v>
      </c>
    </row>
    <row r="68" spans="1:10">
      <c r="A68" s="18" t="s">
        <v>106</v>
      </c>
      <c r="B68" s="12">
        <v>33003</v>
      </c>
      <c r="C68" s="24">
        <v>7</v>
      </c>
      <c r="D68" s="36">
        <v>2</v>
      </c>
      <c r="E68" s="36">
        <f t="shared" si="7"/>
        <v>200</v>
      </c>
      <c r="G68" s="36">
        <f>VLOOKUP(B68,Sheet3!$A$2:$F$106,6,0)</f>
        <v>250</v>
      </c>
      <c r="H68" s="36">
        <f t="shared" si="5"/>
        <v>500</v>
      </c>
      <c r="J68" s="24">
        <v>5</v>
      </c>
    </row>
    <row r="69" spans="1:10">
      <c r="A69" s="18" t="s">
        <v>116</v>
      </c>
      <c r="B69" s="12">
        <v>35011</v>
      </c>
      <c r="C69" s="24">
        <v>7</v>
      </c>
      <c r="D69" s="36">
        <v>5</v>
      </c>
      <c r="E69" s="36">
        <f t="shared" si="7"/>
        <v>160</v>
      </c>
      <c r="G69" s="36">
        <f>VLOOKUP(B69,Sheet3!$A$2:$F$106,6,0)</f>
        <v>125</v>
      </c>
      <c r="H69" s="36">
        <f t="shared" si="5"/>
        <v>625</v>
      </c>
      <c r="J69" s="24">
        <v>4</v>
      </c>
    </row>
    <row r="70" spans="1:10">
      <c r="A70" s="18" t="s">
        <v>90</v>
      </c>
      <c r="B70" s="12">
        <v>20013</v>
      </c>
      <c r="C70" s="24">
        <v>7</v>
      </c>
      <c r="D70" s="36">
        <v>2</v>
      </c>
      <c r="E70" s="36">
        <f t="shared" si="7"/>
        <v>200</v>
      </c>
      <c r="G70" s="36">
        <f>VLOOKUP(B70,Sheet3!$A$2:$F$106,6,0)</f>
        <v>250</v>
      </c>
      <c r="H70" s="36">
        <f t="shared" si="5"/>
        <v>500</v>
      </c>
      <c r="J70" s="24">
        <v>4</v>
      </c>
    </row>
    <row r="71" spans="1:10">
      <c r="A71" s="18" t="s">
        <v>154</v>
      </c>
      <c r="B71" s="12">
        <v>40003</v>
      </c>
      <c r="C71" s="36">
        <v>7</v>
      </c>
      <c r="D71" s="36">
        <v>1</v>
      </c>
      <c r="E71" s="36">
        <f t="shared" si="7"/>
        <v>100</v>
      </c>
      <c r="G71" s="36">
        <f>VLOOKUP(B71,Sheet3!$A$2:$F$106,6,0)</f>
        <v>1000</v>
      </c>
      <c r="H71" s="36">
        <f t="shared" ref="H71:H118" si="8">G71*D71</f>
        <v>1000</v>
      </c>
      <c r="J71" s="35">
        <v>4</v>
      </c>
    </row>
    <row r="72" spans="1:10">
      <c r="A72" s="18" t="s">
        <v>157</v>
      </c>
      <c r="B72" s="12">
        <v>41003</v>
      </c>
      <c r="C72" s="36">
        <v>7</v>
      </c>
      <c r="D72" s="36">
        <v>1</v>
      </c>
      <c r="E72" s="36">
        <f t="shared" si="7"/>
        <v>100</v>
      </c>
      <c r="G72" s="36">
        <f>VLOOKUP(B72,Sheet3!$A$2:$F$106,6,0)</f>
        <v>1000</v>
      </c>
      <c r="H72" s="36">
        <f t="shared" si="8"/>
        <v>1000</v>
      </c>
      <c r="J72" s="35">
        <v>5</v>
      </c>
    </row>
    <row r="73" spans="1:10">
      <c r="A73" s="38" t="s">
        <v>160</v>
      </c>
      <c r="B73" s="39">
        <v>42003</v>
      </c>
      <c r="C73" s="36">
        <v>7</v>
      </c>
      <c r="D73" s="36">
        <v>1</v>
      </c>
      <c r="E73" s="36">
        <f t="shared" si="7"/>
        <v>100</v>
      </c>
      <c r="G73" s="36">
        <f>VLOOKUP(B73,Sheet3!$A$2:$F$106,6,0)</f>
        <v>1000</v>
      </c>
      <c r="H73" s="36">
        <f t="shared" si="8"/>
        <v>1000</v>
      </c>
      <c r="J73" s="24">
        <v>5</v>
      </c>
    </row>
    <row r="74" spans="1:10">
      <c r="A74" s="18" t="s">
        <v>163</v>
      </c>
      <c r="B74" s="12">
        <v>43003</v>
      </c>
      <c r="C74" s="36">
        <v>7</v>
      </c>
      <c r="D74" s="36">
        <v>1</v>
      </c>
      <c r="E74" s="36">
        <f t="shared" si="7"/>
        <v>100</v>
      </c>
      <c r="G74" s="36">
        <f>VLOOKUP(B74,Sheet3!$A$2:$F$106,6,0)</f>
        <v>1000</v>
      </c>
      <c r="H74" s="36">
        <f t="shared" si="8"/>
        <v>1000</v>
      </c>
      <c r="J74" s="24">
        <v>5</v>
      </c>
    </row>
    <row r="75" spans="1:10">
      <c r="A75" s="18" t="s">
        <v>117</v>
      </c>
      <c r="B75" s="12">
        <v>35012</v>
      </c>
      <c r="C75" s="36">
        <v>7</v>
      </c>
      <c r="D75" s="36">
        <v>1</v>
      </c>
      <c r="E75" s="36">
        <f t="shared" si="7"/>
        <v>160</v>
      </c>
      <c r="G75" s="36">
        <f>VLOOKUP(B75,Sheet3!$A$2:$F$106,6,0)</f>
        <v>625</v>
      </c>
      <c r="H75" s="36">
        <f t="shared" si="8"/>
        <v>625</v>
      </c>
      <c r="J75" s="24">
        <v>5</v>
      </c>
    </row>
    <row r="76" spans="1:10">
      <c r="A76" s="18" t="s">
        <v>107</v>
      </c>
      <c r="B76" s="12">
        <v>33004</v>
      </c>
      <c r="C76" s="24">
        <v>8</v>
      </c>
      <c r="D76" s="36">
        <v>1</v>
      </c>
      <c r="E76" s="36">
        <f t="shared" si="7"/>
        <v>80</v>
      </c>
      <c r="G76" s="36">
        <f>VLOOKUP(B76,Sheet3!$A$2:$F$106,6,0)</f>
        <v>1250</v>
      </c>
      <c r="H76" s="36">
        <f>G76*D76</f>
        <v>1250</v>
      </c>
      <c r="J76" s="24">
        <v>5</v>
      </c>
    </row>
    <row r="77" spans="1:10">
      <c r="A77" s="18" t="s">
        <v>125</v>
      </c>
      <c r="B77" s="12">
        <v>36103</v>
      </c>
      <c r="C77" s="24">
        <v>8</v>
      </c>
      <c r="D77" s="36">
        <v>2</v>
      </c>
      <c r="E77" s="36">
        <f t="shared" si="7"/>
        <v>78</v>
      </c>
      <c r="G77" s="36">
        <f>VLOOKUP(B77,Sheet3!$A$2:$F$106,6,0)</f>
        <v>640</v>
      </c>
      <c r="H77" s="36">
        <f t="shared" si="8"/>
        <v>1280</v>
      </c>
      <c r="J77" s="24">
        <v>5</v>
      </c>
    </row>
    <row r="78" spans="1:10">
      <c r="A78" s="18" t="s">
        <v>86</v>
      </c>
      <c r="B78" s="12">
        <v>20004</v>
      </c>
      <c r="C78" s="24">
        <v>8</v>
      </c>
      <c r="D78" s="36">
        <v>5</v>
      </c>
      <c r="E78" s="36">
        <f t="shared" si="7"/>
        <v>80</v>
      </c>
      <c r="G78" s="36">
        <f>VLOOKUP(B78,Sheet3!$A$2:$F$106,6,0)</f>
        <v>250</v>
      </c>
      <c r="H78" s="36">
        <f t="shared" si="8"/>
        <v>1250</v>
      </c>
      <c r="J78" s="24">
        <v>5</v>
      </c>
    </row>
    <row r="79" spans="1:10">
      <c r="A79" s="18" t="s">
        <v>86</v>
      </c>
      <c r="B79" s="12">
        <v>20004</v>
      </c>
      <c r="C79" s="24">
        <v>8</v>
      </c>
      <c r="D79" s="36">
        <v>5</v>
      </c>
      <c r="E79" s="36">
        <f t="shared" si="7"/>
        <v>80</v>
      </c>
      <c r="G79" s="36">
        <f>VLOOKUP(B79,Sheet3!$A$2:$F$106,6,0)</f>
        <v>250</v>
      </c>
      <c r="H79" s="36">
        <f t="shared" si="8"/>
        <v>1250</v>
      </c>
      <c r="J79" s="24">
        <v>4</v>
      </c>
    </row>
    <row r="80" spans="1:10">
      <c r="A80" s="18" t="s">
        <v>90</v>
      </c>
      <c r="B80" s="12">
        <v>20013</v>
      </c>
      <c r="C80" s="24">
        <v>8</v>
      </c>
      <c r="D80" s="36">
        <v>4</v>
      </c>
      <c r="E80" s="36">
        <f t="shared" si="7"/>
        <v>100</v>
      </c>
      <c r="G80" s="36">
        <f>VLOOKUP(B80,Sheet3!$A$2:$F$106,6,0)</f>
        <v>250</v>
      </c>
      <c r="H80" s="36">
        <f t="shared" si="8"/>
        <v>1000</v>
      </c>
      <c r="J80" s="35">
        <v>4</v>
      </c>
    </row>
    <row r="81" spans="1:10">
      <c r="A81" s="18" t="s">
        <v>186</v>
      </c>
      <c r="B81" s="12">
        <v>20032</v>
      </c>
      <c r="C81" s="24">
        <v>8</v>
      </c>
      <c r="D81" s="36">
        <v>5</v>
      </c>
      <c r="E81" s="36">
        <f t="shared" si="7"/>
        <v>100</v>
      </c>
      <c r="G81" s="36">
        <v>200</v>
      </c>
      <c r="H81" s="36">
        <f t="shared" si="8"/>
        <v>1000</v>
      </c>
      <c r="J81" s="35">
        <v>4</v>
      </c>
    </row>
    <row r="82" spans="1:10">
      <c r="A82" s="18" t="s">
        <v>90</v>
      </c>
      <c r="B82" s="12">
        <v>20013</v>
      </c>
      <c r="C82" s="24">
        <v>8</v>
      </c>
      <c r="D82" s="36">
        <v>4</v>
      </c>
      <c r="E82" s="36">
        <f t="shared" si="7"/>
        <v>100</v>
      </c>
      <c r="G82" s="36">
        <f>VLOOKUP(B82,Sheet3!$A$2:$F$106,6,0)</f>
        <v>250</v>
      </c>
      <c r="H82" s="36">
        <f t="shared" si="8"/>
        <v>1000</v>
      </c>
      <c r="J82" s="24">
        <v>5</v>
      </c>
    </row>
    <row r="83" spans="1:10">
      <c r="A83" s="18" t="s">
        <v>148</v>
      </c>
      <c r="B83" s="12">
        <v>61401</v>
      </c>
      <c r="C83" s="36">
        <v>9</v>
      </c>
      <c r="D83" s="36">
        <v>1</v>
      </c>
      <c r="E83" s="36">
        <f t="shared" si="7"/>
        <v>20</v>
      </c>
      <c r="G83" s="36">
        <f>VLOOKUP(B83,Sheet3!$A$2:$F$106,6,0)</f>
        <v>4980</v>
      </c>
      <c r="H83" s="36">
        <f t="shared" si="8"/>
        <v>4980</v>
      </c>
      <c r="J83" s="24">
        <v>5</v>
      </c>
    </row>
    <row r="84" spans="1:10">
      <c r="A84" s="18" t="s">
        <v>149</v>
      </c>
      <c r="B84" s="12">
        <v>61402</v>
      </c>
      <c r="C84" s="36">
        <v>9</v>
      </c>
      <c r="D84" s="36">
        <v>1</v>
      </c>
      <c r="E84" s="36">
        <f t="shared" si="7"/>
        <v>20</v>
      </c>
      <c r="G84" s="36">
        <f>VLOOKUP(B84,Sheet3!$A$2:$F$106,6,0)</f>
        <v>4980</v>
      </c>
      <c r="H84" s="36">
        <f t="shared" si="8"/>
        <v>4980</v>
      </c>
      <c r="J84" s="24">
        <v>5</v>
      </c>
    </row>
    <row r="85" spans="1:10">
      <c r="A85" s="18" t="s">
        <v>74</v>
      </c>
      <c r="B85" s="12">
        <v>61403</v>
      </c>
      <c r="C85" s="36">
        <v>9</v>
      </c>
      <c r="D85" s="36">
        <v>1</v>
      </c>
      <c r="E85" s="36">
        <f t="shared" si="7"/>
        <v>20</v>
      </c>
      <c r="G85" s="36">
        <f>VLOOKUP(B85,Sheet3!$A$2:$F$106,6,0)</f>
        <v>4980</v>
      </c>
      <c r="H85" s="36">
        <f t="shared" si="8"/>
        <v>4980</v>
      </c>
      <c r="J85" s="24">
        <v>5</v>
      </c>
    </row>
    <row r="86" spans="1:10">
      <c r="A86" s="18" t="s">
        <v>125</v>
      </c>
      <c r="B86" s="12">
        <v>36103</v>
      </c>
      <c r="C86" s="36">
        <v>9</v>
      </c>
      <c r="D86" s="36">
        <v>4</v>
      </c>
      <c r="E86" s="36">
        <f t="shared" si="7"/>
        <v>40</v>
      </c>
      <c r="G86" s="36">
        <f>VLOOKUP(B86,Sheet3!$A$2:$F$106,6,0)</f>
        <v>640</v>
      </c>
      <c r="H86" s="36">
        <f t="shared" ref="H86" si="9">G86*D86</f>
        <v>2560</v>
      </c>
      <c r="J86" s="24">
        <v>5</v>
      </c>
    </row>
    <row r="87" spans="1:10">
      <c r="A87" s="18" t="s">
        <v>107</v>
      </c>
      <c r="B87" s="12">
        <v>33004</v>
      </c>
      <c r="C87" s="36">
        <v>9</v>
      </c>
      <c r="D87" s="36">
        <v>2</v>
      </c>
      <c r="E87" s="36">
        <f t="shared" si="7"/>
        <v>40</v>
      </c>
      <c r="G87" s="36">
        <f>VLOOKUP(B87,Sheet3!$A$2:$F$106,6,0)</f>
        <v>1250</v>
      </c>
      <c r="H87" s="36">
        <f t="shared" si="8"/>
        <v>2500</v>
      </c>
      <c r="J87" s="24">
        <v>5</v>
      </c>
    </row>
    <row r="88" spans="1:10">
      <c r="A88" s="18" t="s">
        <v>107</v>
      </c>
      <c r="B88" s="12">
        <v>33004</v>
      </c>
      <c r="C88" s="36">
        <v>9</v>
      </c>
      <c r="D88" s="36">
        <v>2</v>
      </c>
      <c r="E88" s="36">
        <f t="shared" si="7"/>
        <v>40</v>
      </c>
      <c r="G88" s="36">
        <f>VLOOKUP(B88,Sheet3!$A$2:$F$106,6,0)</f>
        <v>1250</v>
      </c>
      <c r="H88" s="36">
        <f t="shared" si="8"/>
        <v>2500</v>
      </c>
      <c r="J88" s="24">
        <v>5</v>
      </c>
    </row>
    <row r="89" spans="1:10">
      <c r="A89" s="18" t="s">
        <v>117</v>
      </c>
      <c r="B89" s="12">
        <v>35012</v>
      </c>
      <c r="C89" s="36">
        <v>9</v>
      </c>
      <c r="D89" s="36">
        <v>4</v>
      </c>
      <c r="E89" s="36">
        <f t="shared" si="7"/>
        <v>40</v>
      </c>
      <c r="G89" s="36">
        <f>VLOOKUP(B89,Sheet3!$A$2:$F$106,6,0)</f>
        <v>625</v>
      </c>
      <c r="H89" s="36">
        <f t="shared" si="8"/>
        <v>2500</v>
      </c>
      <c r="J89" s="24">
        <v>5</v>
      </c>
    </row>
    <row r="90" spans="1:10">
      <c r="A90" s="18" t="s">
        <v>117</v>
      </c>
      <c r="B90" s="12">
        <v>35012</v>
      </c>
      <c r="C90" s="36">
        <v>9</v>
      </c>
      <c r="D90" s="36">
        <v>4</v>
      </c>
      <c r="E90" s="36">
        <f t="shared" si="7"/>
        <v>40</v>
      </c>
      <c r="G90" s="36">
        <f>VLOOKUP(B90,Sheet3!$A$2:$F$106,6,0)</f>
        <v>625</v>
      </c>
      <c r="H90" s="36">
        <f t="shared" si="8"/>
        <v>2500</v>
      </c>
      <c r="J90" s="24">
        <v>5</v>
      </c>
    </row>
    <row r="91" spans="1:10">
      <c r="A91" s="18" t="s">
        <v>90</v>
      </c>
      <c r="B91" s="12">
        <v>20013</v>
      </c>
      <c r="C91" s="24">
        <v>9</v>
      </c>
      <c r="D91" s="36">
        <v>8</v>
      </c>
      <c r="E91" s="36">
        <f t="shared" si="7"/>
        <v>50</v>
      </c>
      <c r="G91" s="36">
        <f>VLOOKUP(B91,Sheet3!$A$2:$F$106,6,0)</f>
        <v>250</v>
      </c>
      <c r="H91" s="36">
        <f t="shared" si="8"/>
        <v>2000</v>
      </c>
      <c r="J91" s="24">
        <v>5</v>
      </c>
    </row>
    <row r="92" spans="1:10">
      <c r="A92" s="18" t="s">
        <v>90</v>
      </c>
      <c r="B92" s="12">
        <v>20013</v>
      </c>
      <c r="C92" s="24">
        <v>9</v>
      </c>
      <c r="D92" s="36">
        <v>8</v>
      </c>
      <c r="E92" s="36">
        <f t="shared" si="7"/>
        <v>50</v>
      </c>
      <c r="G92" s="36">
        <f>VLOOKUP(B92,Sheet3!$A$2:$F$106,6,0)</f>
        <v>250</v>
      </c>
      <c r="H92" s="36">
        <f t="shared" si="8"/>
        <v>2000</v>
      </c>
      <c r="J92" s="24">
        <v>5</v>
      </c>
    </row>
    <row r="93" spans="1:10">
      <c r="A93" s="18" t="s">
        <v>86</v>
      </c>
      <c r="B93" s="12">
        <v>20004</v>
      </c>
      <c r="C93" s="36">
        <v>9</v>
      </c>
      <c r="D93" s="36">
        <v>10</v>
      </c>
      <c r="E93" s="36">
        <f t="shared" si="7"/>
        <v>40</v>
      </c>
      <c r="G93" s="36">
        <f>VLOOKUP(B93,Sheet3!$A$2:$F$106,6,0)</f>
        <v>250</v>
      </c>
      <c r="H93" s="36">
        <f t="shared" si="8"/>
        <v>2500</v>
      </c>
      <c r="J93" s="35">
        <v>4</v>
      </c>
    </row>
    <row r="94" spans="1:10">
      <c r="A94" s="18" t="s">
        <v>86</v>
      </c>
      <c r="B94" s="12">
        <v>20004</v>
      </c>
      <c r="C94" s="36">
        <v>9</v>
      </c>
      <c r="D94" s="36">
        <v>10</v>
      </c>
      <c r="E94" s="36">
        <f t="shared" si="7"/>
        <v>40</v>
      </c>
      <c r="G94" s="36">
        <f>VLOOKUP(B94,Sheet3!$A$2:$F$106,6,0)</f>
        <v>250</v>
      </c>
      <c r="H94" s="36">
        <f t="shared" si="8"/>
        <v>2500</v>
      </c>
      <c r="J94" s="35">
        <v>4</v>
      </c>
    </row>
    <row r="95" spans="1:10">
      <c r="A95" s="18" t="s">
        <v>107</v>
      </c>
      <c r="B95" s="12">
        <v>33004</v>
      </c>
      <c r="C95" s="36">
        <v>9</v>
      </c>
      <c r="D95" s="36">
        <v>2</v>
      </c>
      <c r="E95" s="36">
        <f t="shared" si="7"/>
        <v>40</v>
      </c>
      <c r="G95" s="36">
        <f>VLOOKUP(B95,Sheet3!$A$2:$F$106,6,0)</f>
        <v>1250</v>
      </c>
      <c r="H95" s="36">
        <f t="shared" si="8"/>
        <v>2500</v>
      </c>
      <c r="J95" s="35">
        <v>5</v>
      </c>
    </row>
    <row r="96" spans="1:10">
      <c r="A96" s="18" t="s">
        <v>107</v>
      </c>
      <c r="B96" s="12">
        <v>33004</v>
      </c>
      <c r="C96" s="36">
        <v>9</v>
      </c>
      <c r="D96" s="36">
        <v>2</v>
      </c>
      <c r="E96" s="36">
        <f t="shared" si="7"/>
        <v>40</v>
      </c>
      <c r="G96" s="36">
        <f>VLOOKUP(B96,Sheet3!$A$2:$F$106,6,0)</f>
        <v>1250</v>
      </c>
      <c r="H96" s="36">
        <f t="shared" si="8"/>
        <v>2500</v>
      </c>
      <c r="J96" s="35">
        <v>5</v>
      </c>
    </row>
    <row r="97" spans="1:10">
      <c r="A97" s="18" t="s">
        <v>117</v>
      </c>
      <c r="B97" s="12">
        <v>35012</v>
      </c>
      <c r="C97" s="36">
        <v>9</v>
      </c>
      <c r="D97" s="36">
        <v>4</v>
      </c>
      <c r="E97" s="36">
        <f t="shared" si="7"/>
        <v>40</v>
      </c>
      <c r="G97" s="36">
        <f>VLOOKUP(B97,Sheet3!$A$2:$F$106,6,0)</f>
        <v>625</v>
      </c>
      <c r="H97" s="36">
        <f t="shared" si="8"/>
        <v>2500</v>
      </c>
      <c r="J97" s="35">
        <v>5</v>
      </c>
    </row>
    <row r="98" spans="1:10">
      <c r="A98" s="18" t="s">
        <v>117</v>
      </c>
      <c r="B98" s="12">
        <v>35012</v>
      </c>
      <c r="C98" s="36">
        <v>9</v>
      </c>
      <c r="D98" s="36">
        <v>4</v>
      </c>
      <c r="E98" s="36">
        <f t="shared" si="7"/>
        <v>40</v>
      </c>
      <c r="G98" s="36">
        <f>VLOOKUP(B98,Sheet3!$A$2:$F$106,6,0)</f>
        <v>625</v>
      </c>
      <c r="H98" s="36">
        <f t="shared" si="8"/>
        <v>2500</v>
      </c>
      <c r="J98" s="35">
        <v>5</v>
      </c>
    </row>
    <row r="99" spans="1:10">
      <c r="A99" s="18" t="s">
        <v>90</v>
      </c>
      <c r="B99" s="12">
        <v>20013</v>
      </c>
      <c r="C99" s="36">
        <v>9</v>
      </c>
      <c r="D99" s="36">
        <v>8</v>
      </c>
      <c r="E99" s="36">
        <f t="shared" si="7"/>
        <v>50</v>
      </c>
      <c r="G99" s="36">
        <f>VLOOKUP(B99,Sheet3!$A$2:$F$106,6,0)</f>
        <v>250</v>
      </c>
      <c r="H99" s="36">
        <f t="shared" si="8"/>
        <v>2000</v>
      </c>
      <c r="J99" s="35">
        <v>5</v>
      </c>
    </row>
    <row r="100" spans="1:10">
      <c r="A100" s="18" t="s">
        <v>90</v>
      </c>
      <c r="B100" s="12">
        <v>20013</v>
      </c>
      <c r="C100" s="36">
        <v>9</v>
      </c>
      <c r="D100" s="36">
        <v>8</v>
      </c>
      <c r="E100" s="36">
        <f t="shared" si="7"/>
        <v>50</v>
      </c>
      <c r="G100" s="36">
        <f>VLOOKUP(B100,Sheet3!$A$2:$F$106,6,0)</f>
        <v>250</v>
      </c>
      <c r="H100" s="36">
        <f t="shared" ref="H100" si="10">G100*D100</f>
        <v>2000</v>
      </c>
      <c r="J100" s="35">
        <v>5</v>
      </c>
    </row>
    <row r="101" spans="1:10">
      <c r="A101" s="18" t="s">
        <v>86</v>
      </c>
      <c r="B101" s="12">
        <v>20004</v>
      </c>
      <c r="C101" s="36">
        <v>9</v>
      </c>
      <c r="D101" s="36">
        <v>10</v>
      </c>
      <c r="E101" s="36">
        <f t="shared" si="7"/>
        <v>40</v>
      </c>
      <c r="G101" s="36">
        <f>VLOOKUP(B101,Sheet3!$A$2:$F$106,6,0)</f>
        <v>250</v>
      </c>
      <c r="H101" s="36">
        <f>G101*D101</f>
        <v>2500</v>
      </c>
      <c r="J101" s="35">
        <v>5</v>
      </c>
    </row>
    <row r="102" spans="1:10">
      <c r="A102" s="18" t="s">
        <v>86</v>
      </c>
      <c r="B102" s="12">
        <v>20004</v>
      </c>
      <c r="C102" s="36">
        <v>9</v>
      </c>
      <c r="D102" s="36">
        <v>10</v>
      </c>
      <c r="E102" s="36">
        <f t="shared" si="7"/>
        <v>40</v>
      </c>
      <c r="G102" s="36">
        <f>VLOOKUP(B102,Sheet3!$A$2:$F$106,6,0)</f>
        <v>250</v>
      </c>
      <c r="H102" s="36">
        <f t="shared" si="8"/>
        <v>2500</v>
      </c>
      <c r="J102" s="35"/>
    </row>
    <row r="103" spans="1:10">
      <c r="A103" s="18" t="s">
        <v>107</v>
      </c>
      <c r="B103" s="12">
        <v>33004</v>
      </c>
      <c r="C103" s="36">
        <v>9</v>
      </c>
      <c r="D103" s="36">
        <v>2</v>
      </c>
      <c r="E103" s="36">
        <f t="shared" si="7"/>
        <v>40</v>
      </c>
      <c r="G103" s="36">
        <f>VLOOKUP(B103,Sheet3!$A$2:$F$106,6,0)</f>
        <v>1250</v>
      </c>
      <c r="H103" s="36">
        <f t="shared" si="8"/>
        <v>2500</v>
      </c>
      <c r="J103" s="35"/>
    </row>
    <row r="104" spans="1:10">
      <c r="A104" s="18" t="s">
        <v>107</v>
      </c>
      <c r="B104" s="12">
        <v>33004</v>
      </c>
      <c r="C104" s="36">
        <v>9</v>
      </c>
      <c r="D104" s="36">
        <v>2</v>
      </c>
      <c r="E104" s="36">
        <f t="shared" si="7"/>
        <v>40</v>
      </c>
      <c r="G104" s="36">
        <f>VLOOKUP(B104,Sheet3!$A$2:$F$106,6,0)</f>
        <v>1250</v>
      </c>
      <c r="H104" s="36">
        <f t="shared" si="8"/>
        <v>2500</v>
      </c>
      <c r="J104" s="35">
        <v>1</v>
      </c>
    </row>
    <row r="105" spans="1:10">
      <c r="A105" s="18" t="s">
        <v>117</v>
      </c>
      <c r="B105" s="12">
        <v>35012</v>
      </c>
      <c r="C105" s="36">
        <v>9</v>
      </c>
      <c r="D105" s="36">
        <v>4</v>
      </c>
      <c r="E105" s="36">
        <f t="shared" si="7"/>
        <v>40</v>
      </c>
      <c r="G105" s="36">
        <f>VLOOKUP(B105,Sheet3!$A$2:$F$106,6,0)</f>
        <v>625</v>
      </c>
      <c r="H105" s="36">
        <f t="shared" si="8"/>
        <v>2500</v>
      </c>
      <c r="J105" s="35">
        <v>2</v>
      </c>
    </row>
    <row r="106" spans="1:10">
      <c r="A106" s="18" t="s">
        <v>117</v>
      </c>
      <c r="B106" s="12">
        <v>35012</v>
      </c>
      <c r="C106" s="36">
        <v>9</v>
      </c>
      <c r="D106" s="36">
        <v>4</v>
      </c>
      <c r="E106" s="36">
        <f t="shared" si="7"/>
        <v>40</v>
      </c>
      <c r="G106" s="36">
        <f>VLOOKUP(B106,Sheet3!$A$2:$F$106,6,0)</f>
        <v>625</v>
      </c>
      <c r="H106" s="36">
        <f t="shared" si="8"/>
        <v>2500</v>
      </c>
      <c r="J106" s="35">
        <v>3</v>
      </c>
    </row>
    <row r="107" spans="1:10">
      <c r="A107" s="18" t="s">
        <v>90</v>
      </c>
      <c r="B107" s="12">
        <v>20013</v>
      </c>
      <c r="C107" s="36">
        <v>9</v>
      </c>
      <c r="D107" s="36">
        <v>8</v>
      </c>
      <c r="E107" s="36">
        <f t="shared" si="7"/>
        <v>50</v>
      </c>
      <c r="G107" s="36">
        <f>VLOOKUP(B107,Sheet3!$A$2:$F$106,6,0)</f>
        <v>250</v>
      </c>
      <c r="H107" s="36">
        <f t="shared" si="8"/>
        <v>2000</v>
      </c>
      <c r="J107" s="35">
        <v>4</v>
      </c>
    </row>
    <row r="108" spans="1:10">
      <c r="A108" s="18" t="s">
        <v>90</v>
      </c>
      <c r="B108" s="12">
        <v>20013</v>
      </c>
      <c r="C108" s="36">
        <v>9</v>
      </c>
      <c r="D108" s="36">
        <v>8</v>
      </c>
      <c r="E108" s="36">
        <f t="shared" si="7"/>
        <v>50</v>
      </c>
      <c r="G108" s="36">
        <f>VLOOKUP(B108,Sheet3!$A$2:$F$106,6,0)</f>
        <v>250</v>
      </c>
      <c r="H108" s="36">
        <f t="shared" si="8"/>
        <v>2000</v>
      </c>
      <c r="J108" s="35">
        <v>5</v>
      </c>
    </row>
    <row r="109" spans="1:10">
      <c r="A109" s="37" t="s">
        <v>86</v>
      </c>
      <c r="B109" s="12">
        <v>20004</v>
      </c>
      <c r="C109" s="36">
        <v>9</v>
      </c>
      <c r="D109" s="36">
        <v>10</v>
      </c>
      <c r="E109" s="36">
        <f t="shared" si="7"/>
        <v>40</v>
      </c>
      <c r="G109" s="36">
        <f>VLOOKUP(B109,Sheet3!$A$2:$F$106,6,0)</f>
        <v>250</v>
      </c>
      <c r="H109" s="36">
        <f t="shared" si="8"/>
        <v>2500</v>
      </c>
      <c r="J109" s="24">
        <v>3</v>
      </c>
    </row>
    <row r="110" spans="1:10">
      <c r="A110" s="18" t="s">
        <v>86</v>
      </c>
      <c r="B110" s="12">
        <v>20004</v>
      </c>
      <c r="C110" s="36">
        <v>9</v>
      </c>
      <c r="D110" s="36">
        <v>10</v>
      </c>
      <c r="E110" s="36">
        <f t="shared" si="7"/>
        <v>40</v>
      </c>
      <c r="G110" s="36">
        <f>VLOOKUP(B110,Sheet3!$A$2:$F$106,6,0)</f>
        <v>250</v>
      </c>
      <c r="H110" s="36">
        <f t="shared" si="8"/>
        <v>2500</v>
      </c>
      <c r="J110" s="24">
        <v>2</v>
      </c>
    </row>
    <row r="111" spans="1:10">
      <c r="A111" s="18" t="s">
        <v>107</v>
      </c>
      <c r="B111" s="12">
        <v>33004</v>
      </c>
      <c r="C111" s="36">
        <v>9</v>
      </c>
      <c r="D111" s="36">
        <v>2</v>
      </c>
      <c r="E111" s="36">
        <f t="shared" si="7"/>
        <v>40</v>
      </c>
      <c r="G111" s="36">
        <f>VLOOKUP(B111,Sheet3!$A$2:$F$106,6,0)</f>
        <v>1250</v>
      </c>
      <c r="H111" s="36">
        <f t="shared" si="8"/>
        <v>2500</v>
      </c>
      <c r="J111" s="24">
        <v>3</v>
      </c>
    </row>
    <row r="112" spans="1:10">
      <c r="A112" s="18" t="s">
        <v>107</v>
      </c>
      <c r="B112" s="12">
        <v>33004</v>
      </c>
      <c r="C112" s="36">
        <v>9</v>
      </c>
      <c r="D112" s="36">
        <v>2</v>
      </c>
      <c r="E112" s="36">
        <f t="shared" si="7"/>
        <v>40</v>
      </c>
      <c r="G112" s="36">
        <f>VLOOKUP(B112,Sheet3!$A$2:$F$106,6,0)</f>
        <v>1250</v>
      </c>
      <c r="H112" s="36">
        <f t="shared" si="8"/>
        <v>2500</v>
      </c>
      <c r="J112" s="24">
        <v>4</v>
      </c>
    </row>
    <row r="113" spans="1:10">
      <c r="A113" s="18" t="s">
        <v>117</v>
      </c>
      <c r="B113" s="12">
        <v>35012</v>
      </c>
      <c r="C113" s="36">
        <v>9</v>
      </c>
      <c r="D113" s="36">
        <v>4</v>
      </c>
      <c r="E113" s="36">
        <f t="shared" si="7"/>
        <v>40</v>
      </c>
      <c r="G113" s="36">
        <f>VLOOKUP(B113,Sheet3!$A$2:$F$106,6,0)</f>
        <v>625</v>
      </c>
      <c r="H113" s="36">
        <f t="shared" si="8"/>
        <v>2500</v>
      </c>
      <c r="J113" s="24">
        <v>5</v>
      </c>
    </row>
    <row r="114" spans="1:10">
      <c r="A114" s="18" t="s">
        <v>117</v>
      </c>
      <c r="B114" s="12">
        <v>35012</v>
      </c>
      <c r="C114" s="36">
        <v>9</v>
      </c>
      <c r="D114" s="36">
        <v>4</v>
      </c>
      <c r="E114" s="36">
        <f t="shared" si="7"/>
        <v>40</v>
      </c>
      <c r="G114" s="36">
        <f>VLOOKUP(B114,Sheet3!$A$2:$F$106,6,0)</f>
        <v>625</v>
      </c>
      <c r="H114" s="36">
        <f t="shared" si="8"/>
        <v>2500</v>
      </c>
      <c r="J114" s="24">
        <v>5</v>
      </c>
    </row>
    <row r="115" spans="1:10">
      <c r="A115" s="18" t="s">
        <v>90</v>
      </c>
      <c r="B115" s="12">
        <v>20013</v>
      </c>
      <c r="C115" s="36">
        <v>9</v>
      </c>
      <c r="D115" s="36">
        <v>8</v>
      </c>
      <c r="E115" s="36">
        <f t="shared" si="7"/>
        <v>50</v>
      </c>
      <c r="G115" s="36">
        <f>VLOOKUP(B115,Sheet3!$A$2:$F$106,6,0)</f>
        <v>250</v>
      </c>
      <c r="H115" s="36">
        <f t="shared" si="8"/>
        <v>2000</v>
      </c>
      <c r="J115" s="24">
        <v>2</v>
      </c>
    </row>
    <row r="116" spans="1:10">
      <c r="A116" s="18" t="s">
        <v>90</v>
      </c>
      <c r="B116" s="12">
        <v>20013</v>
      </c>
      <c r="C116" s="36">
        <v>9</v>
      </c>
      <c r="D116" s="36">
        <v>8</v>
      </c>
      <c r="E116" s="36">
        <f t="shared" si="7"/>
        <v>50</v>
      </c>
      <c r="G116" s="36">
        <f>VLOOKUP(B116,Sheet3!$A$2:$F$106,6,0)</f>
        <v>250</v>
      </c>
      <c r="H116" s="36">
        <f t="shared" si="8"/>
        <v>2000</v>
      </c>
      <c r="J116" s="24">
        <v>1</v>
      </c>
    </row>
    <row r="117" spans="1:10">
      <c r="A117" s="18" t="s">
        <v>86</v>
      </c>
      <c r="B117" s="12">
        <v>20004</v>
      </c>
      <c r="C117" s="36">
        <v>9</v>
      </c>
      <c r="D117" s="36">
        <v>10</v>
      </c>
      <c r="E117" s="36">
        <f t="shared" si="7"/>
        <v>40</v>
      </c>
      <c r="G117" s="36">
        <f>VLOOKUP(B117,Sheet3!$A$2:$F$106,6,0)</f>
        <v>250</v>
      </c>
      <c r="H117" s="36">
        <f t="shared" si="8"/>
        <v>2500</v>
      </c>
      <c r="J117" s="40">
        <v>1</v>
      </c>
    </row>
    <row r="118" spans="1:10">
      <c r="A118" s="18" t="s">
        <v>86</v>
      </c>
      <c r="B118" s="12">
        <v>20004</v>
      </c>
      <c r="C118" s="36">
        <v>9</v>
      </c>
      <c r="D118" s="36">
        <v>10</v>
      </c>
      <c r="E118" s="36">
        <f t="shared" si="7"/>
        <v>40</v>
      </c>
      <c r="G118" s="36">
        <f>VLOOKUP(B118,Sheet3!$A$2:$F$106,6,0)</f>
        <v>250</v>
      </c>
      <c r="H118" s="36">
        <f t="shared" si="8"/>
        <v>2500</v>
      </c>
      <c r="J118" s="24">
        <v>2</v>
      </c>
    </row>
    <row r="119" spans="1:10">
      <c r="A119" s="18"/>
      <c r="B119" s="12"/>
      <c r="J119" s="24"/>
    </row>
    <row r="120" spans="1:10">
      <c r="A120" s="18"/>
      <c r="B120" s="12"/>
      <c r="J120" s="24"/>
    </row>
    <row r="121" spans="1:10">
      <c r="A121" s="18"/>
      <c r="B121" s="12"/>
      <c r="J121" s="24"/>
    </row>
    <row r="122" spans="1:10">
      <c r="A122" s="18"/>
      <c r="B122" s="12"/>
      <c r="J122" s="24"/>
    </row>
    <row r="123" spans="1:10">
      <c r="A123" s="18"/>
      <c r="B123" s="12"/>
      <c r="J123" s="24"/>
    </row>
    <row r="124" spans="1:10">
      <c r="A124" s="18"/>
      <c r="B124" s="12"/>
      <c r="J124" s="24"/>
    </row>
    <row r="125" spans="1:10">
      <c r="A125" s="18"/>
      <c r="B125" s="12"/>
      <c r="J125" s="24"/>
    </row>
  </sheetData>
  <autoFilter ref="A1:A125"/>
  <sortState ref="A1:I96">
    <sortCondition ref="G2"/>
  </sortState>
  <phoneticPr fontId="1" type="noConversion"/>
  <conditionalFormatting sqref="C93:C9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8:C10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1:C11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97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0"/>
  <sheetViews>
    <sheetView workbookViewId="0">
      <selection activeCell="J95" sqref="J95"/>
    </sheetView>
  </sheetViews>
  <sheetFormatPr defaultRowHeight="13.5"/>
  <cols>
    <col min="3" max="3" width="18.5" customWidth="1"/>
  </cols>
  <sheetData>
    <row r="1" spans="1:21">
      <c r="A1" t="s">
        <v>164</v>
      </c>
      <c r="C1" t="s">
        <v>165</v>
      </c>
      <c r="D1" t="s">
        <v>166</v>
      </c>
      <c r="F1" t="s">
        <v>167</v>
      </c>
    </row>
    <row r="2" spans="1:21">
      <c r="A2" s="11">
        <v>20000</v>
      </c>
      <c r="C2" s="17" t="s">
        <v>84</v>
      </c>
      <c r="D2" s="26">
        <v>5</v>
      </c>
      <c r="E2">
        <v>10000</v>
      </c>
      <c r="F2">
        <v>20</v>
      </c>
      <c r="J2">
        <v>10000</v>
      </c>
      <c r="K2">
        <v>10</v>
      </c>
      <c r="L2" s="33">
        <f>J2/SUM($J$2:$J$11)</f>
        <v>0.52966101694915257</v>
      </c>
    </row>
    <row r="3" spans="1:21">
      <c r="A3" s="11">
        <v>20002</v>
      </c>
      <c r="C3" s="17" t="s">
        <v>71</v>
      </c>
      <c r="D3" s="26">
        <v>2</v>
      </c>
      <c r="E3">
        <v>10000</v>
      </c>
      <c r="F3">
        <v>10</v>
      </c>
      <c r="J3">
        <v>5000</v>
      </c>
      <c r="K3">
        <v>20</v>
      </c>
      <c r="L3" s="33">
        <f>J3/SUM($J$2:$J$11)</f>
        <v>0.26483050847457629</v>
      </c>
      <c r="M3" s="33">
        <f>J3/SUM($J$3:$J$11)</f>
        <v>0.56306306306306309</v>
      </c>
    </row>
    <row r="4" spans="1:21">
      <c r="A4" s="11">
        <v>20003</v>
      </c>
      <c r="C4" s="17" t="s">
        <v>85</v>
      </c>
      <c r="D4" s="26">
        <v>3</v>
      </c>
      <c r="E4">
        <v>80000</v>
      </c>
      <c r="F4">
        <v>50</v>
      </c>
      <c r="J4">
        <v>2000</v>
      </c>
      <c r="K4">
        <v>50</v>
      </c>
      <c r="L4" s="33">
        <f t="shared" ref="L4:L11" si="0">J4/SUM($J$2:$J$11)</f>
        <v>0.1059322033898305</v>
      </c>
      <c r="M4" s="33">
        <f t="shared" ref="M4:M11" si="1">J4/SUM($J$3:$J$11)</f>
        <v>0.22522522522522523</v>
      </c>
      <c r="N4" s="33">
        <f>J4/SUM($J$4:$J$11)</f>
        <v>0.51546391752577314</v>
      </c>
    </row>
    <row r="5" spans="1:21">
      <c r="A5" s="11">
        <v>20004</v>
      </c>
      <c r="C5" s="17" t="s">
        <v>86</v>
      </c>
      <c r="D5" s="26">
        <v>4</v>
      </c>
      <c r="E5">
        <v>640000</v>
      </c>
      <c r="F5">
        <v>250</v>
      </c>
      <c r="J5">
        <v>1000</v>
      </c>
      <c r="K5">
        <v>100</v>
      </c>
      <c r="L5" s="33">
        <f t="shared" si="0"/>
        <v>5.2966101694915252E-2</v>
      </c>
      <c r="M5" s="33">
        <f t="shared" si="1"/>
        <v>0.11261261261261261</v>
      </c>
      <c r="N5" s="33">
        <f t="shared" ref="N5:N11" si="2">J5/SUM($J$4:$J$11)</f>
        <v>0.25773195876288657</v>
      </c>
      <c r="O5" s="32">
        <f>J5/SUM($J$5:$J$11)</f>
        <v>0.53191489361702127</v>
      </c>
    </row>
    <row r="6" spans="1:21">
      <c r="A6" s="11">
        <v>20005</v>
      </c>
      <c r="C6" s="17" t="s">
        <v>87</v>
      </c>
      <c r="D6" s="26">
        <v>5</v>
      </c>
      <c r="E6">
        <v>5120000</v>
      </c>
      <c r="F6">
        <v>1250</v>
      </c>
      <c r="J6">
        <v>500</v>
      </c>
      <c r="K6">
        <v>200</v>
      </c>
      <c r="L6" s="33">
        <f t="shared" si="0"/>
        <v>2.6483050847457626E-2</v>
      </c>
      <c r="M6" s="33">
        <f t="shared" si="1"/>
        <v>5.6306306306306307E-2</v>
      </c>
      <c r="N6" s="33">
        <f t="shared" si="2"/>
        <v>0.12886597938144329</v>
      </c>
      <c r="O6" s="32">
        <f t="shared" ref="O6:O11" si="3">J6/SUM($J$5:$J$11)</f>
        <v>0.26595744680851063</v>
      </c>
      <c r="P6" s="32">
        <f>J6/SUM($J$6:$J$11)</f>
        <v>0.56818181818181823</v>
      </c>
    </row>
    <row r="7" spans="1:21">
      <c r="A7" s="11">
        <v>20011</v>
      </c>
      <c r="C7" s="17" t="s">
        <v>88</v>
      </c>
      <c r="D7" s="26">
        <v>2</v>
      </c>
      <c r="E7">
        <v>10000</v>
      </c>
      <c r="F7">
        <v>10</v>
      </c>
      <c r="J7">
        <v>200</v>
      </c>
      <c r="K7">
        <v>500</v>
      </c>
      <c r="L7" s="33">
        <f t="shared" si="0"/>
        <v>1.059322033898305E-2</v>
      </c>
      <c r="M7" s="33">
        <f t="shared" si="1"/>
        <v>2.2522522522522521E-2</v>
      </c>
      <c r="N7" s="33">
        <f t="shared" si="2"/>
        <v>5.1546391752577317E-2</v>
      </c>
      <c r="O7" s="32">
        <f t="shared" si="3"/>
        <v>0.10638297872340426</v>
      </c>
      <c r="P7" s="32">
        <f t="shared" ref="P7:P11" si="4">J7/SUM($J$6:$J$11)</f>
        <v>0.22727272727272727</v>
      </c>
      <c r="Q7" s="31">
        <f>J7/SUM($J$7:$J$11)</f>
        <v>0.52631578947368418</v>
      </c>
    </row>
    <row r="8" spans="1:21">
      <c r="A8" s="11">
        <v>20012</v>
      </c>
      <c r="C8" s="17" t="s">
        <v>89</v>
      </c>
      <c r="D8" s="26">
        <v>3</v>
      </c>
      <c r="E8">
        <v>100000</v>
      </c>
      <c r="F8">
        <v>50</v>
      </c>
      <c r="J8">
        <v>100</v>
      </c>
      <c r="K8">
        <v>1000</v>
      </c>
      <c r="L8" s="33">
        <f t="shared" si="0"/>
        <v>5.2966101694915252E-3</v>
      </c>
      <c r="M8" s="33">
        <f t="shared" si="1"/>
        <v>1.1261261261261261E-2</v>
      </c>
      <c r="N8" s="33">
        <f t="shared" si="2"/>
        <v>2.5773195876288658E-2</v>
      </c>
      <c r="O8" s="32">
        <f t="shared" si="3"/>
        <v>5.3191489361702128E-2</v>
      </c>
      <c r="P8" s="32">
        <f t="shared" si="4"/>
        <v>0.11363636363636363</v>
      </c>
      <c r="Q8" s="31">
        <f t="shared" ref="Q8:Q11" si="5">J8/SUM($J$7:$J$11)</f>
        <v>0.26315789473684209</v>
      </c>
      <c r="R8" s="31">
        <f>J8/SUM($J$8:$J$11)</f>
        <v>0.55555555555555558</v>
      </c>
    </row>
    <row r="9" spans="1:21">
      <c r="A9" s="11">
        <v>20013</v>
      </c>
      <c r="C9" s="17" t="s">
        <v>90</v>
      </c>
      <c r="D9" s="26">
        <v>4</v>
      </c>
      <c r="E9">
        <v>1000000</v>
      </c>
      <c r="F9">
        <v>250</v>
      </c>
      <c r="J9">
        <v>50</v>
      </c>
      <c r="K9">
        <v>2000</v>
      </c>
      <c r="L9" s="33">
        <f t="shared" si="0"/>
        <v>2.6483050847457626E-3</v>
      </c>
      <c r="M9" s="33">
        <f t="shared" si="1"/>
        <v>5.6306306306306304E-3</v>
      </c>
      <c r="N9" s="33">
        <f t="shared" si="2"/>
        <v>1.2886597938144329E-2</v>
      </c>
      <c r="O9" s="32">
        <f t="shared" si="3"/>
        <v>2.6595744680851064E-2</v>
      </c>
      <c r="P9" s="32">
        <f t="shared" si="4"/>
        <v>5.6818181818181816E-2</v>
      </c>
      <c r="Q9" s="31">
        <f t="shared" si="5"/>
        <v>0.13157894736842105</v>
      </c>
      <c r="R9" s="31">
        <f t="shared" ref="R9:R11" si="6">J9/SUM($J$8:$J$11)</f>
        <v>0.27777777777777779</v>
      </c>
      <c r="S9" s="31">
        <f>J9/SUM($J$9:$J$11)</f>
        <v>0.625</v>
      </c>
    </row>
    <row r="10" spans="1:21">
      <c r="A10" s="11">
        <v>20014</v>
      </c>
      <c r="C10" s="17" t="s">
        <v>91</v>
      </c>
      <c r="D10" s="26">
        <v>5</v>
      </c>
      <c r="E10">
        <v>10000000</v>
      </c>
      <c r="F10">
        <v>1250</v>
      </c>
      <c r="J10">
        <v>20</v>
      </c>
      <c r="K10">
        <v>5000</v>
      </c>
      <c r="L10" s="33">
        <f t="shared" si="0"/>
        <v>1.0593220338983051E-3</v>
      </c>
      <c r="M10" s="33">
        <f t="shared" si="1"/>
        <v>2.2522522522522522E-3</v>
      </c>
      <c r="N10" s="33">
        <f t="shared" si="2"/>
        <v>5.1546391752577319E-3</v>
      </c>
      <c r="O10" s="32">
        <f t="shared" si="3"/>
        <v>1.0638297872340425E-2</v>
      </c>
      <c r="P10" s="32">
        <f t="shared" si="4"/>
        <v>2.2727272727272728E-2</v>
      </c>
      <c r="Q10" s="31">
        <f t="shared" si="5"/>
        <v>5.2631578947368418E-2</v>
      </c>
      <c r="R10" s="31">
        <f t="shared" si="6"/>
        <v>0.1111111111111111</v>
      </c>
      <c r="S10" s="31">
        <f t="shared" ref="S10:S11" si="7">J10/SUM($J$9:$J$11)</f>
        <v>0.25</v>
      </c>
      <c r="T10" s="31">
        <f>J10/SUM($J$10:$J$11)</f>
        <v>0.66666666666666663</v>
      </c>
    </row>
    <row r="11" spans="1:21">
      <c r="A11" s="11">
        <v>20031</v>
      </c>
      <c r="C11" s="17" t="s">
        <v>92</v>
      </c>
      <c r="D11" s="26">
        <v>3</v>
      </c>
      <c r="E11">
        <v>10000</v>
      </c>
      <c r="F11">
        <v>10</v>
      </c>
      <c r="J11">
        <v>10</v>
      </c>
      <c r="K11">
        <v>10000</v>
      </c>
      <c r="L11" s="33">
        <f t="shared" si="0"/>
        <v>5.2966101694915254E-4</v>
      </c>
      <c r="M11" s="33">
        <f t="shared" si="1"/>
        <v>1.1261261261261261E-3</v>
      </c>
      <c r="N11" s="33">
        <f t="shared" si="2"/>
        <v>2.5773195876288659E-3</v>
      </c>
      <c r="O11" s="32">
        <f t="shared" si="3"/>
        <v>5.3191489361702126E-3</v>
      </c>
      <c r="P11" s="32">
        <f t="shared" si="4"/>
        <v>1.1363636363636364E-2</v>
      </c>
      <c r="Q11" s="31">
        <f t="shared" si="5"/>
        <v>2.6315789473684209E-2</v>
      </c>
      <c r="R11" s="31">
        <f t="shared" si="6"/>
        <v>5.5555555555555552E-2</v>
      </c>
      <c r="S11" s="31">
        <f t="shared" si="7"/>
        <v>0.125</v>
      </c>
      <c r="T11" s="31">
        <f>J11/SUM($J$10:$J$11)</f>
        <v>0.33333333333333331</v>
      </c>
      <c r="U11" s="31">
        <f>J11/SUM($J$11:$J$11)</f>
        <v>1</v>
      </c>
    </row>
    <row r="12" spans="1:21">
      <c r="A12" s="11">
        <v>20032</v>
      </c>
      <c r="C12" s="17" t="s">
        <v>93</v>
      </c>
      <c r="D12" s="26">
        <v>4</v>
      </c>
      <c r="E12">
        <v>100000</v>
      </c>
      <c r="F12">
        <v>100</v>
      </c>
    </row>
    <row r="13" spans="1:21">
      <c r="A13" s="11">
        <v>20033</v>
      </c>
      <c r="C13" s="17" t="s">
        <v>94</v>
      </c>
      <c r="D13" s="26">
        <v>5</v>
      </c>
      <c r="E13">
        <v>1000000</v>
      </c>
      <c r="F13">
        <v>1000</v>
      </c>
      <c r="L13" s="34">
        <f>K2*L2</f>
        <v>5.296610169491526</v>
      </c>
    </row>
    <row r="14" spans="1:21">
      <c r="A14" s="11">
        <v>23001</v>
      </c>
      <c r="C14" s="17" t="s">
        <v>95</v>
      </c>
      <c r="D14" s="23">
        <v>4</v>
      </c>
      <c r="E14">
        <v>1000</v>
      </c>
      <c r="F14" s="24">
        <v>20</v>
      </c>
      <c r="L14" s="34">
        <f t="shared" ref="L14:L22" si="8">K3*L3</f>
        <v>5.296610169491526</v>
      </c>
      <c r="M14" s="34">
        <f>K3*M3</f>
        <v>11.261261261261261</v>
      </c>
    </row>
    <row r="15" spans="1:21">
      <c r="A15" s="11">
        <v>25001</v>
      </c>
      <c r="C15" s="30" t="s">
        <v>96</v>
      </c>
      <c r="D15" s="23">
        <v>3</v>
      </c>
      <c r="E15">
        <v>20000</v>
      </c>
      <c r="F15">
        <v>30</v>
      </c>
      <c r="L15" s="34">
        <f t="shared" si="8"/>
        <v>5.2966101694915251</v>
      </c>
      <c r="M15" s="34">
        <f t="shared" ref="M15:M22" si="9">K4*M4</f>
        <v>11.261261261261261</v>
      </c>
      <c r="N15" s="34">
        <f>K4*N4</f>
        <v>25.773195876288657</v>
      </c>
    </row>
    <row r="16" spans="1:21">
      <c r="A16" s="11">
        <v>25002</v>
      </c>
      <c r="C16" s="30" t="s">
        <v>97</v>
      </c>
      <c r="D16" s="23">
        <v>4</v>
      </c>
      <c r="E16">
        <v>60000</v>
      </c>
      <c r="F16">
        <v>100</v>
      </c>
      <c r="L16" s="34">
        <f t="shared" si="8"/>
        <v>5.2966101694915251</v>
      </c>
      <c r="M16" s="34">
        <f t="shared" si="9"/>
        <v>11.261261261261261</v>
      </c>
      <c r="N16" s="34">
        <f t="shared" ref="N16:N22" si="10">K5*N5</f>
        <v>25.773195876288657</v>
      </c>
      <c r="O16" s="34">
        <f>K5*O5</f>
        <v>53.191489361702125</v>
      </c>
    </row>
    <row r="17" spans="1:21">
      <c r="A17" s="11">
        <v>25003</v>
      </c>
      <c r="C17" s="30" t="s">
        <v>98</v>
      </c>
      <c r="D17" s="23">
        <v>5</v>
      </c>
      <c r="E17">
        <v>100000</v>
      </c>
      <c r="F17">
        <v>200</v>
      </c>
      <c r="L17" s="34">
        <f t="shared" si="8"/>
        <v>5.2966101694915251</v>
      </c>
      <c r="M17" s="34">
        <f t="shared" si="9"/>
        <v>11.261261261261261</v>
      </c>
      <c r="N17" s="34">
        <f t="shared" si="10"/>
        <v>25.773195876288657</v>
      </c>
      <c r="O17" s="34">
        <f t="shared" ref="O17:O22" si="11">K6*O6</f>
        <v>53.191489361702125</v>
      </c>
      <c r="P17" s="34">
        <f>K6*P6</f>
        <v>113.63636363636364</v>
      </c>
    </row>
    <row r="18" spans="1:21">
      <c r="A18" s="11">
        <v>25004</v>
      </c>
      <c r="C18" s="30" t="s">
        <v>99</v>
      </c>
      <c r="D18" s="23">
        <v>2</v>
      </c>
      <c r="E18">
        <v>20000</v>
      </c>
      <c r="F18">
        <v>10</v>
      </c>
      <c r="L18" s="34">
        <f t="shared" si="8"/>
        <v>5.2966101694915251</v>
      </c>
      <c r="M18" s="34">
        <f t="shared" si="9"/>
        <v>11.261261261261261</v>
      </c>
      <c r="N18" s="34">
        <f t="shared" si="10"/>
        <v>25.773195876288657</v>
      </c>
      <c r="O18" s="34">
        <f t="shared" si="11"/>
        <v>53.191489361702125</v>
      </c>
      <c r="P18" s="34">
        <f t="shared" ref="P18:P22" si="12">K7*P7</f>
        <v>113.63636363636363</v>
      </c>
      <c r="Q18" s="34">
        <f>K7*Q7</f>
        <v>263.15789473684208</v>
      </c>
    </row>
    <row r="19" spans="1:21">
      <c r="A19" s="11">
        <v>25005</v>
      </c>
      <c r="C19" s="30" t="s">
        <v>100</v>
      </c>
      <c r="D19" s="23">
        <v>3</v>
      </c>
      <c r="E19">
        <v>60000</v>
      </c>
      <c r="F19">
        <v>30</v>
      </c>
      <c r="L19" s="34">
        <f t="shared" si="8"/>
        <v>5.2966101694915251</v>
      </c>
      <c r="M19" s="34">
        <f t="shared" si="9"/>
        <v>11.261261261261261</v>
      </c>
      <c r="N19" s="34">
        <f t="shared" si="10"/>
        <v>25.773195876288657</v>
      </c>
      <c r="O19" s="34">
        <f t="shared" si="11"/>
        <v>53.191489361702125</v>
      </c>
      <c r="P19" s="34">
        <f t="shared" si="12"/>
        <v>113.63636363636363</v>
      </c>
      <c r="Q19" s="34">
        <f t="shared" ref="Q19:Q22" si="13">K8*Q8</f>
        <v>263.15789473684208</v>
      </c>
      <c r="R19" s="34">
        <f>K8*R8</f>
        <v>555.55555555555554</v>
      </c>
    </row>
    <row r="20" spans="1:21">
      <c r="A20" s="11">
        <v>25006</v>
      </c>
      <c r="C20" s="30" t="s">
        <v>101</v>
      </c>
      <c r="D20" s="23">
        <v>4</v>
      </c>
      <c r="E20">
        <v>100000</v>
      </c>
      <c r="F20">
        <v>50</v>
      </c>
      <c r="L20" s="34">
        <f t="shared" si="8"/>
        <v>5.2966101694915251</v>
      </c>
      <c r="M20" s="34">
        <f t="shared" si="9"/>
        <v>11.261261261261261</v>
      </c>
      <c r="N20" s="34">
        <f t="shared" si="10"/>
        <v>25.773195876288657</v>
      </c>
      <c r="O20" s="34">
        <f t="shared" si="11"/>
        <v>53.191489361702125</v>
      </c>
      <c r="P20" s="34">
        <f t="shared" si="12"/>
        <v>113.63636363636363</v>
      </c>
      <c r="Q20" s="34">
        <f t="shared" si="13"/>
        <v>263.15789473684208</v>
      </c>
      <c r="R20" s="34">
        <f t="shared" ref="R20:R22" si="14">K9*R9</f>
        <v>555.55555555555554</v>
      </c>
      <c r="S20" s="34">
        <f>K9*S9</f>
        <v>1250</v>
      </c>
    </row>
    <row r="21" spans="1:21">
      <c r="A21" s="11">
        <v>25013</v>
      </c>
      <c r="C21" s="30" t="s">
        <v>102</v>
      </c>
      <c r="D21" s="23">
        <v>2</v>
      </c>
      <c r="E21">
        <v>10000</v>
      </c>
      <c r="F21">
        <v>500</v>
      </c>
      <c r="L21" s="34">
        <f t="shared" si="8"/>
        <v>5.2966101694915251</v>
      </c>
      <c r="M21" s="34">
        <f t="shared" si="9"/>
        <v>11.261261261261261</v>
      </c>
      <c r="N21" s="34">
        <f t="shared" si="10"/>
        <v>25.773195876288661</v>
      </c>
      <c r="O21" s="34">
        <f t="shared" si="11"/>
        <v>53.191489361702125</v>
      </c>
      <c r="P21" s="34">
        <f t="shared" si="12"/>
        <v>113.63636363636364</v>
      </c>
      <c r="Q21" s="34">
        <f t="shared" si="13"/>
        <v>263.15789473684208</v>
      </c>
      <c r="R21" s="34">
        <f t="shared" si="14"/>
        <v>555.55555555555554</v>
      </c>
      <c r="S21" s="34">
        <f t="shared" ref="S21:S22" si="15">K10*S10</f>
        <v>1250</v>
      </c>
      <c r="T21" s="34">
        <f>K10*T10</f>
        <v>3333.333333333333</v>
      </c>
    </row>
    <row r="22" spans="1:21">
      <c r="A22" s="11">
        <v>25011</v>
      </c>
      <c r="C22" s="30" t="s">
        <v>103</v>
      </c>
      <c r="D22" s="23">
        <v>3</v>
      </c>
      <c r="E22">
        <v>30000</v>
      </c>
      <c r="F22">
        <v>100</v>
      </c>
      <c r="L22" s="34">
        <f t="shared" si="8"/>
        <v>5.2966101694915251</v>
      </c>
      <c r="M22" s="34">
        <f t="shared" si="9"/>
        <v>11.261261261261261</v>
      </c>
      <c r="N22" s="34">
        <f t="shared" si="10"/>
        <v>25.773195876288661</v>
      </c>
      <c r="O22" s="34">
        <f t="shared" si="11"/>
        <v>53.191489361702125</v>
      </c>
      <c r="P22" s="34">
        <f t="shared" si="12"/>
        <v>113.63636363636364</v>
      </c>
      <c r="Q22" s="34">
        <f t="shared" si="13"/>
        <v>263.15789473684208</v>
      </c>
      <c r="R22" s="34">
        <f t="shared" si="14"/>
        <v>555.55555555555554</v>
      </c>
      <c r="S22" s="34">
        <f t="shared" si="15"/>
        <v>1250</v>
      </c>
      <c r="T22" s="34">
        <f>K11*T11</f>
        <v>3333.333333333333</v>
      </c>
      <c r="U22" s="34">
        <f>K11*U11</f>
        <v>10000</v>
      </c>
    </row>
    <row r="23" spans="1:21">
      <c r="A23" s="11">
        <v>25023</v>
      </c>
      <c r="C23" s="30" t="s">
        <v>104</v>
      </c>
      <c r="D23" s="23">
        <v>4</v>
      </c>
      <c r="E23">
        <v>100000</v>
      </c>
      <c r="F23">
        <v>500</v>
      </c>
      <c r="L23" s="34"/>
    </row>
    <row r="24" spans="1:21">
      <c r="A24" s="11">
        <v>33001</v>
      </c>
      <c r="C24" s="17" t="s">
        <v>70</v>
      </c>
      <c r="D24" s="23">
        <v>2</v>
      </c>
      <c r="E24">
        <v>10000</v>
      </c>
      <c r="F24" s="24">
        <v>10</v>
      </c>
      <c r="L24" s="34"/>
    </row>
    <row r="25" spans="1:21">
      <c r="A25" s="11">
        <v>33002</v>
      </c>
      <c r="C25" s="17" t="s">
        <v>105</v>
      </c>
      <c r="D25" s="23">
        <v>3</v>
      </c>
      <c r="E25">
        <v>50000</v>
      </c>
      <c r="F25" s="24">
        <v>50</v>
      </c>
      <c r="L25" s="34"/>
    </row>
    <row r="26" spans="1:21">
      <c r="A26" s="11">
        <v>33003</v>
      </c>
      <c r="C26" s="17" t="s">
        <v>106</v>
      </c>
      <c r="D26" s="23">
        <v>4</v>
      </c>
      <c r="E26">
        <v>250000</v>
      </c>
      <c r="F26" s="24">
        <v>250</v>
      </c>
    </row>
    <row r="27" spans="1:21">
      <c r="A27" s="11">
        <v>33004</v>
      </c>
      <c r="C27" s="17" t="s">
        <v>107</v>
      </c>
      <c r="D27" s="23">
        <v>5</v>
      </c>
      <c r="E27">
        <v>1250000</v>
      </c>
      <c r="F27" s="24">
        <v>1250</v>
      </c>
    </row>
    <row r="28" spans="1:21">
      <c r="A28" s="11">
        <v>33005</v>
      </c>
      <c r="C28" s="17" t="s">
        <v>108</v>
      </c>
      <c r="D28" s="23">
        <v>5</v>
      </c>
      <c r="E28">
        <v>6250000</v>
      </c>
      <c r="F28" s="24">
        <v>6250</v>
      </c>
    </row>
    <row r="29" spans="1:21">
      <c r="A29" s="11">
        <v>33011</v>
      </c>
      <c r="C29" s="17" t="s">
        <v>72</v>
      </c>
      <c r="D29" s="23">
        <v>2</v>
      </c>
      <c r="E29">
        <v>2000</v>
      </c>
      <c r="F29" s="24">
        <v>10</v>
      </c>
    </row>
    <row r="30" spans="1:21">
      <c r="A30" s="11">
        <v>33012</v>
      </c>
      <c r="C30" s="17" t="s">
        <v>109</v>
      </c>
      <c r="D30" s="23">
        <v>3</v>
      </c>
      <c r="E30">
        <v>4000</v>
      </c>
      <c r="F30" s="24">
        <v>30</v>
      </c>
    </row>
    <row r="31" spans="1:21">
      <c r="A31" s="11">
        <v>33013</v>
      </c>
      <c r="C31" s="17" t="s">
        <v>110</v>
      </c>
      <c r="D31" s="23">
        <v>4</v>
      </c>
      <c r="E31">
        <v>8000</v>
      </c>
      <c r="F31" s="24">
        <v>90</v>
      </c>
    </row>
    <row r="32" spans="1:21">
      <c r="A32" s="11">
        <v>34001</v>
      </c>
      <c r="C32" s="17" t="s">
        <v>111</v>
      </c>
      <c r="D32" s="23">
        <v>3</v>
      </c>
      <c r="E32">
        <v>10000</v>
      </c>
      <c r="F32" s="24">
        <v>20</v>
      </c>
    </row>
    <row r="33" spans="1:6">
      <c r="A33" s="11">
        <v>34008</v>
      </c>
      <c r="C33" s="17" t="s">
        <v>112</v>
      </c>
      <c r="D33" s="23">
        <v>3</v>
      </c>
      <c r="E33">
        <v>100000</v>
      </c>
      <c r="F33" s="24">
        <v>200</v>
      </c>
    </row>
    <row r="34" spans="1:6">
      <c r="A34" s="11">
        <v>34009</v>
      </c>
      <c r="C34" s="17" t="s">
        <v>113</v>
      </c>
      <c r="D34" s="23">
        <v>3</v>
      </c>
      <c r="E34">
        <v>10000</v>
      </c>
      <c r="F34" s="24">
        <v>20</v>
      </c>
    </row>
    <row r="35" spans="1:6">
      <c r="A35" s="11">
        <v>35008</v>
      </c>
      <c r="C35" s="17" t="s">
        <v>114</v>
      </c>
      <c r="D35" s="25">
        <v>1</v>
      </c>
      <c r="E35">
        <v>2000</v>
      </c>
      <c r="F35" s="24">
        <v>1</v>
      </c>
    </row>
    <row r="36" spans="1:6">
      <c r="A36" s="11">
        <v>35009</v>
      </c>
      <c r="C36" s="17" t="s">
        <v>73</v>
      </c>
      <c r="D36" s="24">
        <v>2</v>
      </c>
      <c r="E36">
        <v>10000</v>
      </c>
      <c r="F36" s="24">
        <v>5</v>
      </c>
    </row>
    <row r="37" spans="1:6">
      <c r="A37" s="11">
        <v>35010</v>
      </c>
      <c r="C37" s="18" t="s">
        <v>115</v>
      </c>
      <c r="D37" s="24">
        <v>3</v>
      </c>
      <c r="E37">
        <v>50000</v>
      </c>
      <c r="F37" s="24">
        <v>25</v>
      </c>
    </row>
    <row r="38" spans="1:6">
      <c r="A38" s="11">
        <v>35011</v>
      </c>
      <c r="C38" s="18" t="s">
        <v>116</v>
      </c>
      <c r="D38" s="24">
        <v>4</v>
      </c>
      <c r="E38">
        <v>250000</v>
      </c>
      <c r="F38" s="24">
        <v>125</v>
      </c>
    </row>
    <row r="39" spans="1:6">
      <c r="A39" s="11">
        <v>35012</v>
      </c>
      <c r="C39" s="18" t="s">
        <v>117</v>
      </c>
      <c r="D39" s="24">
        <v>5</v>
      </c>
      <c r="E39">
        <v>1250000</v>
      </c>
      <c r="F39" s="24">
        <v>625</v>
      </c>
    </row>
    <row r="40" spans="1:6">
      <c r="A40" s="11">
        <v>35013</v>
      </c>
      <c r="C40" s="18" t="s">
        <v>118</v>
      </c>
      <c r="D40" s="24">
        <v>2</v>
      </c>
      <c r="E40">
        <v>10000</v>
      </c>
      <c r="F40" s="24">
        <v>5</v>
      </c>
    </row>
    <row r="41" spans="1:6">
      <c r="A41" s="11">
        <v>35014</v>
      </c>
      <c r="C41" s="18" t="s">
        <v>119</v>
      </c>
      <c r="D41" s="24">
        <v>3</v>
      </c>
      <c r="E41">
        <v>50000</v>
      </c>
      <c r="F41" s="24">
        <v>25</v>
      </c>
    </row>
    <row r="42" spans="1:6">
      <c r="A42" s="11">
        <v>35015</v>
      </c>
      <c r="C42" s="18" t="s">
        <v>120</v>
      </c>
      <c r="D42" s="24">
        <v>4</v>
      </c>
      <c r="E42">
        <v>250000</v>
      </c>
      <c r="F42" s="24">
        <v>125</v>
      </c>
    </row>
    <row r="43" spans="1:6">
      <c r="A43" s="12">
        <v>35019</v>
      </c>
      <c r="C43" s="18" t="s">
        <v>121</v>
      </c>
      <c r="D43" s="24">
        <v>5</v>
      </c>
      <c r="E43">
        <v>200</v>
      </c>
      <c r="F43" s="24">
        <v>200</v>
      </c>
    </row>
    <row r="44" spans="1:6">
      <c r="A44" s="12">
        <v>36100</v>
      </c>
      <c r="C44" s="18" t="s">
        <v>122</v>
      </c>
      <c r="D44" s="24">
        <v>4</v>
      </c>
      <c r="E44">
        <v>100</v>
      </c>
      <c r="F44" s="24">
        <v>20</v>
      </c>
    </row>
    <row r="45" spans="1:6">
      <c r="A45" s="16">
        <v>36101</v>
      </c>
      <c r="C45" s="22" t="s">
        <v>123</v>
      </c>
      <c r="D45" s="29">
        <v>2</v>
      </c>
      <c r="E45">
        <v>100</v>
      </c>
      <c r="F45" s="24">
        <v>10</v>
      </c>
    </row>
    <row r="46" spans="1:6">
      <c r="A46" s="16">
        <v>36102</v>
      </c>
      <c r="C46" s="22" t="s">
        <v>124</v>
      </c>
      <c r="D46" s="29">
        <v>3</v>
      </c>
      <c r="E46">
        <v>100</v>
      </c>
      <c r="F46" s="24">
        <v>80</v>
      </c>
    </row>
    <row r="47" spans="1:6">
      <c r="A47" s="16">
        <v>36103</v>
      </c>
      <c r="C47" s="22" t="s">
        <v>125</v>
      </c>
      <c r="D47" s="29">
        <v>4</v>
      </c>
      <c r="E47">
        <v>100</v>
      </c>
      <c r="F47" s="24">
        <v>640</v>
      </c>
    </row>
    <row r="48" spans="1:6">
      <c r="A48" s="16">
        <v>36104</v>
      </c>
      <c r="C48" s="22" t="s">
        <v>126</v>
      </c>
      <c r="D48" s="29">
        <v>4</v>
      </c>
      <c r="E48">
        <v>100</v>
      </c>
      <c r="F48" s="24">
        <v>20</v>
      </c>
    </row>
    <row r="49" spans="1:6">
      <c r="A49" s="13">
        <v>61101</v>
      </c>
      <c r="C49" s="19" t="s">
        <v>142</v>
      </c>
      <c r="D49" s="27">
        <v>5</v>
      </c>
      <c r="E49">
        <v>100</v>
      </c>
      <c r="F49">
        <v>180</v>
      </c>
    </row>
    <row r="50" spans="1:6">
      <c r="A50" s="13">
        <v>61102</v>
      </c>
      <c r="C50" s="19" t="s">
        <v>143</v>
      </c>
      <c r="D50" s="27">
        <v>5</v>
      </c>
      <c r="E50">
        <v>100</v>
      </c>
      <c r="F50">
        <v>180</v>
      </c>
    </row>
    <row r="51" spans="1:6">
      <c r="A51" s="13">
        <v>61201</v>
      </c>
      <c r="C51" s="19" t="s">
        <v>144</v>
      </c>
      <c r="D51" s="27">
        <v>5</v>
      </c>
      <c r="E51">
        <v>100</v>
      </c>
      <c r="F51">
        <v>680</v>
      </c>
    </row>
    <row r="52" spans="1:6">
      <c r="A52" s="13">
        <v>61202</v>
      </c>
      <c r="C52" s="19" t="s">
        <v>75</v>
      </c>
      <c r="D52" s="27">
        <v>5</v>
      </c>
      <c r="E52">
        <v>100</v>
      </c>
      <c r="F52">
        <v>680</v>
      </c>
    </row>
    <row r="53" spans="1:6">
      <c r="A53" s="13">
        <v>61203</v>
      </c>
      <c r="C53" s="19" t="s">
        <v>145</v>
      </c>
      <c r="D53" s="27">
        <v>5</v>
      </c>
      <c r="E53">
        <v>100</v>
      </c>
      <c r="F53">
        <v>680</v>
      </c>
    </row>
    <row r="54" spans="1:6">
      <c r="A54" s="13">
        <v>61301</v>
      </c>
      <c r="C54" s="19" t="s">
        <v>146</v>
      </c>
      <c r="D54" s="27">
        <v>5</v>
      </c>
      <c r="E54">
        <v>100</v>
      </c>
      <c r="F54">
        <v>1980</v>
      </c>
    </row>
    <row r="55" spans="1:6">
      <c r="A55" s="13">
        <v>61302</v>
      </c>
      <c r="C55" s="19" t="s">
        <v>76</v>
      </c>
      <c r="D55" s="27">
        <v>5</v>
      </c>
      <c r="E55">
        <v>100</v>
      </c>
      <c r="F55">
        <v>1980</v>
      </c>
    </row>
    <row r="56" spans="1:6">
      <c r="A56" s="13">
        <v>61303</v>
      </c>
      <c r="C56" s="19" t="s">
        <v>147</v>
      </c>
      <c r="D56" s="27">
        <v>5</v>
      </c>
      <c r="E56">
        <v>100</v>
      </c>
      <c r="F56">
        <v>1980</v>
      </c>
    </row>
    <row r="57" spans="1:6">
      <c r="A57" s="13">
        <v>61401</v>
      </c>
      <c r="C57" s="19" t="s">
        <v>148</v>
      </c>
      <c r="D57" s="27">
        <v>5</v>
      </c>
      <c r="E57">
        <v>100</v>
      </c>
      <c r="F57">
        <v>4980</v>
      </c>
    </row>
    <row r="58" spans="1:6">
      <c r="A58" s="13">
        <v>61402</v>
      </c>
      <c r="C58" s="19" t="s">
        <v>149</v>
      </c>
      <c r="D58" s="27">
        <v>5</v>
      </c>
      <c r="E58">
        <v>100</v>
      </c>
      <c r="F58">
        <v>4980</v>
      </c>
    </row>
    <row r="59" spans="1:6">
      <c r="A59" s="13">
        <v>61403</v>
      </c>
      <c r="C59" s="19" t="s">
        <v>74</v>
      </c>
      <c r="D59" s="27">
        <v>5</v>
      </c>
      <c r="E59">
        <v>100</v>
      </c>
      <c r="F59">
        <v>4980</v>
      </c>
    </row>
    <row r="60" spans="1:6">
      <c r="A60" s="13">
        <v>61501</v>
      </c>
      <c r="C60" s="19" t="s">
        <v>150</v>
      </c>
      <c r="D60" s="27">
        <v>5</v>
      </c>
      <c r="E60">
        <v>100</v>
      </c>
      <c r="F60">
        <v>9980</v>
      </c>
    </row>
    <row r="61" spans="1:6">
      <c r="A61" s="13">
        <v>61502</v>
      </c>
      <c r="C61" s="19" t="s">
        <v>151</v>
      </c>
      <c r="D61" s="27">
        <v>5</v>
      </c>
      <c r="E61">
        <v>100</v>
      </c>
      <c r="F61">
        <v>9980</v>
      </c>
    </row>
    <row r="62" spans="1:6">
      <c r="A62" s="13">
        <v>61503</v>
      </c>
      <c r="C62" s="19" t="s">
        <v>77</v>
      </c>
      <c r="D62" s="27">
        <v>5</v>
      </c>
      <c r="E62">
        <v>100</v>
      </c>
      <c r="F62">
        <v>9980</v>
      </c>
    </row>
    <row r="63" spans="1:6">
      <c r="A63" s="15">
        <v>40001</v>
      </c>
      <c r="C63" s="21" t="s">
        <v>152</v>
      </c>
      <c r="D63" s="28">
        <v>2</v>
      </c>
      <c r="E63">
        <v>10000</v>
      </c>
      <c r="F63">
        <v>10</v>
      </c>
    </row>
    <row r="64" spans="1:6">
      <c r="A64" s="15">
        <v>40002</v>
      </c>
      <c r="C64" s="21" t="s">
        <v>153</v>
      </c>
      <c r="D64" s="28">
        <v>3</v>
      </c>
      <c r="E64">
        <v>200000</v>
      </c>
      <c r="F64">
        <v>100</v>
      </c>
    </row>
    <row r="65" spans="1:6">
      <c r="A65" s="15">
        <v>40003</v>
      </c>
      <c r="C65" s="21" t="s">
        <v>154</v>
      </c>
      <c r="D65" s="28">
        <v>5</v>
      </c>
      <c r="E65">
        <v>4000000</v>
      </c>
      <c r="F65">
        <v>1000</v>
      </c>
    </row>
    <row r="66" spans="1:6">
      <c r="A66" s="14">
        <v>41001</v>
      </c>
      <c r="C66" s="20" t="s">
        <v>155</v>
      </c>
      <c r="D66" s="28">
        <v>2</v>
      </c>
      <c r="E66">
        <v>10000</v>
      </c>
      <c r="F66">
        <v>10</v>
      </c>
    </row>
    <row r="67" spans="1:6">
      <c r="A67" s="14">
        <v>41002</v>
      </c>
      <c r="C67" s="20" t="s">
        <v>156</v>
      </c>
      <c r="D67" s="28">
        <v>3</v>
      </c>
      <c r="E67">
        <v>200000</v>
      </c>
      <c r="F67">
        <v>100</v>
      </c>
    </row>
    <row r="68" spans="1:6">
      <c r="A68" s="14">
        <v>41003</v>
      </c>
      <c r="C68" s="20" t="s">
        <v>157</v>
      </c>
      <c r="D68" s="28">
        <v>5</v>
      </c>
      <c r="E68">
        <v>4000000</v>
      </c>
      <c r="F68">
        <v>1000</v>
      </c>
    </row>
    <row r="69" spans="1:6">
      <c r="A69" s="14">
        <v>42001</v>
      </c>
      <c r="C69" s="20" t="s">
        <v>158</v>
      </c>
      <c r="D69" s="28">
        <v>2</v>
      </c>
      <c r="E69">
        <v>10000</v>
      </c>
      <c r="F69">
        <v>10</v>
      </c>
    </row>
    <row r="70" spans="1:6">
      <c r="A70" s="14">
        <v>42002</v>
      </c>
      <c r="C70" s="20" t="s">
        <v>159</v>
      </c>
      <c r="D70" s="28">
        <v>3</v>
      </c>
      <c r="E70">
        <v>200000</v>
      </c>
      <c r="F70">
        <v>100</v>
      </c>
    </row>
    <row r="71" spans="1:6">
      <c r="A71" s="14">
        <v>42003</v>
      </c>
      <c r="C71" s="20" t="s">
        <v>160</v>
      </c>
      <c r="D71" s="28">
        <v>5</v>
      </c>
      <c r="E71">
        <v>4000000</v>
      </c>
      <c r="F71">
        <v>1000</v>
      </c>
    </row>
    <row r="72" spans="1:6">
      <c r="A72" s="14">
        <v>43001</v>
      </c>
      <c r="C72" s="20" t="s">
        <v>161</v>
      </c>
      <c r="D72" s="28">
        <v>2</v>
      </c>
      <c r="E72">
        <v>10000</v>
      </c>
      <c r="F72">
        <v>10</v>
      </c>
    </row>
    <row r="73" spans="1:6">
      <c r="A73" s="14">
        <v>43002</v>
      </c>
      <c r="C73" s="20" t="s">
        <v>162</v>
      </c>
      <c r="D73" s="28">
        <v>3</v>
      </c>
      <c r="E73">
        <v>200000</v>
      </c>
      <c r="F73">
        <v>100</v>
      </c>
    </row>
    <row r="74" spans="1:6">
      <c r="A74" s="14">
        <v>43003</v>
      </c>
      <c r="C74" s="20" t="s">
        <v>163</v>
      </c>
      <c r="D74" s="28">
        <v>5</v>
      </c>
      <c r="E74">
        <v>4000000</v>
      </c>
      <c r="F74">
        <v>1000</v>
      </c>
    </row>
    <row r="75" spans="1:6">
      <c r="A75" s="11">
        <v>70001</v>
      </c>
      <c r="C75" s="17" t="s">
        <v>178</v>
      </c>
      <c r="D75" s="26">
        <v>1</v>
      </c>
      <c r="E75">
        <v>1200</v>
      </c>
      <c r="F75">
        <v>25</v>
      </c>
    </row>
    <row r="76" spans="1:6">
      <c r="A76" s="11">
        <v>70002</v>
      </c>
      <c r="C76" s="17" t="s">
        <v>179</v>
      </c>
      <c r="D76" s="26">
        <v>2</v>
      </c>
      <c r="E76">
        <v>10000</v>
      </c>
      <c r="F76">
        <v>200</v>
      </c>
    </row>
    <row r="77" spans="1:6">
      <c r="A77" s="11">
        <v>70003</v>
      </c>
      <c r="C77" s="17" t="s">
        <v>180</v>
      </c>
      <c r="D77" s="26">
        <v>3</v>
      </c>
      <c r="E77">
        <v>80000</v>
      </c>
      <c r="F77">
        <v>1200</v>
      </c>
    </row>
    <row r="78" spans="1:6">
      <c r="A78" s="11">
        <v>70004</v>
      </c>
      <c r="C78" s="17" t="s">
        <v>181</v>
      </c>
      <c r="D78" s="26">
        <v>4</v>
      </c>
      <c r="E78">
        <v>640000</v>
      </c>
      <c r="F78">
        <v>7200</v>
      </c>
    </row>
    <row r="79" spans="1:6">
      <c r="A79" s="11">
        <v>70005</v>
      </c>
      <c r="C79" s="17" t="s">
        <v>182</v>
      </c>
      <c r="D79" s="26">
        <v>5</v>
      </c>
      <c r="E79">
        <v>5120000</v>
      </c>
      <c r="F79">
        <v>43200</v>
      </c>
    </row>
    <row r="80" spans="1:6">
      <c r="A80" s="11">
        <v>70006</v>
      </c>
      <c r="C80" s="30" t="s">
        <v>183</v>
      </c>
      <c r="D80" s="23">
        <v>3</v>
      </c>
      <c r="E80">
        <v>20000</v>
      </c>
      <c r="F80">
        <v>5200</v>
      </c>
    </row>
    <row r="81" spans="1:6">
      <c r="A81" s="11">
        <v>75000</v>
      </c>
      <c r="C81" s="17" t="s">
        <v>127</v>
      </c>
      <c r="D81" s="23">
        <v>2</v>
      </c>
      <c r="E81">
        <v>10000</v>
      </c>
      <c r="F81">
        <v>800</v>
      </c>
    </row>
    <row r="82" spans="1:6">
      <c r="A82" s="11">
        <v>73001</v>
      </c>
      <c r="C82" s="17" t="s">
        <v>128</v>
      </c>
      <c r="D82" s="23">
        <v>3</v>
      </c>
      <c r="E82">
        <v>50000</v>
      </c>
      <c r="F82">
        <v>200</v>
      </c>
    </row>
    <row r="83" spans="1:6">
      <c r="A83" s="11">
        <v>73002</v>
      </c>
      <c r="C83" s="17" t="s">
        <v>129</v>
      </c>
      <c r="D83" s="23">
        <v>4</v>
      </c>
      <c r="E83">
        <v>250000</v>
      </c>
      <c r="F83">
        <v>1000</v>
      </c>
    </row>
    <row r="84" spans="1:6">
      <c r="A84" s="11">
        <v>73003</v>
      </c>
      <c r="C84" s="17" t="s">
        <v>130</v>
      </c>
      <c r="D84" s="23">
        <v>5</v>
      </c>
      <c r="E84">
        <v>1250000</v>
      </c>
      <c r="F84">
        <v>5000</v>
      </c>
    </row>
    <row r="85" spans="1:6">
      <c r="A85" s="11">
        <v>73004</v>
      </c>
      <c r="C85" s="17" t="s">
        <v>131</v>
      </c>
      <c r="D85" s="23">
        <v>5</v>
      </c>
      <c r="E85">
        <v>6250000</v>
      </c>
      <c r="F85">
        <v>25000</v>
      </c>
    </row>
    <row r="86" spans="1:6">
      <c r="A86" s="11">
        <v>73005</v>
      </c>
      <c r="C86" s="17" t="s">
        <v>184</v>
      </c>
      <c r="D86" s="23">
        <v>2</v>
      </c>
      <c r="E86">
        <v>2000</v>
      </c>
      <c r="F86">
        <v>4000</v>
      </c>
    </row>
    <row r="87" spans="1:6">
      <c r="A87" s="11">
        <v>73010</v>
      </c>
      <c r="C87" s="17" t="s">
        <v>185</v>
      </c>
      <c r="D87" s="23">
        <v>1</v>
      </c>
      <c r="E87">
        <v>200</v>
      </c>
      <c r="F87">
        <v>320</v>
      </c>
    </row>
    <row r="88" spans="1:6">
      <c r="A88" s="11">
        <v>73011</v>
      </c>
      <c r="C88" s="17" t="s">
        <v>72</v>
      </c>
      <c r="D88" s="25">
        <v>1</v>
      </c>
      <c r="E88">
        <v>2000</v>
      </c>
      <c r="F88">
        <v>100</v>
      </c>
    </row>
    <row r="89" spans="1:6">
      <c r="A89" s="11">
        <v>73012</v>
      </c>
      <c r="C89" s="17" t="s">
        <v>109</v>
      </c>
      <c r="D89" s="24">
        <v>2</v>
      </c>
      <c r="E89">
        <v>10000</v>
      </c>
      <c r="F89">
        <v>200</v>
      </c>
    </row>
    <row r="90" spans="1:6">
      <c r="A90" s="11">
        <v>73013</v>
      </c>
      <c r="C90" s="18" t="s">
        <v>110</v>
      </c>
      <c r="D90" s="24">
        <v>3</v>
      </c>
      <c r="E90">
        <v>50000</v>
      </c>
      <c r="F90">
        <v>400</v>
      </c>
    </row>
    <row r="91" spans="1:6">
      <c r="A91" s="11">
        <v>75007</v>
      </c>
      <c r="C91" s="18" t="s">
        <v>132</v>
      </c>
      <c r="D91" s="24">
        <v>4</v>
      </c>
      <c r="E91">
        <v>250000</v>
      </c>
      <c r="F91">
        <v>2000</v>
      </c>
    </row>
    <row r="92" spans="1:6">
      <c r="A92" s="11">
        <v>75008</v>
      </c>
      <c r="C92" s="18" t="s">
        <v>133</v>
      </c>
      <c r="D92" s="24">
        <v>5</v>
      </c>
      <c r="E92">
        <v>1250000</v>
      </c>
      <c r="F92">
        <v>40</v>
      </c>
    </row>
    <row r="93" spans="1:6">
      <c r="A93" s="11">
        <v>75009</v>
      </c>
      <c r="C93" s="18" t="s">
        <v>134</v>
      </c>
      <c r="D93" s="24">
        <v>2</v>
      </c>
      <c r="E93">
        <v>10000</v>
      </c>
      <c r="F93">
        <v>200</v>
      </c>
    </row>
    <row r="94" spans="1:6">
      <c r="A94" s="11">
        <v>75010</v>
      </c>
      <c r="C94" s="18" t="s">
        <v>135</v>
      </c>
      <c r="D94" s="24">
        <v>3</v>
      </c>
      <c r="E94">
        <v>50000</v>
      </c>
      <c r="F94">
        <v>1000</v>
      </c>
    </row>
    <row r="95" spans="1:6">
      <c r="A95" s="11">
        <v>75011</v>
      </c>
      <c r="C95" s="18" t="s">
        <v>136</v>
      </c>
      <c r="D95" s="24">
        <v>4</v>
      </c>
      <c r="E95">
        <v>250000</v>
      </c>
      <c r="F95">
        <v>5000</v>
      </c>
    </row>
    <row r="96" spans="1:6">
      <c r="A96" s="11">
        <v>75012</v>
      </c>
      <c r="C96" s="18" t="s">
        <v>137</v>
      </c>
      <c r="D96" s="24">
        <v>5</v>
      </c>
      <c r="E96">
        <v>1250000</v>
      </c>
      <c r="F96">
        <v>25000</v>
      </c>
    </row>
    <row r="97" spans="1:6">
      <c r="A97">
        <v>75013</v>
      </c>
      <c r="C97" t="s">
        <v>138</v>
      </c>
      <c r="F97">
        <v>200</v>
      </c>
    </row>
    <row r="98" spans="1:6">
      <c r="A98">
        <v>75014</v>
      </c>
      <c r="C98" t="s">
        <v>139</v>
      </c>
      <c r="F98">
        <v>1000</v>
      </c>
    </row>
    <row r="99" spans="1:6">
      <c r="A99">
        <v>75015</v>
      </c>
      <c r="C99" t="s">
        <v>140</v>
      </c>
      <c r="F99">
        <v>5000</v>
      </c>
    </row>
    <row r="100" spans="1:6">
      <c r="A100">
        <v>75016</v>
      </c>
      <c r="C100" t="s">
        <v>141</v>
      </c>
      <c r="F100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价值表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tb-036</dc:creator>
  <cp:lastModifiedBy>Creater04</cp:lastModifiedBy>
  <dcterms:created xsi:type="dcterms:W3CDTF">2017-10-19T09:17:22Z</dcterms:created>
  <dcterms:modified xsi:type="dcterms:W3CDTF">2018-02-03T03:54:47Z</dcterms:modified>
</cp:coreProperties>
</file>