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2f8bf6faa45d1b/Documents/"/>
    </mc:Choice>
  </mc:AlternateContent>
  <xr:revisionPtr revIDLastSave="1572" documentId="8_{38FA8329-865F-4DAC-B257-62AF2403976C}" xr6:coauthVersionLast="47" xr6:coauthVersionMax="47" xr10:uidLastSave="{06FAA3F9-CCC4-4D0E-84DB-1DB2267ACD80}"/>
  <bookViews>
    <workbookView xWindow="-120" yWindow="-120" windowWidth="51840" windowHeight="21240" tabRatio="902" firstSheet="3" activeTab="3" xr2:uid="{D1F9F2F8-DF2D-4223-8D13-BB2DAA3236F5}"/>
  </bookViews>
  <sheets>
    <sheet name="Leaderboards" sheetId="73" r:id="rId1"/>
    <sheet name="Thursday Pairs" sheetId="40" state="hidden" r:id="rId2"/>
    <sheet name="Thursday Players" sheetId="93" state="hidden" r:id="rId3"/>
    <sheet name="Weekend Quads" sheetId="70" r:id="rId4"/>
    <sheet name="Weekend Players" sheetId="95" state="hidden" r:id="rId5"/>
    <sheet name="Friday Pairs" sheetId="71" r:id="rId6"/>
    <sheet name="Friday Players" sheetId="94" state="hidden" r:id="rId7"/>
    <sheet name="Saturday Pairs" sheetId="100" state="hidden" r:id="rId8"/>
    <sheet name="Saturday Players" sheetId="101" state="hidden" r:id="rId9"/>
    <sheet name="Sunday Pairs" sheetId="72" r:id="rId10"/>
    <sheet name="Sunday Players" sheetId="91" state="hidden" r:id="rId11"/>
    <sheet name="The Championship" sheetId="99" r:id="rId12"/>
    <sheet name="Monday Pairs" sheetId="90" state="hidden" r:id="rId13"/>
    <sheet name="Monday Players" sheetId="92" state="hidden" r:id="rId14"/>
    <sheet name="Punters" sheetId="98" state="hidden" r:id="rId15"/>
    <sheet name="Player Selection Database" sheetId="2" state="hidden" r:id="rId16"/>
    <sheet name="Game 1" sheetId="89" state="hidden" r:id="rId17"/>
    <sheet name="Game 2" sheetId="80" state="hidden" r:id="rId18"/>
    <sheet name="Game 3" sheetId="81" state="hidden" r:id="rId19"/>
    <sheet name="Game 4" sheetId="82" state="hidden" r:id="rId20"/>
    <sheet name="Game 5" sheetId="83" state="hidden" r:id="rId21"/>
    <sheet name="Game 6" sheetId="84" state="hidden" r:id="rId22"/>
    <sheet name="Game 7" sheetId="85" state="hidden" r:id="rId23"/>
    <sheet name="Game 8" sheetId="87" state="hidden" r:id="rId24"/>
    <sheet name="Game 9" sheetId="86" state="hidden" r:id="rId25"/>
    <sheet name="Avg Weekend Players" sheetId="96" state="hidden" r:id="rId26"/>
    <sheet name="Avg Sunday Players" sheetId="102" state="hidden" r:id="rId27"/>
  </sheets>
  <definedNames>
    <definedName name="_xlnm._FilterDatabase" localSheetId="26" hidden="1">'Avg Sunday Players'!$A$1:$B$1</definedName>
    <definedName name="_xlnm._FilterDatabase" localSheetId="25" hidden="1">'Avg Weekend Players'!$A$1:$B$1</definedName>
    <definedName name="_xlnm._FilterDatabase" localSheetId="5" hidden="1">'Friday Pairs'!$B$2:$I$2</definedName>
    <definedName name="_xlnm._FilterDatabase" localSheetId="12" hidden="1">'Monday Pairs'!$B$2:$I$2</definedName>
    <definedName name="_xlnm._FilterDatabase" localSheetId="15" hidden="1">'Player Selection Database'!$A$1:$C$809</definedName>
    <definedName name="_xlnm._FilterDatabase" localSheetId="14" hidden="1">Punters!$N$2:$N$40</definedName>
    <definedName name="_xlnm._FilterDatabase" localSheetId="7" hidden="1">'Saturday Pairs'!$B$2:$I$2</definedName>
    <definedName name="_xlnm._FilterDatabase" localSheetId="9" hidden="1">'Sunday Pairs'!$B$2:$Q$17</definedName>
    <definedName name="_xlnm._FilterDatabase" localSheetId="1" hidden="1">'Thursday Pairs'!$B$2:$J$2</definedName>
    <definedName name="_xlnm._FilterDatabase" localSheetId="3" hidden="1">'Weekend Quads'!#REF!</definedName>
    <definedName name="ExternalData_1" localSheetId="16" hidden="1">'Game 1'!$A$1:$O$47</definedName>
    <definedName name="ExternalData_1" localSheetId="17" hidden="1">'Game 2'!#REF!</definedName>
    <definedName name="ExternalData_1" localSheetId="18" hidden="1">'Game 3'!$A$1:$O$89</definedName>
    <definedName name="ExternalData_1" localSheetId="19" hidden="1">'Game 4'!$A$1:$O$89</definedName>
    <definedName name="ExternalData_1" localSheetId="20" hidden="1">'Game 5'!$A$1:$O$92</definedName>
    <definedName name="ExternalData_1" localSheetId="21" hidden="1">'Game 6'!$A$1:$O$89</definedName>
    <definedName name="ExternalData_1" localSheetId="22" hidden="1">'Game 7'!#REF!</definedName>
    <definedName name="ExternalData_2" localSheetId="17" hidden="1">'Game 2'!$A$1:$O$47</definedName>
    <definedName name="ExternalData_2" localSheetId="18" hidden="1">'Game 3'!#REF!</definedName>
    <definedName name="ExternalData_2" localSheetId="19" hidden="1">'Game 4'!#REF!</definedName>
    <definedName name="ExternalData_2" localSheetId="22" hidden="1">'Game 7'!$A$1:$O$92</definedName>
    <definedName name="ExternalData_3" localSheetId="18" hidden="1">'Game 3'!#REF!</definedName>
    <definedName name="ExternalData_3" localSheetId="19" hidden="1">'Game 4'!#REF!</definedName>
    <definedName name="ExternalData_3" localSheetId="20" hidden="1">'Game 5'!#REF!</definedName>
    <definedName name="ExternalData_3" localSheetId="23" hidden="1">'Game 8'!$A$1:$O$89</definedName>
    <definedName name="ExternalData_4" localSheetId="19" hidden="1">'Game 4'!#REF!</definedName>
    <definedName name="ExternalData_4" localSheetId="20" hidden="1">'Game 5'!#REF!</definedName>
    <definedName name="ExternalData_4" localSheetId="21" hidden="1">'Game 6'!#REF!</definedName>
    <definedName name="ExternalData_4" localSheetId="22" hidden="1">'Game 7'!#REF!</definedName>
    <definedName name="ExternalData_4" localSheetId="24" hidden="1">'Game 9'!$A$1:$O$94</definedName>
    <definedName name="ExternalData_5" localSheetId="20" hidden="1">'Game 5'!#REF!</definedName>
    <definedName name="ExternalData_5" localSheetId="21" hidden="1">'Game 6'!#REF!</definedName>
    <definedName name="ExternalData_5" localSheetId="22" hidden="1">'Game 7'!#REF!</definedName>
    <definedName name="ExternalData_6" localSheetId="21" hidden="1">'Game 6'!#REF!</definedName>
    <definedName name="ExternalData_6" localSheetId="22" hidden="1">'Game 7'!#REF!</definedName>
    <definedName name="ExternalData_7" localSheetId="22" hidden="1">'Game 7'!#REF!</definedName>
    <definedName name="ExternalData_7" localSheetId="23" hidden="1">'Game 8'!#REF!</definedName>
    <definedName name="ExternalData_8" localSheetId="24" hidden="1">'Game 9'!#REF!</definedName>
    <definedName name="Friday">OFFSET('Friday Players'!$C$1,0,0,COUNT('Friday Players'!$B$1:$B$91),1)</definedName>
    <definedName name="Monday">OFFSET('Monday Players'!$C$1,0,0,COUNT('Monday Players'!$B$1:$B$65),1)</definedName>
    <definedName name="Saturday">OFFSET('Saturday Players'!$C$1,0,0,COUNT('Saturday Players'!$B$1:$B$179),1)</definedName>
    <definedName name="Sunday">OFFSET('Sunday Players'!$C$1,0,0,COUNT('Sunday Players'!$B$1:$B$272),1)</definedName>
    <definedName name="Thursday">OFFSET('Thursday Players'!$C$1,0,0,COUNT('Thursday Players'!$B$1:$B$90),1)</definedName>
    <definedName name="Weekend">OFFSET('Weekend Players'!$C$1,0,0,COUNT('Weekend Players'!$B$1:$B$718),1)</definedName>
    <definedName name="WeekendQuads">'Weekend Quads'!$B$2:$Y$29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70" l="1"/>
  <c r="J8" i="70"/>
  <c r="J17" i="70"/>
  <c r="T29" i="70"/>
  <c r="U29" i="70" s="1"/>
  <c r="V29" i="70" s="1"/>
  <c r="Q29" i="70"/>
  <c r="M29" i="70"/>
  <c r="I29" i="70"/>
  <c r="E29" i="70"/>
  <c r="T28" i="70"/>
  <c r="U28" i="70" s="1"/>
  <c r="V28" i="70" s="1"/>
  <c r="Q28" i="70"/>
  <c r="M28" i="70"/>
  <c r="I28" i="70"/>
  <c r="E28" i="70"/>
  <c r="Q25" i="70"/>
  <c r="Q26" i="70"/>
  <c r="Q27" i="70"/>
  <c r="T25" i="70"/>
  <c r="U25" i="70" s="1"/>
  <c r="T26" i="70"/>
  <c r="U26" i="70" s="1"/>
  <c r="T27" i="70"/>
  <c r="U27" i="70" s="1"/>
  <c r="E27" i="70"/>
  <c r="I27" i="70"/>
  <c r="M27" i="70"/>
  <c r="E26" i="70"/>
  <c r="I26" i="70"/>
  <c r="M26" i="70"/>
  <c r="E25" i="70"/>
  <c r="I25" i="70"/>
  <c r="M25" i="70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J22" i="70" s="1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R25" i="70" s="1"/>
  <c r="C750" i="2"/>
  <c r="C751" i="2"/>
  <c r="C752" i="2"/>
  <c r="C753" i="2"/>
  <c r="C754" i="2"/>
  <c r="F11" i="70" s="1"/>
  <c r="C755" i="2"/>
  <c r="C756" i="2"/>
  <c r="C757" i="2"/>
  <c r="C758" i="2"/>
  <c r="F18" i="70" s="1"/>
  <c r="C759" i="2"/>
  <c r="C760" i="2"/>
  <c r="C761" i="2"/>
  <c r="C762" i="2"/>
  <c r="C763" i="2"/>
  <c r="C720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632" i="2"/>
  <c r="C45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37" i="2"/>
  <c r="C138" i="2"/>
  <c r="C139" i="2"/>
  <c r="C140" i="2"/>
  <c r="C141" i="2"/>
  <c r="C142" i="2"/>
  <c r="C143" i="2"/>
  <c r="J19" i="70" s="1"/>
  <c r="C144" i="2"/>
  <c r="C145" i="2"/>
  <c r="C146" i="2"/>
  <c r="C147" i="2"/>
  <c r="C148" i="2"/>
  <c r="C149" i="2"/>
  <c r="C150" i="2"/>
  <c r="C151" i="2"/>
  <c r="C152" i="2"/>
  <c r="N16" i="70" s="1"/>
  <c r="C153" i="2"/>
  <c r="C154" i="2"/>
  <c r="C155" i="2"/>
  <c r="R20" i="70" s="1"/>
  <c r="C156" i="2"/>
  <c r="C157" i="2"/>
  <c r="C158" i="2"/>
  <c r="C159" i="2"/>
  <c r="C160" i="2"/>
  <c r="C161" i="2"/>
  <c r="C162" i="2"/>
  <c r="C163" i="2"/>
  <c r="C164" i="2"/>
  <c r="C165" i="2"/>
  <c r="F8" i="70" s="1"/>
  <c r="C166" i="2"/>
  <c r="C167" i="2"/>
  <c r="C168" i="2"/>
  <c r="C169" i="2"/>
  <c r="C170" i="2"/>
  <c r="C171" i="2"/>
  <c r="C172" i="2"/>
  <c r="C173" i="2"/>
  <c r="C174" i="2"/>
  <c r="C175" i="2"/>
  <c r="C176" i="2"/>
  <c r="C177" i="2"/>
  <c r="R18" i="70" s="1"/>
  <c r="C178" i="2"/>
  <c r="J11" i="70" s="1"/>
  <c r="C179" i="2"/>
  <c r="C180" i="2"/>
  <c r="C316" i="2"/>
  <c r="C317" i="2"/>
  <c r="C318" i="2"/>
  <c r="C319" i="2"/>
  <c r="C320" i="2"/>
  <c r="N4" i="70" s="1"/>
  <c r="C321" i="2"/>
  <c r="C322" i="2"/>
  <c r="C323" i="2"/>
  <c r="J21" i="70" s="1"/>
  <c r="C324" i="2"/>
  <c r="C325" i="2"/>
  <c r="C326" i="2"/>
  <c r="C327" i="2"/>
  <c r="C328" i="2"/>
  <c r="N22" i="70" s="1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13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46" i="2"/>
  <c r="C3" i="2"/>
  <c r="C4" i="2"/>
  <c r="C5" i="2"/>
  <c r="F16" i="70" s="1"/>
  <c r="C6" i="2"/>
  <c r="C7" i="2"/>
  <c r="C8" i="2"/>
  <c r="C9" i="2"/>
  <c r="C10" i="2"/>
  <c r="C11" i="2"/>
  <c r="C12" i="2"/>
  <c r="C13" i="2"/>
  <c r="C14" i="2"/>
  <c r="C15" i="2"/>
  <c r="C16" i="2"/>
  <c r="R5" i="70" s="1"/>
  <c r="C17" i="2"/>
  <c r="C18" i="2"/>
  <c r="C19" i="2"/>
  <c r="C20" i="2"/>
  <c r="C21" i="2"/>
  <c r="C22" i="2"/>
  <c r="N6" i="70" s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N3" i="70" s="1"/>
  <c r="C38" i="2"/>
  <c r="C39" i="2"/>
  <c r="C40" i="2"/>
  <c r="C41" i="2"/>
  <c r="C42" i="2"/>
  <c r="C43" i="2"/>
  <c r="F27" i="70" s="1"/>
  <c r="C44" i="2"/>
  <c r="C45" i="2"/>
  <c r="C2" i="2"/>
  <c r="V27" i="70" l="1"/>
  <c r="V26" i="70"/>
  <c r="J25" i="70"/>
  <c r="V25" i="70" s="1"/>
  <c r="E22" i="70"/>
  <c r="I22" i="70"/>
  <c r="M22" i="70"/>
  <c r="Q22" i="70"/>
  <c r="T22" i="70"/>
  <c r="U22" i="70" s="1"/>
  <c r="V22" i="70" l="1"/>
  <c r="B21" i="95" l="1"/>
  <c r="B22" i="95"/>
  <c r="B23" i="95"/>
  <c r="B24" i="95"/>
  <c r="B25" i="95"/>
  <c r="B26" i="95"/>
  <c r="B27" i="95"/>
  <c r="B28" i="95"/>
  <c r="B29" i="95"/>
  <c r="B30" i="95"/>
  <c r="B31" i="95"/>
  <c r="B32" i="95"/>
  <c r="B33" i="95"/>
  <c r="B34" i="95"/>
  <c r="B35" i="95"/>
  <c r="B36" i="95"/>
  <c r="B37" i="95"/>
  <c r="B38" i="95"/>
  <c r="B39" i="95"/>
  <c r="B40" i="95"/>
  <c r="B41" i="95"/>
  <c r="B42" i="95"/>
  <c r="B43" i="95"/>
  <c r="B44" i="95"/>
  <c r="B45" i="95"/>
  <c r="B46" i="95"/>
  <c r="B47" i="95"/>
  <c r="B48" i="95"/>
  <c r="B49" i="95"/>
  <c r="B50" i="95"/>
  <c r="B51" i="95"/>
  <c r="B52" i="95"/>
  <c r="B53" i="95"/>
  <c r="B54" i="95"/>
  <c r="B55" i="95"/>
  <c r="B56" i="95"/>
  <c r="B57" i="95"/>
  <c r="B58" i="95"/>
  <c r="B59" i="95"/>
  <c r="B60" i="95"/>
  <c r="B61" i="95"/>
  <c r="B62" i="95"/>
  <c r="B63" i="95"/>
  <c r="B64" i="95"/>
  <c r="B65" i="95"/>
  <c r="B66" i="95"/>
  <c r="B67" i="95"/>
  <c r="B68" i="95"/>
  <c r="B69" i="95"/>
  <c r="B70" i="95"/>
  <c r="B71" i="95"/>
  <c r="B72" i="95"/>
  <c r="B73" i="95"/>
  <c r="B74" i="95"/>
  <c r="B75" i="95"/>
  <c r="B76" i="95"/>
  <c r="B77" i="95"/>
  <c r="B78" i="95"/>
  <c r="B79" i="95"/>
  <c r="B80" i="95"/>
  <c r="B81" i="95"/>
  <c r="B82" i="95"/>
  <c r="B83" i="95"/>
  <c r="B84" i="95"/>
  <c r="B85" i="95"/>
  <c r="B86" i="95"/>
  <c r="B87" i="95"/>
  <c r="B88" i="95"/>
  <c r="B89" i="95"/>
  <c r="B90" i="95"/>
  <c r="B91" i="95"/>
  <c r="B92" i="95"/>
  <c r="B93" i="95"/>
  <c r="B94" i="95"/>
  <c r="B95" i="95"/>
  <c r="B96" i="95"/>
  <c r="B97" i="95"/>
  <c r="B98" i="95"/>
  <c r="B99" i="95"/>
  <c r="B100" i="95"/>
  <c r="B101" i="95"/>
  <c r="B102" i="95"/>
  <c r="B103" i="95"/>
  <c r="B104" i="95"/>
  <c r="B105" i="95"/>
  <c r="B106" i="95"/>
  <c r="B107" i="95"/>
  <c r="B108" i="95"/>
  <c r="B109" i="95"/>
  <c r="B110" i="95"/>
  <c r="B111" i="95"/>
  <c r="B112" i="95"/>
  <c r="B113" i="95"/>
  <c r="B114" i="95"/>
  <c r="B115" i="95"/>
  <c r="B116" i="95"/>
  <c r="B117" i="95"/>
  <c r="B118" i="95"/>
  <c r="B119" i="95"/>
  <c r="B120" i="95"/>
  <c r="B121" i="95"/>
  <c r="B122" i="95"/>
  <c r="B123" i="95"/>
  <c r="B124" i="95"/>
  <c r="B125" i="95"/>
  <c r="B126" i="95"/>
  <c r="B127" i="95"/>
  <c r="B128" i="95"/>
  <c r="B129" i="95"/>
  <c r="B130" i="95"/>
  <c r="B131" i="95"/>
  <c r="B132" i="95"/>
  <c r="B133" i="95"/>
  <c r="B134" i="95"/>
  <c r="B135" i="95"/>
  <c r="B136" i="95"/>
  <c r="B137" i="95"/>
  <c r="B138" i="95"/>
  <c r="B139" i="95"/>
  <c r="B140" i="95"/>
  <c r="B141" i="95"/>
  <c r="B142" i="95"/>
  <c r="B143" i="95"/>
  <c r="B144" i="95"/>
  <c r="B145" i="95"/>
  <c r="B146" i="95"/>
  <c r="B147" i="95"/>
  <c r="B148" i="95"/>
  <c r="B149" i="95"/>
  <c r="B150" i="95"/>
  <c r="B151" i="95"/>
  <c r="B152" i="95"/>
  <c r="B153" i="95"/>
  <c r="B154" i="95"/>
  <c r="B155" i="95"/>
  <c r="B156" i="95"/>
  <c r="B157" i="95"/>
  <c r="B158" i="95"/>
  <c r="B159" i="95"/>
  <c r="B160" i="95"/>
  <c r="B161" i="95"/>
  <c r="B162" i="95"/>
  <c r="B163" i="95"/>
  <c r="B164" i="95"/>
  <c r="B165" i="95"/>
  <c r="B166" i="95"/>
  <c r="B167" i="95"/>
  <c r="B168" i="95"/>
  <c r="B169" i="95"/>
  <c r="B170" i="95"/>
  <c r="B171" i="95"/>
  <c r="B172" i="95"/>
  <c r="B173" i="95"/>
  <c r="B174" i="95"/>
  <c r="B175" i="95"/>
  <c r="B176" i="95"/>
  <c r="B177" i="95"/>
  <c r="B178" i="95"/>
  <c r="B179" i="95"/>
  <c r="B180" i="95"/>
  <c r="B181" i="95"/>
  <c r="B182" i="95"/>
  <c r="B183" i="95"/>
  <c r="B184" i="95"/>
  <c r="B185" i="95"/>
  <c r="B186" i="95"/>
  <c r="B187" i="95"/>
  <c r="B188" i="95"/>
  <c r="B189" i="95"/>
  <c r="B190" i="95"/>
  <c r="B191" i="95"/>
  <c r="B192" i="95"/>
  <c r="B193" i="95"/>
  <c r="B194" i="95"/>
  <c r="B195" i="95"/>
  <c r="B196" i="95"/>
  <c r="B197" i="95"/>
  <c r="B198" i="95"/>
  <c r="B199" i="95"/>
  <c r="B200" i="95"/>
  <c r="B201" i="95"/>
  <c r="B202" i="95"/>
  <c r="B203" i="95"/>
  <c r="B204" i="95"/>
  <c r="B205" i="95"/>
  <c r="B206" i="95"/>
  <c r="B207" i="95"/>
  <c r="B208" i="95"/>
  <c r="B209" i="95"/>
  <c r="B210" i="95"/>
  <c r="B211" i="95"/>
  <c r="B212" i="95"/>
  <c r="B213" i="95"/>
  <c r="B214" i="95"/>
  <c r="B215" i="95"/>
  <c r="B216" i="95"/>
  <c r="B217" i="95"/>
  <c r="B218" i="95"/>
  <c r="B219" i="95"/>
  <c r="B220" i="95"/>
  <c r="B221" i="95"/>
  <c r="B222" i="95"/>
  <c r="B223" i="95"/>
  <c r="B224" i="95"/>
  <c r="B225" i="95"/>
  <c r="B226" i="95"/>
  <c r="B227" i="95"/>
  <c r="B228" i="95"/>
  <c r="B229" i="95"/>
  <c r="B230" i="95"/>
  <c r="B231" i="95"/>
  <c r="B232" i="95"/>
  <c r="B233" i="95"/>
  <c r="B234" i="95"/>
  <c r="B235" i="95"/>
  <c r="B236" i="95"/>
  <c r="B237" i="95"/>
  <c r="B238" i="95"/>
  <c r="B239" i="95"/>
  <c r="B240" i="95"/>
  <c r="B241" i="95"/>
  <c r="B242" i="95"/>
  <c r="B243" i="95"/>
  <c r="B244" i="95"/>
  <c r="B245" i="95"/>
  <c r="B246" i="95"/>
  <c r="B247" i="95"/>
  <c r="B248" i="95"/>
  <c r="B249" i="95"/>
  <c r="B250" i="95"/>
  <c r="B251" i="95"/>
  <c r="B252" i="95"/>
  <c r="B253" i="95"/>
  <c r="B254" i="95"/>
  <c r="B255" i="95"/>
  <c r="B256" i="95"/>
  <c r="B257" i="95"/>
  <c r="B258" i="95"/>
  <c r="B259" i="95"/>
  <c r="B260" i="95"/>
  <c r="B261" i="95"/>
  <c r="B262" i="95"/>
  <c r="B263" i="95"/>
  <c r="B264" i="95"/>
  <c r="B265" i="95"/>
  <c r="B266" i="95"/>
  <c r="B267" i="95"/>
  <c r="B268" i="95"/>
  <c r="B269" i="95"/>
  <c r="B270" i="95"/>
  <c r="B271" i="95"/>
  <c r="B272" i="95"/>
  <c r="B273" i="95"/>
  <c r="B274" i="95"/>
  <c r="B275" i="95"/>
  <c r="B276" i="95"/>
  <c r="B277" i="95"/>
  <c r="B278" i="95"/>
  <c r="B279" i="95"/>
  <c r="B280" i="95"/>
  <c r="B281" i="95"/>
  <c r="B282" i="95"/>
  <c r="B283" i="95"/>
  <c r="B284" i="95"/>
  <c r="B285" i="95"/>
  <c r="B286" i="95"/>
  <c r="B287" i="95"/>
  <c r="B288" i="95"/>
  <c r="B289" i="95"/>
  <c r="B290" i="95"/>
  <c r="B291" i="95"/>
  <c r="B292" i="95"/>
  <c r="B293" i="95"/>
  <c r="B294" i="95"/>
  <c r="B295" i="95"/>
  <c r="B296" i="95"/>
  <c r="B297" i="95"/>
  <c r="B298" i="95"/>
  <c r="B299" i="95"/>
  <c r="B300" i="95"/>
  <c r="B301" i="95"/>
  <c r="B302" i="95"/>
  <c r="B303" i="95"/>
  <c r="B304" i="95"/>
  <c r="B305" i="95"/>
  <c r="B306" i="95"/>
  <c r="B307" i="95"/>
  <c r="B308" i="95"/>
  <c r="B309" i="95"/>
  <c r="B310" i="95"/>
  <c r="B311" i="95"/>
  <c r="B312" i="95"/>
  <c r="B313" i="95"/>
  <c r="B314" i="95"/>
  <c r="B315" i="95"/>
  <c r="B316" i="95"/>
  <c r="B317" i="95"/>
  <c r="B318" i="95"/>
  <c r="B319" i="95"/>
  <c r="B320" i="95"/>
  <c r="B321" i="95"/>
  <c r="B322" i="95"/>
  <c r="B323" i="95"/>
  <c r="B324" i="95"/>
  <c r="B325" i="95"/>
  <c r="B326" i="95"/>
  <c r="B327" i="95"/>
  <c r="B328" i="95"/>
  <c r="B329" i="95"/>
  <c r="B330" i="95"/>
  <c r="B331" i="95"/>
  <c r="B332" i="95"/>
  <c r="B333" i="95"/>
  <c r="B334" i="95"/>
  <c r="B335" i="95"/>
  <c r="B336" i="95"/>
  <c r="B337" i="95"/>
  <c r="B338" i="95"/>
  <c r="B339" i="95"/>
  <c r="B340" i="95"/>
  <c r="B341" i="95"/>
  <c r="B342" i="95"/>
  <c r="B343" i="95"/>
  <c r="B344" i="95"/>
  <c r="B345" i="95"/>
  <c r="B346" i="95"/>
  <c r="B347" i="95"/>
  <c r="B348" i="95"/>
  <c r="B349" i="95"/>
  <c r="B350" i="95"/>
  <c r="B351" i="95"/>
  <c r="B352" i="95"/>
  <c r="B353" i="95"/>
  <c r="B354" i="95"/>
  <c r="B355" i="95"/>
  <c r="B356" i="95"/>
  <c r="B357" i="95"/>
  <c r="B358" i="95"/>
  <c r="B359" i="95"/>
  <c r="B360" i="95"/>
  <c r="B361" i="95"/>
  <c r="B362" i="95"/>
  <c r="B363" i="95"/>
  <c r="B364" i="95"/>
  <c r="B365" i="95"/>
  <c r="B366" i="95"/>
  <c r="B367" i="95"/>
  <c r="B368" i="95"/>
  <c r="B369" i="95"/>
  <c r="B370" i="95"/>
  <c r="B371" i="95"/>
  <c r="B372" i="95"/>
  <c r="B373" i="95"/>
  <c r="B374" i="95"/>
  <c r="B375" i="95"/>
  <c r="B376" i="95"/>
  <c r="B377" i="95"/>
  <c r="B378" i="95"/>
  <c r="B379" i="95"/>
  <c r="B380" i="95"/>
  <c r="B381" i="95"/>
  <c r="B382" i="95"/>
  <c r="B383" i="95"/>
  <c r="B384" i="95"/>
  <c r="B385" i="95"/>
  <c r="B386" i="95"/>
  <c r="B387" i="95"/>
  <c r="B388" i="95"/>
  <c r="B389" i="95"/>
  <c r="B390" i="95"/>
  <c r="B391" i="95"/>
  <c r="B392" i="95"/>
  <c r="B393" i="95"/>
  <c r="B394" i="95"/>
  <c r="B395" i="95"/>
  <c r="B396" i="95"/>
  <c r="B397" i="95"/>
  <c r="B398" i="95"/>
  <c r="B399" i="95"/>
  <c r="B400" i="95"/>
  <c r="B401" i="95"/>
  <c r="B402" i="95"/>
  <c r="B403" i="95"/>
  <c r="B404" i="95"/>
  <c r="B405" i="95"/>
  <c r="B406" i="95"/>
  <c r="B407" i="95"/>
  <c r="B408" i="95"/>
  <c r="B409" i="95"/>
  <c r="B410" i="95"/>
  <c r="B411" i="95"/>
  <c r="B412" i="95"/>
  <c r="B413" i="95"/>
  <c r="B414" i="95"/>
  <c r="B415" i="95"/>
  <c r="B416" i="95"/>
  <c r="B417" i="95"/>
  <c r="B418" i="95"/>
  <c r="B419" i="95"/>
  <c r="B420" i="95"/>
  <c r="B421" i="95"/>
  <c r="B422" i="95"/>
  <c r="B423" i="95"/>
  <c r="B424" i="95"/>
  <c r="B425" i="95"/>
  <c r="B426" i="95"/>
  <c r="B427" i="95"/>
  <c r="B428" i="95"/>
  <c r="B429" i="95"/>
  <c r="B430" i="95"/>
  <c r="B431" i="95"/>
  <c r="B432" i="95"/>
  <c r="B433" i="95"/>
  <c r="B434" i="95"/>
  <c r="B435" i="95"/>
  <c r="B436" i="95"/>
  <c r="B437" i="95"/>
  <c r="B438" i="95"/>
  <c r="B439" i="95"/>
  <c r="B440" i="95"/>
  <c r="B441" i="95"/>
  <c r="B442" i="95"/>
  <c r="B443" i="95"/>
  <c r="B444" i="95"/>
  <c r="B445" i="95"/>
  <c r="B446" i="95"/>
  <c r="B447" i="95"/>
  <c r="B448" i="95"/>
  <c r="B449" i="95"/>
  <c r="B450" i="95"/>
  <c r="B451" i="95"/>
  <c r="B452" i="95"/>
  <c r="B453" i="95"/>
  <c r="B454" i="95"/>
  <c r="B455" i="95"/>
  <c r="B456" i="95"/>
  <c r="B457" i="95"/>
  <c r="B458" i="95"/>
  <c r="B459" i="95"/>
  <c r="B460" i="95"/>
  <c r="B461" i="95"/>
  <c r="B462" i="95"/>
  <c r="B463" i="95"/>
  <c r="B464" i="95"/>
  <c r="B465" i="95"/>
  <c r="B466" i="95"/>
  <c r="B467" i="95"/>
  <c r="B468" i="95"/>
  <c r="B469" i="95"/>
  <c r="B470" i="95"/>
  <c r="B471" i="95"/>
  <c r="B472" i="95"/>
  <c r="B473" i="95"/>
  <c r="B474" i="95"/>
  <c r="B475" i="95"/>
  <c r="B476" i="95"/>
  <c r="B477" i="95"/>
  <c r="B478" i="95"/>
  <c r="B479" i="95"/>
  <c r="B480" i="95"/>
  <c r="B481" i="95"/>
  <c r="B482" i="95"/>
  <c r="B483" i="95"/>
  <c r="B484" i="95"/>
  <c r="B485" i="95"/>
  <c r="B486" i="95"/>
  <c r="B487" i="95"/>
  <c r="B488" i="95"/>
  <c r="B489" i="95"/>
  <c r="B490" i="95"/>
  <c r="B491" i="95"/>
  <c r="B492" i="95"/>
  <c r="B493" i="95"/>
  <c r="B494" i="95"/>
  <c r="B495" i="95"/>
  <c r="B496" i="95"/>
  <c r="B497" i="95"/>
  <c r="B498" i="95"/>
  <c r="B499" i="95"/>
  <c r="B500" i="95"/>
  <c r="B501" i="95"/>
  <c r="B502" i="95"/>
  <c r="B503" i="95"/>
  <c r="B504" i="95"/>
  <c r="B505" i="95"/>
  <c r="B506" i="95"/>
  <c r="B507" i="95"/>
  <c r="B508" i="95"/>
  <c r="B509" i="95"/>
  <c r="B510" i="95"/>
  <c r="B511" i="95"/>
  <c r="B512" i="95"/>
  <c r="B513" i="95"/>
  <c r="B514" i="95"/>
  <c r="B515" i="95"/>
  <c r="B516" i="95"/>
  <c r="B517" i="95"/>
  <c r="B518" i="95"/>
  <c r="B519" i="95"/>
  <c r="B520" i="95"/>
  <c r="B521" i="95"/>
  <c r="B522" i="95"/>
  <c r="B523" i="95"/>
  <c r="B524" i="95"/>
  <c r="B525" i="95"/>
  <c r="B526" i="95"/>
  <c r="B527" i="95"/>
  <c r="B528" i="95"/>
  <c r="B529" i="95"/>
  <c r="B530" i="95"/>
  <c r="B531" i="95"/>
  <c r="B532" i="95"/>
  <c r="B533" i="95"/>
  <c r="B534" i="95"/>
  <c r="B535" i="95"/>
  <c r="B536" i="95"/>
  <c r="B537" i="95"/>
  <c r="B538" i="95"/>
  <c r="B539" i="95"/>
  <c r="B540" i="95"/>
  <c r="B541" i="95"/>
  <c r="B542" i="95"/>
  <c r="B543" i="95"/>
  <c r="B544" i="95"/>
  <c r="B545" i="95"/>
  <c r="B546" i="95"/>
  <c r="B547" i="95"/>
  <c r="B548" i="95"/>
  <c r="B549" i="95"/>
  <c r="B550" i="95"/>
  <c r="B551" i="95"/>
  <c r="B552" i="95"/>
  <c r="B553" i="95"/>
  <c r="B554" i="95"/>
  <c r="B555" i="95"/>
  <c r="B556" i="95"/>
  <c r="B557" i="95"/>
  <c r="B558" i="95"/>
  <c r="B559" i="95"/>
  <c r="B560" i="95"/>
  <c r="B561" i="95"/>
  <c r="B562" i="95"/>
  <c r="B563" i="95"/>
  <c r="B564" i="95"/>
  <c r="B565" i="95"/>
  <c r="B566" i="95"/>
  <c r="B567" i="95"/>
  <c r="B568" i="95"/>
  <c r="B569" i="95"/>
  <c r="B570" i="95"/>
  <c r="B571" i="95"/>
  <c r="B572" i="95"/>
  <c r="B573" i="95"/>
  <c r="B574" i="95"/>
  <c r="B575" i="95"/>
  <c r="B576" i="95"/>
  <c r="B577" i="95"/>
  <c r="B578" i="95"/>
  <c r="B579" i="95"/>
  <c r="B580" i="95"/>
  <c r="B581" i="95"/>
  <c r="B582" i="95"/>
  <c r="B583" i="95"/>
  <c r="B584" i="95"/>
  <c r="B585" i="95"/>
  <c r="B586" i="95"/>
  <c r="B587" i="95"/>
  <c r="B588" i="95"/>
  <c r="B589" i="95"/>
  <c r="B590" i="95"/>
  <c r="B591" i="95"/>
  <c r="B592" i="95"/>
  <c r="B593" i="95"/>
  <c r="B594" i="95"/>
  <c r="B595" i="95"/>
  <c r="B596" i="95"/>
  <c r="B597" i="95"/>
  <c r="B598" i="95"/>
  <c r="B599" i="95"/>
  <c r="B600" i="95"/>
  <c r="B601" i="95"/>
  <c r="B602" i="95"/>
  <c r="B603" i="95"/>
  <c r="B604" i="95"/>
  <c r="B605" i="95"/>
  <c r="B606" i="95"/>
  <c r="B607" i="95"/>
  <c r="B608" i="95"/>
  <c r="B609" i="95"/>
  <c r="B610" i="95"/>
  <c r="B611" i="95"/>
  <c r="B612" i="95"/>
  <c r="B613" i="95"/>
  <c r="B614" i="95"/>
  <c r="B615" i="95"/>
  <c r="B616" i="95"/>
  <c r="B617" i="95"/>
  <c r="B618" i="95"/>
  <c r="B619" i="95"/>
  <c r="B620" i="95"/>
  <c r="B621" i="95"/>
  <c r="B622" i="95"/>
  <c r="B623" i="95"/>
  <c r="B624" i="95"/>
  <c r="B625" i="95"/>
  <c r="B626" i="95"/>
  <c r="B627" i="95"/>
  <c r="B628" i="95"/>
  <c r="B629" i="95"/>
  <c r="B630" i="95"/>
  <c r="B631" i="95"/>
  <c r="B632" i="95"/>
  <c r="B633" i="95"/>
  <c r="B634" i="95"/>
  <c r="B635" i="95"/>
  <c r="B636" i="95"/>
  <c r="B637" i="95"/>
  <c r="B638" i="95"/>
  <c r="B639" i="95"/>
  <c r="B640" i="95"/>
  <c r="B641" i="95"/>
  <c r="B642" i="95"/>
  <c r="B643" i="95"/>
  <c r="B644" i="95"/>
  <c r="B645" i="95"/>
  <c r="B646" i="95"/>
  <c r="B647" i="95"/>
  <c r="B648" i="95"/>
  <c r="B649" i="95"/>
  <c r="B650" i="95"/>
  <c r="B651" i="95"/>
  <c r="B652" i="95"/>
  <c r="B653" i="95"/>
  <c r="B654" i="95"/>
  <c r="B655" i="95"/>
  <c r="B656" i="95"/>
  <c r="B657" i="95"/>
  <c r="B658" i="95"/>
  <c r="B659" i="95"/>
  <c r="B660" i="95"/>
  <c r="B661" i="95"/>
  <c r="B662" i="95"/>
  <c r="B663" i="95"/>
  <c r="B664" i="95"/>
  <c r="B665" i="95"/>
  <c r="B666" i="95"/>
  <c r="B667" i="95"/>
  <c r="B668" i="95"/>
  <c r="B669" i="95"/>
  <c r="B670" i="95"/>
  <c r="B671" i="95"/>
  <c r="B672" i="95"/>
  <c r="B673" i="95"/>
  <c r="B674" i="95"/>
  <c r="B675" i="95"/>
  <c r="B676" i="95"/>
  <c r="B677" i="95"/>
  <c r="B678" i="95"/>
  <c r="B679" i="95"/>
  <c r="B680" i="95"/>
  <c r="B681" i="95"/>
  <c r="B682" i="95"/>
  <c r="B683" i="95"/>
  <c r="B684" i="95"/>
  <c r="B685" i="95"/>
  <c r="B686" i="95"/>
  <c r="B687" i="95"/>
  <c r="B688" i="95"/>
  <c r="B689" i="95"/>
  <c r="B690" i="95"/>
  <c r="B691" i="95"/>
  <c r="B692" i="95"/>
  <c r="B693" i="95"/>
  <c r="B694" i="95"/>
  <c r="B695" i="95"/>
  <c r="B696" i="95"/>
  <c r="B697" i="95"/>
  <c r="B698" i="95"/>
  <c r="B699" i="95"/>
  <c r="B700" i="95"/>
  <c r="B701" i="95"/>
  <c r="B702" i="95"/>
  <c r="B703" i="95"/>
  <c r="B704" i="95"/>
  <c r="B705" i="95"/>
  <c r="B706" i="95"/>
  <c r="B707" i="95"/>
  <c r="B708" i="95"/>
  <c r="B709" i="95"/>
  <c r="B710" i="95"/>
  <c r="B711" i="95"/>
  <c r="B712" i="95"/>
  <c r="B713" i="95"/>
  <c r="B714" i="95"/>
  <c r="B715" i="95"/>
  <c r="B716" i="95"/>
  <c r="B717" i="95"/>
  <c r="B718" i="95"/>
  <c r="L12" i="90" l="1"/>
  <c r="M12" i="90" s="1"/>
  <c r="I12" i="90"/>
  <c r="J12" i="90" s="1"/>
  <c r="E12" i="90"/>
  <c r="F12" i="90" s="1"/>
  <c r="L11" i="90"/>
  <c r="M11" i="90" s="1"/>
  <c r="I11" i="90"/>
  <c r="J11" i="90" s="1"/>
  <c r="E11" i="90"/>
  <c r="F11" i="90" s="1"/>
  <c r="L10" i="90"/>
  <c r="M10" i="90" s="1"/>
  <c r="I10" i="90"/>
  <c r="J10" i="90" s="1"/>
  <c r="E10" i="90"/>
  <c r="F10" i="90" s="1"/>
  <c r="L9" i="90"/>
  <c r="M9" i="90" s="1"/>
  <c r="I9" i="90"/>
  <c r="J9" i="90" s="1"/>
  <c r="E9" i="90"/>
  <c r="F9" i="90" s="1"/>
  <c r="L8" i="90"/>
  <c r="M8" i="90" s="1"/>
  <c r="I8" i="90"/>
  <c r="J8" i="90" s="1"/>
  <c r="E8" i="90"/>
  <c r="F8" i="90" s="1"/>
  <c r="L7" i="90"/>
  <c r="M7" i="90" s="1"/>
  <c r="I7" i="90"/>
  <c r="J7" i="90" s="1"/>
  <c r="E7" i="90"/>
  <c r="F7" i="90" s="1"/>
  <c r="L6" i="90"/>
  <c r="M6" i="90" s="1"/>
  <c r="I6" i="90"/>
  <c r="J6" i="90" s="1"/>
  <c r="E6" i="90"/>
  <c r="F6" i="90" s="1"/>
  <c r="L5" i="90"/>
  <c r="M5" i="90" s="1"/>
  <c r="I5" i="90"/>
  <c r="J5" i="90" s="1"/>
  <c r="E5" i="90"/>
  <c r="F5" i="90" s="1"/>
  <c r="L4" i="90"/>
  <c r="M4" i="90" s="1"/>
  <c r="I4" i="90"/>
  <c r="J4" i="90" s="1"/>
  <c r="E4" i="90"/>
  <c r="F4" i="90" s="1"/>
  <c r="P3" i="90" a="1"/>
  <c r="P3" i="90" s="1"/>
  <c r="N3" i="73" s="1" a="1"/>
  <c r="N3" i="73" s="1"/>
  <c r="L3" i="90"/>
  <c r="M3" i="90" s="1"/>
  <c r="I3" i="90"/>
  <c r="J3" i="90" s="1"/>
  <c r="E3" i="90"/>
  <c r="F3" i="90" s="1"/>
  <c r="G74" i="99"/>
  <c r="G73" i="99"/>
  <c r="G72" i="99"/>
  <c r="G71" i="99"/>
  <c r="G70" i="99"/>
  <c r="G69" i="99"/>
  <c r="G68" i="99"/>
  <c r="G67" i="99"/>
  <c r="G66" i="99"/>
  <c r="G65" i="99"/>
  <c r="G64" i="99"/>
  <c r="G63" i="99"/>
  <c r="G62" i="99"/>
  <c r="G61" i="99"/>
  <c r="G60" i="99"/>
  <c r="G59" i="99"/>
  <c r="G58" i="99"/>
  <c r="G57" i="99"/>
  <c r="G56" i="99"/>
  <c r="G55" i="99"/>
  <c r="G54" i="99"/>
  <c r="G48" i="99"/>
  <c r="G47" i="99"/>
  <c r="G46" i="99"/>
  <c r="G45" i="99"/>
  <c r="G44" i="99"/>
  <c r="G43" i="99"/>
  <c r="G42" i="99"/>
  <c r="G41" i="99"/>
  <c r="G40" i="99"/>
  <c r="G39" i="99"/>
  <c r="G38" i="99"/>
  <c r="G37" i="99"/>
  <c r="G36" i="99"/>
  <c r="G35" i="99"/>
  <c r="G34" i="99"/>
  <c r="G33" i="99"/>
  <c r="G32" i="99"/>
  <c r="G31" i="99"/>
  <c r="G30" i="99"/>
  <c r="G29" i="99"/>
  <c r="G28" i="99"/>
  <c r="U23" i="99"/>
  <c r="U22" i="99"/>
  <c r="U21" i="99"/>
  <c r="U18" i="99"/>
  <c r="U20" i="99"/>
  <c r="U19" i="99"/>
  <c r="U13" i="99"/>
  <c r="U17" i="99"/>
  <c r="U16" i="99"/>
  <c r="U15" i="99"/>
  <c r="U14" i="99"/>
  <c r="U10" i="99"/>
  <c r="U12" i="99"/>
  <c r="U9" i="99"/>
  <c r="U11" i="99"/>
  <c r="U8" i="99"/>
  <c r="U7" i="99"/>
  <c r="U6" i="99"/>
  <c r="U4" i="99"/>
  <c r="U5" i="99"/>
  <c r="U3" i="99"/>
  <c r="L17" i="72"/>
  <c r="M17" i="72" s="1"/>
  <c r="I17" i="72"/>
  <c r="J17" i="72" s="1"/>
  <c r="E17" i="72"/>
  <c r="F17" i="72" s="1"/>
  <c r="L16" i="72"/>
  <c r="M16" i="72" s="1"/>
  <c r="I16" i="72"/>
  <c r="J16" i="72" s="1"/>
  <c r="E16" i="72"/>
  <c r="F16" i="72" s="1"/>
  <c r="L15" i="72"/>
  <c r="M15" i="72" s="1"/>
  <c r="I15" i="72"/>
  <c r="J15" i="72" s="1"/>
  <c r="E15" i="72"/>
  <c r="F15" i="72" s="1"/>
  <c r="L14" i="72"/>
  <c r="M14" i="72" s="1"/>
  <c r="I14" i="72"/>
  <c r="J14" i="72" s="1"/>
  <c r="E14" i="72"/>
  <c r="F14" i="72" s="1"/>
  <c r="L13" i="72"/>
  <c r="M13" i="72" s="1"/>
  <c r="I13" i="72"/>
  <c r="J13" i="72" s="1"/>
  <c r="E13" i="72"/>
  <c r="F13" i="72" s="1"/>
  <c r="L12" i="72"/>
  <c r="M12" i="72" s="1"/>
  <c r="I12" i="72"/>
  <c r="J12" i="72" s="1"/>
  <c r="E12" i="72"/>
  <c r="F12" i="72" s="1"/>
  <c r="L11" i="72"/>
  <c r="M11" i="72" s="1"/>
  <c r="I11" i="72"/>
  <c r="J11" i="72" s="1"/>
  <c r="E11" i="72"/>
  <c r="F11" i="72" s="1"/>
  <c r="L10" i="72"/>
  <c r="M10" i="72" s="1"/>
  <c r="I10" i="72"/>
  <c r="J10" i="72" s="1"/>
  <c r="E10" i="72"/>
  <c r="F10" i="72" s="1"/>
  <c r="L9" i="72"/>
  <c r="M9" i="72" s="1"/>
  <c r="I9" i="72"/>
  <c r="J9" i="72" s="1"/>
  <c r="E9" i="72"/>
  <c r="F9" i="72" s="1"/>
  <c r="L8" i="72"/>
  <c r="M8" i="72" s="1"/>
  <c r="I8" i="72"/>
  <c r="J8" i="72" s="1"/>
  <c r="E8" i="72"/>
  <c r="F8" i="72" s="1"/>
  <c r="L7" i="72"/>
  <c r="M7" i="72" s="1"/>
  <c r="I7" i="72"/>
  <c r="J7" i="72" s="1"/>
  <c r="E7" i="72"/>
  <c r="F7" i="72" s="1"/>
  <c r="L6" i="72"/>
  <c r="M6" i="72" s="1"/>
  <c r="I6" i="72"/>
  <c r="J6" i="72" s="1"/>
  <c r="E6" i="72"/>
  <c r="F6" i="72" s="1"/>
  <c r="L5" i="72"/>
  <c r="M5" i="72" s="1"/>
  <c r="I5" i="72"/>
  <c r="J5" i="72" s="1"/>
  <c r="E5" i="72"/>
  <c r="F5" i="72" s="1"/>
  <c r="L4" i="72"/>
  <c r="M4" i="72" s="1"/>
  <c r="I4" i="72"/>
  <c r="J4" i="72" s="1"/>
  <c r="E4" i="72"/>
  <c r="F4" i="72" s="1"/>
  <c r="L3" i="72"/>
  <c r="M3" i="72" s="1"/>
  <c r="I3" i="72"/>
  <c r="J3" i="72" s="1"/>
  <c r="E3" i="72"/>
  <c r="L10" i="100"/>
  <c r="M10" i="100" s="1"/>
  <c r="I10" i="100"/>
  <c r="J10" i="100" s="1"/>
  <c r="E10" i="100"/>
  <c r="F10" i="100" s="1"/>
  <c r="L9" i="100"/>
  <c r="M9" i="100" s="1"/>
  <c r="I9" i="100"/>
  <c r="J9" i="100" s="1"/>
  <c r="E9" i="100"/>
  <c r="F9" i="100" s="1"/>
  <c r="L8" i="100"/>
  <c r="M8" i="100" s="1"/>
  <c r="I8" i="100"/>
  <c r="J8" i="100" s="1"/>
  <c r="E8" i="100"/>
  <c r="F8" i="100" s="1"/>
  <c r="L7" i="100"/>
  <c r="M7" i="100" s="1"/>
  <c r="I7" i="100"/>
  <c r="J7" i="100" s="1"/>
  <c r="E7" i="100"/>
  <c r="F7" i="100" s="1"/>
  <c r="L6" i="100"/>
  <c r="M6" i="100" s="1"/>
  <c r="I6" i="100"/>
  <c r="J6" i="100" s="1"/>
  <c r="E6" i="100"/>
  <c r="F6" i="100" s="1"/>
  <c r="L5" i="100"/>
  <c r="M5" i="100" s="1"/>
  <c r="I5" i="100"/>
  <c r="J5" i="100" s="1"/>
  <c r="E5" i="100"/>
  <c r="F5" i="100" s="1"/>
  <c r="L4" i="100"/>
  <c r="M4" i="100" s="1"/>
  <c r="I4" i="100"/>
  <c r="J4" i="100" s="1"/>
  <c r="E4" i="100"/>
  <c r="F4" i="100" s="1"/>
  <c r="L3" i="100"/>
  <c r="M3" i="100" s="1"/>
  <c r="I3" i="100"/>
  <c r="J3" i="100" s="1"/>
  <c r="E3" i="100"/>
  <c r="F3" i="100" s="1"/>
  <c r="L17" i="71"/>
  <c r="M17" i="71" s="1"/>
  <c r="I17" i="71"/>
  <c r="J17" i="71" s="1"/>
  <c r="E17" i="71"/>
  <c r="F17" i="71" s="1"/>
  <c r="L16" i="71"/>
  <c r="M16" i="71" s="1"/>
  <c r="I16" i="71"/>
  <c r="J16" i="71" s="1"/>
  <c r="E16" i="71"/>
  <c r="F16" i="71" s="1"/>
  <c r="L15" i="71"/>
  <c r="M15" i="71" s="1"/>
  <c r="I15" i="71"/>
  <c r="J15" i="71" s="1"/>
  <c r="E15" i="71"/>
  <c r="F15" i="71" s="1"/>
  <c r="L14" i="71"/>
  <c r="M14" i="71" s="1"/>
  <c r="I14" i="71"/>
  <c r="J14" i="71" s="1"/>
  <c r="E14" i="71"/>
  <c r="F14" i="71" s="1"/>
  <c r="L13" i="71"/>
  <c r="M13" i="71" s="1"/>
  <c r="I13" i="71"/>
  <c r="J13" i="71" s="1"/>
  <c r="E13" i="71"/>
  <c r="F13" i="71" s="1"/>
  <c r="L12" i="71"/>
  <c r="M12" i="71" s="1"/>
  <c r="I12" i="71"/>
  <c r="J12" i="71" s="1"/>
  <c r="E12" i="71"/>
  <c r="F12" i="71" s="1"/>
  <c r="L11" i="71"/>
  <c r="M11" i="71" s="1"/>
  <c r="I11" i="71"/>
  <c r="J11" i="71" s="1"/>
  <c r="E11" i="71"/>
  <c r="F11" i="71" s="1"/>
  <c r="L10" i="71"/>
  <c r="M10" i="71" s="1"/>
  <c r="I10" i="71"/>
  <c r="J10" i="71" s="1"/>
  <c r="E10" i="71"/>
  <c r="F10" i="71" s="1"/>
  <c r="L9" i="71"/>
  <c r="M9" i="71" s="1"/>
  <c r="I9" i="71"/>
  <c r="J9" i="71" s="1"/>
  <c r="E9" i="71"/>
  <c r="F9" i="71" s="1"/>
  <c r="L8" i="71"/>
  <c r="M8" i="71" s="1"/>
  <c r="I8" i="71"/>
  <c r="J8" i="71" s="1"/>
  <c r="E8" i="71"/>
  <c r="F8" i="71" s="1"/>
  <c r="L7" i="71"/>
  <c r="M7" i="71" s="1"/>
  <c r="I7" i="71"/>
  <c r="J7" i="71" s="1"/>
  <c r="E7" i="71"/>
  <c r="F7" i="71" s="1"/>
  <c r="L6" i="71"/>
  <c r="M6" i="71" s="1"/>
  <c r="I6" i="71"/>
  <c r="J6" i="71" s="1"/>
  <c r="E6" i="71"/>
  <c r="F6" i="71" s="1"/>
  <c r="L5" i="71"/>
  <c r="M5" i="71" s="1"/>
  <c r="I5" i="71"/>
  <c r="J5" i="71" s="1"/>
  <c r="E5" i="71"/>
  <c r="F5" i="71" s="1"/>
  <c r="L4" i="71"/>
  <c r="M4" i="71" s="1"/>
  <c r="I4" i="71"/>
  <c r="J4" i="71" s="1"/>
  <c r="E4" i="71"/>
  <c r="F4" i="71" s="1"/>
  <c r="L3" i="71"/>
  <c r="M3" i="71" s="1"/>
  <c r="I3" i="71"/>
  <c r="J3" i="71" s="1"/>
  <c r="E3" i="71"/>
  <c r="T21" i="70"/>
  <c r="U21" i="70" s="1"/>
  <c r="Q21" i="70"/>
  <c r="M21" i="70"/>
  <c r="I21" i="70"/>
  <c r="E21" i="70"/>
  <c r="T20" i="70"/>
  <c r="U20" i="70" s="1"/>
  <c r="Q20" i="70"/>
  <c r="M20" i="70"/>
  <c r="I20" i="70"/>
  <c r="E20" i="70"/>
  <c r="T19" i="70"/>
  <c r="U19" i="70" s="1"/>
  <c r="Q19" i="70"/>
  <c r="M19" i="70"/>
  <c r="I19" i="70"/>
  <c r="E19" i="70"/>
  <c r="T18" i="70"/>
  <c r="U18" i="70" s="1"/>
  <c r="Q18" i="70"/>
  <c r="M18" i="70"/>
  <c r="I18" i="70"/>
  <c r="E18" i="70"/>
  <c r="T17" i="70"/>
  <c r="U17" i="70" s="1"/>
  <c r="Q17" i="70"/>
  <c r="M17" i="70"/>
  <c r="I17" i="70"/>
  <c r="E17" i="70"/>
  <c r="T16" i="70"/>
  <c r="U16" i="70" s="1"/>
  <c r="Q16" i="70"/>
  <c r="M16" i="70"/>
  <c r="I16" i="70"/>
  <c r="E16" i="70"/>
  <c r="T15" i="70"/>
  <c r="U15" i="70" s="1"/>
  <c r="Q15" i="70"/>
  <c r="M15" i="70"/>
  <c r="I15" i="70"/>
  <c r="E15" i="70"/>
  <c r="T14" i="70"/>
  <c r="U14" i="70" s="1"/>
  <c r="Q14" i="70"/>
  <c r="M14" i="70"/>
  <c r="I14" i="70"/>
  <c r="E14" i="70"/>
  <c r="T13" i="70"/>
  <c r="U13" i="70" s="1"/>
  <c r="Q13" i="70"/>
  <c r="R13" i="70" s="1"/>
  <c r="M13" i="70"/>
  <c r="I13" i="70"/>
  <c r="E13" i="70"/>
  <c r="T12" i="70"/>
  <c r="U12" i="70" s="1"/>
  <c r="Q12" i="70"/>
  <c r="M12" i="70"/>
  <c r="I12" i="70"/>
  <c r="E12" i="70"/>
  <c r="T11" i="70"/>
  <c r="U11" i="70" s="1"/>
  <c r="Q11" i="70"/>
  <c r="M11" i="70"/>
  <c r="I11" i="70"/>
  <c r="E11" i="70"/>
  <c r="T10" i="70"/>
  <c r="U10" i="70" s="1"/>
  <c r="Q10" i="70"/>
  <c r="M10" i="70"/>
  <c r="I10" i="70"/>
  <c r="E10" i="70"/>
  <c r="T9" i="70"/>
  <c r="U9" i="70" s="1"/>
  <c r="Q9" i="70"/>
  <c r="M9" i="70"/>
  <c r="I9" i="70"/>
  <c r="E9" i="70"/>
  <c r="T8" i="70"/>
  <c r="U8" i="70" s="1"/>
  <c r="Q8" i="70"/>
  <c r="M8" i="70"/>
  <c r="I8" i="70"/>
  <c r="E8" i="70"/>
  <c r="T7" i="70"/>
  <c r="U7" i="70" s="1"/>
  <c r="Q7" i="70"/>
  <c r="M7" i="70"/>
  <c r="I7" i="70"/>
  <c r="E7" i="70"/>
  <c r="T6" i="70"/>
  <c r="U6" i="70" s="1"/>
  <c r="Q6" i="70"/>
  <c r="M6" i="70"/>
  <c r="I6" i="70"/>
  <c r="E6" i="70"/>
  <c r="T5" i="70"/>
  <c r="U5" i="70" s="1"/>
  <c r="Q5" i="70"/>
  <c r="M5" i="70"/>
  <c r="I5" i="70"/>
  <c r="E5" i="70"/>
  <c r="T4" i="70"/>
  <c r="U4" i="70" s="1"/>
  <c r="Q4" i="70"/>
  <c r="M4" i="70"/>
  <c r="I4" i="70"/>
  <c r="E4" i="70"/>
  <c r="T3" i="70"/>
  <c r="U3" i="70" s="1"/>
  <c r="Q3" i="70"/>
  <c r="M3" i="70"/>
  <c r="I3" i="70"/>
  <c r="J3" i="70" s="1"/>
  <c r="E3" i="70"/>
  <c r="L15" i="40"/>
  <c r="M15" i="40" s="1"/>
  <c r="I15" i="40"/>
  <c r="J15" i="40" s="1"/>
  <c r="E15" i="40"/>
  <c r="F15" i="40" s="1"/>
  <c r="L14" i="40"/>
  <c r="M14" i="40" s="1"/>
  <c r="I14" i="40"/>
  <c r="J14" i="40" s="1"/>
  <c r="E14" i="40"/>
  <c r="F14" i="40" s="1"/>
  <c r="L13" i="40"/>
  <c r="M13" i="40" s="1"/>
  <c r="I13" i="40"/>
  <c r="J13" i="40" s="1"/>
  <c r="E13" i="40"/>
  <c r="F13" i="40" s="1"/>
  <c r="L12" i="40"/>
  <c r="M12" i="40" s="1"/>
  <c r="I12" i="40"/>
  <c r="J12" i="40" s="1"/>
  <c r="E12" i="40"/>
  <c r="F12" i="40" s="1"/>
  <c r="L11" i="40"/>
  <c r="M11" i="40" s="1"/>
  <c r="I11" i="40"/>
  <c r="J11" i="40" s="1"/>
  <c r="E11" i="40"/>
  <c r="F11" i="40" s="1"/>
  <c r="L10" i="40"/>
  <c r="M10" i="40" s="1"/>
  <c r="I10" i="40"/>
  <c r="J10" i="40" s="1"/>
  <c r="E10" i="40"/>
  <c r="F10" i="40" s="1"/>
  <c r="L9" i="40"/>
  <c r="M9" i="40" s="1"/>
  <c r="I9" i="40"/>
  <c r="J9" i="40" s="1"/>
  <c r="E9" i="40"/>
  <c r="F9" i="40" s="1"/>
  <c r="L8" i="40"/>
  <c r="M8" i="40" s="1"/>
  <c r="I8" i="40"/>
  <c r="J8" i="40" s="1"/>
  <c r="E8" i="40"/>
  <c r="F8" i="40" s="1"/>
  <c r="L7" i="40"/>
  <c r="M7" i="40" s="1"/>
  <c r="I7" i="40"/>
  <c r="J7" i="40" s="1"/>
  <c r="E7" i="40"/>
  <c r="F7" i="40" s="1"/>
  <c r="L6" i="40"/>
  <c r="M6" i="40" s="1"/>
  <c r="I6" i="40"/>
  <c r="J6" i="40" s="1"/>
  <c r="E6" i="40"/>
  <c r="F6" i="40" s="1"/>
  <c r="L5" i="40"/>
  <c r="M5" i="40" s="1"/>
  <c r="I5" i="40"/>
  <c r="J5" i="40" s="1"/>
  <c r="E5" i="40"/>
  <c r="F5" i="40" s="1"/>
  <c r="L4" i="40"/>
  <c r="M4" i="40" s="1"/>
  <c r="I4" i="40"/>
  <c r="J4" i="40" s="1"/>
  <c r="E4" i="40"/>
  <c r="F4" i="40" s="1"/>
  <c r="L3" i="40"/>
  <c r="M3" i="40" s="1"/>
  <c r="I3" i="40"/>
  <c r="J3" i="40" s="1"/>
  <c r="E3" i="40"/>
  <c r="F3" i="40" s="1"/>
  <c r="N12" i="40" l="1"/>
  <c r="N10" i="100"/>
  <c r="N12" i="90"/>
  <c r="N7" i="72"/>
  <c r="N5" i="40"/>
  <c r="N13" i="40"/>
  <c r="N5" i="72"/>
  <c r="N17" i="71"/>
  <c r="N11" i="40"/>
  <c r="N9" i="90"/>
  <c r="N9" i="40"/>
  <c r="N4" i="90"/>
  <c r="N7" i="90"/>
  <c r="N7" i="40"/>
  <c r="N10" i="40"/>
  <c r="N10" i="72"/>
  <c r="N8" i="40"/>
  <c r="N7" i="100"/>
  <c r="N8" i="90"/>
  <c r="N13" i="71"/>
  <c r="N16" i="71"/>
  <c r="N6" i="100"/>
  <c r="N6" i="90"/>
  <c r="N15" i="40"/>
  <c r="N4" i="100"/>
  <c r="N4" i="72"/>
  <c r="N9" i="71"/>
  <c r="N10" i="90"/>
  <c r="V6" i="70"/>
  <c r="N9" i="100"/>
  <c r="N6" i="40"/>
  <c r="N5" i="90"/>
  <c r="N7" i="71"/>
  <c r="N5" i="100"/>
  <c r="N14" i="40"/>
  <c r="N4" i="40"/>
  <c r="N3" i="90"/>
  <c r="N11" i="90"/>
  <c r="N8" i="100"/>
  <c r="N6" i="71"/>
  <c r="V14" i="70"/>
  <c r="N10" i="71"/>
  <c r="N14" i="72"/>
  <c r="N4" i="71"/>
  <c r="N11" i="72"/>
  <c r="N8" i="72"/>
  <c r="N11" i="71"/>
  <c r="N15" i="72"/>
  <c r="V5" i="70"/>
  <c r="V15" i="70"/>
  <c r="N8" i="71"/>
  <c r="N12" i="72"/>
  <c r="N3" i="40"/>
  <c r="N12" i="71"/>
  <c r="N3" i="100"/>
  <c r="N9" i="72"/>
  <c r="N15" i="71"/>
  <c r="V13" i="70"/>
  <c r="V10" i="70"/>
  <c r="V12" i="70"/>
  <c r="V21" i="70"/>
  <c r="N13" i="72"/>
  <c r="N17" i="72"/>
  <c r="N6" i="72"/>
  <c r="N16" i="72"/>
  <c r="F3" i="72"/>
  <c r="N5" i="71"/>
  <c r="N14" i="71"/>
  <c r="F3" i="71"/>
  <c r="N3" i="71" s="1"/>
  <c r="V16" i="70"/>
  <c r="V19" i="70"/>
  <c r="V17" i="70"/>
  <c r="V4" i="70"/>
  <c r="V7" i="70"/>
  <c r="V9" i="70"/>
  <c r="V11" i="70"/>
  <c r="P3" i="71" l="1" a="1"/>
  <c r="P3" i="71" s="1"/>
  <c r="E3" i="73" s="1" a="1"/>
  <c r="E3" i="73" s="1"/>
  <c r="B37" i="92"/>
  <c r="B117" i="101"/>
  <c r="B57" i="93"/>
  <c r="B69" i="93"/>
  <c r="B154" i="101"/>
  <c r="B133" i="101"/>
  <c r="B10" i="101"/>
  <c r="B9" i="101"/>
  <c r="B106" i="101"/>
  <c r="B79" i="101"/>
  <c r="B105" i="101"/>
  <c r="B101" i="101"/>
  <c r="B53" i="101"/>
  <c r="B170" i="101"/>
  <c r="B21" i="92"/>
  <c r="B78" i="92"/>
  <c r="B23" i="92"/>
  <c r="B83" i="92"/>
  <c r="B69" i="101"/>
  <c r="B67" i="92"/>
  <c r="B65" i="92"/>
  <c r="B49" i="92"/>
  <c r="B88" i="92"/>
  <c r="B174" i="101"/>
  <c r="B56" i="92"/>
  <c r="B62" i="92"/>
  <c r="B11" i="92"/>
  <c r="B1" i="92"/>
  <c r="B31" i="92"/>
  <c r="B45" i="92"/>
  <c r="B5" i="101"/>
  <c r="B29" i="92"/>
  <c r="B12" i="92"/>
  <c r="B86" i="92"/>
  <c r="B70" i="92"/>
  <c r="B64" i="92"/>
  <c r="B152" i="101"/>
  <c r="B55" i="92"/>
  <c r="B54" i="92"/>
  <c r="B48" i="92"/>
  <c r="B9" i="92"/>
  <c r="B84" i="92"/>
  <c r="B44" i="92"/>
  <c r="B79" i="92"/>
  <c r="B57" i="92"/>
  <c r="B19" i="92"/>
  <c r="B81" i="92"/>
  <c r="B21" i="101"/>
  <c r="B26" i="101"/>
  <c r="B31" i="101"/>
  <c r="B47" i="92"/>
  <c r="B25" i="92"/>
  <c r="B28" i="92"/>
  <c r="B144" i="101"/>
  <c r="B80" i="92"/>
  <c r="B15" i="92"/>
  <c r="B72" i="92"/>
  <c r="B32" i="92"/>
  <c r="B66" i="92"/>
  <c r="B40" i="92"/>
  <c r="B34" i="92"/>
  <c r="B46" i="92"/>
  <c r="B33" i="92"/>
  <c r="B38" i="92"/>
  <c r="B75" i="92"/>
  <c r="B16" i="92"/>
  <c r="B58" i="92"/>
  <c r="B52" i="92"/>
  <c r="B30" i="92"/>
  <c r="B8" i="92"/>
  <c r="B71" i="92"/>
  <c r="B74" i="92"/>
  <c r="B24" i="92"/>
  <c r="B17" i="92"/>
  <c r="B22" i="92"/>
  <c r="B59" i="92"/>
  <c r="B85" i="92"/>
  <c r="B42" i="92"/>
  <c r="B36" i="92"/>
  <c r="B14" i="92"/>
  <c r="B2" i="92"/>
  <c r="B68" i="92"/>
  <c r="B149" i="101"/>
  <c r="B6" i="92"/>
  <c r="B43" i="92"/>
  <c r="B69" i="92"/>
  <c r="B26" i="92"/>
  <c r="B20" i="92"/>
  <c r="B77" i="92"/>
  <c r="B18" i="92"/>
  <c r="B27" i="92"/>
  <c r="B53" i="92"/>
  <c r="B10" i="92"/>
  <c r="B4" i="92"/>
  <c r="B146" i="101"/>
  <c r="B61" i="92"/>
  <c r="B82" i="92"/>
  <c r="B50" i="92"/>
  <c r="B7" i="92"/>
  <c r="B85" i="101"/>
  <c r="B138" i="101"/>
  <c r="B5" i="92"/>
  <c r="B110" i="101"/>
  <c r="B136" i="101"/>
  <c r="B51" i="92"/>
  <c r="B13" i="92"/>
  <c r="B87" i="92"/>
  <c r="B122" i="101"/>
  <c r="B111" i="101"/>
  <c r="B137" i="101"/>
  <c r="B73" i="92"/>
  <c r="B35" i="92"/>
  <c r="B76" i="92"/>
  <c r="B39" i="92"/>
  <c r="B60" i="92"/>
  <c r="B37" i="101"/>
  <c r="B58" i="101"/>
  <c r="B63" i="101"/>
  <c r="B25" i="101"/>
  <c r="B63" i="92"/>
  <c r="B41" i="92"/>
  <c r="B3" i="92"/>
  <c r="B58" i="93"/>
  <c r="B73" i="93"/>
  <c r="B169" i="101"/>
  <c r="B13" i="101"/>
  <c r="B67" i="93"/>
  <c r="B57" i="101"/>
  <c r="B142" i="101"/>
  <c r="B147" i="101"/>
  <c r="B104" i="101"/>
  <c r="B41" i="101"/>
  <c r="B126" i="101"/>
  <c r="B115" i="101"/>
  <c r="B72" i="101"/>
  <c r="B167" i="101"/>
  <c r="B99" i="101"/>
  <c r="B40" i="101"/>
  <c r="B135" i="101"/>
  <c r="B94" i="101"/>
  <c r="B67" i="101"/>
  <c r="B36" i="93"/>
  <c r="B103" i="101"/>
  <c r="B47" i="93"/>
  <c r="B164" i="101"/>
  <c r="B62" i="101"/>
  <c r="B51" i="101"/>
  <c r="B15" i="93"/>
  <c r="B90" i="101"/>
  <c r="B159" i="101"/>
  <c r="B148" i="101"/>
  <c r="B30" i="101"/>
  <c r="B19" i="101"/>
  <c r="B65" i="93"/>
  <c r="B74" i="101"/>
  <c r="B127" i="101"/>
  <c r="B132" i="101"/>
  <c r="B5" i="93"/>
  <c r="B178" i="101"/>
  <c r="B38" i="93"/>
  <c r="B27" i="93"/>
  <c r="B7" i="93"/>
  <c r="B22" i="93"/>
  <c r="B98" i="101"/>
  <c r="B173" i="101"/>
  <c r="B66" i="101"/>
  <c r="B47" i="101"/>
  <c r="B141" i="101"/>
  <c r="B34" i="101"/>
  <c r="B48" i="101"/>
  <c r="B109" i="101"/>
  <c r="B16" i="101"/>
  <c r="B15" i="101"/>
  <c r="B45" i="101"/>
  <c r="B172" i="101"/>
  <c r="B7" i="101"/>
  <c r="B63" i="93"/>
  <c r="B64" i="101"/>
  <c r="B10" i="93"/>
  <c r="B75" i="93"/>
  <c r="B89" i="93"/>
  <c r="B158" i="101"/>
  <c r="B6" i="93"/>
  <c r="B83" i="101"/>
  <c r="B168" i="101"/>
  <c r="B83" i="93"/>
  <c r="B162" i="101"/>
  <c r="B81" i="93"/>
  <c r="B31" i="93"/>
  <c r="B32" i="101"/>
  <c r="B165" i="101"/>
  <c r="B53" i="93"/>
  <c r="B51" i="93"/>
  <c r="B130" i="101"/>
  <c r="B49" i="93"/>
  <c r="B156" i="101"/>
  <c r="B177" i="101"/>
  <c r="B41" i="93"/>
  <c r="B87" i="93"/>
  <c r="B21" i="93"/>
  <c r="B35" i="101"/>
  <c r="B120" i="101"/>
  <c r="B35" i="93"/>
  <c r="B114" i="101"/>
  <c r="B33" i="93"/>
  <c r="B140" i="101"/>
  <c r="B161" i="101"/>
  <c r="B76" i="93"/>
  <c r="B19" i="94"/>
  <c r="B19" i="93"/>
  <c r="B17" i="93"/>
  <c r="B124" i="101"/>
  <c r="B145" i="101"/>
  <c r="B60" i="93"/>
  <c r="B25" i="93"/>
  <c r="B71" i="93"/>
  <c r="B59" i="93"/>
  <c r="B175" i="101"/>
  <c r="B9" i="93"/>
  <c r="B153" i="101"/>
  <c r="B55" i="93"/>
  <c r="B78" i="101"/>
  <c r="B3" i="101"/>
  <c r="B88" i="101"/>
  <c r="B157" i="101"/>
  <c r="B3" i="93"/>
  <c r="B82" i="101"/>
  <c r="B151" i="101"/>
  <c r="B1" i="93"/>
  <c r="B108" i="101"/>
  <c r="B129" i="101"/>
  <c r="B44" i="93"/>
  <c r="B85" i="93"/>
  <c r="B66" i="93"/>
  <c r="B80" i="93"/>
  <c r="B92" i="101"/>
  <c r="B113" i="101"/>
  <c r="B28" i="93"/>
  <c r="B39" i="93"/>
  <c r="B26" i="93"/>
  <c r="B42" i="101"/>
  <c r="B143" i="101"/>
  <c r="B121" i="101"/>
  <c r="B23" i="93"/>
  <c r="B46" i="101"/>
  <c r="B37" i="93"/>
  <c r="B56" i="101"/>
  <c r="B125" i="101"/>
  <c r="B34" i="93"/>
  <c r="B50" i="101"/>
  <c r="B119" i="101"/>
  <c r="B64" i="93"/>
  <c r="B76" i="101"/>
  <c r="B97" i="101"/>
  <c r="B176" i="101"/>
  <c r="B12" i="93"/>
  <c r="B48" i="93"/>
  <c r="B60" i="101"/>
  <c r="B81" i="101"/>
  <c r="B160" i="101"/>
  <c r="B43" i="93"/>
  <c r="B2" i="93"/>
  <c r="B89" i="101"/>
  <c r="B14" i="101"/>
  <c r="B24" i="101"/>
  <c r="B93" i="101"/>
  <c r="B18" i="101"/>
  <c r="B87" i="101"/>
  <c r="B32" i="93"/>
  <c r="B44" i="101"/>
  <c r="B65" i="101"/>
  <c r="B11" i="93"/>
  <c r="P3" i="100" a="1"/>
  <c r="P3" i="100" s="1"/>
  <c r="H3" i="73" s="1" a="1"/>
  <c r="H3" i="73" s="1"/>
  <c r="B52" i="101"/>
  <c r="B68" i="101"/>
  <c r="B4" i="101"/>
  <c r="B36" i="101"/>
  <c r="B116" i="101"/>
  <c r="B84" i="101"/>
  <c r="B102" i="101"/>
  <c r="B22" i="101"/>
  <c r="B54" i="101"/>
  <c r="B6" i="101"/>
  <c r="B166" i="101"/>
  <c r="B150" i="101"/>
  <c r="B86" i="101"/>
  <c r="B38" i="101"/>
  <c r="B134" i="101"/>
  <c r="B118" i="101"/>
  <c r="B70" i="101"/>
  <c r="B1" i="101"/>
  <c r="B100" i="101"/>
  <c r="B20" i="101"/>
  <c r="B11" i="101"/>
  <c r="B91" i="101"/>
  <c r="B171" i="101"/>
  <c r="B75" i="101"/>
  <c r="B155" i="101"/>
  <c r="B59" i="101"/>
  <c r="B139" i="101"/>
  <c r="B27" i="101"/>
  <c r="B43" i="101"/>
  <c r="B123" i="101"/>
  <c r="B107" i="101"/>
  <c r="B95" i="101"/>
  <c r="B73" i="101"/>
  <c r="B179" i="101"/>
  <c r="B8" i="101"/>
  <c r="B77" i="101"/>
  <c r="B2" i="101"/>
  <c r="B71" i="101"/>
  <c r="B16" i="93"/>
  <c r="B28" i="101"/>
  <c r="B49" i="101"/>
  <c r="B128" i="101"/>
  <c r="B90" i="93"/>
  <c r="B86" i="93"/>
  <c r="B163" i="101"/>
  <c r="B84" i="93"/>
  <c r="B61" i="101"/>
  <c r="B82" i="93"/>
  <c r="B55" i="101"/>
  <c r="B12" i="101"/>
  <c r="B33" i="101"/>
  <c r="B112" i="101"/>
  <c r="B74" i="93"/>
  <c r="B70" i="93"/>
  <c r="B68" i="93"/>
  <c r="B50" i="93"/>
  <c r="B39" i="101"/>
  <c r="B17" i="101"/>
  <c r="B96" i="101"/>
  <c r="P3" i="40" a="1"/>
  <c r="P3" i="40" s="1"/>
  <c r="B3" i="73" s="1" a="1"/>
  <c r="B3" i="73" s="1"/>
  <c r="B14" i="93"/>
  <c r="B24" i="93"/>
  <c r="B88" i="93"/>
  <c r="B40" i="93"/>
  <c r="B78" i="93"/>
  <c r="B4" i="93"/>
  <c r="B20" i="93"/>
  <c r="B46" i="93"/>
  <c r="B30" i="93"/>
  <c r="B72" i="93"/>
  <c r="B56" i="93"/>
  <c r="B8" i="93"/>
  <c r="B62" i="93"/>
  <c r="B29" i="93"/>
  <c r="B13" i="93"/>
  <c r="B61" i="93"/>
  <c r="B45" i="93"/>
  <c r="B77" i="93"/>
  <c r="B54" i="93"/>
  <c r="B131" i="101"/>
  <c r="B52" i="93"/>
  <c r="B29" i="101"/>
  <c r="B18" i="93"/>
  <c r="B23" i="101"/>
  <c r="B79" i="93"/>
  <c r="B80" i="101"/>
  <c r="B42" i="93"/>
  <c r="V20" i="70"/>
  <c r="B18" i="95" s="1"/>
  <c r="B20" i="95"/>
  <c r="V18" i="70"/>
  <c r="N3" i="72"/>
  <c r="B66" i="91" s="1"/>
  <c r="B53" i="94"/>
  <c r="B58" i="94"/>
  <c r="B88" i="94"/>
  <c r="B44" i="94"/>
  <c r="B63" i="94"/>
  <c r="B68" i="94"/>
  <c r="B69" i="94"/>
  <c r="B57" i="94"/>
  <c r="B24" i="94"/>
  <c r="B81" i="94"/>
  <c r="B72" i="94"/>
  <c r="B33" i="94"/>
  <c r="B90" i="94"/>
  <c r="B28" i="94"/>
  <c r="B8" i="94"/>
  <c r="B9" i="94"/>
  <c r="B5" i="94"/>
  <c r="B54" i="94"/>
  <c r="B6" i="94"/>
  <c r="B73" i="94"/>
  <c r="B62" i="94"/>
  <c r="B46" i="94"/>
  <c r="B42" i="94"/>
  <c r="B1" i="94"/>
  <c r="B61" i="94"/>
  <c r="B91" i="94"/>
  <c r="B89" i="94"/>
  <c r="B41" i="94"/>
  <c r="B14" i="94"/>
  <c r="B45" i="94"/>
  <c r="B59" i="94"/>
  <c r="B15" i="94"/>
  <c r="B30" i="94"/>
  <c r="B26" i="94"/>
  <c r="B29" i="94"/>
  <c r="B74" i="94"/>
  <c r="B40" i="94"/>
  <c r="B83" i="94"/>
  <c r="B34" i="94"/>
  <c r="B80" i="94"/>
  <c r="B21" i="94"/>
  <c r="B48" i="94"/>
  <c r="B67" i="94"/>
  <c r="B84" i="94"/>
  <c r="B35" i="94"/>
  <c r="B71" i="94"/>
  <c r="B32" i="94"/>
  <c r="B7" i="94"/>
  <c r="B36" i="94"/>
  <c r="B3" i="94"/>
  <c r="B76" i="94"/>
  <c r="B79" i="94"/>
  <c r="B50" i="94"/>
  <c r="B23" i="94"/>
  <c r="B70" i="94"/>
  <c r="B11" i="94"/>
  <c r="B56" i="94"/>
  <c r="B77" i="94"/>
  <c r="B18" i="94"/>
  <c r="B38" i="94"/>
  <c r="B2" i="94"/>
  <c r="B22" i="94"/>
  <c r="B78" i="94"/>
  <c r="B51" i="94"/>
  <c r="B13" i="94"/>
  <c r="B10" i="94"/>
  <c r="B65" i="94"/>
  <c r="B47" i="94"/>
  <c r="B37" i="94"/>
  <c r="B49" i="94"/>
  <c r="B31" i="94"/>
  <c r="B60" i="94"/>
  <c r="B17" i="94"/>
  <c r="B64" i="94"/>
  <c r="B85" i="94"/>
  <c r="B52" i="94"/>
  <c r="B25" i="94"/>
  <c r="B87" i="94"/>
  <c r="B12" i="94"/>
  <c r="B75" i="94"/>
  <c r="B16" i="94"/>
  <c r="B20" i="94"/>
  <c r="B82" i="94"/>
  <c r="B55" i="94"/>
  <c r="B43" i="94"/>
  <c r="B4" i="94"/>
  <c r="B66" i="94"/>
  <c r="B39" i="94"/>
  <c r="B86" i="94"/>
  <c r="B27" i="94"/>
  <c r="V8" i="70"/>
  <c r="V3" i="70"/>
  <c r="B76" i="91" l="1"/>
  <c r="C6" i="92" a="1"/>
  <c r="C6" i="92" s="1"/>
  <c r="B6" i="95"/>
  <c r="C51" i="92" a="1"/>
  <c r="C51" i="92" s="1"/>
  <c r="C66" i="92" a="1"/>
  <c r="C66" i="92" s="1"/>
  <c r="C43" i="92" a="1"/>
  <c r="C43" i="92" s="1"/>
  <c r="C75" i="92" a="1"/>
  <c r="C75" i="92" s="1"/>
  <c r="C76" i="92" a="1"/>
  <c r="C76" i="92" s="1"/>
  <c r="B174" i="91"/>
  <c r="B19" i="95"/>
  <c r="B205" i="91"/>
  <c r="B95" i="91"/>
  <c r="B103" i="91"/>
  <c r="B71" i="91"/>
  <c r="B181" i="91"/>
  <c r="B226" i="91"/>
  <c r="C37" i="92" a="1"/>
  <c r="C37" i="92" s="1"/>
  <c r="C52" i="92" a="1"/>
  <c r="C52" i="92" s="1"/>
  <c r="C17" i="92" a="1"/>
  <c r="C17" i="92" s="1"/>
  <c r="C82" i="92" a="1"/>
  <c r="C82" i="92" s="1"/>
  <c r="C67" i="92" a="1"/>
  <c r="C67" i="92" s="1"/>
  <c r="C68" i="92" a="1"/>
  <c r="C68" i="92" s="1"/>
  <c r="C53" i="92" a="1"/>
  <c r="C53" i="92" s="1"/>
  <c r="C22" i="92" a="1"/>
  <c r="C22" i="92" s="1"/>
  <c r="C33" i="92" a="1"/>
  <c r="C33" i="92" s="1"/>
  <c r="C13" i="92" a="1"/>
  <c r="C13" i="92" s="1"/>
  <c r="C83" i="92" a="1"/>
  <c r="C83" i="92" s="1"/>
  <c r="C84" i="92" a="1"/>
  <c r="C84" i="92" s="1"/>
  <c r="C69" i="92" a="1"/>
  <c r="C69" i="92" s="1"/>
  <c r="C38" i="92" a="1"/>
  <c r="C38" i="92" s="1"/>
  <c r="B117" i="91"/>
  <c r="C49" i="92" a="1"/>
  <c r="C49" i="92" s="1"/>
  <c r="C29" i="92" a="1"/>
  <c r="C29" i="92" s="1"/>
  <c r="C14" i="92" a="1"/>
  <c r="C14" i="92" s="1"/>
  <c r="C15" i="92" a="1"/>
  <c r="C15" i="92" s="1"/>
  <c r="C85" i="92" a="1"/>
  <c r="C85" i="92" s="1"/>
  <c r="C54" i="92" a="1"/>
  <c r="C54" i="92" s="1"/>
  <c r="C30" i="92" a="1"/>
  <c r="C30" i="92" s="1"/>
  <c r="C28" i="92" a="1"/>
  <c r="C28" i="92" s="1"/>
  <c r="C70" i="92" a="1"/>
  <c r="C70" i="92" s="1"/>
  <c r="C81" i="92" a="1"/>
  <c r="C81" i="92" s="1"/>
  <c r="C61" i="92" a="1"/>
  <c r="C61" i="92" s="1"/>
  <c r="C46" i="92" a="1"/>
  <c r="C46" i="92" s="1"/>
  <c r="C47" i="92" a="1"/>
  <c r="C47" i="92" s="1"/>
  <c r="C16" i="92" a="1"/>
  <c r="C16" i="92" s="1"/>
  <c r="C86" i="92" a="1"/>
  <c r="C86" i="92" s="1"/>
  <c r="C31" i="92" a="1"/>
  <c r="C31" i="92" s="1"/>
  <c r="B210" i="91"/>
  <c r="C7" i="92" a="1"/>
  <c r="C7" i="92" s="1"/>
  <c r="C77" i="92" a="1"/>
  <c r="C77" i="92" s="1"/>
  <c r="C62" i="92" a="1"/>
  <c r="C62" i="92" s="1"/>
  <c r="C63" i="92" a="1"/>
  <c r="C63" i="92" s="1"/>
  <c r="C32" i="92" a="1"/>
  <c r="C32" i="92" s="1"/>
  <c r="C23" i="92" a="1"/>
  <c r="C23" i="92" s="1"/>
  <c r="C8" i="92" a="1"/>
  <c r="C8" i="92" s="1"/>
  <c r="C78" i="92" a="1"/>
  <c r="C78" i="92" s="1"/>
  <c r="C79" i="92" a="1"/>
  <c r="C79" i="92" s="1"/>
  <c r="C48" i="92" a="1"/>
  <c r="C48" i="92" s="1"/>
  <c r="C45" i="92" a="1"/>
  <c r="C45" i="92" s="1"/>
  <c r="B1" i="91"/>
  <c r="C39" i="92" a="1"/>
  <c r="C39" i="92" s="1"/>
  <c r="C24" i="92" a="1"/>
  <c r="C24" i="92" s="1"/>
  <c r="C9" i="92" a="1"/>
  <c r="C9" i="92" s="1"/>
  <c r="C10" i="92" a="1"/>
  <c r="C10" i="92" s="1"/>
  <c r="C64" i="92" a="1"/>
  <c r="C64" i="92" s="1"/>
  <c r="C65" i="92" a="1"/>
  <c r="C65" i="92" s="1"/>
  <c r="C55" i="92" a="1"/>
  <c r="C55" i="92" s="1"/>
  <c r="C40" i="92" a="1"/>
  <c r="C40" i="92" s="1"/>
  <c r="C25" i="92" a="1"/>
  <c r="C25" i="92" s="1"/>
  <c r="C26" i="92" a="1"/>
  <c r="C26" i="92" s="1"/>
  <c r="C80" i="92" a="1"/>
  <c r="C80" i="92" s="1"/>
  <c r="B15" i="95"/>
  <c r="C71" i="92" a="1"/>
  <c r="C71" i="92" s="1"/>
  <c r="C56" i="92" a="1"/>
  <c r="C56" i="92" s="1"/>
  <c r="C41" i="92" a="1"/>
  <c r="C41" i="92" s="1"/>
  <c r="C42" i="92" a="1"/>
  <c r="C42" i="92" s="1"/>
  <c r="C1" i="92" a="1"/>
  <c r="C1" i="92" s="1"/>
  <c r="C87" i="92" a="1"/>
  <c r="C87" i="92" s="1"/>
  <c r="C72" i="92" a="1"/>
  <c r="C72" i="92" s="1"/>
  <c r="C57" i="92" a="1"/>
  <c r="C57" i="92" s="1"/>
  <c r="C58" i="92" a="1"/>
  <c r="C58" i="92" s="1"/>
  <c r="C11" i="92" a="1"/>
  <c r="C11" i="92" s="1"/>
  <c r="C2" i="92" a="1"/>
  <c r="C2" i="92" s="1"/>
  <c r="C88" i="92" a="1"/>
  <c r="C88" i="92" s="1"/>
  <c r="C73" i="92" a="1"/>
  <c r="C73" i="92" s="1"/>
  <c r="C74" i="92" a="1"/>
  <c r="C74" i="92" s="1"/>
  <c r="C27" i="92" a="1"/>
  <c r="C27" i="92" s="1"/>
  <c r="C18" i="92" a="1"/>
  <c r="C18" i="92" s="1"/>
  <c r="C3" i="92" a="1"/>
  <c r="C3" i="92" s="1"/>
  <c r="C4" i="92" a="1"/>
  <c r="C4" i="92" s="1"/>
  <c r="C44" i="92" a="1"/>
  <c r="C44" i="92" s="1"/>
  <c r="B171" i="91"/>
  <c r="C12" i="92" a="1"/>
  <c r="C12" i="92" s="1"/>
  <c r="C34" i="92" a="1"/>
  <c r="C34" i="92" s="1"/>
  <c r="C19" i="92" a="1"/>
  <c r="C19" i="92" s="1"/>
  <c r="C20" i="92" a="1"/>
  <c r="C20" i="92" s="1"/>
  <c r="C5" i="92" a="1"/>
  <c r="C5" i="92" s="1"/>
  <c r="C59" i="92" a="1"/>
  <c r="C59" i="92" s="1"/>
  <c r="B201" i="91"/>
  <c r="C60" i="92" a="1"/>
  <c r="C60" i="92" s="1"/>
  <c r="C50" i="92" a="1"/>
  <c r="C50" i="92" s="1"/>
  <c r="C35" i="92" a="1"/>
  <c r="C35" i="92" s="1"/>
  <c r="C36" i="92" a="1"/>
  <c r="C36" i="92" s="1"/>
  <c r="C21" i="92" a="1"/>
  <c r="C21" i="92" s="1"/>
  <c r="X3" i="70" a="1"/>
  <c r="X3" i="70" s="1"/>
  <c r="Q3" i="73" s="1" a="1"/>
  <c r="Q3" i="73" s="1"/>
  <c r="B14" i="95"/>
  <c r="B92" i="91"/>
  <c r="B263" i="91"/>
  <c r="B258" i="91"/>
  <c r="B13" i="95"/>
  <c r="B129" i="91"/>
  <c r="B139" i="91"/>
  <c r="B55" i="91"/>
  <c r="B34" i="91"/>
  <c r="B97" i="91"/>
  <c r="B123" i="91"/>
  <c r="B150" i="91"/>
  <c r="B2" i="91"/>
  <c r="B81" i="91"/>
  <c r="B186" i="91"/>
  <c r="B118" i="91"/>
  <c r="B257" i="91"/>
  <c r="B271" i="91"/>
  <c r="B223" i="91"/>
  <c r="B102" i="91"/>
  <c r="B270" i="91"/>
  <c r="B170" i="91"/>
  <c r="B149" i="91"/>
  <c r="B237" i="91"/>
  <c r="B64" i="91"/>
  <c r="B101" i="91"/>
  <c r="B189" i="91"/>
  <c r="B25" i="91"/>
  <c r="B164" i="91"/>
  <c r="B29" i="91"/>
  <c r="B264" i="91"/>
  <c r="B148" i="91"/>
  <c r="B268" i="91"/>
  <c r="B248" i="91"/>
  <c r="B211" i="91"/>
  <c r="B252" i="91"/>
  <c r="B40" i="91"/>
  <c r="B255" i="91"/>
  <c r="B2" i="95"/>
  <c r="B124" i="91"/>
  <c r="B8" i="91"/>
  <c r="B47" i="91"/>
  <c r="B145" i="91"/>
  <c r="B48" i="91"/>
  <c r="B253" i="91"/>
  <c r="B45" i="91"/>
  <c r="B140" i="91"/>
  <c r="B175" i="91"/>
  <c r="B202" i="91"/>
  <c r="B217" i="91"/>
  <c r="B41" i="91"/>
  <c r="B56" i="91"/>
  <c r="B119" i="91"/>
  <c r="B166" i="91"/>
  <c r="B165" i="91"/>
  <c r="B159" i="91"/>
  <c r="B227" i="91"/>
  <c r="B3" i="91"/>
  <c r="B50" i="91"/>
  <c r="C11" i="93" a="1"/>
  <c r="C11" i="93" s="1"/>
  <c r="C23" i="93" a="1"/>
  <c r="C23" i="93" s="1"/>
  <c r="C36" i="93" a="1"/>
  <c r="C36" i="93" s="1"/>
  <c r="C50" i="93" a="1"/>
  <c r="C50" i="93" s="1"/>
  <c r="C65" i="93" a="1"/>
  <c r="C65" i="93" s="1"/>
  <c r="C79" i="93" a="1"/>
  <c r="C79" i="93" s="1"/>
  <c r="C77" i="93" a="1"/>
  <c r="C77" i="93" s="1"/>
  <c r="C12" i="93" a="1"/>
  <c r="C12" i="93" s="1"/>
  <c r="C24" i="93" a="1"/>
  <c r="C24" i="93" s="1"/>
  <c r="C37" i="93" a="1"/>
  <c r="C37" i="93" s="1"/>
  <c r="C51" i="93" a="1"/>
  <c r="C51" i="93" s="1"/>
  <c r="C80" i="93" a="1"/>
  <c r="C80" i="93" s="1"/>
  <c r="C2" i="93" a="1"/>
  <c r="C2" i="93" s="1"/>
  <c r="C25" i="93" a="1"/>
  <c r="C25" i="93" s="1"/>
  <c r="C38" i="93" a="1"/>
  <c r="C38" i="93" s="1"/>
  <c r="C52" i="93" a="1"/>
  <c r="C52" i="93" s="1"/>
  <c r="C66" i="93" a="1"/>
  <c r="C66" i="93" s="1"/>
  <c r="C81" i="93" a="1"/>
  <c r="C81" i="93" s="1"/>
  <c r="C13" i="93" a="1"/>
  <c r="C13" i="93" s="1"/>
  <c r="C39" i="93" a="1"/>
  <c r="C39" i="93" s="1"/>
  <c r="C53" i="93" a="1"/>
  <c r="C53" i="93" s="1"/>
  <c r="C67" i="93" a="1"/>
  <c r="C67" i="93" s="1"/>
  <c r="C3" i="93" a="1"/>
  <c r="C3" i="93" s="1"/>
  <c r="C14" i="93" a="1"/>
  <c r="C14" i="93" s="1"/>
  <c r="C26" i="93" a="1"/>
  <c r="C26" i="93" s="1"/>
  <c r="C40" i="93" a="1"/>
  <c r="C40" i="93" s="1"/>
  <c r="C54" i="93" a="1"/>
  <c r="C54" i="93" s="1"/>
  <c r="C68" i="93" a="1"/>
  <c r="C68" i="93" s="1"/>
  <c r="C82" i="93" a="1"/>
  <c r="C82" i="93" s="1"/>
  <c r="C21" i="93" a="1"/>
  <c r="C21" i="93" s="1"/>
  <c r="C4" i="93" a="1"/>
  <c r="C4" i="93" s="1"/>
  <c r="C15" i="93" a="1"/>
  <c r="C15" i="93" s="1"/>
  <c r="C27" i="93" a="1"/>
  <c r="C27" i="93" s="1"/>
  <c r="C41" i="93" a="1"/>
  <c r="C41" i="93" s="1"/>
  <c r="C55" i="93" a="1"/>
  <c r="C55" i="93" s="1"/>
  <c r="C69" i="93" a="1"/>
  <c r="C69" i="93" s="1"/>
  <c r="C83" i="93" a="1"/>
  <c r="C83" i="93" s="1"/>
  <c r="C49" i="93" a="1"/>
  <c r="C49" i="93" s="1"/>
  <c r="C28" i="93" a="1"/>
  <c r="C28" i="93" s="1"/>
  <c r="C56" i="93" a="1"/>
  <c r="C56" i="93" s="1"/>
  <c r="C70" i="93" a="1"/>
  <c r="C70" i="93" s="1"/>
  <c r="C84" i="93" a="1"/>
  <c r="C84" i="93" s="1"/>
  <c r="C5" i="93" a="1"/>
  <c r="C5" i="93" s="1"/>
  <c r="C16" i="93" a="1"/>
  <c r="C16" i="93" s="1"/>
  <c r="C29" i="93" a="1"/>
  <c r="C29" i="93" s="1"/>
  <c r="C42" i="93" a="1"/>
  <c r="C42" i="93" s="1"/>
  <c r="C57" i="93" a="1"/>
  <c r="C57" i="93" s="1"/>
  <c r="C71" i="93" a="1"/>
  <c r="C71" i="93" s="1"/>
  <c r="C85" i="93" a="1"/>
  <c r="C85" i="93" s="1"/>
  <c r="C63" i="93" a="1"/>
  <c r="C63" i="93" s="1"/>
  <c r="C6" i="93" a="1"/>
  <c r="C6" i="93" s="1"/>
  <c r="C17" i="93" a="1"/>
  <c r="C17" i="93" s="1"/>
  <c r="C30" i="93" a="1"/>
  <c r="C30" i="93" s="1"/>
  <c r="C43" i="93" a="1"/>
  <c r="C43" i="93" s="1"/>
  <c r="C72" i="93" a="1"/>
  <c r="C72" i="93" s="1"/>
  <c r="C86" i="93" a="1"/>
  <c r="C86" i="93" s="1"/>
  <c r="C20" i="93" a="1"/>
  <c r="C20" i="93" s="1"/>
  <c r="C7" i="93" a="1"/>
  <c r="C7" i="93" s="1"/>
  <c r="C31" i="93" a="1"/>
  <c r="C31" i="93" s="1"/>
  <c r="C44" i="93" a="1"/>
  <c r="C44" i="93" s="1"/>
  <c r="C58" i="93" a="1"/>
  <c r="C58" i="93" s="1"/>
  <c r="C73" i="93" a="1"/>
  <c r="C73" i="93" s="1"/>
  <c r="C87" i="93" a="1"/>
  <c r="C87" i="93" s="1"/>
  <c r="C76" i="93" a="1"/>
  <c r="C76" i="93" s="1"/>
  <c r="C18" i="93" a="1"/>
  <c r="C18" i="93" s="1"/>
  <c r="C45" i="93" a="1"/>
  <c r="C45" i="93" s="1"/>
  <c r="C59" i="93" a="1"/>
  <c r="C59" i="93" s="1"/>
  <c r="C88" i="93" a="1"/>
  <c r="C88" i="93" s="1"/>
  <c r="C90" i="93" a="1"/>
  <c r="C90" i="93" s="1"/>
  <c r="C10" i="93" a="1"/>
  <c r="C10" i="93" s="1"/>
  <c r="C8" i="93" a="1"/>
  <c r="C8" i="93" s="1"/>
  <c r="C32" i="93" a="1"/>
  <c r="C32" i="93" s="1"/>
  <c r="C46" i="93" a="1"/>
  <c r="C46" i="93" s="1"/>
  <c r="C60" i="93" a="1"/>
  <c r="C60" i="93" s="1"/>
  <c r="C74" i="93" a="1"/>
  <c r="C74" i="93" s="1"/>
  <c r="C89" i="93" a="1"/>
  <c r="C89" i="93" s="1"/>
  <c r="C62" i="93" a="1"/>
  <c r="C62" i="93" s="1"/>
  <c r="C9" i="93" a="1"/>
  <c r="C9" i="93" s="1"/>
  <c r="C19" i="93" a="1"/>
  <c r="C19" i="93" s="1"/>
  <c r="C33" i="93" a="1"/>
  <c r="C33" i="93" s="1"/>
  <c r="C47" i="93" a="1"/>
  <c r="C47" i="93" s="1"/>
  <c r="C61" i="93" a="1"/>
  <c r="C61" i="93" s="1"/>
  <c r="C75" i="93" a="1"/>
  <c r="C75" i="93" s="1"/>
  <c r="C48" i="93" a="1"/>
  <c r="C48" i="93" s="1"/>
  <c r="C22" i="93" a="1"/>
  <c r="C22" i="93" s="1"/>
  <c r="C35" i="93" a="1"/>
  <c r="C35" i="93" s="1"/>
  <c r="C64" i="93" a="1"/>
  <c r="C64" i="93" s="1"/>
  <c r="C78" i="93" a="1"/>
  <c r="C78" i="93" s="1"/>
  <c r="C34" i="93" a="1"/>
  <c r="C34" i="93" s="1"/>
  <c r="C1" i="93" a="1"/>
  <c r="C1" i="93" s="1"/>
  <c r="B113" i="91"/>
  <c r="B191" i="91"/>
  <c r="B221" i="91"/>
  <c r="B13" i="91"/>
  <c r="B108" i="91"/>
  <c r="B155" i="91"/>
  <c r="B128" i="91"/>
  <c r="B185" i="91"/>
  <c r="B9" i="91"/>
  <c r="B24" i="91"/>
  <c r="B87" i="91"/>
  <c r="B134" i="91"/>
  <c r="B133" i="91"/>
  <c r="B180" i="91"/>
  <c r="B195" i="91"/>
  <c r="B242" i="91"/>
  <c r="B18" i="91"/>
  <c r="C170" i="101" a="1"/>
  <c r="C170" i="101" s="1"/>
  <c r="C154" i="101" a="1"/>
  <c r="C154" i="101" s="1"/>
  <c r="C138" i="101" a="1"/>
  <c r="C138" i="101" s="1"/>
  <c r="C122" i="101" a="1"/>
  <c r="C122" i="101" s="1"/>
  <c r="C106" i="101" a="1"/>
  <c r="C106" i="101" s="1"/>
  <c r="C90" i="101" a="1"/>
  <c r="C90" i="101" s="1"/>
  <c r="C74" i="101" a="1"/>
  <c r="C74" i="101" s="1"/>
  <c r="C58" i="101" a="1"/>
  <c r="C58" i="101" s="1"/>
  <c r="C42" i="101" a="1"/>
  <c r="C42" i="101" s="1"/>
  <c r="C26" i="101" a="1"/>
  <c r="C26" i="101" s="1"/>
  <c r="C10" i="101" a="1"/>
  <c r="C10" i="101" s="1"/>
  <c r="C73" i="101" a="1"/>
  <c r="C73" i="101" s="1"/>
  <c r="C9" i="101" a="1"/>
  <c r="C9" i="101" s="1"/>
  <c r="C175" i="101" a="1"/>
  <c r="C175" i="101" s="1"/>
  <c r="C159" i="101" a="1"/>
  <c r="C159" i="101" s="1"/>
  <c r="C143" i="101" a="1"/>
  <c r="C143" i="101" s="1"/>
  <c r="C127" i="101" a="1"/>
  <c r="C127" i="101" s="1"/>
  <c r="C111" i="101" a="1"/>
  <c r="C111" i="101" s="1"/>
  <c r="C95" i="101" a="1"/>
  <c r="C95" i="101" s="1"/>
  <c r="C79" i="101" a="1"/>
  <c r="C79" i="101" s="1"/>
  <c r="C63" i="101" a="1"/>
  <c r="C63" i="101" s="1"/>
  <c r="C47" i="101" a="1"/>
  <c r="C47" i="101" s="1"/>
  <c r="C31" i="101" a="1"/>
  <c r="C31" i="101" s="1"/>
  <c r="C15" i="101" a="1"/>
  <c r="C15" i="101" s="1"/>
  <c r="C105" i="101" a="1"/>
  <c r="C105" i="101" s="1"/>
  <c r="C164" i="101" a="1"/>
  <c r="C164" i="101" s="1"/>
  <c r="C148" i="101" a="1"/>
  <c r="C148" i="101" s="1"/>
  <c r="C132" i="101" a="1"/>
  <c r="C132" i="101" s="1"/>
  <c r="C116" i="101" a="1"/>
  <c r="C116" i="101" s="1"/>
  <c r="C100" i="101" a="1"/>
  <c r="C100" i="101" s="1"/>
  <c r="C84" i="101" a="1"/>
  <c r="C84" i="101" s="1"/>
  <c r="C68" i="101" a="1"/>
  <c r="C68" i="101" s="1"/>
  <c r="C52" i="101" a="1"/>
  <c r="C52" i="101" s="1"/>
  <c r="C36" i="101" a="1"/>
  <c r="C36" i="101" s="1"/>
  <c r="C20" i="101" a="1"/>
  <c r="C20" i="101" s="1"/>
  <c r="C4" i="101" a="1"/>
  <c r="C4" i="101" s="1"/>
  <c r="C89" i="101" a="1"/>
  <c r="C89" i="101" s="1"/>
  <c r="C57" i="101" a="1"/>
  <c r="C57" i="101" s="1"/>
  <c r="C41" i="101" a="1"/>
  <c r="C41" i="101" s="1"/>
  <c r="C169" i="101" a="1"/>
  <c r="C169" i="101" s="1"/>
  <c r="C153" i="101" a="1"/>
  <c r="C153" i="101" s="1"/>
  <c r="C137" i="101" a="1"/>
  <c r="C137" i="101" s="1"/>
  <c r="C121" i="101" a="1"/>
  <c r="C121" i="101" s="1"/>
  <c r="C25" i="101" a="1"/>
  <c r="C25" i="101" s="1"/>
  <c r="C174" i="101" a="1"/>
  <c r="C174" i="101" s="1"/>
  <c r="C158" i="101" a="1"/>
  <c r="C158" i="101" s="1"/>
  <c r="C142" i="101" a="1"/>
  <c r="C142" i="101" s="1"/>
  <c r="C126" i="101" a="1"/>
  <c r="C126" i="101" s="1"/>
  <c r="C110" i="101" a="1"/>
  <c r="C110" i="101" s="1"/>
  <c r="C94" i="101" a="1"/>
  <c r="C94" i="101" s="1"/>
  <c r="C78" i="101" a="1"/>
  <c r="C78" i="101" s="1"/>
  <c r="C62" i="101" a="1"/>
  <c r="C62" i="101" s="1"/>
  <c r="C46" i="101" a="1"/>
  <c r="C46" i="101" s="1"/>
  <c r="C30" i="101" a="1"/>
  <c r="C30" i="101" s="1"/>
  <c r="C14" i="101" a="1"/>
  <c r="C14" i="101" s="1"/>
  <c r="C75" i="101" a="1"/>
  <c r="C75" i="101" s="1"/>
  <c r="C43" i="101" a="1"/>
  <c r="C43" i="101" s="1"/>
  <c r="C179" i="101" a="1"/>
  <c r="C179" i="101" s="1"/>
  <c r="C163" i="101" a="1"/>
  <c r="C163" i="101" s="1"/>
  <c r="C147" i="101" a="1"/>
  <c r="C147" i="101" s="1"/>
  <c r="C131" i="101" a="1"/>
  <c r="C131" i="101" s="1"/>
  <c r="C115" i="101" a="1"/>
  <c r="C115" i="101" s="1"/>
  <c r="C99" i="101" a="1"/>
  <c r="C99" i="101" s="1"/>
  <c r="C83" i="101" a="1"/>
  <c r="C83" i="101" s="1"/>
  <c r="C67" i="101" a="1"/>
  <c r="C67" i="101" s="1"/>
  <c r="C51" i="101" a="1"/>
  <c r="C51" i="101" s="1"/>
  <c r="C35" i="101" a="1"/>
  <c r="C35" i="101" s="1"/>
  <c r="C19" i="101" a="1"/>
  <c r="C19" i="101" s="1"/>
  <c r="C3" i="101" a="1"/>
  <c r="C3" i="101" s="1"/>
  <c r="C139" i="101" a="1"/>
  <c r="C139" i="101" s="1"/>
  <c r="C168" i="101" a="1"/>
  <c r="C168" i="101" s="1"/>
  <c r="C152" i="101" a="1"/>
  <c r="C152" i="101" s="1"/>
  <c r="C136" i="101" a="1"/>
  <c r="C136" i="101" s="1"/>
  <c r="C120" i="101" a="1"/>
  <c r="C120" i="101" s="1"/>
  <c r="C104" i="101" a="1"/>
  <c r="C104" i="101" s="1"/>
  <c r="C88" i="101" a="1"/>
  <c r="C88" i="101" s="1"/>
  <c r="C72" i="101" a="1"/>
  <c r="C72" i="101" s="1"/>
  <c r="C56" i="101" a="1"/>
  <c r="C56" i="101" s="1"/>
  <c r="C40" i="101" a="1"/>
  <c r="C40" i="101" s="1"/>
  <c r="C24" i="101" a="1"/>
  <c r="C24" i="101" s="1"/>
  <c r="C8" i="101" a="1"/>
  <c r="C8" i="101" s="1"/>
  <c r="C173" i="101" a="1"/>
  <c r="C173" i="101" s="1"/>
  <c r="C157" i="101" a="1"/>
  <c r="C157" i="101" s="1"/>
  <c r="C141" i="101" a="1"/>
  <c r="C141" i="101" s="1"/>
  <c r="C125" i="101" a="1"/>
  <c r="C125" i="101" s="1"/>
  <c r="C109" i="101" a="1"/>
  <c r="C109" i="101" s="1"/>
  <c r="C93" i="101" a="1"/>
  <c r="C93" i="101" s="1"/>
  <c r="C77" i="101" a="1"/>
  <c r="C77" i="101" s="1"/>
  <c r="C61" i="101" a="1"/>
  <c r="C61" i="101" s="1"/>
  <c r="C45" i="101" a="1"/>
  <c r="C45" i="101" s="1"/>
  <c r="C29" i="101" a="1"/>
  <c r="C29" i="101" s="1"/>
  <c r="C13" i="101" a="1"/>
  <c r="C13" i="101" s="1"/>
  <c r="C155" i="101" a="1"/>
  <c r="C155" i="101" s="1"/>
  <c r="C178" i="101" a="1"/>
  <c r="C178" i="101" s="1"/>
  <c r="C162" i="101" a="1"/>
  <c r="C162" i="101" s="1"/>
  <c r="C146" i="101" a="1"/>
  <c r="C146" i="101" s="1"/>
  <c r="C130" i="101" a="1"/>
  <c r="C130" i="101" s="1"/>
  <c r="C114" i="101" a="1"/>
  <c r="C114" i="101" s="1"/>
  <c r="C98" i="101" a="1"/>
  <c r="C98" i="101" s="1"/>
  <c r="C82" i="101" a="1"/>
  <c r="C82" i="101" s="1"/>
  <c r="C66" i="101" a="1"/>
  <c r="C66" i="101" s="1"/>
  <c r="C50" i="101" a="1"/>
  <c r="C50" i="101" s="1"/>
  <c r="C34" i="101" a="1"/>
  <c r="C34" i="101" s="1"/>
  <c r="C18" i="101" a="1"/>
  <c r="C18" i="101" s="1"/>
  <c r="C2" i="101" a="1"/>
  <c r="C2" i="101" s="1"/>
  <c r="C167" i="101" a="1"/>
  <c r="C167" i="101" s="1"/>
  <c r="C151" i="101" a="1"/>
  <c r="C151" i="101" s="1"/>
  <c r="C135" i="101" a="1"/>
  <c r="C135" i="101" s="1"/>
  <c r="C119" i="101" a="1"/>
  <c r="C119" i="101" s="1"/>
  <c r="C103" i="101" a="1"/>
  <c r="C103" i="101" s="1"/>
  <c r="C87" i="101" a="1"/>
  <c r="C87" i="101" s="1"/>
  <c r="C71" i="101" a="1"/>
  <c r="C71" i="101" s="1"/>
  <c r="C55" i="101" a="1"/>
  <c r="C55" i="101" s="1"/>
  <c r="C39" i="101" a="1"/>
  <c r="C39" i="101" s="1"/>
  <c r="C23" i="101" a="1"/>
  <c r="C23" i="101" s="1"/>
  <c r="C7" i="101" a="1"/>
  <c r="C7" i="101" s="1"/>
  <c r="C59" i="101" a="1"/>
  <c r="C59" i="101" s="1"/>
  <c r="C11" i="101" a="1"/>
  <c r="C11" i="101" s="1"/>
  <c r="C172" i="101" a="1"/>
  <c r="C172" i="101" s="1"/>
  <c r="C156" i="101" a="1"/>
  <c r="C156" i="101" s="1"/>
  <c r="C140" i="101" a="1"/>
  <c r="C140" i="101" s="1"/>
  <c r="C124" i="101" a="1"/>
  <c r="C124" i="101" s="1"/>
  <c r="C108" i="101" a="1"/>
  <c r="C108" i="101" s="1"/>
  <c r="C92" i="101" a="1"/>
  <c r="C92" i="101" s="1"/>
  <c r="C76" i="101" a="1"/>
  <c r="C76" i="101" s="1"/>
  <c r="C60" i="101" a="1"/>
  <c r="C60" i="101" s="1"/>
  <c r="C44" i="101" a="1"/>
  <c r="C44" i="101" s="1"/>
  <c r="C28" i="101" a="1"/>
  <c r="C28" i="101" s="1"/>
  <c r="C12" i="101" a="1"/>
  <c r="C12" i="101" s="1"/>
  <c r="C123" i="101" a="1"/>
  <c r="C123" i="101" s="1"/>
  <c r="C107" i="101" a="1"/>
  <c r="C107" i="101" s="1"/>
  <c r="C91" i="101" a="1"/>
  <c r="C91" i="101" s="1"/>
  <c r="C177" i="101" a="1"/>
  <c r="C177" i="101" s="1"/>
  <c r="C161" i="101" a="1"/>
  <c r="C161" i="101" s="1"/>
  <c r="C145" i="101" a="1"/>
  <c r="C145" i="101" s="1"/>
  <c r="C129" i="101" a="1"/>
  <c r="C129" i="101" s="1"/>
  <c r="C113" i="101" a="1"/>
  <c r="C113" i="101" s="1"/>
  <c r="C97" i="101" a="1"/>
  <c r="C97" i="101" s="1"/>
  <c r="C81" i="101" a="1"/>
  <c r="C81" i="101" s="1"/>
  <c r="C65" i="101" a="1"/>
  <c r="C65" i="101" s="1"/>
  <c r="C49" i="101" a="1"/>
  <c r="C49" i="101" s="1"/>
  <c r="C33" i="101" a="1"/>
  <c r="C33" i="101" s="1"/>
  <c r="C17" i="101" a="1"/>
  <c r="C17" i="101" s="1"/>
  <c r="C27" i="101" a="1"/>
  <c r="C27" i="101" s="1"/>
  <c r="C166" i="101" a="1"/>
  <c r="C166" i="101" s="1"/>
  <c r="C150" i="101" a="1"/>
  <c r="C150" i="101" s="1"/>
  <c r="C134" i="101" a="1"/>
  <c r="C134" i="101" s="1"/>
  <c r="C118" i="101" a="1"/>
  <c r="C118" i="101" s="1"/>
  <c r="C102" i="101" a="1"/>
  <c r="C102" i="101" s="1"/>
  <c r="C86" i="101" a="1"/>
  <c r="C86" i="101" s="1"/>
  <c r="C70" i="101" a="1"/>
  <c r="C70" i="101" s="1"/>
  <c r="C54" i="101" a="1"/>
  <c r="C54" i="101" s="1"/>
  <c r="C38" i="101" a="1"/>
  <c r="C38" i="101" s="1"/>
  <c r="C22" i="101" a="1"/>
  <c r="C22" i="101" s="1"/>
  <c r="C6" i="101" a="1"/>
  <c r="C6" i="101" s="1"/>
  <c r="C1" i="101" a="1"/>
  <c r="C1" i="101" s="1"/>
  <c r="C171" i="101" a="1"/>
  <c r="C171" i="101" s="1"/>
  <c r="C165" i="101" a="1"/>
  <c r="C165" i="101" s="1"/>
  <c r="C149" i="101" a="1"/>
  <c r="C149" i="101" s="1"/>
  <c r="C133" i="101" a="1"/>
  <c r="C133" i="101" s="1"/>
  <c r="C117" i="101" a="1"/>
  <c r="C117" i="101" s="1"/>
  <c r="C101" i="101" a="1"/>
  <c r="C101" i="101" s="1"/>
  <c r="C85" i="101" a="1"/>
  <c r="C85" i="101" s="1"/>
  <c r="C69" i="101" a="1"/>
  <c r="C69" i="101" s="1"/>
  <c r="C53" i="101" a="1"/>
  <c r="C53" i="101" s="1"/>
  <c r="C37" i="101" a="1"/>
  <c r="C37" i="101" s="1"/>
  <c r="C21" i="101" a="1"/>
  <c r="C21" i="101" s="1"/>
  <c r="C5" i="101" a="1"/>
  <c r="C5" i="101" s="1"/>
  <c r="C16" i="101" a="1"/>
  <c r="C16" i="101" s="1"/>
  <c r="C112" i="101" a="1"/>
  <c r="C112" i="101" s="1"/>
  <c r="C96" i="101" a="1"/>
  <c r="C96" i="101" s="1"/>
  <c r="C176" i="101" a="1"/>
  <c r="C176" i="101" s="1"/>
  <c r="C144" i="101" a="1"/>
  <c r="C144" i="101" s="1"/>
  <c r="C80" i="101" a="1"/>
  <c r="C80" i="101" s="1"/>
  <c r="C160" i="101" a="1"/>
  <c r="C160" i="101" s="1"/>
  <c r="C64" i="101" a="1"/>
  <c r="C64" i="101" s="1"/>
  <c r="C48" i="101" a="1"/>
  <c r="C48" i="101" s="1"/>
  <c r="C128" i="101" a="1"/>
  <c r="C128" i="101" s="1"/>
  <c r="C32" i="101" a="1"/>
  <c r="C32" i="101" s="1"/>
  <c r="B4" i="95"/>
  <c r="B65" i="91"/>
  <c r="B158" i="91"/>
  <c r="B112" i="91"/>
  <c r="B236" i="91"/>
  <c r="B60" i="91"/>
  <c r="B107" i="91"/>
  <c r="B138" i="91"/>
  <c r="B222" i="91"/>
  <c r="B232" i="91"/>
  <c r="B247" i="91"/>
  <c r="B39" i="91"/>
  <c r="B86" i="91"/>
  <c r="B85" i="91"/>
  <c r="B132" i="91"/>
  <c r="B179" i="91"/>
  <c r="B194" i="91"/>
  <c r="B241" i="91"/>
  <c r="B49" i="91"/>
  <c r="B142" i="91"/>
  <c r="B111" i="91"/>
  <c r="B220" i="91"/>
  <c r="B44" i="91"/>
  <c r="B91" i="91"/>
  <c r="B122" i="91"/>
  <c r="B154" i="91"/>
  <c r="B216" i="91"/>
  <c r="B231" i="91"/>
  <c r="B23" i="91"/>
  <c r="B70" i="91"/>
  <c r="B69" i="91"/>
  <c r="B116" i="91"/>
  <c r="B163" i="91"/>
  <c r="B79" i="91"/>
  <c r="B225" i="91"/>
  <c r="B7" i="95"/>
  <c r="B33" i="91"/>
  <c r="B126" i="91"/>
  <c r="B190" i="91"/>
  <c r="B204" i="91"/>
  <c r="B28" i="91"/>
  <c r="B75" i="91"/>
  <c r="B90" i="91"/>
  <c r="B106" i="91"/>
  <c r="B200" i="91"/>
  <c r="B215" i="91"/>
  <c r="B7" i="91"/>
  <c r="B54" i="91"/>
  <c r="B53" i="91"/>
  <c r="B100" i="91"/>
  <c r="B147" i="91"/>
  <c r="B206" i="91"/>
  <c r="B209" i="91"/>
  <c r="B17" i="91"/>
  <c r="B110" i="91"/>
  <c r="B173" i="91"/>
  <c r="B188" i="91"/>
  <c r="B12" i="91"/>
  <c r="B59" i="91"/>
  <c r="B74" i="91"/>
  <c r="B169" i="91"/>
  <c r="B184" i="91"/>
  <c r="B199" i="91"/>
  <c r="B262" i="91"/>
  <c r="B38" i="91"/>
  <c r="B37" i="91"/>
  <c r="B84" i="91"/>
  <c r="B131" i="91"/>
  <c r="B178" i="91"/>
  <c r="B193" i="91"/>
  <c r="B272" i="91"/>
  <c r="B94" i="91"/>
  <c r="B157" i="91"/>
  <c r="B176" i="91"/>
  <c r="B267" i="91"/>
  <c r="B43" i="91"/>
  <c r="B58" i="91"/>
  <c r="B153" i="91"/>
  <c r="B16" i="91"/>
  <c r="B183" i="91"/>
  <c r="B246" i="91"/>
  <c r="B22" i="91"/>
  <c r="B21" i="91"/>
  <c r="B68" i="91"/>
  <c r="B115" i="91"/>
  <c r="B162" i="91"/>
  <c r="B160" i="91"/>
  <c r="B256" i="91"/>
  <c r="B78" i="91"/>
  <c r="B141" i="91"/>
  <c r="B96" i="91"/>
  <c r="B251" i="91"/>
  <c r="B27" i="91"/>
  <c r="B42" i="91"/>
  <c r="B137" i="91"/>
  <c r="B31" i="91"/>
  <c r="B127" i="91"/>
  <c r="B230" i="91"/>
  <c r="B6" i="91"/>
  <c r="B5" i="91"/>
  <c r="B52" i="91"/>
  <c r="B99" i="91"/>
  <c r="B146" i="91"/>
  <c r="C3" i="94" a="1"/>
  <c r="C3" i="94" s="1"/>
  <c r="C14" i="94" a="1"/>
  <c r="C14" i="94" s="1"/>
  <c r="C27" i="94" a="1"/>
  <c r="C27" i="94" s="1"/>
  <c r="C57" i="94" a="1"/>
  <c r="C57" i="94" s="1"/>
  <c r="C72" i="94" a="1"/>
  <c r="C72" i="94" s="1"/>
  <c r="C87" i="94" a="1"/>
  <c r="C87" i="94" s="1"/>
  <c r="C4" i="94" a="1"/>
  <c r="C4" i="94" s="1"/>
  <c r="C15" i="94" a="1"/>
  <c r="C15" i="94" s="1"/>
  <c r="C28" i="94" a="1"/>
  <c r="C28" i="94" s="1"/>
  <c r="C42" i="94" a="1"/>
  <c r="C42" i="94" s="1"/>
  <c r="C58" i="94" a="1"/>
  <c r="C58" i="94" s="1"/>
  <c r="C73" i="94" a="1"/>
  <c r="C73" i="94" s="1"/>
  <c r="C88" i="94" a="1"/>
  <c r="C88" i="94" s="1"/>
  <c r="C54" i="94" a="1"/>
  <c r="C54" i="94" s="1"/>
  <c r="C2" i="94" a="1"/>
  <c r="C2" i="94" s="1"/>
  <c r="C16" i="94" a="1"/>
  <c r="C16" i="94" s="1"/>
  <c r="C29" i="94" a="1"/>
  <c r="C29" i="94" s="1"/>
  <c r="C43" i="94" a="1"/>
  <c r="C43" i="94" s="1"/>
  <c r="C59" i="94" a="1"/>
  <c r="C59" i="94" s="1"/>
  <c r="C74" i="94" a="1"/>
  <c r="C74" i="94" s="1"/>
  <c r="C89" i="94" a="1"/>
  <c r="C89" i="94" s="1"/>
  <c r="C84" i="94" a="1"/>
  <c r="C84" i="94" s="1"/>
  <c r="C70" i="94" a="1"/>
  <c r="C70" i="94" s="1"/>
  <c r="C5" i="94" a="1"/>
  <c r="C5" i="94" s="1"/>
  <c r="C17" i="94" a="1"/>
  <c r="C17" i="94" s="1"/>
  <c r="C30" i="94" a="1"/>
  <c r="C30" i="94" s="1"/>
  <c r="C44" i="94" a="1"/>
  <c r="C44" i="94" s="1"/>
  <c r="C60" i="94" a="1"/>
  <c r="C60" i="94" s="1"/>
  <c r="C75" i="94" a="1"/>
  <c r="C75" i="94" s="1"/>
  <c r="C6" i="94" a="1"/>
  <c r="C6" i="94" s="1"/>
  <c r="C31" i="94" a="1"/>
  <c r="C31" i="94" s="1"/>
  <c r="C45" i="94" a="1"/>
  <c r="C45" i="94" s="1"/>
  <c r="C61" i="94" a="1"/>
  <c r="C61" i="94" s="1"/>
  <c r="C76" i="94" a="1"/>
  <c r="C76" i="94" s="1"/>
  <c r="C90" i="94" a="1"/>
  <c r="C90" i="94" s="1"/>
  <c r="C69" i="94" a="1"/>
  <c r="C69" i="94" s="1"/>
  <c r="C7" i="94" a="1"/>
  <c r="C7" i="94" s="1"/>
  <c r="C18" i="94" a="1"/>
  <c r="C18" i="94" s="1"/>
  <c r="C32" i="94" a="1"/>
  <c r="C32" i="94" s="1"/>
  <c r="C46" i="94" a="1"/>
  <c r="C46" i="94" s="1"/>
  <c r="C62" i="94" a="1"/>
  <c r="C62" i="94" s="1"/>
  <c r="C77" i="94" a="1"/>
  <c r="C77" i="94" s="1"/>
  <c r="C91" i="94" a="1"/>
  <c r="C91" i="94" s="1"/>
  <c r="C33" i="94" a="1"/>
  <c r="C33" i="94" s="1"/>
  <c r="C47" i="94" a="1"/>
  <c r="C47" i="94" s="1"/>
  <c r="C63" i="94" a="1"/>
  <c r="C63" i="94" s="1"/>
  <c r="C78" i="94" a="1"/>
  <c r="C78" i="94" s="1"/>
  <c r="C12" i="94" a="1"/>
  <c r="C12" i="94" s="1"/>
  <c r="C8" i="94" a="1"/>
  <c r="C8" i="94" s="1"/>
  <c r="C19" i="94" a="1"/>
  <c r="C19" i="94" s="1"/>
  <c r="C48" i="94" a="1"/>
  <c r="C48" i="94" s="1"/>
  <c r="C64" i="94" a="1"/>
  <c r="C64" i="94" s="1"/>
  <c r="C79" i="94" a="1"/>
  <c r="C79" i="94" s="1"/>
  <c r="C85" i="94" a="1"/>
  <c r="C85" i="94" s="1"/>
  <c r="C20" i="94" a="1"/>
  <c r="C20" i="94" s="1"/>
  <c r="C34" i="94" a="1"/>
  <c r="C34" i="94" s="1"/>
  <c r="C49" i="94" a="1"/>
  <c r="C49" i="94" s="1"/>
  <c r="C65" i="94" a="1"/>
  <c r="C65" i="94" s="1"/>
  <c r="C80" i="94" a="1"/>
  <c r="C80" i="94" s="1"/>
  <c r="C40" i="94" a="1"/>
  <c r="C40" i="94" s="1"/>
  <c r="C9" i="94" a="1"/>
  <c r="C9" i="94" s="1"/>
  <c r="C21" i="94" a="1"/>
  <c r="C21" i="94" s="1"/>
  <c r="C35" i="94" a="1"/>
  <c r="C35" i="94" s="1"/>
  <c r="C50" i="94" a="1"/>
  <c r="C50" i="94" s="1"/>
  <c r="C81" i="94" a="1"/>
  <c r="C81" i="94" s="1"/>
  <c r="C25" i="94" a="1"/>
  <c r="C25" i="94" s="1"/>
  <c r="C55" i="94" a="1"/>
  <c r="C55" i="94" s="1"/>
  <c r="C22" i="94" a="1"/>
  <c r="C22" i="94" s="1"/>
  <c r="C36" i="94" a="1"/>
  <c r="C36" i="94" s="1"/>
  <c r="C51" i="94" a="1"/>
  <c r="C51" i="94" s="1"/>
  <c r="C66" i="94" a="1"/>
  <c r="C66" i="94" s="1"/>
  <c r="C10" i="94" a="1"/>
  <c r="C10" i="94" s="1"/>
  <c r="C23" i="94" a="1"/>
  <c r="C23" i="94" s="1"/>
  <c r="C37" i="94" a="1"/>
  <c r="C37" i="94" s="1"/>
  <c r="C52" i="94" a="1"/>
  <c r="C52" i="94" s="1"/>
  <c r="C67" i="94" a="1"/>
  <c r="C67" i="94" s="1"/>
  <c r="C82" i="94" a="1"/>
  <c r="C82" i="94" s="1"/>
  <c r="C11" i="94" a="1"/>
  <c r="C11" i="94" s="1"/>
  <c r="C24" i="94" a="1"/>
  <c r="C24" i="94" s="1"/>
  <c r="C38" i="94" a="1"/>
  <c r="C38" i="94" s="1"/>
  <c r="C53" i="94" a="1"/>
  <c r="C53" i="94" s="1"/>
  <c r="C68" i="94" a="1"/>
  <c r="C68" i="94" s="1"/>
  <c r="C83" i="94" a="1"/>
  <c r="C83" i="94" s="1"/>
  <c r="C39" i="94" a="1"/>
  <c r="C39" i="94" s="1"/>
  <c r="C13" i="94" a="1"/>
  <c r="C13" i="94" s="1"/>
  <c r="C26" i="94" a="1"/>
  <c r="C26" i="94" s="1"/>
  <c r="C41" i="94" a="1"/>
  <c r="C41" i="94" s="1"/>
  <c r="C56" i="94" a="1"/>
  <c r="C56" i="94" s="1"/>
  <c r="C71" i="94" a="1"/>
  <c r="C71" i="94" s="1"/>
  <c r="C86" i="94" a="1"/>
  <c r="C86" i="94" s="1"/>
  <c r="B239" i="91"/>
  <c r="B240" i="91"/>
  <c r="B62" i="91"/>
  <c r="B125" i="91"/>
  <c r="B32" i="91"/>
  <c r="B235" i="91"/>
  <c r="B11" i="91"/>
  <c r="B26" i="91"/>
  <c r="B121" i="91"/>
  <c r="B168" i="91"/>
  <c r="B254" i="91"/>
  <c r="B214" i="91"/>
  <c r="B261" i="91"/>
  <c r="B260" i="91"/>
  <c r="B36" i="91"/>
  <c r="B83" i="91"/>
  <c r="B130" i="91"/>
  <c r="B143" i="91"/>
  <c r="B224" i="91"/>
  <c r="B46" i="91"/>
  <c r="B109" i="91"/>
  <c r="B207" i="91"/>
  <c r="B219" i="91"/>
  <c r="B266" i="91"/>
  <c r="B10" i="91"/>
  <c r="B105" i="91"/>
  <c r="B120" i="91"/>
  <c r="B136" i="91"/>
  <c r="B198" i="91"/>
  <c r="B245" i="91"/>
  <c r="B244" i="91"/>
  <c r="B20" i="91"/>
  <c r="B67" i="91"/>
  <c r="B114" i="91"/>
  <c r="B238" i="91"/>
  <c r="B208" i="91"/>
  <c r="B30" i="91"/>
  <c r="B93" i="91"/>
  <c r="B15" i="91"/>
  <c r="B203" i="91"/>
  <c r="B250" i="91"/>
  <c r="B265" i="91"/>
  <c r="B89" i="91"/>
  <c r="B104" i="91"/>
  <c r="B167" i="91"/>
  <c r="B63" i="91"/>
  <c r="B229" i="91"/>
  <c r="B228" i="91"/>
  <c r="B4" i="91"/>
  <c r="B51" i="91"/>
  <c r="B98" i="91"/>
  <c r="B177" i="91"/>
  <c r="B192" i="91"/>
  <c r="B14" i="91"/>
  <c r="B77" i="91"/>
  <c r="B172" i="91"/>
  <c r="B187" i="91"/>
  <c r="B234" i="91"/>
  <c r="B249" i="91"/>
  <c r="B73" i="91"/>
  <c r="B88" i="91"/>
  <c r="B151" i="91"/>
  <c r="B152" i="91"/>
  <c r="B213" i="91"/>
  <c r="B212" i="91"/>
  <c r="B259" i="91"/>
  <c r="B35" i="91"/>
  <c r="B82" i="91"/>
  <c r="B161" i="91"/>
  <c r="B144" i="91"/>
  <c r="B269" i="91"/>
  <c r="B61" i="91"/>
  <c r="B156" i="91"/>
  <c r="B80" i="91"/>
  <c r="B218" i="91"/>
  <c r="B233" i="91"/>
  <c r="B57" i="91"/>
  <c r="B72" i="91"/>
  <c r="B135" i="91"/>
  <c r="B182" i="91"/>
  <c r="B197" i="91"/>
  <c r="B196" i="91"/>
  <c r="B243" i="91"/>
  <c r="B19" i="91"/>
  <c r="B11" i="95"/>
  <c r="B12" i="95"/>
  <c r="B17" i="95"/>
  <c r="B16" i="95"/>
  <c r="B9" i="95"/>
  <c r="B10" i="95"/>
  <c r="B8" i="95"/>
  <c r="B5" i="95"/>
  <c r="B3" i="95"/>
  <c r="B1" i="95"/>
  <c r="P3" i="72" a="1"/>
  <c r="P3" i="72" s="1"/>
  <c r="K3" i="73" s="1" a="1"/>
  <c r="K3" i="73" s="1"/>
  <c r="C1" i="94" a="1"/>
  <c r="C1" i="94" s="1"/>
  <c r="D1" i="92" l="1" a="1"/>
  <c r="D1" i="92" s="1"/>
  <c r="E1" i="92" a="1"/>
  <c r="E1" i="92" s="1"/>
  <c r="D1" i="93" a="1"/>
  <c r="D1" i="93" s="1"/>
  <c r="C146" i="91" a="1"/>
  <c r="C146" i="91" s="1"/>
  <c r="C213" i="91" a="1"/>
  <c r="C213" i="91" s="1"/>
  <c r="C82" i="91" a="1"/>
  <c r="C82" i="91" s="1"/>
  <c r="C193" i="91" a="1"/>
  <c r="C193" i="91" s="1"/>
  <c r="D1" i="101" a="1"/>
  <c r="D1" i="101" s="1"/>
  <c r="C93" i="91" a="1"/>
  <c r="C93" i="91" s="1"/>
  <c r="C32" i="91" a="1"/>
  <c r="C32" i="91" s="1"/>
  <c r="C256" i="91" a="1"/>
  <c r="C256" i="91" s="1"/>
  <c r="C272" i="91" a="1"/>
  <c r="C272" i="91" s="1"/>
  <c r="C57" i="91" a="1"/>
  <c r="C57" i="91" s="1"/>
  <c r="C151" i="91" a="1"/>
  <c r="C151" i="91" s="1"/>
  <c r="C260" i="91" a="1"/>
  <c r="C260" i="91" s="1"/>
  <c r="C130" i="91" a="1"/>
  <c r="C130" i="91" s="1"/>
  <c r="C161" i="91" a="1"/>
  <c r="C161" i="91" s="1"/>
  <c r="C222" i="91" a="1"/>
  <c r="C222" i="91" s="1"/>
  <c r="C223" i="91" a="1"/>
  <c r="C223" i="91" s="1"/>
  <c r="C61" i="91" a="1"/>
  <c r="C61" i="91" s="1"/>
  <c r="C108" i="91" a="1"/>
  <c r="C108" i="91" s="1"/>
  <c r="C187" i="91" a="1"/>
  <c r="C187" i="91" s="1"/>
  <c r="C218" i="91" a="1"/>
  <c r="C218" i="91" s="1"/>
  <c r="C175" i="91" a="1"/>
  <c r="C175" i="91" s="1"/>
  <c r="C25" i="91" a="1"/>
  <c r="C25" i="91" s="1"/>
  <c r="C72" i="91" a="1"/>
  <c r="C72" i="91" s="1"/>
  <c r="C119" i="91" a="1"/>
  <c r="C119" i="91" s="1"/>
  <c r="C166" i="91" a="1"/>
  <c r="C166" i="91" s="1"/>
  <c r="C181" i="91" a="1"/>
  <c r="C181" i="91" s="1"/>
  <c r="C228" i="91" a="1"/>
  <c r="C228" i="91" s="1"/>
  <c r="C96" i="91" a="1"/>
  <c r="C96" i="91" s="1"/>
  <c r="C35" i="91" a="1"/>
  <c r="C35" i="91" s="1"/>
  <c r="C98" i="91" a="1"/>
  <c r="C98" i="91" s="1"/>
  <c r="C48" i="91" a="1"/>
  <c r="C48" i="91" s="1"/>
  <c r="C244" i="91" a="1"/>
  <c r="C244" i="91" s="1"/>
  <c r="C129" i="91" a="1"/>
  <c r="C129" i="91" s="1"/>
  <c r="C190" i="91" a="1"/>
  <c r="C190" i="91" s="1"/>
  <c r="C47" i="91" a="1"/>
  <c r="C47" i="91" s="1"/>
  <c r="C29" i="91" a="1"/>
  <c r="C29" i="91" s="1"/>
  <c r="C76" i="91" a="1"/>
  <c r="C76" i="91" s="1"/>
  <c r="C155" i="91" a="1"/>
  <c r="C155" i="91" s="1"/>
  <c r="C186" i="91" a="1"/>
  <c r="C186" i="91" s="1"/>
  <c r="C249" i="91" a="1"/>
  <c r="C249" i="91" s="1"/>
  <c r="C128" i="91" a="1"/>
  <c r="C128" i="91" s="1"/>
  <c r="C40" i="91" a="1"/>
  <c r="C40" i="91" s="1"/>
  <c r="C87" i="91" a="1"/>
  <c r="C87" i="91" s="1"/>
  <c r="C134" i="91" a="1"/>
  <c r="C134" i="91" s="1"/>
  <c r="C149" i="91" a="1"/>
  <c r="C149" i="91" s="1"/>
  <c r="C196" i="91" a="1"/>
  <c r="C196" i="91" s="1"/>
  <c r="C259" i="91" a="1"/>
  <c r="C259" i="91" s="1"/>
  <c r="C3" i="91" a="1"/>
  <c r="C3" i="91" s="1"/>
  <c r="C66" i="91" a="1"/>
  <c r="C66" i="91" s="1"/>
  <c r="C198" i="91" a="1"/>
  <c r="C198" i="91" s="1"/>
  <c r="C202" i="91" a="1"/>
  <c r="C202" i="91" s="1"/>
  <c r="C165" i="91" a="1"/>
  <c r="C165" i="91" s="1"/>
  <c r="C113" i="91" a="1"/>
  <c r="C113" i="91" s="1"/>
  <c r="C174" i="91" a="1"/>
  <c r="C174" i="91" s="1"/>
  <c r="C269" i="91" a="1"/>
  <c r="C269" i="91" s="1"/>
  <c r="C13" i="91" a="1"/>
  <c r="C13" i="91" s="1"/>
  <c r="C60" i="91" a="1"/>
  <c r="C60" i="91" s="1"/>
  <c r="C139" i="91" a="1"/>
  <c r="C139" i="91" s="1"/>
  <c r="C170" i="91" a="1"/>
  <c r="C170" i="91" s="1"/>
  <c r="C233" i="91" a="1"/>
  <c r="C233" i="91" s="1"/>
  <c r="C159" i="91" a="1"/>
  <c r="C159" i="91" s="1"/>
  <c r="C24" i="91" a="1"/>
  <c r="C24" i="91" s="1"/>
  <c r="C71" i="91" a="1"/>
  <c r="C71" i="91" s="1"/>
  <c r="C118" i="91" a="1"/>
  <c r="C118" i="91" s="1"/>
  <c r="C133" i="91" a="1"/>
  <c r="C133" i="91" s="1"/>
  <c r="C180" i="91" a="1"/>
  <c r="C180" i="91" s="1"/>
  <c r="C243" i="91" a="1"/>
  <c r="C243" i="91" s="1"/>
  <c r="C240" i="91" a="1"/>
  <c r="C240" i="91" s="1"/>
  <c r="C50" i="91" a="1"/>
  <c r="C50" i="91" s="1"/>
  <c r="C124" i="91" a="1"/>
  <c r="C124" i="91" s="1"/>
  <c r="C145" i="91" a="1"/>
  <c r="C145" i="91" s="1"/>
  <c r="C9" i="91" a="1"/>
  <c r="C9" i="91" s="1"/>
  <c r="C212" i="91" a="1"/>
  <c r="C212" i="91" s="1"/>
  <c r="C97" i="91" a="1"/>
  <c r="C97" i="91" s="1"/>
  <c r="C158" i="91" a="1"/>
  <c r="C158" i="91" s="1"/>
  <c r="C253" i="91" a="1"/>
  <c r="C253" i="91" s="1"/>
  <c r="C80" i="91" a="1"/>
  <c r="C80" i="91" s="1"/>
  <c r="C44" i="91" a="1"/>
  <c r="C44" i="91" s="1"/>
  <c r="C123" i="91" a="1"/>
  <c r="C123" i="91" s="1"/>
  <c r="C154" i="91" a="1"/>
  <c r="C154" i="91" s="1"/>
  <c r="C217" i="91" a="1"/>
  <c r="C217" i="91" s="1"/>
  <c r="C264" i="91" a="1"/>
  <c r="C264" i="91" s="1"/>
  <c r="C8" i="91" a="1"/>
  <c r="C8" i="91" s="1"/>
  <c r="C55" i="91" a="1"/>
  <c r="C55" i="91" s="1"/>
  <c r="C102" i="91" a="1"/>
  <c r="C102" i="91" s="1"/>
  <c r="C117" i="91" a="1"/>
  <c r="C117" i="91" s="1"/>
  <c r="C164" i="91" a="1"/>
  <c r="C164" i="91" s="1"/>
  <c r="C227" i="91" a="1"/>
  <c r="C227" i="91" s="1"/>
  <c r="C16" i="91" a="1"/>
  <c r="C16" i="91" s="1"/>
  <c r="C34" i="91" a="1"/>
  <c r="C34" i="91" s="1"/>
  <c r="C142" i="91" a="1"/>
  <c r="C142" i="91" s="1"/>
  <c r="C237" i="91" a="1"/>
  <c r="C237" i="91" s="1"/>
  <c r="C15" i="91" a="1"/>
  <c r="C15" i="91" s="1"/>
  <c r="C28" i="91" a="1"/>
  <c r="C28" i="91" s="1"/>
  <c r="C107" i="91" a="1"/>
  <c r="C107" i="91" s="1"/>
  <c r="C138" i="91" a="1"/>
  <c r="C138" i="91" s="1"/>
  <c r="C201" i="91" a="1"/>
  <c r="C201" i="91" s="1"/>
  <c r="C248" i="91" a="1"/>
  <c r="C248" i="91" s="1"/>
  <c r="C144" i="91" a="1"/>
  <c r="C144" i="91" s="1"/>
  <c r="C39" i="91" a="1"/>
  <c r="C39" i="91" s="1"/>
  <c r="C86" i="91" a="1"/>
  <c r="C86" i="91" s="1"/>
  <c r="C101" i="91" a="1"/>
  <c r="C101" i="91" s="1"/>
  <c r="C148" i="91" a="1"/>
  <c r="C148" i="91" s="1"/>
  <c r="C211" i="91" a="1"/>
  <c r="C211" i="91" s="1"/>
  <c r="C191" i="91" a="1"/>
  <c r="C191" i="91" s="1"/>
  <c r="C18" i="91" a="1"/>
  <c r="C18" i="91" s="1"/>
  <c r="C254" i="91" a="1"/>
  <c r="C254" i="91" s="1"/>
  <c r="C4" i="91" a="1"/>
  <c r="C4" i="91" s="1"/>
  <c r="C234" i="91" a="1"/>
  <c r="C234" i="91" s="1"/>
  <c r="C135" i="91" a="1"/>
  <c r="C135" i="91" s="1"/>
  <c r="C114" i="91" a="1"/>
  <c r="C114" i="91" s="1"/>
  <c r="C265" i="91" a="1"/>
  <c r="C265" i="91" s="1"/>
  <c r="C81" i="91" a="1"/>
  <c r="C81" i="91" s="1"/>
  <c r="C1" i="91" a="1"/>
  <c r="C1" i="91" s="1"/>
  <c r="C65" i="91" a="1"/>
  <c r="C65" i="91" s="1"/>
  <c r="C126" i="91" a="1"/>
  <c r="C126" i="91" s="1"/>
  <c r="C221" i="91" a="1"/>
  <c r="C221" i="91" s="1"/>
  <c r="C268" i="91" a="1"/>
  <c r="C268" i="91" s="1"/>
  <c r="C12" i="91" a="1"/>
  <c r="C12" i="91" s="1"/>
  <c r="C91" i="91" a="1"/>
  <c r="C91" i="91" s="1"/>
  <c r="C122" i="91" a="1"/>
  <c r="C122" i="91" s="1"/>
  <c r="C185" i="91" a="1"/>
  <c r="C185" i="91" s="1"/>
  <c r="C232" i="91" a="1"/>
  <c r="C232" i="91" s="1"/>
  <c r="C111" i="91" a="1"/>
  <c r="C111" i="91" s="1"/>
  <c r="C23" i="91" a="1"/>
  <c r="C23" i="91" s="1"/>
  <c r="C70" i="91" a="1"/>
  <c r="C70" i="91" s="1"/>
  <c r="C85" i="91" a="1"/>
  <c r="C85" i="91" s="1"/>
  <c r="C132" i="91" a="1"/>
  <c r="C132" i="91" s="1"/>
  <c r="C195" i="91" a="1"/>
  <c r="C195" i="91" s="1"/>
  <c r="C258" i="91" a="1"/>
  <c r="C258" i="91" s="1"/>
  <c r="C2" i="91" a="1"/>
  <c r="C2" i="91" s="1"/>
  <c r="C104" i="91" a="1"/>
  <c r="C104" i="91" s="1"/>
  <c r="C19" i="91" a="1"/>
  <c r="C19" i="91" s="1"/>
  <c r="C49" i="91" a="1"/>
  <c r="C49" i="91" s="1"/>
  <c r="C110" i="91" a="1"/>
  <c r="C110" i="91" s="1"/>
  <c r="C205" i="91" a="1"/>
  <c r="C205" i="91" s="1"/>
  <c r="C252" i="91" a="1"/>
  <c r="C252" i="91" s="1"/>
  <c r="C176" i="91" a="1"/>
  <c r="C176" i="91" s="1"/>
  <c r="C75" i="91" a="1"/>
  <c r="C75" i="91" s="1"/>
  <c r="C106" i="91" a="1"/>
  <c r="C106" i="91" s="1"/>
  <c r="C169" i="91" a="1"/>
  <c r="C169" i="91" s="1"/>
  <c r="C216" i="91" a="1"/>
  <c r="C216" i="91" s="1"/>
  <c r="C263" i="91" a="1"/>
  <c r="C263" i="91" s="1"/>
  <c r="C7" i="91" a="1"/>
  <c r="C7" i="91" s="1"/>
  <c r="C54" i="91" a="1"/>
  <c r="C54" i="91" s="1"/>
  <c r="C69" i="91" a="1"/>
  <c r="C69" i="91" s="1"/>
  <c r="C116" i="91" a="1"/>
  <c r="C116" i="91" s="1"/>
  <c r="C179" i="91" a="1"/>
  <c r="C179" i="91" s="1"/>
  <c r="C242" i="91" a="1"/>
  <c r="C242" i="91" s="1"/>
  <c r="C140" i="91" a="1"/>
  <c r="C140" i="91" s="1"/>
  <c r="C41" i="91" a="1"/>
  <c r="C41" i="91" s="1"/>
  <c r="C56" i="91" a="1"/>
  <c r="C56" i="91" s="1"/>
  <c r="C112" i="91" a="1"/>
  <c r="C112" i="91" s="1"/>
  <c r="C33" i="91" a="1"/>
  <c r="C33" i="91" s="1"/>
  <c r="C94" i="91" a="1"/>
  <c r="C94" i="91" s="1"/>
  <c r="C189" i="91" a="1"/>
  <c r="C189" i="91" s="1"/>
  <c r="C236" i="91" a="1"/>
  <c r="C236" i="91" s="1"/>
  <c r="C255" i="91" a="1"/>
  <c r="C255" i="91" s="1"/>
  <c r="C59" i="91" a="1"/>
  <c r="C59" i="91" s="1"/>
  <c r="C90" i="91" a="1"/>
  <c r="C90" i="91" s="1"/>
  <c r="C153" i="91" a="1"/>
  <c r="C153" i="91" s="1"/>
  <c r="C200" i="91" a="1"/>
  <c r="C200" i="91" s="1"/>
  <c r="C247" i="91" a="1"/>
  <c r="C247" i="91" s="1"/>
  <c r="C64" i="91" a="1"/>
  <c r="C64" i="91" s="1"/>
  <c r="C38" i="91" a="1"/>
  <c r="C38" i="91" s="1"/>
  <c r="C53" i="91" a="1"/>
  <c r="C53" i="91" s="1"/>
  <c r="C100" i="91" a="1"/>
  <c r="C100" i="91" s="1"/>
  <c r="C163" i="91" a="1"/>
  <c r="C163" i="91" s="1"/>
  <c r="C226" i="91" a="1"/>
  <c r="C226" i="91" s="1"/>
  <c r="C219" i="91" a="1"/>
  <c r="C219" i="91" s="1"/>
  <c r="C79" i="91" a="1"/>
  <c r="C79" i="91" s="1"/>
  <c r="C127" i="91" a="1"/>
  <c r="C127" i="91" s="1"/>
  <c r="C17" i="91" a="1"/>
  <c r="C17" i="91" s="1"/>
  <c r="C78" i="91" a="1"/>
  <c r="C78" i="91" s="1"/>
  <c r="C173" i="91" a="1"/>
  <c r="C173" i="91" s="1"/>
  <c r="C220" i="91" a="1"/>
  <c r="C220" i="91" s="1"/>
  <c r="C95" i="91" a="1"/>
  <c r="C95" i="91" s="1"/>
  <c r="C43" i="91" a="1"/>
  <c r="C43" i="91" s="1"/>
  <c r="C74" i="91" a="1"/>
  <c r="C74" i="91" s="1"/>
  <c r="C137" i="91" a="1"/>
  <c r="C137" i="91" s="1"/>
  <c r="C184" i="91" a="1"/>
  <c r="C184" i="91" s="1"/>
  <c r="C231" i="91" a="1"/>
  <c r="C231" i="91" s="1"/>
  <c r="C143" i="91" a="1"/>
  <c r="C143" i="91" s="1"/>
  <c r="C22" i="91" a="1"/>
  <c r="C22" i="91" s="1"/>
  <c r="C37" i="91" a="1"/>
  <c r="C37" i="91" s="1"/>
  <c r="C84" i="91" a="1"/>
  <c r="C84" i="91" s="1"/>
  <c r="C147" i="91" a="1"/>
  <c r="C147" i="91" s="1"/>
  <c r="C210" i="91" a="1"/>
  <c r="C210" i="91" s="1"/>
  <c r="C177" i="91" a="1"/>
  <c r="C177" i="91" s="1"/>
  <c r="C203" i="91" a="1"/>
  <c r="C203" i="91" s="1"/>
  <c r="C88" i="91" a="1"/>
  <c r="C88" i="91" s="1"/>
  <c r="C51" i="91" a="1"/>
  <c r="C51" i="91" s="1"/>
  <c r="C45" i="91" a="1"/>
  <c r="C45" i="91" s="1"/>
  <c r="C257" i="91" a="1"/>
  <c r="C257" i="91" s="1"/>
  <c r="C208" i="91" a="1"/>
  <c r="C208" i="91" s="1"/>
  <c r="C62" i="91" a="1"/>
  <c r="C62" i="91" s="1"/>
  <c r="C157" i="91" a="1"/>
  <c r="C157" i="91" s="1"/>
  <c r="C204" i="91" a="1"/>
  <c r="C204" i="91" s="1"/>
  <c r="C31" i="91" a="1"/>
  <c r="C31" i="91" s="1"/>
  <c r="C27" i="91" a="1"/>
  <c r="C27" i="91" s="1"/>
  <c r="C58" i="91" a="1"/>
  <c r="C58" i="91" s="1"/>
  <c r="C121" i="91" a="1"/>
  <c r="C121" i="91" s="1"/>
  <c r="C168" i="91" a="1"/>
  <c r="C168" i="91" s="1"/>
  <c r="C215" i="91" a="1"/>
  <c r="C215" i="91" s="1"/>
  <c r="C262" i="91" a="1"/>
  <c r="C262" i="91" s="1"/>
  <c r="C6" i="91" a="1"/>
  <c r="C6" i="91" s="1"/>
  <c r="C21" i="91" a="1"/>
  <c r="C21" i="91" s="1"/>
  <c r="C68" i="91" a="1"/>
  <c r="C68" i="91" s="1"/>
  <c r="C131" i="91" a="1"/>
  <c r="C131" i="91" s="1"/>
  <c r="C194" i="91" a="1"/>
  <c r="C194" i="91" s="1"/>
  <c r="C224" i="91" a="1"/>
  <c r="C224" i="91" s="1"/>
  <c r="C67" i="91" a="1"/>
  <c r="C67" i="91" s="1"/>
  <c r="C182" i="91" a="1"/>
  <c r="C182" i="91" s="1"/>
  <c r="C206" i="91" a="1"/>
  <c r="C206" i="91" s="1"/>
  <c r="C207" i="91" a="1"/>
  <c r="C207" i="91" s="1"/>
  <c r="C241" i="91" a="1"/>
  <c r="C241" i="91" s="1"/>
  <c r="C271" i="91" a="1"/>
  <c r="C271" i="91" s="1"/>
  <c r="C46" i="91" a="1"/>
  <c r="C46" i="91" s="1"/>
  <c r="C141" i="91" a="1"/>
  <c r="C141" i="91" s="1"/>
  <c r="C188" i="91" a="1"/>
  <c r="C188" i="91" s="1"/>
  <c r="C267" i="91" a="1"/>
  <c r="C267" i="91" s="1"/>
  <c r="C11" i="91" a="1"/>
  <c r="C11" i="91" s="1"/>
  <c r="C42" i="91" a="1"/>
  <c r="C42" i="91" s="1"/>
  <c r="C105" i="91" a="1"/>
  <c r="C105" i="91" s="1"/>
  <c r="C152" i="91" a="1"/>
  <c r="C152" i="91" s="1"/>
  <c r="C199" i="91" a="1"/>
  <c r="C199" i="91" s="1"/>
  <c r="C246" i="91" a="1"/>
  <c r="C246" i="91" s="1"/>
  <c r="C261" i="91" a="1"/>
  <c r="C261" i="91" s="1"/>
  <c r="C5" i="91" a="1"/>
  <c r="C5" i="91" s="1"/>
  <c r="C52" i="91" a="1"/>
  <c r="C52" i="91" s="1"/>
  <c r="C115" i="91" a="1"/>
  <c r="C115" i="91" s="1"/>
  <c r="C178" i="91" a="1"/>
  <c r="C178" i="91" s="1"/>
  <c r="C250" i="91" a="1"/>
  <c r="C250" i="91" s="1"/>
  <c r="C77" i="91" a="1"/>
  <c r="C77" i="91" s="1"/>
  <c r="C92" i="91" a="1"/>
  <c r="C92" i="91" s="1"/>
  <c r="C150" i="91" a="1"/>
  <c r="C150" i="91" s="1"/>
  <c r="C225" i="91" a="1"/>
  <c r="C225" i="91" s="1"/>
  <c r="C63" i="91" a="1"/>
  <c r="C63" i="91" s="1"/>
  <c r="C30" i="91" a="1"/>
  <c r="C30" i="91" s="1"/>
  <c r="C125" i="91" a="1"/>
  <c r="C125" i="91" s="1"/>
  <c r="C172" i="91" a="1"/>
  <c r="C172" i="91" s="1"/>
  <c r="C251" i="91" a="1"/>
  <c r="C251" i="91" s="1"/>
  <c r="C160" i="91" a="1"/>
  <c r="C160" i="91" s="1"/>
  <c r="C26" i="91" a="1"/>
  <c r="C26" i="91" s="1"/>
  <c r="C89" i="91" a="1"/>
  <c r="C89" i="91" s="1"/>
  <c r="C136" i="91" a="1"/>
  <c r="C136" i="91" s="1"/>
  <c r="C183" i="91" a="1"/>
  <c r="C183" i="91" s="1"/>
  <c r="C230" i="91" a="1"/>
  <c r="C230" i="91" s="1"/>
  <c r="C245" i="91" a="1"/>
  <c r="C245" i="91" s="1"/>
  <c r="C192" i="91" a="1"/>
  <c r="C192" i="91" s="1"/>
  <c r="C36" i="91" a="1"/>
  <c r="C36" i="91" s="1"/>
  <c r="C99" i="91" a="1"/>
  <c r="C99" i="91" s="1"/>
  <c r="C162" i="91" a="1"/>
  <c r="C162" i="91" s="1"/>
  <c r="C238" i="91" a="1"/>
  <c r="C238" i="91" s="1"/>
  <c r="C197" i="91" a="1"/>
  <c r="C197" i="91" s="1"/>
  <c r="C171" i="91" a="1"/>
  <c r="C171" i="91" s="1"/>
  <c r="C103" i="91" a="1"/>
  <c r="C103" i="91" s="1"/>
  <c r="C209" i="91" a="1"/>
  <c r="C209" i="91" s="1"/>
  <c r="C270" i="91" a="1"/>
  <c r="C270" i="91" s="1"/>
  <c r="C14" i="91" a="1"/>
  <c r="C14" i="91" s="1"/>
  <c r="C109" i="91" a="1"/>
  <c r="C109" i="91" s="1"/>
  <c r="C156" i="91" a="1"/>
  <c r="C156" i="91" s="1"/>
  <c r="C235" i="91" a="1"/>
  <c r="C235" i="91" s="1"/>
  <c r="C266" i="91" a="1"/>
  <c r="C266" i="91" s="1"/>
  <c r="C10" i="91" a="1"/>
  <c r="C10" i="91" s="1"/>
  <c r="C73" i="91" a="1"/>
  <c r="C73" i="91" s="1"/>
  <c r="C120" i="91" a="1"/>
  <c r="C120" i="91" s="1"/>
  <c r="C167" i="91" a="1"/>
  <c r="C167" i="91" s="1"/>
  <c r="C214" i="91" a="1"/>
  <c r="C214" i="91" s="1"/>
  <c r="C229" i="91" a="1"/>
  <c r="C229" i="91" s="1"/>
  <c r="C239" i="91" a="1"/>
  <c r="C239" i="91" s="1"/>
  <c r="C20" i="91" a="1"/>
  <c r="C20" i="91" s="1"/>
  <c r="C83" i="91" a="1"/>
  <c r="C83" i="91" s="1"/>
  <c r="C301" i="95" a="1"/>
  <c r="C301" i="95" s="1"/>
  <c r="C655" i="95" a="1"/>
  <c r="C655" i="95" s="1"/>
  <c r="C609" i="95" a="1"/>
  <c r="C609" i="95" s="1"/>
  <c r="C685" i="95" a="1"/>
  <c r="C685" i="95" s="1"/>
  <c r="C542" i="95" a="1"/>
  <c r="C542" i="95" s="1"/>
  <c r="C570" i="95" a="1"/>
  <c r="C570" i="95" s="1"/>
  <c r="C240" i="95" a="1"/>
  <c r="C240" i="95" s="1"/>
  <c r="C106" i="95" a="1"/>
  <c r="C106" i="95" s="1"/>
  <c r="C693" i="95" a="1"/>
  <c r="C693" i="95" s="1"/>
  <c r="C232" i="95" a="1"/>
  <c r="C232" i="95" s="1"/>
  <c r="C519" i="95" a="1"/>
  <c r="C519" i="95" s="1"/>
  <c r="C529" i="95" a="1"/>
  <c r="C529" i="95" s="1"/>
  <c r="C245" i="95" a="1"/>
  <c r="C245" i="95" s="1"/>
  <c r="C160" i="95" a="1"/>
  <c r="C160" i="95" s="1"/>
  <c r="C321" i="95" a="1"/>
  <c r="C321" i="95" s="1"/>
  <c r="C511" i="95" a="1"/>
  <c r="C511" i="95" s="1"/>
  <c r="C584" i="95" a="1"/>
  <c r="C584" i="95" s="1"/>
  <c r="C606" i="95" a="1"/>
  <c r="C606" i="95" s="1"/>
  <c r="C41" i="95" a="1"/>
  <c r="C41" i="95" s="1"/>
  <c r="C707" i="95" a="1"/>
  <c r="C707" i="95" s="1"/>
  <c r="C488" i="95" a="1"/>
  <c r="C488" i="95" s="1"/>
  <c r="C595" i="95" a="1"/>
  <c r="C595" i="95" s="1"/>
  <c r="C417" i="95" a="1"/>
  <c r="C417" i="95" s="1"/>
  <c r="C144" i="95" a="1"/>
  <c r="C144" i="95" s="1"/>
  <c r="C577" i="95" a="1"/>
  <c r="C577" i="95" s="1"/>
  <c r="C711" i="95" a="1"/>
  <c r="C711" i="95" s="1"/>
  <c r="C420" i="95" a="1"/>
  <c r="C420" i="95" s="1"/>
  <c r="C344" i="95" a="1"/>
  <c r="C344" i="95" s="1"/>
  <c r="C247" i="95" a="1"/>
  <c r="C247" i="95" s="1"/>
  <c r="C402" i="95" a="1"/>
  <c r="C402" i="95" s="1"/>
  <c r="C251" i="95" a="1"/>
  <c r="C251" i="95" s="1"/>
  <c r="C556" i="95" a="1"/>
  <c r="C556" i="95" s="1"/>
  <c r="C472" i="95" a="1"/>
  <c r="C472" i="95" s="1"/>
  <c r="C458" i="95" a="1"/>
  <c r="C458" i="95" s="1"/>
  <c r="C435" i="95" a="1"/>
  <c r="C435" i="95" s="1"/>
  <c r="C612" i="95" a="1"/>
  <c r="C612" i="95" s="1"/>
  <c r="C116" i="95" a="1"/>
  <c r="C116" i="95" s="1"/>
  <c r="C220" i="95" a="1"/>
  <c r="C220" i="95" s="1"/>
  <c r="C325" i="95" a="1"/>
  <c r="C325" i="95" s="1"/>
  <c r="C244" i="95" a="1"/>
  <c r="C244" i="95" s="1"/>
  <c r="C553" i="95" a="1"/>
  <c r="C553" i="95" s="1"/>
  <c r="C209" i="95" a="1"/>
  <c r="C209" i="95" s="1"/>
  <c r="C42" i="95" a="1"/>
  <c r="C42" i="95" s="1"/>
  <c r="C492" i="95" a="1"/>
  <c r="C492" i="95" s="1"/>
  <c r="C278" i="95" a="1"/>
  <c r="C278" i="95" s="1"/>
  <c r="C1" i="95" a="1"/>
  <c r="C1" i="95" s="1"/>
  <c r="C86" i="95" a="1"/>
  <c r="C86" i="95" s="1"/>
  <c r="C140" i="95" a="1"/>
  <c r="C140" i="95" s="1"/>
  <c r="C660" i="95" a="1"/>
  <c r="C660" i="95" s="1"/>
  <c r="C35" i="95" a="1"/>
  <c r="C35" i="95" s="1"/>
  <c r="C700" i="95" a="1"/>
  <c r="C700" i="95" s="1"/>
  <c r="C696" i="95" a="1"/>
  <c r="C696" i="95" s="1"/>
  <c r="C537" i="95" a="1"/>
  <c r="C537" i="95" s="1"/>
  <c r="C666" i="95" a="1"/>
  <c r="C666" i="95" s="1"/>
  <c r="C323" i="95" a="1"/>
  <c r="C323" i="95" s="1"/>
  <c r="C306" i="95" a="1"/>
  <c r="C306" i="95" s="1"/>
  <c r="C466" i="95" a="1"/>
  <c r="C466" i="95" s="1"/>
  <c r="C652" i="95" a="1"/>
  <c r="C652" i="95" s="1"/>
  <c r="C582" i="95" a="1"/>
  <c r="C582" i="95" s="1"/>
  <c r="C286" i="95" a="1"/>
  <c r="C286" i="95" s="1"/>
  <c r="C422" i="95" a="1"/>
  <c r="C422" i="95" s="1"/>
  <c r="C669" i="95" a="1"/>
  <c r="C669" i="95" s="1"/>
  <c r="C646" i="95" a="1"/>
  <c r="C646" i="95" s="1"/>
  <c r="C85" i="95" a="1"/>
  <c r="C85" i="95" s="1"/>
  <c r="C657" i="95" a="1"/>
  <c r="C657" i="95" s="1"/>
  <c r="C547" i="95" a="1"/>
  <c r="C547" i="95" s="1"/>
  <c r="C514" i="95" a="1"/>
  <c r="C514" i="95" s="1"/>
  <c r="C197" i="95" a="1"/>
  <c r="C197" i="95" s="1"/>
  <c r="C188" i="95" a="1"/>
  <c r="C188" i="95" s="1"/>
  <c r="C506" i="95" a="1"/>
  <c r="C506" i="95" s="1"/>
  <c r="C183" i="95" a="1"/>
  <c r="C183" i="95" s="1"/>
  <c r="C462" i="95" a="1"/>
  <c r="C462" i="95" s="1"/>
  <c r="C10" i="95" a="1"/>
  <c r="C10" i="95" s="1"/>
  <c r="C357" i="95" a="1"/>
  <c r="C357" i="95" s="1"/>
  <c r="C150" i="95" a="1"/>
  <c r="C150" i="95" s="1"/>
  <c r="C267" i="95" a="1"/>
  <c r="C267" i="95" s="1"/>
  <c r="C332" i="95" a="1"/>
  <c r="C332" i="95" s="1"/>
  <c r="C304" i="95" a="1"/>
  <c r="C304" i="95" s="1"/>
  <c r="C122" i="95" a="1"/>
  <c r="C122" i="95" s="1"/>
  <c r="C678" i="95" a="1"/>
  <c r="C678" i="95" s="1"/>
  <c r="C77" i="95" a="1"/>
  <c r="C77" i="95" s="1"/>
  <c r="C81" i="95" a="1"/>
  <c r="C81" i="95" s="1"/>
  <c r="C672" i="95" a="1"/>
  <c r="C672" i="95" s="1"/>
  <c r="C580" i="95" a="1"/>
  <c r="C580" i="95" s="1"/>
  <c r="C524" i="95" a="1"/>
  <c r="C524" i="95" s="1"/>
  <c r="C375" i="95" a="1"/>
  <c r="C375" i="95" s="1"/>
  <c r="C416" i="95" a="1"/>
  <c r="C416" i="95" s="1"/>
  <c r="C348" i="95" a="1"/>
  <c r="C348" i="95" s="1"/>
  <c r="C624" i="95" a="1"/>
  <c r="C624" i="95" s="1"/>
  <c r="C112" i="95" a="1"/>
  <c r="C112" i="95" s="1"/>
  <c r="C307" i="95" a="1"/>
  <c r="C307" i="95" s="1"/>
  <c r="C625" i="95" a="1"/>
  <c r="C625" i="95" s="1"/>
  <c r="C450" i="95" a="1"/>
  <c r="C450" i="95" s="1"/>
  <c r="C326" i="95" a="1"/>
  <c r="C326" i="95" s="1"/>
  <c r="C298" i="95" a="1"/>
  <c r="C298" i="95" s="1"/>
  <c r="C233" i="95" a="1"/>
  <c r="C233" i="95" s="1"/>
  <c r="C84" i="95" a="1"/>
  <c r="C84" i="95" s="1"/>
  <c r="C331" i="95" a="1"/>
  <c r="C331" i="95" s="1"/>
  <c r="C561" i="95" a="1"/>
  <c r="C561" i="95" s="1"/>
  <c r="C634" i="95" a="1"/>
  <c r="C634" i="95" s="1"/>
  <c r="C68" i="95" a="1"/>
  <c r="C68" i="95" s="1"/>
  <c r="C216" i="95" a="1"/>
  <c r="C216" i="95" s="1"/>
  <c r="C715" i="95" a="1"/>
  <c r="C715" i="95" s="1"/>
  <c r="C50" i="95" a="1"/>
  <c r="C50" i="95" s="1"/>
  <c r="C482" i="95" a="1"/>
  <c r="C482" i="95" s="1"/>
  <c r="C548" i="95" a="1"/>
  <c r="C548" i="95" s="1"/>
  <c r="C333" i="95" a="1"/>
  <c r="C333" i="95" s="1"/>
  <c r="C322" i="95" a="1"/>
  <c r="C322" i="95" s="1"/>
  <c r="C243" i="95" a="1"/>
  <c r="C243" i="95" s="1"/>
  <c r="C395" i="95" a="1"/>
  <c r="C395" i="95" s="1"/>
  <c r="C683" i="95" a="1"/>
  <c r="C683" i="95" s="1"/>
  <c r="C173" i="95" a="1"/>
  <c r="C173" i="95" s="1"/>
  <c r="C103" i="95" a="1"/>
  <c r="C103" i="95" s="1"/>
  <c r="C149" i="95" a="1"/>
  <c r="C149" i="95" s="1"/>
  <c r="C718" i="95" a="1"/>
  <c r="C718" i="95" s="1"/>
  <c r="C369" i="95" a="1"/>
  <c r="C369" i="95" s="1"/>
  <c r="C213" i="95" a="1"/>
  <c r="C213" i="95" s="1"/>
  <c r="C32" i="95" a="1"/>
  <c r="C32" i="95" s="1"/>
  <c r="C451" i="95" a="1"/>
  <c r="C451" i="95" s="1"/>
  <c r="C181" i="95" a="1"/>
  <c r="C181" i="95" s="1"/>
  <c r="C367" i="95" a="1"/>
  <c r="C367" i="95" s="1"/>
  <c r="C607" i="95" a="1"/>
  <c r="C607" i="95" s="1"/>
  <c r="C599" i="95" a="1"/>
  <c r="C599" i="95" s="1"/>
  <c r="C518" i="95" a="1"/>
  <c r="C518" i="95" s="1"/>
  <c r="C163" i="95" a="1"/>
  <c r="C163" i="95" s="1"/>
  <c r="C172" i="95" a="1"/>
  <c r="C172" i="95" s="1"/>
  <c r="C93" i="95" a="1"/>
  <c r="C93" i="95" s="1"/>
  <c r="C338" i="95" a="1"/>
  <c r="C338" i="95" s="1"/>
  <c r="C7" i="95" a="1"/>
  <c r="C7" i="95" s="1"/>
  <c r="C168" i="95" a="1"/>
  <c r="C168" i="95" s="1"/>
  <c r="C503" i="95" a="1"/>
  <c r="C503" i="95" s="1"/>
  <c r="C692" i="95" a="1"/>
  <c r="C692" i="95" s="1"/>
  <c r="C162" i="95" a="1"/>
  <c r="C162" i="95" s="1"/>
  <c r="C143" i="95" a="1"/>
  <c r="C143" i="95" s="1"/>
  <c r="C520" i="95" a="1"/>
  <c r="C520" i="95" s="1"/>
  <c r="C604" i="95" a="1"/>
  <c r="C604" i="95" s="1"/>
  <c r="C574" i="95" a="1"/>
  <c r="C574" i="95" s="1"/>
  <c r="C43" i="95" a="1"/>
  <c r="C43" i="95" s="1"/>
  <c r="C260" i="95" a="1"/>
  <c r="C260" i="95" s="1"/>
  <c r="C602" i="95" a="1"/>
  <c r="C602" i="95" s="1"/>
  <c r="C156" i="95" a="1"/>
  <c r="C156" i="95" s="1"/>
  <c r="C219" i="95" a="1"/>
  <c r="C219" i="95" s="1"/>
  <c r="C670" i="95" a="1"/>
  <c r="C670" i="95" s="1"/>
  <c r="C214" i="95" a="1"/>
  <c r="C214" i="95" s="1"/>
  <c r="C510" i="95" a="1"/>
  <c r="C510" i="95" s="1"/>
  <c r="C564" i="95" a="1"/>
  <c r="C564" i="95" s="1"/>
  <c r="C398" i="95" a="1"/>
  <c r="C398" i="95" s="1"/>
  <c r="C445" i="95" a="1"/>
  <c r="C445" i="95" s="1"/>
  <c r="C246" i="95" a="1"/>
  <c r="C246" i="95" s="1"/>
  <c r="C579" i="95" a="1"/>
  <c r="C579" i="95" s="1"/>
  <c r="C295" i="95" a="1"/>
  <c r="C295" i="95" s="1"/>
  <c r="C356" i="95" a="1"/>
  <c r="C356" i="95" s="1"/>
  <c r="C380" i="95" a="1"/>
  <c r="C380" i="95" s="1"/>
  <c r="C224" i="95" a="1"/>
  <c r="C224" i="95" s="1"/>
  <c r="C530" i="95" a="1"/>
  <c r="C530" i="95" s="1"/>
  <c r="C99" i="95" a="1"/>
  <c r="C99" i="95" s="1"/>
  <c r="C80" i="95" a="1"/>
  <c r="C80" i="95" s="1"/>
  <c r="C617" i="95" a="1"/>
  <c r="C617" i="95" s="1"/>
  <c r="C288" i="95" a="1"/>
  <c r="C288" i="95" s="1"/>
  <c r="C538" i="95" a="1"/>
  <c r="C538" i="95" s="1"/>
  <c r="C238" i="95" a="1"/>
  <c r="C238" i="95" s="1"/>
  <c r="C132" i="95" a="1"/>
  <c r="C132" i="95" s="1"/>
  <c r="C114" i="95" a="1"/>
  <c r="C114" i="95" s="1"/>
  <c r="C430" i="95" a="1"/>
  <c r="C430" i="95" s="1"/>
  <c r="C662" i="95" a="1"/>
  <c r="C662" i="95" s="1"/>
  <c r="C630" i="95" a="1"/>
  <c r="C630" i="95" s="1"/>
  <c r="C92" i="95" a="1"/>
  <c r="C92" i="95" s="1"/>
  <c r="C642" i="95" a="1"/>
  <c r="C642" i="95" s="1"/>
  <c r="C554" i="95" a="1"/>
  <c r="C554" i="95" s="1"/>
  <c r="C504" i="95" a="1"/>
  <c r="C504" i="95" s="1"/>
  <c r="C169" i="95" a="1"/>
  <c r="C169" i="95" s="1"/>
  <c r="C195" i="95" a="1"/>
  <c r="C195" i="95" s="1"/>
  <c r="C493" i="95" a="1"/>
  <c r="C493" i="95" s="1"/>
  <c r="C661" i="95" a="1"/>
  <c r="C661" i="95" s="1"/>
  <c r="C329" i="95" a="1"/>
  <c r="C329" i="95" s="1"/>
  <c r="C636" i="95" a="1"/>
  <c r="C636" i="95" s="1"/>
  <c r="C345" i="95" a="1"/>
  <c r="C345" i="95" s="1"/>
  <c r="C708" i="95" a="1"/>
  <c r="C708" i="95" s="1"/>
  <c r="C680" i="95" a="1"/>
  <c r="C680" i="95" s="1"/>
  <c r="C463" i="95" a="1"/>
  <c r="C463" i="95" s="1"/>
  <c r="C373" i="95" a="1"/>
  <c r="C373" i="95" s="1"/>
  <c r="C336" i="95" a="1"/>
  <c r="C336" i="95" s="1"/>
  <c r="C337" i="95" a="1"/>
  <c r="C337" i="95" s="1"/>
  <c r="C18" i="95" a="1"/>
  <c r="C18" i="95" s="1"/>
  <c r="C471" i="95" a="1"/>
  <c r="C471" i="95" s="1"/>
  <c r="C67" i="95" a="1"/>
  <c r="C67" i="95" s="1"/>
  <c r="C294" i="95" a="1"/>
  <c r="C294" i="95" s="1"/>
  <c r="C281" i="95" a="1"/>
  <c r="C281" i="95" s="1"/>
  <c r="C221" i="95" a="1"/>
  <c r="C221" i="95" s="1"/>
  <c r="C406" i="95" a="1"/>
  <c r="C406" i="95" s="1"/>
  <c r="C305" i="95" a="1"/>
  <c r="C305" i="95" s="1"/>
  <c r="C182" i="95" a="1"/>
  <c r="C182" i="95" s="1"/>
  <c r="C585" i="95" a="1"/>
  <c r="C585" i="95" s="1"/>
  <c r="C300" i="95" a="1"/>
  <c r="C300" i="95" s="1"/>
  <c r="C665" i="95" a="1"/>
  <c r="C665" i="95" s="1"/>
  <c r="C287" i="95" a="1"/>
  <c r="C287" i="95" s="1"/>
  <c r="C376" i="95" a="1"/>
  <c r="C376" i="95" s="1"/>
  <c r="C388" i="95" a="1"/>
  <c r="C388" i="95" s="1"/>
  <c r="C316" i="95" a="1"/>
  <c r="C316" i="95" s="1"/>
  <c r="C340" i="95" a="1"/>
  <c r="C340" i="95" s="1"/>
  <c r="C254" i="95" a="1"/>
  <c r="C254" i="95" s="1"/>
  <c r="C123" i="95" a="1"/>
  <c r="C123" i="95" s="1"/>
  <c r="C654" i="95" a="1"/>
  <c r="C654" i="95" s="1"/>
  <c r="C521" i="95" a="1"/>
  <c r="C521" i="95" s="1"/>
  <c r="C390" i="95" a="1"/>
  <c r="C390" i="95" s="1"/>
  <c r="C535" i="95" a="1"/>
  <c r="C535" i="95" s="1"/>
  <c r="C483" i="95" a="1"/>
  <c r="C483" i="95" s="1"/>
  <c r="C469" i="95" a="1"/>
  <c r="C469" i="95" s="1"/>
  <c r="C410" i="95" a="1"/>
  <c r="C410" i="95" s="1"/>
  <c r="C282" i="95" a="1"/>
  <c r="C282" i="95" s="1"/>
  <c r="C202" i="95" a="1"/>
  <c r="C202" i="95" s="1"/>
  <c r="C57" i="95" a="1"/>
  <c r="C57" i="95" s="1"/>
  <c r="C704" i="95" a="1"/>
  <c r="C704" i="95" s="1"/>
  <c r="C703" i="95" a="1"/>
  <c r="C703" i="95" s="1"/>
  <c r="C135" i="95" a="1"/>
  <c r="C135" i="95" s="1"/>
  <c r="C701" i="95" a="1"/>
  <c r="C701" i="95" s="1"/>
  <c r="C565" i="95" a="1"/>
  <c r="C565" i="95" s="1"/>
  <c r="C550" i="95" a="1"/>
  <c r="C550" i="95" s="1"/>
  <c r="C491" i="95" a="1"/>
  <c r="C491" i="95" s="1"/>
  <c r="C223" i="95" a="1"/>
  <c r="C223" i="95" s="1"/>
  <c r="C151" i="95" a="1"/>
  <c r="C151" i="95" s="1"/>
  <c r="C3" i="95" a="1"/>
  <c r="C3" i="95" s="1"/>
  <c r="C562" i="95" a="1"/>
  <c r="C562" i="95" s="1"/>
  <c r="C58" i="95" a="1"/>
  <c r="C58" i="95" s="1"/>
  <c r="C383" i="95" a="1"/>
  <c r="C383" i="95" s="1"/>
  <c r="C578" i="95" a="1"/>
  <c r="C578" i="95" s="1"/>
  <c r="C635" i="95" a="1"/>
  <c r="C635" i="95" s="1"/>
  <c r="C627" i="95" a="1"/>
  <c r="C627" i="95" s="1"/>
  <c r="C573" i="95" a="1"/>
  <c r="C573" i="95" s="1"/>
  <c r="C157" i="95" a="1"/>
  <c r="C157" i="95" s="1"/>
  <c r="C100" i="95" a="1"/>
  <c r="C100" i="95" s="1"/>
  <c r="C568" i="95" a="1"/>
  <c r="C568" i="95" s="1"/>
  <c r="C496" i="95" a="1"/>
  <c r="C496" i="95" s="1"/>
  <c r="C139" i="95" a="1"/>
  <c r="C139" i="95" s="1"/>
  <c r="C543" i="95" a="1"/>
  <c r="C543" i="95" s="1"/>
  <c r="C142" i="95" a="1"/>
  <c r="C142" i="95" s="1"/>
  <c r="C319" i="95" a="1"/>
  <c r="C319" i="95" s="1"/>
  <c r="C452" i="95" a="1"/>
  <c r="C452" i="95" s="1"/>
  <c r="C17" i="95" a="1"/>
  <c r="C17" i="95" s="1"/>
  <c r="C613" i="95" a="1"/>
  <c r="C613" i="95" s="1"/>
  <c r="C619" i="95" a="1"/>
  <c r="C619" i="95" s="1"/>
  <c r="C523" i="95" a="1"/>
  <c r="C523" i="95" s="1"/>
  <c r="C668" i="95" a="1"/>
  <c r="C668" i="95" s="1"/>
  <c r="C359" i="95" a="1"/>
  <c r="C359" i="95" s="1"/>
  <c r="C596" i="95" a="1"/>
  <c r="C596" i="95" s="1"/>
  <c r="C341" i="95" a="1"/>
  <c r="C341" i="95" s="1"/>
  <c r="C97" i="95" a="1"/>
  <c r="C97" i="95" s="1"/>
  <c r="C317" i="95" a="1"/>
  <c r="C317" i="95" s="1"/>
  <c r="C115" i="95" a="1"/>
  <c r="C115" i="95" s="1"/>
  <c r="C396" i="95" a="1"/>
  <c r="C396" i="95" s="1"/>
  <c r="C308" i="95" a="1"/>
  <c r="C308" i="95" s="1"/>
  <c r="C456" i="95" a="1"/>
  <c r="C456" i="95" s="1"/>
  <c r="C643" i="95" a="1"/>
  <c r="C643" i="95" s="1"/>
  <c r="C14" i="95" a="1"/>
  <c r="C14" i="95" s="1"/>
  <c r="C590" i="95" a="1"/>
  <c r="C590" i="95" s="1"/>
  <c r="C645" i="95" a="1"/>
  <c r="C645" i="95" s="1"/>
  <c r="C225" i="95" a="1"/>
  <c r="C225" i="95" s="1"/>
  <c r="C681" i="95" a="1"/>
  <c r="C681" i="95" s="1"/>
  <c r="C446" i="95" a="1"/>
  <c r="C446" i="95" s="1"/>
  <c r="C517" i="95" a="1"/>
  <c r="C517" i="95" s="1"/>
  <c r="C53" i="95" a="1"/>
  <c r="C53" i="95" s="1"/>
  <c r="C448" i="95" a="1"/>
  <c r="C448" i="95" s="1"/>
  <c r="C242" i="95" a="1"/>
  <c r="C242" i="95" s="1"/>
  <c r="C310" i="95" a="1"/>
  <c r="C310" i="95" s="1"/>
  <c r="C557" i="95" a="1"/>
  <c r="C557" i="95" s="1"/>
  <c r="C464" i="95" a="1"/>
  <c r="C464" i="95" s="1"/>
  <c r="C404" i="95" a="1"/>
  <c r="C404" i="95" s="1"/>
  <c r="C427" i="95" a="1"/>
  <c r="C427" i="95" s="1"/>
  <c r="C544" i="95" a="1"/>
  <c r="C544" i="95" s="1"/>
  <c r="C16" i="95" a="1"/>
  <c r="C16" i="95" s="1"/>
  <c r="C644" i="95" a="1"/>
  <c r="C644" i="95" s="1"/>
  <c r="C201" i="95" a="1"/>
  <c r="C201" i="95" s="1"/>
  <c r="C190" i="95" a="1"/>
  <c r="C190" i="95" s="1"/>
  <c r="C128" i="95" a="1"/>
  <c r="C128" i="95" s="1"/>
  <c r="C479" i="95" a="1"/>
  <c r="C479" i="95" s="1"/>
  <c r="C363" i="95" a="1"/>
  <c r="C363" i="95" s="1"/>
  <c r="C255" i="95" a="1"/>
  <c r="C255" i="95" s="1"/>
  <c r="C477" i="95" a="1"/>
  <c r="C477" i="95" s="1"/>
  <c r="C717" i="95" a="1"/>
  <c r="C717" i="95" s="1"/>
  <c r="C507" i="95" a="1"/>
  <c r="C507" i="95" s="1"/>
  <c r="C39" i="95" a="1"/>
  <c r="C39" i="95" s="1"/>
  <c r="C284" i="95" a="1"/>
  <c r="C284" i="95" s="1"/>
  <c r="C271" i="95" a="1"/>
  <c r="C271" i="95" s="1"/>
  <c r="C211" i="95" a="1"/>
  <c r="C211" i="95" s="1"/>
  <c r="C413" i="95" a="1"/>
  <c r="C413" i="95" s="1"/>
  <c r="C312" i="95" a="1"/>
  <c r="C312" i="95" s="1"/>
  <c r="C189" i="95" a="1"/>
  <c r="C189" i="95" s="1"/>
  <c r="C572" i="95" a="1"/>
  <c r="C572" i="95" s="1"/>
  <c r="C241" i="95" a="1"/>
  <c r="C241" i="95" s="1"/>
  <c r="C686" i="95" a="1"/>
  <c r="C686" i="95" s="1"/>
  <c r="C256" i="95" a="1"/>
  <c r="C256" i="95" s="1"/>
  <c r="C366" i="95" a="1"/>
  <c r="C366" i="95" s="1"/>
  <c r="C365" i="95" a="1"/>
  <c r="C365" i="95" s="1"/>
  <c r="C303" i="95" a="1"/>
  <c r="C303" i="95" s="1"/>
  <c r="C355" i="95" a="1"/>
  <c r="C355" i="95" s="1"/>
  <c r="C261" i="95" a="1"/>
  <c r="C261" i="95" s="1"/>
  <c r="C130" i="95" a="1"/>
  <c r="C130" i="95" s="1"/>
  <c r="C647" i="95" a="1"/>
  <c r="C647" i="95" s="1"/>
  <c r="C485" i="95" a="1"/>
  <c r="C485" i="95" s="1"/>
  <c r="C439" i="95" a="1"/>
  <c r="C439" i="95" s="1"/>
  <c r="C508" i="95" a="1"/>
  <c r="C508" i="95" s="1"/>
  <c r="C470" i="95" a="1"/>
  <c r="C470" i="95" s="1"/>
  <c r="C457" i="95" a="1"/>
  <c r="C457" i="95" s="1"/>
  <c r="C397" i="95" a="1"/>
  <c r="C397" i="95" s="1"/>
  <c r="C289" i="95" a="1"/>
  <c r="C289" i="95" s="1"/>
  <c r="C210" i="95" a="1"/>
  <c r="C210" i="95" s="1"/>
  <c r="C72" i="95" a="1"/>
  <c r="C72" i="95" s="1"/>
  <c r="C697" i="95" a="1"/>
  <c r="C697" i="95" s="1"/>
  <c r="C689" i="95" a="1"/>
  <c r="C689" i="95" s="1"/>
  <c r="C102" i="95" a="1"/>
  <c r="C102" i="95" s="1"/>
  <c r="C682" i="95" a="1"/>
  <c r="C682" i="95" s="1"/>
  <c r="C551" i="95" a="1"/>
  <c r="C551" i="95" s="1"/>
  <c r="C540" i="95" a="1"/>
  <c r="C540" i="95" s="1"/>
  <c r="C478" i="95" a="1"/>
  <c r="C478" i="95" s="1"/>
  <c r="C230" i="95" a="1"/>
  <c r="C230" i="95" s="1"/>
  <c r="C158" i="95" a="1"/>
  <c r="C158" i="95" s="1"/>
  <c r="C8" i="95" a="1"/>
  <c r="C8" i="95" s="1"/>
  <c r="C569" i="95" a="1"/>
  <c r="C569" i="95" s="1"/>
  <c r="C45" i="95" a="1"/>
  <c r="C45" i="95" s="1"/>
  <c r="C566" i="95" a="1"/>
  <c r="C566" i="95" s="1"/>
  <c r="C663" i="95" a="1"/>
  <c r="C663" i="95" s="1"/>
  <c r="C516" i="95" a="1"/>
  <c r="C516" i="95" s="1"/>
  <c r="C676" i="95" a="1"/>
  <c r="C676" i="95" s="1"/>
  <c r="C227" i="95" a="1"/>
  <c r="C227" i="95" s="1"/>
  <c r="C87" i="95" a="1"/>
  <c r="C87" i="95" s="1"/>
  <c r="C411" i="95" a="1"/>
  <c r="C411" i="95" s="1"/>
  <c r="C107" i="95" a="1"/>
  <c r="C107" i="95" s="1"/>
  <c r="C409" i="95" a="1"/>
  <c r="C409" i="95" s="1"/>
  <c r="C192" i="95" a="1"/>
  <c r="C192" i="95" s="1"/>
  <c r="C13" i="95" a="1"/>
  <c r="C13" i="95" s="1"/>
  <c r="C20" i="95" a="1"/>
  <c r="C20" i="95" s="1"/>
  <c r="C621" i="95" a="1"/>
  <c r="C621" i="95" s="1"/>
  <c r="C105" i="95" a="1"/>
  <c r="C105" i="95" s="1"/>
  <c r="C283" i="95" a="1"/>
  <c r="C283" i="95" s="1"/>
  <c r="C117" i="95" a="1"/>
  <c r="C117" i="95" s="1"/>
  <c r="C528" i="95" a="1"/>
  <c r="C528" i="95" s="1"/>
  <c r="C611" i="95" a="1"/>
  <c r="C611" i="95" s="1"/>
  <c r="C134" i="95" a="1"/>
  <c r="C134" i="95" s="1"/>
  <c r="C522" i="95" a="1"/>
  <c r="C522" i="95" s="1"/>
  <c r="C229" i="95" a="1"/>
  <c r="C229" i="95" s="1"/>
  <c r="C110" i="95" a="1"/>
  <c r="C110" i="95" s="1"/>
  <c r="C405" i="95" a="1"/>
  <c r="C405" i="95" s="1"/>
  <c r="C96" i="95" a="1"/>
  <c r="C96" i="95" s="1"/>
  <c r="C95" i="95" a="1"/>
  <c r="C95" i="95" s="1"/>
  <c r="C36" i="95" a="1"/>
  <c r="C36" i="95" s="1"/>
  <c r="C545" i="95" a="1"/>
  <c r="C545" i="95" s="1"/>
  <c r="C421" i="95" a="1"/>
  <c r="C421" i="95" s="1"/>
  <c r="C328" i="95" a="1"/>
  <c r="C328" i="95" s="1"/>
  <c r="C384" i="95" a="1"/>
  <c r="C384" i="95" s="1"/>
  <c r="C453" i="95" a="1"/>
  <c r="C453" i="95" s="1"/>
  <c r="C28" i="95" a="1"/>
  <c r="C28" i="95" s="1"/>
  <c r="C623" i="95" a="1"/>
  <c r="C623" i="95" s="1"/>
  <c r="C191" i="95" a="1"/>
  <c r="C191" i="95" s="1"/>
  <c r="C177" i="95" a="1"/>
  <c r="C177" i="95" s="1"/>
  <c r="C118" i="95" a="1"/>
  <c r="C118" i="95" s="1"/>
  <c r="C486" i="95" a="1"/>
  <c r="C486" i="95" s="1"/>
  <c r="C371" i="95" a="1"/>
  <c r="C371" i="95" s="1"/>
  <c r="C262" i="95" a="1"/>
  <c r="C262" i="95" s="1"/>
  <c r="C467" i="95" a="1"/>
  <c r="C467" i="95" s="1"/>
  <c r="C702" i="95" a="1"/>
  <c r="C702" i="95" s="1"/>
  <c r="C555" i="95" a="1"/>
  <c r="C555" i="95" s="1"/>
  <c r="C9" i="95" a="1"/>
  <c r="C9" i="95" s="1"/>
  <c r="C272" i="95" a="1"/>
  <c r="C272" i="95" s="1"/>
  <c r="C258" i="95" a="1"/>
  <c r="C258" i="95" s="1"/>
  <c r="C199" i="95" a="1"/>
  <c r="C199" i="95" s="1"/>
  <c r="C428" i="95" a="1"/>
  <c r="C428" i="95" s="1"/>
  <c r="C320" i="95" a="1"/>
  <c r="C320" i="95" s="1"/>
  <c r="C196" i="95" a="1"/>
  <c r="C196" i="95" s="1"/>
  <c r="C559" i="95" a="1"/>
  <c r="C559" i="95" s="1"/>
  <c r="C206" i="95" a="1"/>
  <c r="C206" i="95" s="1"/>
  <c r="C204" i="95" a="1"/>
  <c r="C204" i="95" s="1"/>
  <c r="C228" i="95" a="1"/>
  <c r="C228" i="95" s="1"/>
  <c r="C353" i="95" a="1"/>
  <c r="C353" i="95" s="1"/>
  <c r="C352" i="95" a="1"/>
  <c r="C352" i="95" s="1"/>
  <c r="C280" i="95" a="1"/>
  <c r="C280" i="95" s="1"/>
  <c r="C362" i="95" a="1"/>
  <c r="C362" i="95" s="1"/>
  <c r="C268" i="95" a="1"/>
  <c r="C268" i="95" s="1"/>
  <c r="C145" i="95" a="1"/>
  <c r="C145" i="95" s="1"/>
  <c r="C640" i="95" a="1"/>
  <c r="C640" i="95" s="1"/>
  <c r="C454" i="95" a="1"/>
  <c r="C454" i="95" s="1"/>
  <c r="C484" i="95" a="1"/>
  <c r="C484" i="95" s="1"/>
  <c r="C441" i="95" a="1"/>
  <c r="C441" i="95" s="1"/>
  <c r="C460" i="95" a="1"/>
  <c r="C460" i="95" s="1"/>
  <c r="C447" i="95" a="1"/>
  <c r="C447" i="95" s="1"/>
  <c r="C387" i="95" a="1"/>
  <c r="C387" i="95" s="1"/>
  <c r="C296" i="95" a="1"/>
  <c r="C296" i="95" s="1"/>
  <c r="C217" i="95" a="1"/>
  <c r="C217" i="95" s="1"/>
  <c r="C79" i="95" a="1"/>
  <c r="C79" i="95" s="1"/>
  <c r="C690" i="95" a="1"/>
  <c r="C690" i="95" s="1"/>
  <c r="C673" i="95" a="1"/>
  <c r="C673" i="95" s="1"/>
  <c r="C74" i="95" a="1"/>
  <c r="C74" i="95" s="1"/>
  <c r="C423" i="95" a="1"/>
  <c r="C423" i="95" s="1"/>
  <c r="C64" i="95" a="1"/>
  <c r="C64" i="95" s="1"/>
  <c r="C419" i="95" a="1"/>
  <c r="C419" i="95" s="1"/>
  <c r="C126" i="95" a="1"/>
  <c r="C126" i="95" s="1"/>
  <c r="C601" i="95" a="1"/>
  <c r="C601" i="95" s="1"/>
  <c r="C119" i="95" a="1"/>
  <c r="C119" i="95" s="1"/>
  <c r="C239" i="95" a="1"/>
  <c r="C239" i="95" s="1"/>
  <c r="C127" i="95" a="1"/>
  <c r="C127" i="95" s="1"/>
  <c r="C101" i="95" a="1"/>
  <c r="C101" i="95" s="1"/>
  <c r="C379" i="95" a="1"/>
  <c r="C379" i="95" s="1"/>
  <c r="C591" i="95" a="1"/>
  <c r="C591" i="95" s="1"/>
  <c r="C161" i="95" a="1"/>
  <c r="C161" i="95" s="1"/>
  <c r="C549" i="95" a="1"/>
  <c r="C549" i="95" s="1"/>
  <c r="C414" i="95" a="1"/>
  <c r="C414" i="95" s="1"/>
  <c r="C179" i="95" a="1"/>
  <c r="C179" i="95" s="1"/>
  <c r="C712" i="95" a="1"/>
  <c r="C712" i="95" s="1"/>
  <c r="C473" i="95" a="1"/>
  <c r="C473" i="95" s="1"/>
  <c r="C252" i="95" a="1"/>
  <c r="C252" i="95" s="1"/>
  <c r="C615" i="95" a="1"/>
  <c r="C615" i="95" s="1"/>
  <c r="C716" i="95" a="1"/>
  <c r="C716" i="95" s="1"/>
  <c r="C237" i="95" a="1"/>
  <c r="C237" i="95" s="1"/>
  <c r="C98" i="95" a="1"/>
  <c r="C98" i="95" s="1"/>
  <c r="C713" i="95" a="1"/>
  <c r="C713" i="95" s="1"/>
  <c r="C698" i="95" a="1"/>
  <c r="C698" i="95" s="1"/>
  <c r="C48" i="95" a="1"/>
  <c r="C48" i="95" s="1"/>
  <c r="C12" i="95" a="1"/>
  <c r="C12" i="95" s="1"/>
  <c r="C480" i="95" a="1"/>
  <c r="C480" i="95" s="1"/>
  <c r="C401" i="95" a="1"/>
  <c r="C401" i="95" s="1"/>
  <c r="C292" i="95" a="1"/>
  <c r="C292" i="95" s="1"/>
  <c r="C205" i="95" a="1"/>
  <c r="C205" i="95" s="1"/>
  <c r="C120" i="95" a="1"/>
  <c r="C120" i="95" s="1"/>
  <c r="C381" i="95" a="1"/>
  <c r="C381" i="95" s="1"/>
  <c r="C83" i="95" a="1"/>
  <c r="C83" i="95" s="1"/>
  <c r="C73" i="95" a="1"/>
  <c r="C73" i="95" s="1"/>
  <c r="C23" i="95" a="1"/>
  <c r="C23" i="95" s="1"/>
  <c r="C552" i="95" a="1"/>
  <c r="C552" i="95" s="1"/>
  <c r="C429" i="95" a="1"/>
  <c r="C429" i="95" s="1"/>
  <c r="C335" i="95" a="1"/>
  <c r="C335" i="95" s="1"/>
  <c r="C374" i="95" a="1"/>
  <c r="C374" i="95" s="1"/>
  <c r="C418" i="95" a="1"/>
  <c r="C418" i="95" s="1"/>
  <c r="C38" i="95" a="1"/>
  <c r="C38" i="95" s="1"/>
  <c r="C594" i="95" a="1"/>
  <c r="C594" i="95" s="1"/>
  <c r="C178" i="95" a="1"/>
  <c r="C178" i="95" s="1"/>
  <c r="C164" i="95" a="1"/>
  <c r="C164" i="95" s="1"/>
  <c r="C104" i="95" a="1"/>
  <c r="C104" i="95" s="1"/>
  <c r="C494" i="95" a="1"/>
  <c r="C494" i="95" s="1"/>
  <c r="C378" i="95" a="1"/>
  <c r="C378" i="95" s="1"/>
  <c r="C269" i="95" a="1"/>
  <c r="C269" i="95" s="1"/>
  <c r="C455" i="95" a="1"/>
  <c r="C455" i="95" s="1"/>
  <c r="C688" i="95" a="1"/>
  <c r="C688" i="95" s="1"/>
  <c r="C588" i="95" a="1"/>
  <c r="C588" i="95" s="1"/>
  <c r="C389" i="95" a="1"/>
  <c r="C389" i="95" s="1"/>
  <c r="C259" i="95" a="1"/>
  <c r="C259" i="95" s="1"/>
  <c r="C248" i="95" a="1"/>
  <c r="C248" i="95" s="1"/>
  <c r="C186" i="95" a="1"/>
  <c r="C186" i="95" s="1"/>
  <c r="C436" i="95" a="1"/>
  <c r="C436" i="95" s="1"/>
  <c r="C327" i="95" a="1"/>
  <c r="C327" i="95" s="1"/>
  <c r="C203" i="95" a="1"/>
  <c r="C203" i="95" s="1"/>
  <c r="C536" i="95" a="1"/>
  <c r="C536" i="95" s="1"/>
  <c r="C171" i="95" a="1"/>
  <c r="C171" i="95" s="1"/>
  <c r="C273" i="95" a="1"/>
  <c r="C273" i="95" s="1"/>
  <c r="C193" i="95" a="1"/>
  <c r="C193" i="95" s="1"/>
  <c r="C343" i="95" a="1"/>
  <c r="C343" i="95" s="1"/>
  <c r="C339" i="95" a="1"/>
  <c r="C339" i="95" s="1"/>
  <c r="C270" i="95" a="1"/>
  <c r="C270" i="95" s="1"/>
  <c r="C370" i="95" a="1"/>
  <c r="C370" i="95" s="1"/>
  <c r="C275" i="95" a="1"/>
  <c r="C275" i="95" s="1"/>
  <c r="C152" i="95" a="1"/>
  <c r="C152" i="95" s="1"/>
  <c r="C632" i="95" a="1"/>
  <c r="C632" i="95" s="1"/>
  <c r="C631" i="95" a="1"/>
  <c r="C631" i="95" s="1"/>
  <c r="C425" i="95" a="1"/>
  <c r="C425" i="95" s="1"/>
  <c r="C131" i="95" a="1"/>
  <c r="C131" i="95" s="1"/>
  <c r="C231" i="95" a="1"/>
  <c r="C231" i="95" s="1"/>
  <c r="C198" i="95" a="1"/>
  <c r="C198" i="95" s="1"/>
  <c r="C236" i="95" a="1"/>
  <c r="C236" i="95" s="1"/>
  <c r="C347" i="95" a="1"/>
  <c r="C347" i="95" s="1"/>
  <c r="C563" i="95" a="1"/>
  <c r="C563" i="95" s="1"/>
  <c r="C407" i="95" a="1"/>
  <c r="C407" i="95" s="1"/>
  <c r="C354" i="95" a="1"/>
  <c r="C354" i="95" s="1"/>
  <c r="C541" i="95" a="1"/>
  <c r="C541" i="95" s="1"/>
  <c r="C315" i="95" a="1"/>
  <c r="C315" i="95" s="1"/>
  <c r="C302" i="95" a="1"/>
  <c r="C302" i="95" s="1"/>
  <c r="C440" i="95" a="1"/>
  <c r="C440" i="95" s="1"/>
  <c r="C257" i="95" a="1"/>
  <c r="C257" i="95" s="1"/>
  <c r="C583" i="95" a="1"/>
  <c r="C583" i="95" s="1"/>
  <c r="C392" i="95" a="1"/>
  <c r="C392" i="95" s="1"/>
  <c r="C399" i="95" a="1"/>
  <c r="C399" i="95" s="1"/>
  <c r="C386" i="95" a="1"/>
  <c r="C386" i="95" s="1"/>
  <c r="C610" i="95" a="1"/>
  <c r="C610" i="95" s="1"/>
  <c r="C26" i="95" a="1"/>
  <c r="C26" i="95" s="1"/>
  <c r="C75" i="95" a="1"/>
  <c r="C75" i="95" s="1"/>
  <c r="C5" i="95" a="1"/>
  <c r="C5" i="95" s="1"/>
  <c r="C603" i="95" a="1"/>
  <c r="C603" i="95" s="1"/>
  <c r="C226" i="95" a="1"/>
  <c r="C226" i="95" s="1"/>
  <c r="C253" i="95" a="1"/>
  <c r="C253" i="95" s="1"/>
  <c r="C438" i="95" a="1"/>
  <c r="C438" i="95" s="1"/>
  <c r="C6" i="95" a="1"/>
  <c r="C6" i="95" s="1"/>
  <c r="C674" i="95" a="1"/>
  <c r="C674" i="95" s="1"/>
  <c r="C512" i="95" a="1"/>
  <c r="C512" i="95" s="1"/>
  <c r="C461" i="95" a="1"/>
  <c r="C461" i="95" s="1"/>
  <c r="C671" i="95" a="1"/>
  <c r="C671" i="95" s="1"/>
  <c r="C656" i="95" a="1"/>
  <c r="C656" i="95" s="1"/>
  <c r="C626" i="95" a="1"/>
  <c r="C626" i="95" s="1"/>
  <c r="C121" i="95" a="1"/>
  <c r="C121" i="95" s="1"/>
  <c r="C71" i="95" a="1"/>
  <c r="C71" i="95" s="1"/>
  <c r="C539" i="95" a="1"/>
  <c r="C539" i="95" s="1"/>
  <c r="C459" i="95" a="1"/>
  <c r="C459" i="95" s="1"/>
  <c r="C185" i="95" a="1"/>
  <c r="C185" i="95" s="1"/>
  <c r="C687" i="95" a="1"/>
  <c r="C687" i="95" s="1"/>
  <c r="C250" i="95" a="1"/>
  <c r="C250" i="95" s="1"/>
  <c r="C66" i="95" a="1"/>
  <c r="C66" i="95" s="1"/>
  <c r="C706" i="95" a="1"/>
  <c r="C706" i="95" s="1"/>
  <c r="C691" i="95" a="1"/>
  <c r="C691" i="95" s="1"/>
  <c r="C63" i="95" a="1"/>
  <c r="C63" i="95" s="1"/>
  <c r="C19" i="95" a="1"/>
  <c r="C19" i="95" s="1"/>
  <c r="C487" i="95" a="1"/>
  <c r="C487" i="95" s="1"/>
  <c r="C408" i="95" a="1"/>
  <c r="C408" i="95" s="1"/>
  <c r="C279" i="95" a="1"/>
  <c r="C279" i="95" s="1"/>
  <c r="C170" i="95" a="1"/>
  <c r="C170" i="95" s="1"/>
  <c r="C133" i="95" a="1"/>
  <c r="C133" i="95" s="1"/>
  <c r="C346" i="95" a="1"/>
  <c r="C346" i="95" s="1"/>
  <c r="C61" i="95" a="1"/>
  <c r="C61" i="95" s="1"/>
  <c r="C60" i="95" a="1"/>
  <c r="C60" i="95" s="1"/>
  <c r="C11" i="95" a="1"/>
  <c r="C11" i="95" s="1"/>
  <c r="C560" i="95" a="1"/>
  <c r="C560" i="95" s="1"/>
  <c r="C437" i="95" a="1"/>
  <c r="C437" i="95" s="1"/>
  <c r="C342" i="95" a="1"/>
  <c r="C342" i="95" s="1"/>
  <c r="C360" i="95" a="1"/>
  <c r="C360" i="95" s="1"/>
  <c r="C391" i="95" a="1"/>
  <c r="C391" i="95" s="1"/>
  <c r="C52" i="95" a="1"/>
  <c r="C52" i="95" s="1"/>
  <c r="C567" i="95" a="1"/>
  <c r="C567" i="95" s="1"/>
  <c r="C167" i="95" a="1"/>
  <c r="C167" i="95" s="1"/>
  <c r="C154" i="95" a="1"/>
  <c r="C154" i="95" s="1"/>
  <c r="C94" i="95" a="1"/>
  <c r="C94" i="95" s="1"/>
  <c r="C502" i="95" a="1"/>
  <c r="C502" i="95" s="1"/>
  <c r="C385" i="95" a="1"/>
  <c r="C385" i="95" s="1"/>
  <c r="C276" i="95" a="1"/>
  <c r="C276" i="95" s="1"/>
  <c r="C442" i="95" a="1"/>
  <c r="C442" i="95" s="1"/>
  <c r="C651" i="95" a="1"/>
  <c r="C651" i="95" s="1"/>
  <c r="C629" i="95" a="1"/>
  <c r="C629" i="95" s="1"/>
  <c r="C710" i="95" a="1"/>
  <c r="C710" i="95" s="1"/>
  <c r="C249" i="95" a="1"/>
  <c r="C249" i="95" s="1"/>
  <c r="C235" i="95" a="1"/>
  <c r="C235" i="95" s="1"/>
  <c r="C176" i="95" a="1"/>
  <c r="C176" i="95" s="1"/>
  <c r="C443" i="95" a="1"/>
  <c r="C443" i="95" s="1"/>
  <c r="C334" i="95" a="1"/>
  <c r="C334" i="95" s="1"/>
  <c r="C218" i="95" a="1"/>
  <c r="C218" i="95" s="1"/>
  <c r="C526" i="95" a="1"/>
  <c r="C526" i="95" s="1"/>
  <c r="C324" i="95" a="1"/>
  <c r="C324" i="95" s="1"/>
  <c r="C382" i="95" a="1"/>
  <c r="C382" i="95" s="1"/>
  <c r="C633" i="95" a="1"/>
  <c r="C633" i="95" s="1"/>
  <c r="C400" i="95" a="1"/>
  <c r="C400" i="95" s="1"/>
  <c r="C412" i="95" a="1"/>
  <c r="C412" i="95" s="1"/>
  <c r="C515" i="95" a="1"/>
  <c r="C515" i="95" s="1"/>
  <c r="C475" i="95" a="1"/>
  <c r="C475" i="95" s="1"/>
  <c r="C351" i="95" a="1"/>
  <c r="C351" i="95" s="1"/>
  <c r="C576" i="95" a="1"/>
  <c r="C576" i="95" s="1"/>
  <c r="C166" i="95" a="1"/>
  <c r="C166" i="95" s="1"/>
  <c r="C15" i="95" a="1"/>
  <c r="C15" i="95" s="1"/>
  <c r="C650" i="95" a="1"/>
  <c r="C650" i="95" s="1"/>
  <c r="C426" i="95" a="1"/>
  <c r="C426" i="95" s="1"/>
  <c r="C620" i="95" a="1"/>
  <c r="C620" i="95" s="1"/>
  <c r="C46" i="95" a="1"/>
  <c r="C46" i="95" s="1"/>
  <c r="C159" i="95" a="1"/>
  <c r="C159" i="95" s="1"/>
  <c r="C290" i="95" a="1"/>
  <c r="C290" i="95" s="1"/>
  <c r="C165" i="95" a="1"/>
  <c r="C165" i="95" s="1"/>
  <c r="C22" i="95" a="1"/>
  <c r="C22" i="95" s="1"/>
  <c r="C318" i="95" a="1"/>
  <c r="C318" i="95" s="1"/>
  <c r="C187" i="95" a="1"/>
  <c r="C187" i="95" s="1"/>
  <c r="C33" i="95" a="1"/>
  <c r="C33" i="95" s="1"/>
  <c r="C705" i="95" a="1"/>
  <c r="C705" i="95" s="1"/>
  <c r="C263" i="95" a="1"/>
  <c r="C263" i="95" s="1"/>
  <c r="C677" i="95" a="1"/>
  <c r="C677" i="95" s="1"/>
  <c r="C465" i="95" a="1"/>
  <c r="C465" i="95" s="1"/>
  <c r="C598" i="95" a="1"/>
  <c r="C598" i="95" s="1"/>
  <c r="C4" i="95" a="1"/>
  <c r="C4" i="95" s="1"/>
  <c r="C264" i="95" a="1"/>
  <c r="C264" i="95" s="1"/>
  <c r="C658" i="95" a="1"/>
  <c r="C658" i="95" s="1"/>
  <c r="C600" i="95" a="1"/>
  <c r="C600" i="95" s="1"/>
  <c r="C586" i="95" a="1"/>
  <c r="C586" i="95" s="1"/>
  <c r="C527" i="95" a="1"/>
  <c r="C527" i="95" s="1"/>
  <c r="C194" i="95" a="1"/>
  <c r="C194" i="95" s="1"/>
  <c r="C129" i="95" a="1"/>
  <c r="C129" i="95" s="1"/>
  <c r="C597" i="95" a="1"/>
  <c r="C597" i="95" s="1"/>
  <c r="C532" i="95" a="1"/>
  <c r="C532" i="95" s="1"/>
  <c r="C91" i="95" a="1"/>
  <c r="C91" i="95" s="1"/>
  <c r="C476" i="95" a="1"/>
  <c r="C476" i="95" s="1"/>
  <c r="C497" i="95" a="1"/>
  <c r="C497" i="95" s="1"/>
  <c r="C664" i="95" a="1"/>
  <c r="C664" i="95" s="1"/>
  <c r="C649" i="95" a="1"/>
  <c r="C649" i="95" s="1"/>
  <c r="C618" i="95" a="1"/>
  <c r="C618" i="95" s="1"/>
  <c r="C136" i="95" a="1"/>
  <c r="C136" i="95" s="1"/>
  <c r="C78" i="95" a="1"/>
  <c r="C78" i="95" s="1"/>
  <c r="C546" i="95" a="1"/>
  <c r="C546" i="95" s="1"/>
  <c r="C474" i="95" a="1"/>
  <c r="C474" i="95" s="1"/>
  <c r="C175" i="95" a="1"/>
  <c r="C175" i="95" s="1"/>
  <c r="C667" i="95" a="1"/>
  <c r="C667" i="95" s="1"/>
  <c r="C285" i="95" a="1"/>
  <c r="C285" i="95" s="1"/>
  <c r="C31" i="95" a="1"/>
  <c r="C31" i="95" s="1"/>
  <c r="C699" i="95" a="1"/>
  <c r="C699" i="95" s="1"/>
  <c r="C684" i="95" a="1"/>
  <c r="C684" i="95" s="1"/>
  <c r="C70" i="95" a="1"/>
  <c r="C70" i="95" s="1"/>
  <c r="C27" i="95" a="1"/>
  <c r="C27" i="95" s="1"/>
  <c r="C495" i="95" a="1"/>
  <c r="C495" i="95" s="1"/>
  <c r="C415" i="95" a="1"/>
  <c r="C415" i="95" s="1"/>
  <c r="C266" i="95" a="1"/>
  <c r="C266" i="95" s="1"/>
  <c r="C138" i="95" a="1"/>
  <c r="C138" i="95" s="1"/>
  <c r="C146" i="95" a="1"/>
  <c r="C146" i="95" s="1"/>
  <c r="C314" i="95" a="1"/>
  <c r="C314" i="95" s="1"/>
  <c r="C51" i="95" a="1"/>
  <c r="C51" i="95" s="1"/>
  <c r="C47" i="95" a="1"/>
  <c r="C47" i="95" s="1"/>
  <c r="C2" i="95" a="1"/>
  <c r="C2" i="95" s="1"/>
  <c r="C575" i="95" a="1"/>
  <c r="C575" i="95" s="1"/>
  <c r="C444" i="95" a="1"/>
  <c r="C444" i="95" s="1"/>
  <c r="C349" i="95" a="1"/>
  <c r="C349" i="95" s="1"/>
  <c r="C350" i="95" a="1"/>
  <c r="C350" i="95" s="1"/>
  <c r="C358" i="95" a="1"/>
  <c r="C358" i="95" s="1"/>
  <c r="C62" i="95" a="1"/>
  <c r="C62" i="95" s="1"/>
  <c r="C534" i="95" a="1"/>
  <c r="C534" i="95" s="1"/>
  <c r="C155" i="95" a="1"/>
  <c r="C155" i="95" s="1"/>
  <c r="C141" i="95" a="1"/>
  <c r="C141" i="95" s="1"/>
  <c r="C82" i="95" a="1"/>
  <c r="C82" i="95" s="1"/>
  <c r="C509" i="95" a="1"/>
  <c r="C509" i="95" s="1"/>
  <c r="C393" i="95" a="1"/>
  <c r="C393" i="95" s="1"/>
  <c r="C291" i="95" a="1"/>
  <c r="C291" i="95" s="1"/>
  <c r="C432" i="95" a="1"/>
  <c r="C432" i="95" s="1"/>
  <c r="C76" i="95" a="1"/>
  <c r="C76" i="95" s="1"/>
  <c r="C500" i="95" a="1"/>
  <c r="C500" i="95" s="1"/>
  <c r="C361" i="95" a="1"/>
  <c r="C361" i="95" s="1"/>
  <c r="C531" i="95" a="1"/>
  <c r="C531" i="95" s="1"/>
  <c r="C234" i="95" a="1"/>
  <c r="C234" i="95" s="1"/>
  <c r="C614" i="95" a="1"/>
  <c r="C614" i="95" s="1"/>
  <c r="C628" i="95" a="1"/>
  <c r="C628" i="95" s="1"/>
  <c r="C59" i="95" a="1"/>
  <c r="C59" i="95" s="1"/>
  <c r="C108" i="95" a="1"/>
  <c r="C108" i="95" s="1"/>
  <c r="C525" i="95" a="1"/>
  <c r="C525" i="95" s="1"/>
  <c r="C293" i="95" a="1"/>
  <c r="C293" i="95" s="1"/>
  <c r="C222" i="95" a="1"/>
  <c r="C222" i="95" s="1"/>
  <c r="C299" i="95" a="1"/>
  <c r="C299" i="95" s="1"/>
  <c r="C330" i="95" a="1"/>
  <c r="C330" i="95" s="1"/>
  <c r="C180" i="95" a="1"/>
  <c r="C180" i="95" s="1"/>
  <c r="C313" i="95" a="1"/>
  <c r="C313" i="95" s="1"/>
  <c r="C44" i="95" a="1"/>
  <c r="C44" i="95" s="1"/>
  <c r="C174" i="95" a="1"/>
  <c r="C174" i="95" s="1"/>
  <c r="C394" i="95" a="1"/>
  <c r="C394" i="95" s="1"/>
  <c r="C25" i="95" a="1"/>
  <c r="C25" i="95" s="1"/>
  <c r="C589" i="95" a="1"/>
  <c r="C589" i="95" s="1"/>
  <c r="C297" i="95" a="1"/>
  <c r="C297" i="95" s="1"/>
  <c r="C40" i="95" a="1"/>
  <c r="C40" i="95" s="1"/>
  <c r="C679" i="95" a="1"/>
  <c r="C679" i="95" s="1"/>
  <c r="C505" i="95" a="1"/>
  <c r="C505" i="95" s="1"/>
  <c r="C49" i="95" a="1"/>
  <c r="C49" i="95" s="1"/>
  <c r="C501" i="95" a="1"/>
  <c r="C501" i="95" s="1"/>
  <c r="C212" i="95" a="1"/>
  <c r="C212" i="95" s="1"/>
  <c r="C109" i="95" a="1"/>
  <c r="C109" i="95" s="1"/>
  <c r="C37" i="95" a="1"/>
  <c r="C37" i="95" s="1"/>
  <c r="C641" i="95" a="1"/>
  <c r="C641" i="95" s="1"/>
  <c r="C648" i="95" a="1"/>
  <c r="C648" i="95" s="1"/>
  <c r="C208" i="95" a="1"/>
  <c r="C208" i="95" s="1"/>
  <c r="C200" i="95" a="1"/>
  <c r="C200" i="95" s="1"/>
  <c r="C490" i="95" a="1"/>
  <c r="C490" i="95" s="1"/>
  <c r="C56" i="95" a="1"/>
  <c r="C56" i="95" s="1"/>
  <c r="C434" i="95" a="1"/>
  <c r="C434" i="95" s="1"/>
  <c r="C571" i="95" a="1"/>
  <c r="C571" i="95" s="1"/>
  <c r="C153" i="95" a="1"/>
  <c r="C153" i="95" s="1"/>
  <c r="C513" i="95" a="1"/>
  <c r="C513" i="95" s="1"/>
  <c r="C372" i="95" a="1"/>
  <c r="C372" i="95" s="1"/>
  <c r="C265" i="95" a="1"/>
  <c r="C265" i="95" s="1"/>
  <c r="C377" i="95" a="1"/>
  <c r="C377" i="95" s="1"/>
  <c r="C468" i="95" a="1"/>
  <c r="C468" i="95" s="1"/>
  <c r="C424" i="95" a="1"/>
  <c r="C424" i="95" s="1"/>
  <c r="C69" i="95" a="1"/>
  <c r="C69" i="95" s="1"/>
  <c r="C364" i="95" a="1"/>
  <c r="C364" i="95" s="1"/>
  <c r="C24" i="95" a="1"/>
  <c r="C24" i="95" s="1"/>
  <c r="C111" i="95" a="1"/>
  <c r="C111" i="95" s="1"/>
  <c r="C34" i="95" a="1"/>
  <c r="C34" i="95" s="1"/>
  <c r="C714" i="95" a="1"/>
  <c r="C714" i="95" s="1"/>
  <c r="C481" i="95" a="1"/>
  <c r="C481" i="95" s="1"/>
  <c r="C608" i="95" a="1"/>
  <c r="C608" i="95" s="1"/>
  <c r="C449" i="95" a="1"/>
  <c r="C449" i="95" s="1"/>
  <c r="C137" i="95" a="1"/>
  <c r="C137" i="95" s="1"/>
  <c r="C587" i="95" a="1"/>
  <c r="C587" i="95" s="1"/>
  <c r="C605" i="95" a="1"/>
  <c r="C605" i="95" s="1"/>
  <c r="C433" i="95" a="1"/>
  <c r="C433" i="95" s="1"/>
  <c r="C309" i="95" a="1"/>
  <c r="C309" i="95" s="1"/>
  <c r="C215" i="95" a="1"/>
  <c r="C215" i="95" s="1"/>
  <c r="C499" i="95" a="1"/>
  <c r="C499" i="95" s="1"/>
  <c r="C89" i="95" a="1"/>
  <c r="C89" i="95" s="1"/>
  <c r="C88" i="95" a="1"/>
  <c r="C88" i="95" s="1"/>
  <c r="C125" i="95" a="1"/>
  <c r="C125" i="95" s="1"/>
  <c r="C207" i="95" a="1"/>
  <c r="C207" i="95" s="1"/>
  <c r="C368" i="95" a="1"/>
  <c r="C368" i="95" s="1"/>
  <c r="C147" i="95" a="1"/>
  <c r="C147" i="95" s="1"/>
  <c r="C659" i="95" a="1"/>
  <c r="C659" i="95" s="1"/>
  <c r="C695" i="95" a="1"/>
  <c r="C695" i="95" s="1"/>
  <c r="C54" i="95" a="1"/>
  <c r="C54" i="95" s="1"/>
  <c r="C124" i="95" a="1"/>
  <c r="C124" i="95" s="1"/>
  <c r="C29" i="95" a="1"/>
  <c r="C29" i="95" s="1"/>
  <c r="C675" i="95" a="1"/>
  <c r="C675" i="95" s="1"/>
  <c r="C593" i="95" a="1"/>
  <c r="C593" i="95" s="1"/>
  <c r="C638" i="95" a="1"/>
  <c r="C638" i="95" s="1"/>
  <c r="C694" i="95" a="1"/>
  <c r="C694" i="95" s="1"/>
  <c r="C30" i="95" a="1"/>
  <c r="C30" i="95" s="1"/>
  <c r="C498" i="95" a="1"/>
  <c r="C498" i="95" s="1"/>
  <c r="C431" i="95" a="1"/>
  <c r="C431" i="95" s="1"/>
  <c r="C558" i="95" a="1"/>
  <c r="C558" i="95" s="1"/>
  <c r="C637" i="95" a="1"/>
  <c r="C637" i="95" s="1"/>
  <c r="C653" i="95" a="1"/>
  <c r="C653" i="95" s="1"/>
  <c r="C311" i="95" a="1"/>
  <c r="C311" i="95" s="1"/>
  <c r="C21" i="95" a="1"/>
  <c r="C21" i="95" s="1"/>
  <c r="C709" i="95" a="1"/>
  <c r="C709" i="95" s="1"/>
  <c r="C639" i="95" a="1"/>
  <c r="C639" i="95" s="1"/>
  <c r="C616" i="95" a="1"/>
  <c r="C616" i="95" s="1"/>
  <c r="C622" i="95" a="1"/>
  <c r="C622" i="95" s="1"/>
  <c r="C592" i="95" a="1"/>
  <c r="C592" i="95" s="1"/>
  <c r="C489" i="95" a="1"/>
  <c r="C489" i="95" s="1"/>
  <c r="C533" i="95" a="1"/>
  <c r="C533" i="95" s="1"/>
  <c r="C274" i="95" a="1"/>
  <c r="C274" i="95" s="1"/>
  <c r="C403" i="95" a="1"/>
  <c r="C403" i="95" s="1"/>
  <c r="C277" i="95" a="1"/>
  <c r="C277" i="95" s="1"/>
  <c r="C148" i="95" a="1"/>
  <c r="C148" i="95" s="1"/>
  <c r="C55" i="95" a="1"/>
  <c r="C55" i="95" s="1"/>
  <c r="C90" i="95" a="1"/>
  <c r="C90" i="95" s="1"/>
  <c r="C581" i="95" a="1"/>
  <c r="C581" i="95" s="1"/>
  <c r="C113" i="95" a="1"/>
  <c r="C113" i="95" s="1"/>
  <c r="C65" i="95" a="1"/>
  <c r="C65" i="95" s="1"/>
  <c r="C184" i="95" a="1"/>
  <c r="C184" i="95" s="1"/>
  <c r="D1" i="94" a="1"/>
  <c r="D1" i="94" s="1"/>
  <c r="D1" i="91" l="1" a="1"/>
  <c r="D1" i="91" s="1"/>
  <c r="D1" i="95" a="1"/>
  <c r="D1" i="9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6769E-9D39-4A20-9ACB-338981490D47}" keepAlive="1" name="Query - CAR v BL" description="Connection to the 'CAR v BL' query in the workbook." type="5" refreshedVersion="8" background="1" saveData="1">
    <dbPr connection="Provider=Microsoft.Mashup.OleDb.1;Data Source=$Workbook$;Location=&quot;CAR v BL&quot;;Extended Properties=&quot;&quot;" command="SELECT * FROM [CAR v BL]"/>
  </connection>
  <connection id="2" xr16:uid="{A7421CCE-5E62-4305-9C4F-D05004270691}" keepAlive="1" name="Query - FRE v HAW" description="Connection to the 'FRE v HAW' query in the workbook." type="5" refreshedVersion="8" background="1" saveData="1">
    <dbPr connection="Provider=Microsoft.Mashup.OleDb.1;Data Source=$Workbook$;Location=&quot;FRE v HAW&quot;;Extended Properties=&quot;&quot;" command="SELECT * FROM [FRE v HAW]"/>
  </connection>
  <connection id="3" xr16:uid="{8988D941-73A0-4DF0-9734-DE8CDD0438CF}" keepAlive="1" interval="1" name="Query - GCS v COL" description="Connection to the 'GCS v COL' query in the workbook." type="5" refreshedVersion="8" background="1" saveData="1">
    <dbPr connection="Provider=Microsoft.Mashup.OleDb.1;Data Source=$Workbook$;Location=&quot;GCS v COL&quot;;Extended Properties=&quot;&quot;" command="SELECT * FROM [GCS v COL]"/>
  </connection>
  <connection id="4" xr16:uid="{F11A1A79-1703-45BF-A132-F327D96C8BF8}" keepAlive="1" name="Query - GWS v GEE" description="Connection to the 'GWS v GEE' query in the workbook." type="5" refreshedVersion="8" background="1" saveData="1">
    <dbPr connection="Provider=Microsoft.Mashup.OleDb.1;Data Source=$Workbook$;Location=&quot;GWS v GEE&quot;;Extended Properties=&quot;&quot;" command="SELECT * FROM [GWS v GEE]"/>
  </connection>
  <connection id="5" xr16:uid="{72A6E9B1-B027-45D6-9C75-50A1EBC729C3}" keepAlive="1" name="Query - MEL v NM" description="Connection to the 'MEL v NM' query in the workbook." type="5" refreshedVersion="8" background="1" saveData="1">
    <dbPr connection="Provider=Microsoft.Mashup.OleDb.1;Data Source=$Workbook$;Location=&quot;MEL v NM&quot;;Extended Properties=&quot;&quot;" command="SELECT * FROM [MEL v NM]"/>
  </connection>
  <connection id="6" xr16:uid="{3D199235-5729-4A7B-8EE9-2F020B6B63A6}" keepAlive="1" name="Query - PA v WCE" description="Connection to the 'PA v WCE' query in the workbook." type="5" refreshedVersion="8" background="1" saveData="1">
    <dbPr connection="Provider=Microsoft.Mashup.OleDb.1;Data Source=$Workbook$;Location=&quot;PA v WCE&quot;;Extended Properties=&quot;&quot;" command="SELECT * FROM [PA v WCE]"/>
  </connection>
  <connection id="7" xr16:uid="{17D6671F-DFD8-4FDD-8501-DAEA188B0666}" keepAlive="1" name="Query - RIC v ESS" description="Connection to the 'RIC v ESS' query in the workbook." type="5" refreshedVersion="8" background="1" saveData="1">
    <dbPr connection="Provider=Microsoft.Mashup.OleDb.1;Data Source=$Workbook$;Location=&quot;RIC v ESS&quot;;Extended Properties=&quot;&quot;" command="SELECT * FROM [RIC v ESS]"/>
  </connection>
  <connection id="8" xr16:uid="{6026541B-0FE5-4512-B6AA-F03732BDDF47}" keepAlive="1" name="Query - STK v SYD" description="Connection to the 'STK v SYD' query in the workbook." type="5" refreshedVersion="8" background="1" saveData="1">
    <dbPr connection="Provider=Microsoft.Mashup.OleDb.1;Data Source=$Workbook$;Location=&quot;STK v SYD&quot;;Extended Properties=&quot;&quot;" command="SELECT * FROM [STK v SYD]"/>
  </connection>
  <connection id="9" xr16:uid="{F2AB4EF1-59D9-41DB-BF51-9DDC799929F0}" keepAlive="1" name="Query - WB v ADEL" description="Connection to the 'WB v ADEL' query in the workbook." type="5" refreshedVersion="8" background="1" saveData="1">
    <dbPr connection="Provider=Microsoft.Mashup.OleDb.1;Data Source=$Workbook$;Location=&quot;WB v ADEL&quot;;Extended Properties=&quot;&quot;" command="SELECT * FROM [WB v AD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<sst xmlns="http://schemas.openxmlformats.org/spreadsheetml/2006/main" count="6093" uniqueCount="1788">
  <si>
    <t>Thursday Pairs
Leaderboard</t>
  </si>
  <si>
    <t>Friday Pairs
Leaderboard</t>
  </si>
  <si>
    <t>Saturday Pairs
Leaderboard</t>
  </si>
  <si>
    <t>Sunday Pairs
Leaderboard</t>
  </si>
  <si>
    <t>Monday Pairs
Leaderboard</t>
  </si>
  <si>
    <t>Weekend Quads
Leaderboard</t>
  </si>
  <si>
    <t>Punter</t>
  </si>
  <si>
    <t>Pick</t>
  </si>
  <si>
    <t>Player</t>
  </si>
  <si>
    <t>No.</t>
  </si>
  <si>
    <t>Score</t>
  </si>
  <si>
    <t>TOTAL</t>
  </si>
  <si>
    <t>LEADER BOARD</t>
  </si>
  <si>
    <t>Dayne Zorko</t>
  </si>
  <si>
    <t>Hugh McCluggage</t>
  </si>
  <si>
    <t>Josh Dunkley</t>
  </si>
  <si>
    <t>George Hewett</t>
  </si>
  <si>
    <t>Adam Cerra</t>
  </si>
  <si>
    <t>Sam Walsh</t>
  </si>
  <si>
    <t>Tom De Koning</t>
  </si>
  <si>
    <t>Will Ashcroft</t>
  </si>
  <si>
    <t>Lachie Neale</t>
  </si>
  <si>
    <t>Sam Docherty</t>
  </si>
  <si>
    <t>Patrick Cripps</t>
  </si>
  <si>
    <t>Jarrod Berry</t>
  </si>
  <si>
    <t>Marc Pittonet</t>
  </si>
  <si>
    <t>Jaspa Fletcher</t>
  </si>
  <si>
    <t>Zac Bailey</t>
  </si>
  <si>
    <t>Oliver Hollands</t>
  </si>
  <si>
    <t>Nick Haynes</t>
  </si>
  <si>
    <t>Levi Ashcroft</t>
  </si>
  <si>
    <t>Oscar McInerney</t>
  </si>
  <si>
    <t>Keidean Coleman</t>
  </si>
  <si>
    <t>Darcy Fort</t>
  </si>
  <si>
    <t>Darcy Wilmot</t>
  </si>
  <si>
    <t>Blake Acres</t>
  </si>
  <si>
    <t>Harry McKay</t>
  </si>
  <si>
    <t>Adam Saad</t>
  </si>
  <si>
    <t>Elijah Hollands</t>
  </si>
  <si>
    <t>Jacob Weitering</t>
  </si>
  <si>
    <t>Matthew Cottrell</t>
  </si>
  <si>
    <t>Charlie Curnow</t>
  </si>
  <si>
    <t>Jack Silvagni</t>
  </si>
  <si>
    <t>Mitch McGovern</t>
  </si>
  <si>
    <t>Cam Rayner</t>
  </si>
  <si>
    <t>Jaxon Binns</t>
  </si>
  <si>
    <t>Harris Andrews</t>
  </si>
  <si>
    <t>Zac Williams</t>
  </si>
  <si>
    <t>Noah Answerth</t>
  </si>
  <si>
    <t>Lachie Fogarty</t>
  </si>
  <si>
    <t>Callum Ah Chee</t>
  </si>
  <si>
    <t>Logan Morris</t>
  </si>
  <si>
    <t>Cooper Lord</t>
  </si>
  <si>
    <t>Ryan Lester</t>
  </si>
  <si>
    <t>Eric Hipwood</t>
  </si>
  <si>
    <t>Jack Payne</t>
  </si>
  <si>
    <t>Charlie Cameron</t>
  </si>
  <si>
    <t>Lucas Camporeale</t>
  </si>
  <si>
    <t>Orazio Fantasia</t>
  </si>
  <si>
    <t>Jesse Motlop</t>
  </si>
  <si>
    <t>Lewis Young</t>
  </si>
  <si>
    <t>Matthew Carroll</t>
  </si>
  <si>
    <t>Lachlan Cowan</t>
  </si>
  <si>
    <t>Brodie Kemp</t>
  </si>
  <si>
    <t>Corey Durdin</t>
  </si>
  <si>
    <t>Sam Day</t>
  </si>
  <si>
    <t>Darcy Gardiner</t>
  </si>
  <si>
    <t>Will White</t>
  </si>
  <si>
    <t>Brandon Starcevich</t>
  </si>
  <si>
    <t>Kai Lohmann</t>
  </si>
  <si>
    <t>Francis Evans</t>
  </si>
  <si>
    <t>Bruce Reville</t>
  </si>
  <si>
    <t>Alex Cincotta</t>
  </si>
  <si>
    <t>Ty Gallop</t>
  </si>
  <si>
    <t>Hudson O'Keeffe</t>
  </si>
  <si>
    <t>James Tunstill</t>
  </si>
  <si>
    <t>Harry O'Farrell</t>
  </si>
  <si>
    <t>Jordan Boyd</t>
  </si>
  <si>
    <t>Conor McKenna</t>
  </si>
  <si>
    <t>Ashton Moir</t>
  </si>
  <si>
    <t>Billy Wilson</t>
  </si>
  <si>
    <t>Will McLachlan</t>
  </si>
  <si>
    <t>Sam Marshall</t>
  </si>
  <si>
    <t>Flynn Young</t>
  </si>
  <si>
    <t>Deven Robertson</t>
  </si>
  <si>
    <t>Luke Beecken</t>
  </si>
  <si>
    <t>Shadeau Brain</t>
  </si>
  <si>
    <t>Ben Camporeale</t>
  </si>
  <si>
    <t>Harry Charleson</t>
  </si>
  <si>
    <t>Darcy Craven</t>
  </si>
  <si>
    <t>Tom Doedee</t>
  </si>
  <si>
    <t>Matt Duffy</t>
  </si>
  <si>
    <t>Darragh Joyce</t>
  </si>
  <si>
    <t>Harry Lemmey</t>
  </si>
  <si>
    <t>Luke Lloyd</t>
  </si>
  <si>
    <t>Lincoln McCarthy</t>
  </si>
  <si>
    <t>Rob Monahan</t>
  </si>
  <si>
    <t>Nic Newman</t>
  </si>
  <si>
    <t>Brandon Ryan</t>
  </si>
  <si>
    <t>Jagga Smith</t>
  </si>
  <si>
    <t>Henry Smith</t>
  </si>
  <si>
    <t>Reece Torrent</t>
  </si>
  <si>
    <t>Zane Zakostelsky</t>
  </si>
  <si>
    <t>Sub</t>
  </si>
  <si>
    <t>Bailey Smith</t>
  </si>
  <si>
    <t>Max Gawn</t>
  </si>
  <si>
    <t>Nasiah Wanganeen-Milera</t>
  </si>
  <si>
    <t>Jordan Dawson</t>
  </si>
  <si>
    <t>Tim English</t>
  </si>
  <si>
    <t>Connor Rozee</t>
  </si>
  <si>
    <t>Errol Gulden</t>
  </si>
  <si>
    <t>Nick Daicos</t>
  </si>
  <si>
    <t>Andrew Brayshaw</t>
  </si>
  <si>
    <t>Darcy Cameron</t>
  </si>
  <si>
    <t>Lachie Ash</t>
  </si>
  <si>
    <t>Rowan Marshall</t>
  </si>
  <si>
    <t>Harry Sheezel</t>
  </si>
  <si>
    <t>Jye Caldwell</t>
  </si>
  <si>
    <t>Brodie Grundy</t>
  </si>
  <si>
    <t>Nic Martin</t>
  </si>
  <si>
    <t>Tristan Xerri</t>
  </si>
  <si>
    <t>Lachie Whitfield</t>
  </si>
  <si>
    <t>Tom Green</t>
  </si>
  <si>
    <t>Zach Merrett</t>
  </si>
  <si>
    <t>Matthew Kennedy</t>
  </si>
  <si>
    <t>Noah Anderson</t>
  </si>
  <si>
    <t>Tom Liberatore</t>
  </si>
  <si>
    <t>Max Holmes</t>
  </si>
  <si>
    <t>Marcus Bontempelli</t>
  </si>
  <si>
    <t>Jack Macrae</t>
  </si>
  <si>
    <t>Luke Jackson</t>
  </si>
  <si>
    <t>Jack Sinclair</t>
  </si>
  <si>
    <t>Jack Steele</t>
  </si>
  <si>
    <t>Zak Butters</t>
  </si>
  <si>
    <t>Finn Callaghan</t>
  </si>
  <si>
    <t>Will Setterfield</t>
  </si>
  <si>
    <t>Ed Richards</t>
  </si>
  <si>
    <t>Matt Rowell</t>
  </si>
  <si>
    <t>Josh Daicos</t>
  </si>
  <si>
    <t>Jai Newcombe</t>
  </si>
  <si>
    <t>Caleb Serong</t>
  </si>
  <si>
    <t>Gryan Miers</t>
  </si>
  <si>
    <t>Isaac Heeney</t>
  </si>
  <si>
    <t>Touk Miller</t>
  </si>
  <si>
    <t>Bailey Dale</t>
  </si>
  <si>
    <t>Jarrod Witts</t>
  </si>
  <si>
    <t>Toby Nankervis</t>
  </si>
  <si>
    <t>Jordan Clark</t>
  </si>
  <si>
    <t>Christian Petracca</t>
  </si>
  <si>
    <t>Lloyd Meek</t>
  </si>
  <si>
    <t>Tim Taranto</t>
  </si>
  <si>
    <t>John Noble</t>
  </si>
  <si>
    <t>Steele Sidebottom</t>
  </si>
  <si>
    <t>Will Day</t>
  </si>
  <si>
    <t>Rory Laird</t>
  </si>
  <si>
    <t>Tom McCarthy</t>
  </si>
  <si>
    <t>Ollie Wines</t>
  </si>
  <si>
    <t>Kysaiah Pickett</t>
  </si>
  <si>
    <t>Christian Salem</t>
  </si>
  <si>
    <t>Scott Pendlebury</t>
  </si>
  <si>
    <t>Tom Atkins</t>
  </si>
  <si>
    <t>Izak Rankine</t>
  </si>
  <si>
    <t>Reilly O'Brien</t>
  </si>
  <si>
    <t>Tom Powell</t>
  </si>
  <si>
    <t>Clayton Oliver</t>
  </si>
  <si>
    <t>Jayden Short</t>
  </si>
  <si>
    <t>Chad Warner</t>
  </si>
  <si>
    <t>Tom Mitchell</t>
  </si>
  <si>
    <t>Jake Bowey</t>
  </si>
  <si>
    <t>Karl Amon</t>
  </si>
  <si>
    <t>Josh Kelly</t>
  </si>
  <si>
    <t>Caleb Daniel</t>
  </si>
  <si>
    <t>Dion Prestia</t>
  </si>
  <si>
    <t>Callum Mills</t>
  </si>
  <si>
    <t>Luke Ryan</t>
  </si>
  <si>
    <t>Jack Crisp</t>
  </si>
  <si>
    <t>Jake Lloyd</t>
  </si>
  <si>
    <t>Jack Viney</t>
  </si>
  <si>
    <t>Sam Darcy</t>
  </si>
  <si>
    <t>Darcy Parish</t>
  </si>
  <si>
    <t>Luke Parker</t>
  </si>
  <si>
    <t>George Stevens</t>
  </si>
  <si>
    <t>Archie Roberts</t>
  </si>
  <si>
    <t>Jake Soligo</t>
  </si>
  <si>
    <t>Matt Roberts</t>
  </si>
  <si>
    <t>Nick Blakey</t>
  </si>
  <si>
    <t>Callum Wilkie</t>
  </si>
  <si>
    <t>Shaun Mannagh</t>
  </si>
  <si>
    <t>Jacob Hopper</t>
  </si>
  <si>
    <t>Luke Davies-Uniacke</t>
  </si>
  <si>
    <t>Sam Draper</t>
  </si>
  <si>
    <t>Jeremy Cameron</t>
  </si>
  <si>
    <t>Peter Wright</t>
  </si>
  <si>
    <t>Matt Crouch</t>
  </si>
  <si>
    <t>Ryan Angwin</t>
  </si>
  <si>
    <t>Jack Graham</t>
  </si>
  <si>
    <t>Toby Greene</t>
  </si>
  <si>
    <t>James Peatling</t>
  </si>
  <si>
    <t>Ned Long</t>
  </si>
  <si>
    <t>Matt Flynn</t>
  </si>
  <si>
    <t>Nathan O'Driscoll</t>
  </si>
  <si>
    <t>Trent Rivers</t>
  </si>
  <si>
    <t>Ben Keays</t>
  </si>
  <si>
    <t>Joel Jeffrey</t>
  </si>
  <si>
    <t>Jason Horne-Francis</t>
  </si>
  <si>
    <t>Jack Martin</t>
  </si>
  <si>
    <t>Miles Bergman</t>
  </si>
  <si>
    <t>Bailey Williams</t>
  </si>
  <si>
    <t>Sam Durham</t>
  </si>
  <si>
    <t>James Rowbottom</t>
  </si>
  <si>
    <t>Mason Redman</t>
  </si>
  <si>
    <t>Jy Simpkin</t>
  </si>
  <si>
    <t>Riley Thilthorpe</t>
  </si>
  <si>
    <t>Justin McInerney</t>
  </si>
  <si>
    <t>Ed Langdon</t>
  </si>
  <si>
    <t>Xavier Duursma</t>
  </si>
  <si>
    <t>Tom Stewart</t>
  </si>
  <si>
    <t>Jase Burgoyne</t>
  </si>
  <si>
    <t>Liam Duggan</t>
  </si>
  <si>
    <t>Travis Boak</t>
  </si>
  <si>
    <t>Lachie Schultz</t>
  </si>
  <si>
    <t>Zach Guthrie</t>
  </si>
  <si>
    <t>Brayden Fiorini</t>
  </si>
  <si>
    <t>Dylan Moore</t>
  </si>
  <si>
    <t>Liam Baker</t>
  </si>
  <si>
    <t>Marcus Windhager</t>
  </si>
  <si>
    <t>Josh Ward</t>
  </si>
  <si>
    <t>Willem Drew</t>
  </si>
  <si>
    <t>Lawson Humphries</t>
  </si>
  <si>
    <t>Nick Vlastuin</t>
  </si>
  <si>
    <t>Zach Reid</t>
  </si>
  <si>
    <t>Connor Idun</t>
  </si>
  <si>
    <t>Ryan Maric</t>
  </si>
  <si>
    <t>Sam Banks</t>
  </si>
  <si>
    <t>Joel Freijah</t>
  </si>
  <si>
    <t>Jordon Sweet</t>
  </si>
  <si>
    <t>James Sicily</t>
  </si>
  <si>
    <t>Jack Gunston</t>
  </si>
  <si>
    <t>Kane Farrell</t>
  </si>
  <si>
    <t>Ryley Sanders</t>
  </si>
  <si>
    <t>Harry Himmelberg</t>
  </si>
  <si>
    <t>Daniel Rioli</t>
  </si>
  <si>
    <t>Kane McAuliffe</t>
  </si>
  <si>
    <t>Mitchell Hinge</t>
  </si>
  <si>
    <t>James Worpel</t>
  </si>
  <si>
    <t>Colby McKercher</t>
  </si>
  <si>
    <t>Hayden Young</t>
  </si>
  <si>
    <t>Jesse Hogan</t>
  </si>
  <si>
    <t>Josh Worrell</t>
  </si>
  <si>
    <t>Jamie Elliott</t>
  </si>
  <si>
    <t>Sam Flanders</t>
  </si>
  <si>
    <t>Patrick Lipinski</t>
  </si>
  <si>
    <t>Jack Ginnivan</t>
  </si>
  <si>
    <t>Harry Morrison</t>
  </si>
  <si>
    <t>Jake Riccardi</t>
  </si>
  <si>
    <t>Shai Bolton</t>
  </si>
  <si>
    <t>Conor Nash</t>
  </si>
  <si>
    <t>Bradley Hill</t>
  </si>
  <si>
    <t>Josh Battle</t>
  </si>
  <si>
    <t>Ryan Byrnes</t>
  </si>
  <si>
    <t>Paul Curtis</t>
  </si>
  <si>
    <t>Massimo D'Ambrosio</t>
  </si>
  <si>
    <t>Mark O'Connor</t>
  </si>
  <si>
    <t>Andrew McGrath</t>
  </si>
  <si>
    <t>Steven May</t>
  </si>
  <si>
    <t>Matthew Johnson</t>
  </si>
  <si>
    <t>Wayne Milera</t>
  </si>
  <si>
    <t>Kade Chandler</t>
  </si>
  <si>
    <t>Oliver Dempsey</t>
  </si>
  <si>
    <t>Adam Treloar</t>
  </si>
  <si>
    <t>Josh Weddle</t>
  </si>
  <si>
    <t>Mason Wood</t>
  </si>
  <si>
    <t>Bailey Humphrey</t>
  </si>
  <si>
    <t>Jack Ross</t>
  </si>
  <si>
    <t>Kieren Briggs</t>
  </si>
  <si>
    <t>Mitch Georgiades</t>
  </si>
  <si>
    <t>Mark Blicavs</t>
  </si>
  <si>
    <t>Roan Steele</t>
  </si>
  <si>
    <t>Ryan Burton</t>
  </si>
  <si>
    <t>Sam Davidson</t>
  </si>
  <si>
    <t>Corey Wagner</t>
  </si>
  <si>
    <t>Jarman Impey</t>
  </si>
  <si>
    <t>Harry Cunningham</t>
  </si>
  <si>
    <t>Harry Boyd</t>
  </si>
  <si>
    <t>Rhys Stanley</t>
  </si>
  <si>
    <t>Dylan Shiel</t>
  </si>
  <si>
    <t>Connor Macdonald</t>
  </si>
  <si>
    <t>Dan Houston</t>
  </si>
  <si>
    <t>Todd Goldstein</t>
  </si>
  <si>
    <t>James Harmes</t>
  </si>
  <si>
    <t>Jaeger O'Meara</t>
  </si>
  <si>
    <t>Alex Neal-Bullen</t>
  </si>
  <si>
    <t>Thomson Dow</t>
  </si>
  <si>
    <t>Aaron Naughton</t>
  </si>
  <si>
    <t>Sam Taylor</t>
  </si>
  <si>
    <t>Cam Mackenzie</t>
  </si>
  <si>
    <t>Joe Richards</t>
  </si>
  <si>
    <t>Jayden Laverde</t>
  </si>
  <si>
    <t>Brayden Maynard</t>
  </si>
  <si>
    <t>Tom McDonald</t>
  </si>
  <si>
    <t>Dylan Stephens</t>
  </si>
  <si>
    <t>Lachlan Bramble</t>
  </si>
  <si>
    <t>Harry Perryman</t>
  </si>
  <si>
    <t>Sam Powell-Pepper</t>
  </si>
  <si>
    <t>Ben Long</t>
  </si>
  <si>
    <t>Jeremy McGovern</t>
  </si>
  <si>
    <t>Sam Clohesy</t>
  </si>
  <si>
    <t>Hugo Garcia</t>
  </si>
  <si>
    <t>Brady Hough</t>
  </si>
  <si>
    <t>Darcy Jones</t>
  </si>
  <si>
    <t>Nicholas Madden</t>
  </si>
  <si>
    <t>Rhylee West</t>
  </si>
  <si>
    <t>Daniel Turner</t>
  </si>
  <si>
    <t>Riley Bice</t>
  </si>
  <si>
    <t>Ned Reeves</t>
  </si>
  <si>
    <t>Zak Johnson</t>
  </si>
  <si>
    <t>Vigo Visentini</t>
  </si>
  <si>
    <t>Max Hall</t>
  </si>
  <si>
    <t>Cooper Sharman</t>
  </si>
  <si>
    <t>Nathan Broad</t>
  </si>
  <si>
    <t>Tom Sparrow</t>
  </si>
  <si>
    <t>Mitch Owens</t>
  </si>
  <si>
    <t>Josh Rachele</t>
  </si>
  <si>
    <t>Josh Treacy</t>
  </si>
  <si>
    <t>Bodhi Uwland</t>
  </si>
  <si>
    <t>Harley Reid</t>
  </si>
  <si>
    <t>Darcy Wilson</t>
  </si>
  <si>
    <t>Jaxon Prior</t>
  </si>
  <si>
    <t>Wil Powell</t>
  </si>
  <si>
    <t>Blake Hardwick</t>
  </si>
  <si>
    <t>Patrick Dangerfield</t>
  </si>
  <si>
    <t>Cooper Harvey</t>
  </si>
  <si>
    <t>Sam De Koning</t>
  </si>
  <si>
    <t>Anthony Caminiti</t>
  </si>
  <si>
    <t>Mabior Chol</t>
  </si>
  <si>
    <t>Angus Clarke</t>
  </si>
  <si>
    <t>Taylor Walker</t>
  </si>
  <si>
    <t>Jordan Ridley</t>
  </si>
  <si>
    <t>Jason Johannisen</t>
  </si>
  <si>
    <t>Daniel McStay</t>
  </si>
  <si>
    <t>Rory Atkins</t>
  </si>
  <si>
    <t>Jake Waterman</t>
  </si>
  <si>
    <t>Braeden Campbell</t>
  </si>
  <si>
    <t>Tyson Stengle</t>
  </si>
  <si>
    <t>Jack Henry</t>
  </si>
  <si>
    <t>Harvey Langford</t>
  </si>
  <si>
    <t>Luke McDonald</t>
  </si>
  <si>
    <t>Sean Darcy</t>
  </si>
  <si>
    <t>Jack Bowes</t>
  </si>
  <si>
    <t>Brody Mihocek</t>
  </si>
  <si>
    <t>Judd McVee</t>
  </si>
  <si>
    <t>Archer May</t>
  </si>
  <si>
    <t>Riley Garcia</t>
  </si>
  <si>
    <t>Elijah Hewett</t>
  </si>
  <si>
    <t>James Jordon</t>
  </si>
  <si>
    <t>George Wardlaw</t>
  </si>
  <si>
    <t>Hunter Clark</t>
  </si>
  <si>
    <t>Arie Schoenmaker</t>
  </si>
  <si>
    <t>Jeremy Howe</t>
  </si>
  <si>
    <t>Callum Brown</t>
  </si>
  <si>
    <t>Cameron Zurhaar</t>
  </si>
  <si>
    <t>Rory Lobb</t>
  </si>
  <si>
    <t>Mani Liddy</t>
  </si>
  <si>
    <t>Sam Butler</t>
  </si>
  <si>
    <t>Ben Hobbs</t>
  </si>
  <si>
    <t>Aidan Corr</t>
  </si>
  <si>
    <t>Angus Sheldrick</t>
  </si>
  <si>
    <t>Nick Larkey</t>
  </si>
  <si>
    <t>Seth Campbell</t>
  </si>
  <si>
    <t>Isaac Cumming</t>
  </si>
  <si>
    <t>Kamdyn McIntosh</t>
  </si>
  <si>
    <t>Isaac Quaynor</t>
  </si>
  <si>
    <t>Jamie Cripps</t>
  </si>
  <si>
    <t>Jacob Blight</t>
  </si>
  <si>
    <t>Jed Bews</t>
  </si>
  <si>
    <t>Daniel Curtin</t>
  </si>
  <si>
    <t>Sam Berry</t>
  </si>
  <si>
    <t>Tim Kelly</t>
  </si>
  <si>
    <t>Caleb Poulter</t>
  </si>
  <si>
    <t>Tom Cole</t>
  </si>
  <si>
    <t>Michael Frederick</t>
  </si>
  <si>
    <t>Darcy Fogarty</t>
  </si>
  <si>
    <t>Ben Ainsworth</t>
  </si>
  <si>
    <t>Nick Bryan</t>
  </si>
  <si>
    <t>Liam Ryan</t>
  </si>
  <si>
    <t>Tom Brown</t>
  </si>
  <si>
    <t>Oliver Florent</t>
  </si>
  <si>
    <t>Dougal Howard</t>
  </si>
  <si>
    <t>Xavier Lindsay</t>
  </si>
  <si>
    <t>Toby Bedford</t>
  </si>
  <si>
    <t>Jack Hutchinson</t>
  </si>
  <si>
    <t>Mitch Knevitt</t>
  </si>
  <si>
    <t>Jobe Shanahan</t>
  </si>
  <si>
    <t>Jake Melksham</t>
  </si>
  <si>
    <t>Caleb Windsor</t>
  </si>
  <si>
    <t>Jacob Wehr</t>
  </si>
  <si>
    <t>Rhyan Mansell</t>
  </si>
  <si>
    <t>Luke Trainor</t>
  </si>
  <si>
    <t>Hugo Ralphsmith</t>
  </si>
  <si>
    <t>Nick Coffield</t>
  </si>
  <si>
    <t>Heath Chapman</t>
  </si>
  <si>
    <t>Archie Perkins</t>
  </si>
  <si>
    <t>Will Hayward</t>
  </si>
  <si>
    <t>Oscar McDonald</t>
  </si>
  <si>
    <t>Harry Rowston</t>
  </si>
  <si>
    <t>Sam Wicks</t>
  </si>
  <si>
    <t>Bailey J. Williams</t>
  </si>
  <si>
    <t>Tom McCartin</t>
  </si>
  <si>
    <t>Bayley Fritsch</t>
  </si>
  <si>
    <t>Jack Buckley</t>
  </si>
  <si>
    <t>Ben Miller</t>
  </si>
  <si>
    <t>Neil Erasmus</t>
  </si>
  <si>
    <t>Changkuoth Jiath</t>
  </si>
  <si>
    <t>Aaron Cadman</t>
  </si>
  <si>
    <t>Darcy Byrne-Jones</t>
  </si>
  <si>
    <t>Shannon Neale</t>
  </si>
  <si>
    <t>Jake Lever</t>
  </si>
  <si>
    <t>Murphy Reid</t>
  </si>
  <si>
    <t>Nate Caddy</t>
  </si>
  <si>
    <t>Connor O'Sullivan</t>
  </si>
  <si>
    <t>Will Graham</t>
  </si>
  <si>
    <t>Tim Membrey</t>
  </si>
  <si>
    <t>Karl Worner</t>
  </si>
  <si>
    <t>Hayden McLean</t>
  </si>
  <si>
    <t>Brodie Smith</t>
  </si>
  <si>
    <t>Jordan De Goey</t>
  </si>
  <si>
    <t>Will Phillips</t>
  </si>
  <si>
    <t>Brad Close</t>
  </si>
  <si>
    <t>Joel Amartey</t>
  </si>
  <si>
    <t>Sam Lalor</t>
  </si>
  <si>
    <t>Dante Visentini</t>
  </si>
  <si>
    <t>Xavier O'Halloran</t>
  </si>
  <si>
    <t>Patrick Voss</t>
  </si>
  <si>
    <t>Callan Ward</t>
  </si>
  <si>
    <t>Mark Keane</t>
  </si>
  <si>
    <t>Lachie Weller</t>
  </si>
  <si>
    <t>Reuben Ginbey</t>
  </si>
  <si>
    <t>Jack Higgins</t>
  </si>
  <si>
    <t>Alixzander Tauru</t>
  </si>
  <si>
    <t>Max Ramsden</t>
  </si>
  <si>
    <t>Noah Balta</t>
  </si>
  <si>
    <t>Max Michalanney</t>
  </si>
  <si>
    <t>Aliir Aliir</t>
  </si>
  <si>
    <t>Tyrell Dewar</t>
  </si>
  <si>
    <t>Tom Papley</t>
  </si>
  <si>
    <t>Stephen Coniglio</t>
  </si>
  <si>
    <t>Mitch Duncan</t>
  </si>
  <si>
    <t>Lachlan Sholl</t>
  </si>
  <si>
    <t>Tyler Brockman</t>
  </si>
  <si>
    <t>Dane Rampe</t>
  </si>
  <si>
    <t>Jackson Mead</t>
  </si>
  <si>
    <t>Edward Allan</t>
  </si>
  <si>
    <t>Willie Rioli</t>
  </si>
  <si>
    <t>Clay Hall</t>
  </si>
  <si>
    <t>Lewis Hayes</t>
  </si>
  <si>
    <t>Oskar Baker</t>
  </si>
  <si>
    <t>Logan Evans</t>
  </si>
  <si>
    <t>Joe Fonti</t>
  </si>
  <si>
    <t>Sam Collins</t>
  </si>
  <si>
    <t>Sam Switkowski</t>
  </si>
  <si>
    <t>Lewis Melican</t>
  </si>
  <si>
    <t>Ned Moyle</t>
  </si>
  <si>
    <t>Henry Hustwaite</t>
  </si>
  <si>
    <t>Finn Maginness</t>
  </si>
  <si>
    <t>Jack Williams</t>
  </si>
  <si>
    <t>Lachlan Keeffe</t>
  </si>
  <si>
    <t>Nick Watson</t>
  </si>
  <si>
    <t>Caiden Cleary</t>
  </si>
  <si>
    <t>Peter Ladhams</t>
  </si>
  <si>
    <t>Caleb Mitchell</t>
  </si>
  <si>
    <t>Jack Scrimshaw</t>
  </si>
  <si>
    <t>Conor Stone</t>
  </si>
  <si>
    <t>Jade Gresham</t>
  </si>
  <si>
    <t>Darcy Tucker</t>
  </si>
  <si>
    <t>Wil Dawson</t>
  </si>
  <si>
    <t>Jimmy Webster</t>
  </si>
  <si>
    <t>Zak Jones</t>
  </si>
  <si>
    <t>Harrison Jones</t>
  </si>
  <si>
    <t>Tyler Sonsie</t>
  </si>
  <si>
    <t>Mac Andrew</t>
  </si>
  <si>
    <t>Oscar Allen</t>
  </si>
  <si>
    <t>Beau McCreery</t>
  </si>
  <si>
    <t>Liam Stocker</t>
  </si>
  <si>
    <t>Nick Murray</t>
  </si>
  <si>
    <t>Luke Pedlar</t>
  </si>
  <si>
    <t>Esava Ratugolea</t>
  </si>
  <si>
    <t>Tom Lynch</t>
  </si>
  <si>
    <t>Christian Moraes</t>
  </si>
  <si>
    <t>Jack Darling</t>
  </si>
  <si>
    <t>Will Lorenz</t>
  </si>
  <si>
    <t>Josh Sinn</t>
  </si>
  <si>
    <t>Mattaes Phillipou</t>
  </si>
  <si>
    <t>Bailey Banfield</t>
  </si>
  <si>
    <t>Charlie Comben</t>
  </si>
  <si>
    <t>Luke Cleary</t>
  </si>
  <si>
    <t>Laitham Vandermeer</t>
  </si>
  <si>
    <t>Ben King</t>
  </si>
  <si>
    <t>Bobby Hill</t>
  </si>
  <si>
    <t>Corey Warner</t>
  </si>
  <si>
    <t>Toby Pink</t>
  </si>
  <si>
    <t>Jeremy Sharp</t>
  </si>
  <si>
    <t>Alex Pearce</t>
  </si>
  <si>
    <t>Brent Daniels</t>
  </si>
  <si>
    <t>Buku Khamis</t>
  </si>
  <si>
    <t>Riley Hardeman</t>
  </si>
  <si>
    <t>Bailey Scott</t>
  </si>
  <si>
    <t>Harvey Thomas</t>
  </si>
  <si>
    <t>Jack Billings</t>
  </si>
  <si>
    <t>Darcy Moore</t>
  </si>
  <si>
    <t>Lachlan Sullivan</t>
  </si>
  <si>
    <t>James Trezise</t>
  </si>
  <si>
    <t>Finn O'Sullivan</t>
  </si>
  <si>
    <t>James O'Donnell</t>
  </si>
  <si>
    <t>Jake Stringer</t>
  </si>
  <si>
    <t>Will Hoskin-Elliott</t>
  </si>
  <si>
    <t>Brandon Zerk-Thatcher</t>
  </si>
  <si>
    <t>Liam Jones</t>
  </si>
  <si>
    <t>Matt Guelfi</t>
  </si>
  <si>
    <t>Elijah Tsatas</t>
  </si>
  <si>
    <t>Toby McMullin</t>
  </si>
  <si>
    <t>Matthew Owies</t>
  </si>
  <si>
    <t>Jacob van Rooyen</t>
  </si>
  <si>
    <t>Brennan Cox</t>
  </si>
  <si>
    <t>Luke Nankervis</t>
  </si>
  <si>
    <t>William Hayes</t>
  </si>
  <si>
    <t>Oisin Mullin</t>
  </si>
  <si>
    <t>Isaac Kako</t>
  </si>
  <si>
    <t>Campbell Gray</t>
  </si>
  <si>
    <t>Hugh Boxshall</t>
  </si>
  <si>
    <t>Sandy Brock</t>
  </si>
  <si>
    <t>Taylor Duryea</t>
  </si>
  <si>
    <t>Jeremy Finlayson</t>
  </si>
  <si>
    <t>Blake Howes</t>
  </si>
  <si>
    <t>Jayden Hunt</t>
  </si>
  <si>
    <t>Lachlan McNeil</t>
  </si>
  <si>
    <t>Harrison Petty</t>
  </si>
  <si>
    <t>Jacob Konstanty</t>
  </si>
  <si>
    <t>Oliver Henry</t>
  </si>
  <si>
    <t>Tom Barrass</t>
  </si>
  <si>
    <t>Kaleb Smith</t>
  </si>
  <si>
    <t>Zac Fisher</t>
  </si>
  <si>
    <t>Charlie Spargo</t>
  </si>
  <si>
    <t>Jack Lukosius</t>
  </si>
  <si>
    <t>Samson Ryan</t>
  </si>
  <si>
    <t>Cody Angove</t>
  </si>
  <si>
    <t>Connor Budarick</t>
  </si>
  <si>
    <t>Isaiah Dudley</t>
  </si>
  <si>
    <t>Harvey Gallagher</t>
  </si>
  <si>
    <t>Zac Taylor</t>
  </si>
  <si>
    <t>Kyle Langford</t>
  </si>
  <si>
    <t>Tobie Travaglia</t>
  </si>
  <si>
    <t>Nick Holman</t>
  </si>
  <si>
    <t>Jack Henderson</t>
  </si>
  <si>
    <t>Ethan Read</t>
  </si>
  <si>
    <t>Dan Butler</t>
  </si>
  <si>
    <t>Aaron Francis</t>
  </si>
  <si>
    <t>Cooper Simpson</t>
  </si>
  <si>
    <t>Luamon Lual</t>
  </si>
  <si>
    <t>Finnbar Maley</t>
  </si>
  <si>
    <t>Jhye Clark</t>
  </si>
  <si>
    <t>Jye Amiss</t>
  </si>
  <si>
    <t>Maurice Rioli</t>
  </si>
  <si>
    <t>Thomas Edwards</t>
  </si>
  <si>
    <t>Saad El-Hawli</t>
  </si>
  <si>
    <t>Lachie Jones</t>
  </si>
  <si>
    <t>Billy Frampton</t>
  </si>
  <si>
    <t>Jed Walter</t>
  </si>
  <si>
    <t>Ben McKay</t>
  </si>
  <si>
    <t>Mason Cox</t>
  </si>
  <si>
    <t>Hugh Jackson</t>
  </si>
  <si>
    <t>Thomas Sims</t>
  </si>
  <si>
    <t>Griffin Logue</t>
  </si>
  <si>
    <t>Angus Hastie</t>
  </si>
  <si>
    <t>Harry Edwards</t>
  </si>
  <si>
    <t>Harry Armstrong</t>
  </si>
  <si>
    <t>Ted Clohesy</t>
  </si>
  <si>
    <t>Steely Green</t>
  </si>
  <si>
    <t>Robert Hansen Jr</t>
  </si>
  <si>
    <t>Liam Reidy</t>
  </si>
  <si>
    <t>Koltyn Tholstrup</t>
  </si>
  <si>
    <t>Jye Menzie</t>
  </si>
  <si>
    <t>Archer Reid</t>
  </si>
  <si>
    <t>Tom Gross</t>
  </si>
  <si>
    <t>Matt Whitlock</t>
  </si>
  <si>
    <t>Jonty Faull</t>
  </si>
  <si>
    <t>Taylor Adams</t>
  </si>
  <si>
    <t>Isaac Keeler</t>
  </si>
  <si>
    <t>Liam O'Connell</t>
  </si>
  <si>
    <t>Joel Hamling</t>
  </si>
  <si>
    <t>Leek Aleer</t>
  </si>
  <si>
    <t>Oliver Wiltshire</t>
  </si>
  <si>
    <t>Reef McInnes</t>
  </si>
  <si>
    <t>Brandon Walker</t>
  </si>
  <si>
    <t>Lachlan Murphy</t>
  </si>
  <si>
    <t>Tom Hanily</t>
  </si>
  <si>
    <t>Taj Woewodin</t>
  </si>
  <si>
    <t>Archer Day-Wicks</t>
  </si>
  <si>
    <t>Noah Long</t>
  </si>
  <si>
    <t>Joe Berry</t>
  </si>
  <si>
    <t>Harry Sharp</t>
  </si>
  <si>
    <t>Luke Breust</t>
  </si>
  <si>
    <t>Tom Cochrane</t>
  </si>
  <si>
    <t>Angus McLennan</t>
  </si>
  <si>
    <t>Kallan Dawson</t>
  </si>
  <si>
    <t>Sean Lemmens</t>
  </si>
  <si>
    <t>Ollie Lord</t>
  </si>
  <si>
    <t>James Leake</t>
  </si>
  <si>
    <t>Ben Paton</t>
  </si>
  <si>
    <t>Joshua Draper</t>
  </si>
  <si>
    <t>David Swallow</t>
  </si>
  <si>
    <t>Malcolm Rosas</t>
  </si>
  <si>
    <t>Aidan Johnson</t>
  </si>
  <si>
    <t>Seamus Mitchell</t>
  </si>
  <si>
    <t>Sid Draper</t>
  </si>
  <si>
    <t>Jed McEntee</t>
  </si>
  <si>
    <t>Charlie Ballard</t>
  </si>
  <si>
    <t>Lance Collard</t>
  </si>
  <si>
    <t>Cooper Hynes</t>
  </si>
  <si>
    <t>Jack Buller</t>
  </si>
  <si>
    <t>Hamish Davis</t>
  </si>
  <si>
    <t>Jordon Butts</t>
  </si>
  <si>
    <t>Jake Rogers</t>
  </si>
  <si>
    <t>Josaia Delana</t>
  </si>
  <si>
    <t>Josh Dolan</t>
  </si>
  <si>
    <t>Jacob Bauer</t>
  </si>
  <si>
    <t>Jackson Archer</t>
  </si>
  <si>
    <t>Zane Duursma</t>
  </si>
  <si>
    <t>James Borlase</t>
  </si>
  <si>
    <t>Wil Parker</t>
  </si>
  <si>
    <t>Bo Allan</t>
  </si>
  <si>
    <t>James Aish</t>
  </si>
  <si>
    <t>Lachlan Blakiston</t>
  </si>
  <si>
    <t>Ivan Soldo</t>
  </si>
  <si>
    <t>Zaine Cordy</t>
  </si>
  <si>
    <t>Liam Henry</t>
  </si>
  <si>
    <t>Jasper Alger</t>
  </si>
  <si>
    <t>Ryan Gardner</t>
  </si>
  <si>
    <t>Oscar Adams</t>
  </si>
  <si>
    <t>Tom Fullarton</t>
  </si>
  <si>
    <t>Jedd Busslinger</t>
  </si>
  <si>
    <t>Oleg Markov</t>
  </si>
  <si>
    <t>Quinton Narkle</t>
  </si>
  <si>
    <t>Leonardo Lombard</t>
  </si>
  <si>
    <t>Liam Fawcett</t>
  </si>
  <si>
    <t>Matthew Jefferson</t>
  </si>
  <si>
    <t>Malakai Champion</t>
  </si>
  <si>
    <t>Jack Petruccelle</t>
  </si>
  <si>
    <t>Jack Carroll</t>
  </si>
  <si>
    <t>Nat Fyfe</t>
  </si>
  <si>
    <t>Max Gruzewski</t>
  </si>
  <si>
    <t>Charlie West</t>
  </si>
  <si>
    <t>Bailey Macdonald</t>
  </si>
  <si>
    <t>Arthur Jones</t>
  </si>
  <si>
    <t>Charlie Dean</t>
  </si>
  <si>
    <t>Calsher Dear</t>
  </si>
  <si>
    <t>Bailey Laurie</t>
  </si>
  <si>
    <t>Alex Sexton</t>
  </si>
  <si>
    <t>Sam Frost</t>
  </si>
  <si>
    <t>Mykelti Lefau</t>
  </si>
  <si>
    <t>Tom Anastasopoulos</t>
  </si>
  <si>
    <t>Harry Barnett</t>
  </si>
  <si>
    <t>Benny Barrett</t>
  </si>
  <si>
    <t>Rhett Bazzo</t>
  </si>
  <si>
    <t>Lachlan Charleson</t>
  </si>
  <si>
    <t>Campbell Chesser</t>
  </si>
  <si>
    <t>Lucca Grego</t>
  </si>
  <si>
    <t>Callum Jamieson</t>
  </si>
  <si>
    <t>Harvey Johnston</t>
  </si>
  <si>
    <t>Josh Lai</t>
  </si>
  <si>
    <t>Coen Livingstone</t>
  </si>
  <si>
    <t>Ewan Mackinlay</t>
  </si>
  <si>
    <t>Todd Marshall</t>
  </si>
  <si>
    <t>Jacob Moss</t>
  </si>
  <si>
    <t>Jacob Newton</t>
  </si>
  <si>
    <t>Harrison Ramm</t>
  </si>
  <si>
    <t>Loch Rawlinson</t>
  </si>
  <si>
    <t>Dom Sheed</t>
  </si>
  <si>
    <t>Xavier Walsh</t>
  </si>
  <si>
    <t>Jack Whitlock</t>
  </si>
  <si>
    <t>Dylan Williams</t>
  </si>
  <si>
    <t>Elliot Yeo</t>
  </si>
  <si>
    <t>Riak Andrew</t>
  </si>
  <si>
    <t>Eamonn Armstrong</t>
  </si>
  <si>
    <t>James Barrat</t>
  </si>
  <si>
    <t>Ned Bowman</t>
  </si>
  <si>
    <t>Jesse Dattoli</t>
  </si>
  <si>
    <t>Alex Dodson</t>
  </si>
  <si>
    <t>Paddy Dow</t>
  </si>
  <si>
    <t>William Edwards</t>
  </si>
  <si>
    <t>Robbie Fox</t>
  </si>
  <si>
    <t>William Green</t>
  </si>
  <si>
    <t>Max Heath</t>
  </si>
  <si>
    <t>Max King</t>
  </si>
  <si>
    <t>Indhi Kirk</t>
  </si>
  <si>
    <t>Blake Leidler</t>
  </si>
  <si>
    <t>Logan McDonald</t>
  </si>
  <si>
    <t>Patrick Said</t>
  </si>
  <si>
    <t>Patrick Snell</t>
  </si>
  <si>
    <t>Jed Adams</t>
  </si>
  <si>
    <t>Zac Banch</t>
  </si>
  <si>
    <t>Miller Bergman</t>
  </si>
  <si>
    <t>Kynan Brown</t>
  </si>
  <si>
    <t>Tom Campbell</t>
  </si>
  <si>
    <t>Callum Coleman-Jones</t>
  </si>
  <si>
    <t>Jai Culley</t>
  </si>
  <si>
    <t>Eddie Ford</t>
  </si>
  <si>
    <t>Brayden George</t>
  </si>
  <si>
    <t>Taylor Goad</t>
  </si>
  <si>
    <t>Josh Goater</t>
  </si>
  <si>
    <t>Marty Hore</t>
  </si>
  <si>
    <t>Luker Kentfield</t>
  </si>
  <si>
    <t>Shane McAdam</t>
  </si>
  <si>
    <t>Ricky Mentha</t>
  </si>
  <si>
    <t>Andy Moniz-Wakefield</t>
  </si>
  <si>
    <t>Geordie Payne</t>
  </si>
  <si>
    <t>Oliver Sestan</t>
  </si>
  <si>
    <t>River Stevens</t>
  </si>
  <si>
    <t>Brynn Teakle</t>
  </si>
  <si>
    <t>Cooper Trembath</t>
  </si>
  <si>
    <t>Luke Urquhart</t>
  </si>
  <si>
    <t>Will Verrall</t>
  </si>
  <si>
    <t>Cody Anderson</t>
  </si>
  <si>
    <t>James Blanck</t>
  </si>
  <si>
    <t>Will Brodie</t>
  </si>
  <si>
    <t>Jaren Carr</t>
  </si>
  <si>
    <t>Hugh Davies</t>
  </si>
  <si>
    <t>Jack Delean</t>
  </si>
  <si>
    <t>Matt Hill</t>
  </si>
  <si>
    <t>Odin Jones</t>
  </si>
  <si>
    <t>Mitch Lewis</t>
  </si>
  <si>
    <t>William McCabe</t>
  </si>
  <si>
    <t>Noah Mraz</t>
  </si>
  <si>
    <t>Ollie Murphy</t>
  </si>
  <si>
    <t>Charlie Nicholls</t>
  </si>
  <si>
    <t>Aiden Riddle</t>
  </si>
  <si>
    <t>Bodie Ryan</t>
  </si>
  <si>
    <t>Jasper Scaife</t>
  </si>
  <si>
    <t>Jai Serong</t>
  </si>
  <si>
    <t>Sam Sturt</t>
  </si>
  <si>
    <t>Jaime Uhr-Henry</t>
  </si>
  <si>
    <t>Michael Walters</t>
  </si>
  <si>
    <t>Judson Clarke</t>
  </si>
  <si>
    <t>Mate Colina</t>
  </si>
  <si>
    <t>Nik Cox</t>
  </si>
  <si>
    <t>Alwyn Davey Jnr</t>
  </si>
  <si>
    <t>Kayle Gerreyn</t>
  </si>
  <si>
    <t>Josh Gibcus</t>
  </si>
  <si>
    <t>Oliver Hayes-Brown</t>
  </si>
  <si>
    <t>Taj Hotton</t>
  </si>
  <si>
    <t>Jacob Koschitzke</t>
  </si>
  <si>
    <t>Liam McMahon</t>
  </si>
  <si>
    <t>Jayden Nguyen</t>
  </si>
  <si>
    <t>Oskar Smartt</t>
  </si>
  <si>
    <t>Josh Smillie</t>
  </si>
  <si>
    <t>Rhys Unwin</t>
  </si>
  <si>
    <t>Tylar Young</t>
  </si>
  <si>
    <t>Tanner Bruhn</t>
  </si>
  <si>
    <t>Cillian Burke</t>
  </si>
  <si>
    <t>Toby Conway</t>
  </si>
  <si>
    <t>Wade Derksen</t>
  </si>
  <si>
    <t>Mitchell Edwards</t>
  </si>
  <si>
    <t>Josh Fahey</t>
  </si>
  <si>
    <t>Phoenix Gothard</t>
  </si>
  <si>
    <t>Cameron Guthrie</t>
  </si>
  <si>
    <t>Oliver Hannaford</t>
  </si>
  <si>
    <t>Lennox Hofmann</t>
  </si>
  <si>
    <t>Xavier Ivisic</t>
  </si>
  <si>
    <t>Jake Kolodjashnij</t>
  </si>
  <si>
    <t>Keighton Matofai-Forbes</t>
  </si>
  <si>
    <t>Jacob Molier</t>
  </si>
  <si>
    <t>Harrison Oliver</t>
  </si>
  <si>
    <t>Jack Ough</t>
  </si>
  <si>
    <t>Joe Pike</t>
  </si>
  <si>
    <t>Jay Polkinghorne</t>
  </si>
  <si>
    <t>Patrick Retschko</t>
  </si>
  <si>
    <t>Logan Smith</t>
  </si>
  <si>
    <t>Nathan Wardius</t>
  </si>
  <si>
    <t>Hugh Bond</t>
  </si>
  <si>
    <t>Chris Burgess</t>
  </si>
  <si>
    <t>Brayden Cook</t>
  </si>
  <si>
    <t>Jordan Croft</t>
  </si>
  <si>
    <t>Billy Dowling</t>
  </si>
  <si>
    <t>Charlie Edwards</t>
  </si>
  <si>
    <t>Karl Gallagher</t>
  </si>
  <si>
    <t>Lachie Jaques</t>
  </si>
  <si>
    <t>Chayce Jones</t>
  </si>
  <si>
    <t>Luke Kennedy</t>
  </si>
  <si>
    <t>Lachlan McAndrew</t>
  </si>
  <si>
    <t>Toby Murray</t>
  </si>
  <si>
    <t>Oscar Ryan</t>
  </si>
  <si>
    <t>Harry Schoenberg</t>
  </si>
  <si>
    <t>Anthony Scott</t>
  </si>
  <si>
    <t>Michael Sellwood</t>
  </si>
  <si>
    <t>Lachlan Smith</t>
  </si>
  <si>
    <t>Kieran Strachan</t>
  </si>
  <si>
    <t>Jamarra Ugle-Hagan</t>
  </si>
  <si>
    <t>Zac Walker</t>
  </si>
  <si>
    <t>Cody Weightman</t>
  </si>
  <si>
    <t>Tyler Welsh</t>
  </si>
  <si>
    <t>Cooper Bell</t>
  </si>
  <si>
    <t>Thomas Berry</t>
  </si>
  <si>
    <t>Joel Cochran</t>
  </si>
  <si>
    <t>Alex Davies</t>
  </si>
  <si>
    <t>Harry DeMattia</t>
  </si>
  <si>
    <t>Asher Eastham</t>
  </si>
  <si>
    <t>Zak Evans</t>
  </si>
  <si>
    <t>Jy Farrar</t>
  </si>
  <si>
    <t>Caleb Graham</t>
  </si>
  <si>
    <t>Lachlan Gulbin</t>
  </si>
  <si>
    <t>Harvey Harrison</t>
  </si>
  <si>
    <t>Elliott Himmelberg</t>
  </si>
  <si>
    <t>Noah Howes</t>
  </si>
  <si>
    <t>Ben Jepson</t>
  </si>
  <si>
    <t>Tew Jiath</t>
  </si>
  <si>
    <t>Ash Johnson</t>
  </si>
  <si>
    <t>Lloyd Johnston</t>
  </si>
  <si>
    <t>Max Knobel</t>
  </si>
  <si>
    <t>Caleb Lewis</t>
  </si>
  <si>
    <t>Finlay Macrae</t>
  </si>
  <si>
    <t>Jakob Ryan</t>
  </si>
  <si>
    <t>Iliro Smit</t>
  </si>
  <si>
    <t>Oscar Steene</t>
  </si>
  <si>
    <t>Name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</si>
  <si>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</si>
  <si>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</si>
  <si>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</si>
  <si>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</si>
  <si>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</si>
  <si>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</si>
  <si>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</si>
  <si>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</si>
  <si>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</si>
  <si>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</si>
  <si>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</si>
  <si>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</si>
  <si>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</si>
  <si>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</si>
  <si>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</si>
  <si>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</si>
  <si>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</si>
  <si>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</si>
  <si>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Total</t>
  </si>
  <si>
    <t>Aden</t>
  </si>
  <si>
    <t>DNP</t>
  </si>
  <si>
    <t>Position</t>
  </si>
  <si>
    <t>Points</t>
  </si>
  <si>
    <t>Results</t>
  </si>
  <si>
    <t>Fru</t>
  </si>
  <si>
    <t>1st</t>
  </si>
  <si>
    <t>Kiri</t>
  </si>
  <si>
    <t>Kingy</t>
  </si>
  <si>
    <t>Penny</t>
  </si>
  <si>
    <t>Ginny</t>
  </si>
  <si>
    <t>2nd</t>
  </si>
  <si>
    <t>Browny</t>
  </si>
  <si>
    <t>BT</t>
  </si>
  <si>
    <t>Tom</t>
  </si>
  <si>
    <t>Riley</t>
  </si>
  <si>
    <t>3rd</t>
  </si>
  <si>
    <t>Scully</t>
  </si>
  <si>
    <t>Harry</t>
  </si>
  <si>
    <t>Crash</t>
  </si>
  <si>
    <t>4th</t>
  </si>
  <si>
    <t>5th</t>
  </si>
  <si>
    <t>Stiff</t>
  </si>
  <si>
    <t>Freo</t>
  </si>
  <si>
    <t>6th</t>
  </si>
  <si>
    <t>Sloth</t>
  </si>
  <si>
    <t>7th</t>
  </si>
  <si>
    <t>Connor</t>
  </si>
  <si>
    <t>8th</t>
  </si>
  <si>
    <t>Pimmo</t>
  </si>
  <si>
    <t>9th</t>
  </si>
  <si>
    <t>10th</t>
  </si>
  <si>
    <t>11th</t>
  </si>
  <si>
    <t>Cruz</t>
  </si>
  <si>
    <t>12th</t>
  </si>
  <si>
    <t>13th</t>
  </si>
  <si>
    <t>Brad</t>
  </si>
  <si>
    <t>14th</t>
  </si>
  <si>
    <t>15th</t>
  </si>
  <si>
    <t>16th</t>
  </si>
  <si>
    <t>17th</t>
  </si>
  <si>
    <t>18th</t>
  </si>
  <si>
    <t>Kieran</t>
  </si>
  <si>
    <t>JUNE</t>
  </si>
  <si>
    <t>Ton</t>
  </si>
  <si>
    <t xml:space="preserve">Crash </t>
  </si>
  <si>
    <t xml:space="preserve">Harry </t>
  </si>
  <si>
    <r>
      <t>J</t>
    </r>
    <r>
      <rPr>
        <u/>
        <sz val="18"/>
        <color theme="1"/>
        <rFont val="Arial Black"/>
        <family val="2"/>
      </rPr>
      <t>ULY</t>
    </r>
  </si>
  <si>
    <t xml:space="preserve"> </t>
  </si>
  <si>
    <t>19th</t>
  </si>
  <si>
    <t>Column1</t>
  </si>
  <si>
    <t>Nickname</t>
  </si>
  <si>
    <t>Full Name</t>
  </si>
  <si>
    <t>Badger</t>
  </si>
  <si>
    <t>Shaun Dusautoy</t>
  </si>
  <si>
    <t>Jed</t>
  </si>
  <si>
    <t>Brad Dusautoy</t>
  </si>
  <si>
    <t>Luke Brown</t>
  </si>
  <si>
    <t>Brock</t>
  </si>
  <si>
    <t>Brayden Treloggen</t>
  </si>
  <si>
    <t>Adam Smith</t>
  </si>
  <si>
    <t>Damo</t>
  </si>
  <si>
    <t>Damo Howell</t>
  </si>
  <si>
    <t>Doc Larkins</t>
  </si>
  <si>
    <t>Aden Clayton</t>
  </si>
  <si>
    <t>Jack</t>
  </si>
  <si>
    <t>Doona</t>
  </si>
  <si>
    <t>Cameron Verhulst</t>
  </si>
  <si>
    <t>Ethan</t>
  </si>
  <si>
    <t>Ethan Crossingham</t>
  </si>
  <si>
    <t>Matthew Freeman</t>
  </si>
  <si>
    <t>Paul Fruin</t>
  </si>
  <si>
    <t>U12s</t>
  </si>
  <si>
    <t>Adam MCGuinness</t>
  </si>
  <si>
    <t>Markus Harris</t>
  </si>
  <si>
    <t>Hinesy</t>
  </si>
  <si>
    <t>Corey Hines</t>
  </si>
  <si>
    <t>Josh</t>
  </si>
  <si>
    <t>Josh Pearson</t>
  </si>
  <si>
    <t>Julie Gillard</t>
  </si>
  <si>
    <t>Cruz Ethan</t>
  </si>
  <si>
    <t>Kerro</t>
  </si>
  <si>
    <t>Cody Kerrison</t>
  </si>
  <si>
    <t>Kieren</t>
  </si>
  <si>
    <t>Kieren Brown</t>
  </si>
  <si>
    <t>Dylan King</t>
  </si>
  <si>
    <t>Kodie Joseph</t>
  </si>
  <si>
    <t>Kyle</t>
  </si>
  <si>
    <t>Kyle Turmine</t>
  </si>
  <si>
    <t>Landles</t>
  </si>
  <si>
    <t>Dan Landles</t>
  </si>
  <si>
    <t>Melman</t>
  </si>
  <si>
    <t>Josh Peters</t>
  </si>
  <si>
    <t>Wayne Penfold</t>
  </si>
  <si>
    <t>Sauce</t>
  </si>
  <si>
    <t>Josh Streets</t>
  </si>
  <si>
    <t>Schatto</t>
  </si>
  <si>
    <t>Connor Schatto</t>
  </si>
  <si>
    <t>Ryan Scully</t>
  </si>
  <si>
    <t>Chris Oakenfall</t>
  </si>
  <si>
    <t>Riley Garden</t>
  </si>
  <si>
    <t>Stiffy</t>
  </si>
  <si>
    <t>Jordan Furley</t>
  </si>
  <si>
    <t>Kiri Kiri</t>
  </si>
  <si>
    <t>Tommy</t>
  </si>
  <si>
    <t>Tommy Maclaren</t>
  </si>
  <si>
    <t>Damian Brown</t>
  </si>
  <si>
    <t>Zak</t>
  </si>
  <si>
    <t>Youngy</t>
  </si>
  <si>
    <t>Mick Younger</t>
  </si>
  <si>
    <t>Zak Kerrison</t>
  </si>
  <si>
    <t>C+N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</si>
  <si>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</si>
  <si>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</si>
  <si>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</si>
  <si>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</si>
  <si>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</si>
  <si>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</si>
  <si>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</si>
  <si>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</si>
  <si>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</si>
  <si>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</si>
  <si>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</si>
  <si>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</si>
  <si>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</si>
  <si>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</si>
  <si>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</si>
  <si>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</si>
  <si>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</si>
  <si>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</si>
  <si>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</si>
  <si>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</si>
  <si>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</si>
  <si>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</si>
  <si>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</si>
  <si>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</si>
  <si>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</si>
  <si>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</si>
  <si>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</si>
  <si>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</si>
  <si>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</si>
  <si>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</si>
  <si>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</si>
  <si>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</si>
  <si>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</si>
  <si>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</si>
  <si>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</si>
  <si>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</si>
  <si>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</si>
  <si>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</si>
  <si>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A48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</si>
  <si>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</si>
  <si>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</si>
  <si>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</si>
  <si>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</si>
  <si>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</si>
  <si>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</si>
  <si>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</si>
  <si>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</si>
  <si>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</si>
  <si>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</si>
  <si>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</si>
  <si>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</si>
  <si>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</si>
  <si>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</si>
  <si>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</si>
  <si>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</si>
  <si>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</si>
  <si>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</si>
  <si>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</si>
  <si>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</si>
  <si>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</si>
  <si>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</si>
  <si>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</si>
  <si>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</si>
  <si>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</si>
  <si>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</si>
  <si>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</si>
  <si>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</si>
  <si>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</si>
  <si>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</si>
  <si>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</si>
  <si>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</si>
  <si>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</si>
  <si>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</si>
  <si>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</si>
  <si>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</si>
  <si>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</si>
  <si>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</si>
  <si>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</si>
  <si>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B41</t>
  </si>
  <si>
    <t>B43</t>
  </si>
  <si>
    <t>B44</t>
  </si>
  <si>
    <t>B45</t>
  </si>
  <si>
    <t>B46</t>
  </si>
  <si>
    <t>B5</t>
  </si>
  <si>
    <t>B6</t>
  </si>
  <si>
    <t>B7</t>
  </si>
  <si>
    <t>B8</t>
  </si>
  <si>
    <t>B9</t>
  </si>
  <si>
    <t>CA45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</si>
  <si>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</si>
  <si>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</si>
  <si>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</si>
  <si>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</si>
  <si>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</si>
  <si>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</si>
  <si>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</si>
  <si>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</si>
  <si>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</si>
  <si>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</si>
  <si>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</si>
  <si>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</si>
  <si>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</si>
  <si>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</si>
  <si>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</si>
  <si>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</si>
  <si>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</si>
  <si>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</si>
  <si>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</si>
  <si>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</si>
  <si>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</si>
  <si>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</si>
  <si>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</si>
  <si>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</si>
  <si>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</si>
  <si>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</si>
  <si>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</si>
  <si>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</si>
  <si>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</si>
  <si>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</si>
  <si>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</si>
  <si>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</si>
  <si>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</si>
  <si>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</t>
  </si>
  <si>
    <t>CA40</t>
  </si>
  <si>
    <t>CA41</t>
  </si>
  <si>
    <t>CA42</t>
  </si>
  <si>
    <t>CA43</t>
  </si>
  <si>
    <t>CA44</t>
  </si>
  <si>
    <t>CA46</t>
  </si>
  <si>
    <t>CA5</t>
  </si>
  <si>
    <t>CA6</t>
  </si>
  <si>
    <t>CA7</t>
  </si>
  <si>
    <t>CA8</t>
  </si>
  <si>
    <t>CA9</t>
  </si>
  <si>
    <t>CO47</t>
  </si>
  <si>
    <t>CO45</t>
  </si>
  <si>
    <t>CO1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</si>
  <si>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</si>
  <si>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</si>
  <si>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</si>
  <si>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</si>
  <si>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</si>
  <si>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</si>
  <si>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</si>
  <si>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</si>
  <si>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</si>
  <si>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</si>
  <si>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</si>
  <si>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</si>
  <si>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</si>
  <si>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</si>
  <si>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</si>
  <si>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</si>
  <si>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</si>
  <si>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</si>
  <si>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</si>
  <si>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</si>
  <si>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</si>
  <si>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</t>
  </si>
  <si>
    <t>CO30</t>
  </si>
  <si>
    <t>CO31</t>
  </si>
  <si>
    <t>CO32</t>
  </si>
  <si>
    <t>CO33</t>
  </si>
  <si>
    <t>CO35</t>
  </si>
  <si>
    <t>CO36</t>
  </si>
  <si>
    <t>CO37</t>
  </si>
  <si>
    <t>CO38</t>
  </si>
  <si>
    <t>CO39</t>
  </si>
  <si>
    <t>CO4</t>
  </si>
  <si>
    <t>CO40</t>
  </si>
  <si>
    <t>CO41</t>
  </si>
  <si>
    <t>CO43</t>
  </si>
  <si>
    <t>CO44</t>
  </si>
  <si>
    <t>CO46</t>
  </si>
  <si>
    <t>CO5</t>
  </si>
  <si>
    <t>CO6</t>
  </si>
  <si>
    <t>CO7</t>
  </si>
  <si>
    <t>CO8</t>
  </si>
  <si>
    <t>CO9</t>
  </si>
  <si>
    <t>E26</t>
  </si>
  <si>
    <t>E46</t>
  </si>
  <si>
    <t>E48</t>
  </si>
  <si>
    <t>E47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</si>
  <si>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</si>
  <si>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</si>
  <si>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</si>
  <si>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</si>
  <si>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</si>
  <si>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</si>
  <si>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</si>
  <si>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</si>
  <si>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</si>
  <si>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</si>
  <si>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</si>
  <si>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</si>
  <si>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</si>
  <si>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</si>
  <si>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</si>
  <si>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</si>
  <si>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</si>
  <si>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</si>
  <si>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</si>
  <si>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</si>
  <si>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</si>
  <si>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</si>
  <si>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</si>
  <si>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</si>
  <si>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</si>
  <si>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</si>
  <si>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</si>
  <si>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</si>
  <si>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</si>
  <si>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</si>
  <si>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</si>
  <si>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</si>
  <si>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</si>
  <si>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</si>
  <si>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</si>
  <si>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</si>
  <si>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E44</t>
  </si>
  <si>
    <t>E45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</si>
  <si>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</si>
  <si>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</si>
  <si>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</si>
  <si>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</si>
  <si>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</si>
  <si>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</si>
  <si>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</si>
  <si>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</si>
  <si>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</si>
  <si>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</si>
  <si>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</si>
  <si>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</si>
  <si>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</si>
  <si>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</si>
  <si>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</si>
  <si>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</si>
  <si>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</si>
  <si>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</si>
  <si>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</si>
  <si>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</si>
  <si>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</si>
  <si>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</si>
  <si>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</si>
  <si>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</si>
  <si>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</si>
  <si>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</si>
  <si>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</si>
  <si>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</si>
  <si>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</si>
  <si>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</si>
  <si>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</si>
  <si>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</si>
  <si>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</si>
  <si>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</si>
  <si>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</si>
  <si>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</si>
  <si>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</si>
  <si>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</si>
  <si>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</t>
  </si>
  <si>
    <t>F40</t>
  </si>
  <si>
    <t>F41</t>
  </si>
  <si>
    <t>F42</t>
  </si>
  <si>
    <t>F43</t>
  </si>
  <si>
    <t>F44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</si>
  <si>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</si>
  <si>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</si>
  <si>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</si>
  <si>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</si>
  <si>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</si>
  <si>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</si>
  <si>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</si>
  <si>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</si>
  <si>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</si>
  <si>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</si>
  <si>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</si>
  <si>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</si>
  <si>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</si>
  <si>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</si>
  <si>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</si>
  <si>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</si>
  <si>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</si>
  <si>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</si>
  <si>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</si>
  <si>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</si>
  <si>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</si>
  <si>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</si>
  <si>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</si>
  <si>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</si>
  <si>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</si>
  <si>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</si>
  <si>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</si>
  <si>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</si>
  <si>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</si>
  <si>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</si>
  <si>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</si>
  <si>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</si>
  <si>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</si>
  <si>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</si>
  <si>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</si>
  <si>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</si>
  <si>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</si>
  <si>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</si>
  <si>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</si>
  <si>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</si>
  <si>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</si>
  <si>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G44</t>
  </si>
  <si>
    <t>G45</t>
  </si>
  <si>
    <t>G46</t>
  </si>
  <si>
    <t>G5</t>
  </si>
  <si>
    <t>G6</t>
  </si>
  <si>
    <t>G7</t>
  </si>
  <si>
    <t>G8</t>
  </si>
  <si>
    <t>G9</t>
  </si>
  <si>
    <t>GC45</t>
  </si>
  <si>
    <t>GC48</t>
  </si>
  <si>
    <t>GC1</t>
  </si>
  <si>
    <t>GC10</t>
  </si>
  <si>
    <t>GC11</t>
  </si>
  <si>
    <t>GC12</t>
  </si>
  <si>
    <t>GC14</t>
  </si>
  <si>
    <t>GC15</t>
  </si>
  <si>
    <t>GC16</t>
  </si>
  <si>
    <t>GC17</t>
  </si>
  <si>
    <t>GC18</t>
  </si>
  <si>
    <t>GC19</t>
  </si>
  <si>
    <t>GC2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</si>
  <si>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</si>
  <si>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</si>
  <si>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</si>
  <si>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</si>
  <si>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</si>
  <si>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</si>
  <si>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</si>
  <si>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</si>
  <si>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</si>
  <si>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GC29</t>
  </si>
  <si>
    <t>GC3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</si>
  <si>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</si>
  <si>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</si>
  <si>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</si>
  <si>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</si>
  <si>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</si>
  <si>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</si>
  <si>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</si>
  <si>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</si>
  <si>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</si>
  <si>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</si>
  <si>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</t>
  </si>
  <si>
    <t>GC40</t>
  </si>
  <si>
    <t>GC41</t>
  </si>
  <si>
    <t>GC42</t>
  </si>
  <si>
    <t>GC44</t>
  </si>
  <si>
    <t>GC46</t>
  </si>
  <si>
    <t>GC5</t>
  </si>
  <si>
    <t>GC50</t>
  </si>
  <si>
    <t>GC6</t>
  </si>
  <si>
    <t>GC7</t>
  </si>
  <si>
    <t>GC8</t>
  </si>
  <si>
    <t>GC9</t>
  </si>
  <si>
    <t>GW1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</si>
  <si>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</si>
  <si>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</si>
  <si>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</si>
  <si>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</si>
  <si>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</si>
  <si>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</si>
  <si>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</si>
  <si>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</si>
  <si>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</si>
  <si>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</si>
  <si>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</si>
  <si>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</si>
  <si>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</si>
  <si>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</si>
  <si>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</si>
  <si>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</si>
  <si>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</si>
  <si>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</si>
  <si>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</si>
  <si>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</si>
  <si>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</si>
  <si>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</si>
  <si>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</si>
  <si>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</si>
  <si>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</si>
  <si>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</si>
  <si>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</si>
  <si>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</si>
  <si>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</si>
  <si>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</si>
  <si>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</si>
  <si>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</si>
  <si>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</t>
  </si>
  <si>
    <t>GW41</t>
  </si>
  <si>
    <t>GW42</t>
  </si>
  <si>
    <t>GW44</t>
  </si>
  <si>
    <t>GW45</t>
  </si>
  <si>
    <t>GW46</t>
  </si>
  <si>
    <t>GW5</t>
  </si>
  <si>
    <t>GW6</t>
  </si>
  <si>
    <t>GW7</t>
  </si>
  <si>
    <t>GW8</t>
  </si>
  <si>
    <t>GW9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</si>
  <si>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</si>
  <si>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</si>
  <si>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</si>
  <si>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</si>
  <si>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</si>
  <si>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</si>
  <si>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</si>
  <si>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</si>
  <si>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</si>
  <si>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</si>
  <si>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</si>
  <si>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</si>
  <si>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</si>
  <si>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</si>
  <si>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</si>
  <si>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</si>
  <si>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</si>
  <si>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</si>
  <si>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</si>
  <si>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</si>
  <si>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</si>
  <si>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</si>
  <si>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</si>
  <si>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</si>
  <si>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</si>
  <si>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</si>
  <si>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</si>
  <si>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</si>
  <si>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</si>
  <si>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</si>
  <si>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</si>
  <si>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</si>
  <si>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</si>
  <si>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</t>
  </si>
  <si>
    <t>H40</t>
  </si>
  <si>
    <t>H41</t>
  </si>
  <si>
    <t>H42</t>
  </si>
  <si>
    <t>H43</t>
  </si>
  <si>
    <t>H44</t>
  </si>
  <si>
    <t>H5</t>
  </si>
  <si>
    <t>H6</t>
  </si>
  <si>
    <t>H7</t>
  </si>
  <si>
    <t>H8</t>
  </si>
  <si>
    <t>H9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</si>
  <si>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</si>
  <si>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</si>
  <si>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</si>
  <si>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</si>
  <si>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</si>
  <si>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</si>
  <si>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</si>
  <si>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</si>
  <si>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</si>
  <si>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</si>
  <si>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</si>
  <si>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</si>
  <si>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</si>
  <si>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</si>
  <si>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</si>
  <si>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</si>
  <si>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</si>
  <si>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</si>
  <si>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</si>
  <si>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</si>
  <si>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</si>
  <si>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</si>
  <si>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</si>
  <si>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</si>
  <si>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</si>
  <si>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</si>
  <si>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</si>
  <si>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</si>
  <si>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</si>
  <si>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</si>
  <si>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</si>
  <si>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</si>
  <si>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</si>
  <si>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</si>
  <si>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</si>
  <si>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</si>
  <si>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M43</t>
  </si>
  <si>
    <t>M44</t>
  </si>
  <si>
    <t>M45</t>
  </si>
  <si>
    <t>M46</t>
  </si>
  <si>
    <t>M5</t>
  </si>
  <si>
    <t>M6</t>
  </si>
  <si>
    <t>M7</t>
  </si>
  <si>
    <t>M8</t>
  </si>
  <si>
    <t>M9</t>
  </si>
  <si>
    <t>NM47</t>
  </si>
  <si>
    <t>NM45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</si>
  <si>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</si>
  <si>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</si>
  <si>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</si>
  <si>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</si>
  <si>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</si>
  <si>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</si>
  <si>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</si>
  <si>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</si>
  <si>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</si>
  <si>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</si>
  <si>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</si>
  <si>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</si>
  <si>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</si>
  <si>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</si>
  <si>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</si>
  <si>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</si>
  <si>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</si>
  <si>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</si>
  <si>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</si>
  <si>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</si>
  <si>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</si>
  <si>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</si>
  <si>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</si>
  <si>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</si>
  <si>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</si>
  <si>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</si>
  <si>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</si>
  <si>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</si>
  <si>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</si>
  <si>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</si>
  <si>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</si>
  <si>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</si>
  <si>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</t>
  </si>
  <si>
    <t>NM40</t>
  </si>
  <si>
    <t>NM41</t>
  </si>
  <si>
    <t>NM42</t>
  </si>
  <si>
    <t>NM43</t>
  </si>
  <si>
    <t>NM44</t>
  </si>
  <si>
    <t>NM46</t>
  </si>
  <si>
    <t>NM5</t>
  </si>
  <si>
    <t>NM6</t>
  </si>
  <si>
    <t>NM7</t>
  </si>
  <si>
    <t>NM8</t>
  </si>
  <si>
    <t>NM9</t>
  </si>
  <si>
    <t>PA49</t>
  </si>
  <si>
    <t>PA48</t>
  </si>
  <si>
    <t>PA50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</si>
  <si>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</si>
  <si>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</si>
  <si>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</si>
  <si>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</si>
  <si>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</si>
  <si>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</si>
  <si>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</si>
  <si>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</si>
  <si>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</si>
  <si>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</si>
  <si>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</si>
  <si>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</si>
  <si>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</si>
  <si>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</si>
  <si>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</si>
  <si>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</si>
  <si>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</si>
  <si>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</si>
  <si>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</si>
  <si>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</si>
  <si>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</si>
  <si>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</si>
  <si>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</si>
  <si>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</si>
  <si>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</si>
  <si>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</si>
  <si>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</si>
  <si>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</si>
  <si>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</si>
  <si>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</si>
  <si>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</si>
  <si>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</si>
  <si>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</t>
  </si>
  <si>
    <t>PA40</t>
  </si>
  <si>
    <t>PA41</t>
  </si>
  <si>
    <t>PA42</t>
  </si>
  <si>
    <t>PA43</t>
  </si>
  <si>
    <t>PA44</t>
  </si>
  <si>
    <t>PA45</t>
  </si>
  <si>
    <t>PA5</t>
  </si>
  <si>
    <t>PA6</t>
  </si>
  <si>
    <t>PA7</t>
  </si>
  <si>
    <t>PA8</t>
  </si>
  <si>
    <t>PA9</t>
  </si>
  <si>
    <t>R1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</si>
  <si>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</si>
  <si>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</si>
  <si>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</si>
  <si>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</si>
  <si>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</si>
  <si>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</si>
  <si>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</si>
  <si>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</si>
  <si>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</si>
  <si>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</si>
  <si>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</si>
  <si>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</si>
  <si>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</si>
  <si>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</si>
  <si>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</si>
  <si>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</si>
  <si>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</si>
  <si>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</si>
  <si>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</si>
  <si>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</si>
  <si>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</si>
  <si>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</si>
  <si>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</si>
  <si>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</si>
  <si>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</si>
  <si>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</si>
  <si>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</si>
  <si>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</si>
  <si>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</si>
  <si>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</si>
  <si>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</si>
  <si>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</si>
  <si>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</si>
  <si>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</si>
  <si>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</si>
  <si>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</si>
  <si>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</si>
  <si>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</si>
  <si>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</si>
  <si>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</si>
  <si>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</si>
  <si>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</si>
  <si>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R7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</si>
  <si>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</si>
  <si>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</si>
  <si>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</si>
  <si>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</si>
  <si>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</si>
  <si>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</si>
  <si>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</si>
  <si>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</si>
  <si>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</si>
  <si>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</si>
  <si>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</si>
  <si>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</si>
  <si>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SK20</t>
  </si>
  <si>
    <t>SK21</t>
  </si>
  <si>
    <t>SK22</t>
  </si>
  <si>
    <t>SK23</t>
  </si>
  <si>
    <t>SK24</t>
  </si>
  <si>
    <t>SK25</t>
  </si>
  <si>
    <t>SK26</t>
  </si>
  <si>
    <t>SK27</t>
  </si>
  <si>
    <t>SK28</t>
  </si>
  <si>
    <t>SK29</t>
  </si>
  <si>
    <t>SK3</t>
  </si>
  <si>
    <t>SK30</t>
  </si>
  <si>
    <t>SK31</t>
  </si>
  <si>
    <t>SK32</t>
  </si>
  <si>
    <t>SK33</t>
  </si>
  <si>
    <t>SK34</t>
  </si>
  <si>
    <t>SK35</t>
  </si>
  <si>
    <t>SK38</t>
  </si>
  <si>
    <t>SK4</t>
  </si>
  <si>
    <t>SK40</t>
  </si>
  <si>
    <t>SK41</t>
  </si>
  <si>
    <t>SK42</t>
  </si>
  <si>
    <t>SK43</t>
  </si>
  <si>
    <t>SK44</t>
  </si>
  <si>
    <t>SK45</t>
  </si>
  <si>
    <t>SK46</t>
  </si>
  <si>
    <t>SK47</t>
  </si>
  <si>
    <t>SK5</t>
  </si>
  <si>
    <t>SK6</t>
  </si>
  <si>
    <t>SK7</t>
  </si>
  <si>
    <t>SK8</t>
  </si>
  <si>
    <t>SK9</t>
  </si>
  <si>
    <t>SS1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</si>
  <si>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</si>
  <si>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</si>
  <si>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</si>
  <si>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</si>
  <si>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</si>
  <si>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</si>
  <si>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</si>
  <si>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</si>
  <si>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</si>
  <si>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</si>
  <si>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</si>
  <si>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</si>
  <si>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</si>
  <si>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</si>
  <si>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</si>
  <si>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</si>
  <si>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</si>
  <si>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</si>
  <si>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</si>
  <si>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</si>
  <si>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</si>
  <si>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</t>
  </si>
  <si>
    <t>SS30</t>
  </si>
  <si>
    <t>SS31</t>
  </si>
  <si>
    <t>SS32</t>
  </si>
  <si>
    <t>SS33</t>
  </si>
  <si>
    <t>SS34</t>
  </si>
  <si>
    <t>SS35</t>
  </si>
  <si>
    <t>SS36</t>
  </si>
  <si>
    <t>SS37</t>
  </si>
  <si>
    <t>SS39</t>
  </si>
  <si>
    <t>SS4</t>
  </si>
  <si>
    <t>SS40</t>
  </si>
  <si>
    <t>SS41</t>
  </si>
  <si>
    <t>SS42</t>
  </si>
  <si>
    <t>SS43</t>
  </si>
  <si>
    <t>SS44</t>
  </si>
  <si>
    <t>SS45</t>
  </si>
  <si>
    <t>SS5</t>
  </si>
  <si>
    <t>SS6</t>
  </si>
  <si>
    <t>SS7</t>
  </si>
  <si>
    <t>SS8</t>
  </si>
  <si>
    <t>SS9</t>
  </si>
  <si>
    <t>WB37</t>
  </si>
  <si>
    <t>WB41</t>
  </si>
  <si>
    <t>WB1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</si>
  <si>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</si>
  <si>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</si>
  <si>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</si>
  <si>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</si>
  <si>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</si>
  <si>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</si>
  <si>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</si>
  <si>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</si>
  <si>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</si>
  <si>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</si>
  <si>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</si>
  <si>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</si>
  <si>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</si>
  <si>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</si>
  <si>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</si>
  <si>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</si>
  <si>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</si>
  <si>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</si>
  <si>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</si>
  <si>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</si>
  <si>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</si>
  <si>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</t>
  </si>
  <si>
    <t>WB30</t>
  </si>
  <si>
    <t>WB31</t>
  </si>
  <si>
    <t>WB32</t>
  </si>
  <si>
    <t>WB33</t>
  </si>
  <si>
    <t>WB34</t>
  </si>
  <si>
    <t>WB35</t>
  </si>
  <si>
    <t>WB36</t>
  </si>
  <si>
    <t>WB38</t>
  </si>
  <si>
    <t>WB39</t>
  </si>
  <si>
    <t>WB4</t>
  </si>
  <si>
    <t>WB40</t>
  </si>
  <si>
    <t>WB42</t>
  </si>
  <si>
    <t>WB43</t>
  </si>
  <si>
    <t>WB44</t>
  </si>
  <si>
    <t>WB5</t>
  </si>
  <si>
    <t>WB6</t>
  </si>
  <si>
    <t>WB7</t>
  </si>
  <si>
    <t>WB8</t>
  </si>
  <si>
    <t>WB9</t>
  </si>
  <si>
    <t>WC46</t>
  </si>
  <si>
    <t>WC45</t>
  </si>
  <si>
    <t>WC1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</si>
  <si>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</si>
  <si>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</si>
  <si>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</si>
  <si>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</si>
  <si>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</si>
  <si>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</si>
  <si>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</si>
  <si>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</si>
  <si>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</si>
  <si>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</si>
  <si>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</si>
  <si>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</si>
  <si>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</si>
  <si>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</si>
  <si>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</si>
  <si>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</si>
  <si>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</si>
  <si>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</si>
  <si>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</si>
  <si>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</si>
  <si>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</si>
  <si>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</t>
  </si>
  <si>
    <t>WC30</t>
  </si>
  <si>
    <t>WC31</t>
  </si>
  <si>
    <t>WC32</t>
  </si>
  <si>
    <t>WC33</t>
  </si>
  <si>
    <t>WC34</t>
  </si>
  <si>
    <t>WC35</t>
  </si>
  <si>
    <t>WC36</t>
  </si>
  <si>
    <t>WC37</t>
  </si>
  <si>
    <t>WC38</t>
  </si>
  <si>
    <t>WC39</t>
  </si>
  <si>
    <t>WC4</t>
  </si>
  <si>
    <t>WC40</t>
  </si>
  <si>
    <t>WC41</t>
  </si>
  <si>
    <t>WC42</t>
  </si>
  <si>
    <t>WC43</t>
  </si>
  <si>
    <t>WC44</t>
  </si>
  <si>
    <t>WC5</t>
  </si>
  <si>
    <t>WC6</t>
  </si>
  <si>
    <t>WC7</t>
  </si>
  <si>
    <t>WC8</t>
  </si>
  <si>
    <t>WC9</t>
  </si>
  <si>
    <t>#</t>
  </si>
  <si>
    <t>AF</t>
  </si>
  <si>
    <t>G</t>
  </si>
  <si>
    <t>B</t>
  </si>
  <si>
    <t>D</t>
  </si>
  <si>
    <t>K</t>
  </si>
  <si>
    <t>H</t>
  </si>
  <si>
    <t>M</t>
  </si>
  <si>
    <t>T</t>
  </si>
  <si>
    <t>HO</t>
  </si>
  <si>
    <t>CLR</t>
  </si>
  <si>
    <t>MG</t>
  </si>
  <si>
    <t>GA</t>
  </si>
  <si>
    <t>ToG%</t>
  </si>
  <si>
    <t>AVG</t>
  </si>
  <si>
    <t>SLoth</t>
  </si>
  <si>
    <t>Kinguy</t>
  </si>
  <si>
    <t>James</t>
  </si>
  <si>
    <t>Winner $140</t>
  </si>
  <si>
    <t>Sloth 2</t>
  </si>
  <si>
    <t>SUB</t>
  </si>
  <si>
    <t>13th =Random spot free entry Sunday/Friday</t>
  </si>
  <si>
    <t>Browny 2</t>
  </si>
  <si>
    <t>Ginny 2</t>
  </si>
  <si>
    <t>Freo 2</t>
  </si>
  <si>
    <t>Penny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</si>
</sst>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rgb="FF434343"/>
      <name val="Arial Black"/>
      <family val="2"/>
    </font>
    <font>
      <sz val="14"/>
      <color rgb="FF434343"/>
      <name val="Arial"/>
      <family val="2"/>
    </font>
    <font>
      <sz val="14"/>
      <color theme="1"/>
      <name val="Arial"/>
      <family val="2"/>
    </font>
    <font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4"/>
      <color rgb="FFFFFFFF"/>
      <name val="Roboto"/>
    </font>
    <font>
      <sz val="18"/>
      <color theme="1"/>
      <name val="Arial Black"/>
      <family val="2"/>
    </font>
    <font>
      <u/>
      <sz val="18"/>
      <color theme="1"/>
      <name val="Arial Black"/>
      <family val="2"/>
    </font>
    <font>
      <b/>
      <sz val="12"/>
      <color rgb="FFFFFFFF"/>
      <name val="Roboto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434343"/>
      <name val="Arial"/>
      <family val="2"/>
    </font>
    <font>
      <sz val="16"/>
      <color rgb="FFFF0000"/>
      <name val="Aptos Narrow"/>
      <family val="2"/>
      <scheme val="minor"/>
    </font>
    <font>
      <sz val="16"/>
      <color theme="3" tint="0.249977111117893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206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rgb="FFFFC000"/>
      <name val="Aptos Narrow"/>
      <family val="2"/>
      <scheme val="minor"/>
    </font>
    <font>
      <sz val="16"/>
      <color rgb="FFFFFF00"/>
      <name val="Aptos Narrow"/>
      <family val="2"/>
      <scheme val="minor"/>
    </font>
    <font>
      <sz val="16"/>
      <color theme="7" tint="-0.499984740745262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5FC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535FC1"/>
      </right>
      <top/>
      <bottom/>
      <diagonal/>
    </border>
    <border>
      <left/>
      <right style="medium">
        <color rgb="FF535FC1"/>
      </right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535FC1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535FC1"/>
      </right>
      <top/>
      <bottom style="medium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2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1" fontId="1" fillId="0" borderId="7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/>
    <xf numFmtId="0" fontId="5" fillId="0" borderId="1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/>
    <xf numFmtId="0" fontId="5" fillId="0" borderId="12" xfId="0" applyFont="1" applyBorder="1" applyAlignment="1">
      <alignment horizontal="left" vertical="center"/>
    </xf>
    <xf numFmtId="0" fontId="8" fillId="0" borderId="6" xfId="0" applyFont="1" applyBorder="1"/>
    <xf numFmtId="0" fontId="5" fillId="0" borderId="9" xfId="0" applyFont="1" applyBorder="1"/>
    <xf numFmtId="1" fontId="5" fillId="0" borderId="4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0" fillId="0" borderId="18" xfId="0" applyFont="1" applyBorder="1" applyAlignment="1">
      <alignment wrapText="1"/>
    </xf>
    <xf numFmtId="0" fontId="0" fillId="5" borderId="0" xfId="0" applyFill="1"/>
    <xf numFmtId="0" fontId="10" fillId="5" borderId="0" xfId="0" applyFont="1" applyFill="1" applyAlignment="1">
      <alignment wrapText="1"/>
    </xf>
    <xf numFmtId="0" fontId="10" fillId="5" borderId="19" xfId="0" applyFont="1" applyFill="1" applyBorder="1" applyAlignment="1">
      <alignment wrapText="1"/>
    </xf>
    <xf numFmtId="0" fontId="10" fillId="5" borderId="20" xfId="0" applyFont="1" applyFill="1" applyBorder="1" applyAlignment="1">
      <alignment wrapText="1"/>
    </xf>
    <xf numFmtId="0" fontId="10" fillId="5" borderId="21" xfId="0" applyFont="1" applyFill="1" applyBorder="1" applyAlignment="1">
      <alignment wrapText="1"/>
    </xf>
    <xf numFmtId="0" fontId="10" fillId="5" borderId="22" xfId="0" applyFont="1" applyFill="1" applyBorder="1" applyAlignment="1">
      <alignment wrapText="1"/>
    </xf>
    <xf numFmtId="0" fontId="10" fillId="5" borderId="23" xfId="0" applyFont="1" applyFill="1" applyBorder="1" applyAlignment="1">
      <alignment wrapText="1"/>
    </xf>
    <xf numFmtId="0" fontId="10" fillId="5" borderId="24" xfId="0" applyFont="1" applyFill="1" applyBorder="1" applyAlignment="1">
      <alignment wrapText="1"/>
    </xf>
    <xf numFmtId="0" fontId="10" fillId="5" borderId="25" xfId="0" applyFont="1" applyFill="1" applyBorder="1" applyAlignment="1">
      <alignment wrapText="1"/>
    </xf>
    <xf numFmtId="0" fontId="10" fillId="5" borderId="26" xfId="0" applyFont="1" applyFill="1" applyBorder="1" applyAlignment="1">
      <alignment wrapText="1"/>
    </xf>
    <xf numFmtId="0" fontId="11" fillId="0" borderId="27" xfId="0" applyFont="1" applyBorder="1" applyAlignment="1">
      <alignment horizontal="center" wrapText="1"/>
    </xf>
    <xf numFmtId="0" fontId="11" fillId="6" borderId="27" xfId="0" applyFont="1" applyFill="1" applyBorder="1" applyAlignment="1">
      <alignment horizontal="center" wrapText="1"/>
    </xf>
    <xf numFmtId="0" fontId="12" fillId="7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2" fillId="5" borderId="30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5" fillId="8" borderId="27" xfId="0" applyFont="1" applyFill="1" applyBorder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0" fillId="5" borderId="22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7" fillId="9" borderId="23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35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12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0" fontId="12" fillId="10" borderId="37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17" fillId="9" borderId="38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3" fillId="11" borderId="40" xfId="0" applyFont="1" applyFill="1" applyBorder="1" applyAlignment="1">
      <alignment horizontal="center" vertical="center" wrapText="1"/>
    </xf>
    <xf numFmtId="0" fontId="12" fillId="11" borderId="40" xfId="0" applyFont="1" applyFill="1" applyBorder="1" applyAlignment="1">
      <alignment horizontal="center" vertical="center" wrapText="1"/>
    </xf>
    <xf numFmtId="0" fontId="13" fillId="10" borderId="40" xfId="0" applyFont="1" applyFill="1" applyBorder="1" applyAlignment="1">
      <alignment horizontal="center" vertical="center" wrapText="1"/>
    </xf>
    <xf numFmtId="0" fontId="12" fillId="10" borderId="40" xfId="0" applyFont="1" applyFill="1" applyBorder="1" applyAlignment="1">
      <alignment horizontal="center" vertical="center" wrapText="1"/>
    </xf>
    <xf numFmtId="0" fontId="14" fillId="11" borderId="27" xfId="0" applyFont="1" applyFill="1" applyBorder="1" applyAlignment="1">
      <alignment vertical="center" wrapText="1"/>
    </xf>
    <xf numFmtId="0" fontId="14" fillId="11" borderId="27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1" fillId="12" borderId="10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1" fontId="5" fillId="0" borderId="5" xfId="2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top"/>
    </xf>
    <xf numFmtId="0" fontId="12" fillId="11" borderId="37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36" xfId="0" applyFont="1" applyFill="1" applyBorder="1" applyAlignment="1">
      <alignment horizontal="center" vertical="center" wrapText="1"/>
    </xf>
    <xf numFmtId="0" fontId="0" fillId="14" borderId="44" xfId="0" applyFill="1" applyBorder="1"/>
    <xf numFmtId="0" fontId="0" fillId="0" borderId="44" xfId="0" applyBorder="1"/>
    <xf numFmtId="0" fontId="21" fillId="12" borderId="45" xfId="0" applyFont="1" applyFill="1" applyBorder="1" applyAlignment="1">
      <alignment horizontal="center" vertical="center"/>
    </xf>
    <xf numFmtId="0" fontId="21" fillId="12" borderId="4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13" borderId="0" xfId="0" applyFill="1"/>
    <xf numFmtId="0" fontId="5" fillId="0" borderId="4" xfId="1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21" fillId="12" borderId="4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15" borderId="10" xfId="0" applyNumberFormat="1" applyFont="1" applyFill="1" applyBorder="1" applyAlignment="1">
      <alignment horizontal="center"/>
    </xf>
    <xf numFmtId="1" fontId="1" fillId="15" borderId="11" xfId="0" applyNumberFormat="1" applyFont="1" applyFill="1" applyBorder="1" applyAlignment="1">
      <alignment horizontal="center"/>
    </xf>
    <xf numFmtId="1" fontId="5" fillId="0" borderId="5" xfId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5" fillId="16" borderId="44" xfId="0" applyFont="1" applyFill="1" applyBorder="1"/>
    <xf numFmtId="0" fontId="5" fillId="0" borderId="4" xfId="0" applyFont="1" applyBorder="1" applyAlignment="1">
      <alignment horizontal="left" vertical="center"/>
    </xf>
    <xf numFmtId="0" fontId="27" fillId="10" borderId="40" xfId="0" applyFont="1" applyFill="1" applyBorder="1" applyAlignment="1">
      <alignment horizontal="center" vertical="center" wrapText="1"/>
    </xf>
    <xf numFmtId="0" fontId="27" fillId="11" borderId="40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/>
    <xf numFmtId="1" fontId="5" fillId="2" borderId="14" xfId="0" applyNumberFormat="1" applyFont="1" applyFill="1" applyBorder="1" applyAlignment="1">
      <alignment horizontal="center" vertical="center"/>
    </xf>
    <xf numFmtId="1" fontId="5" fillId="2" borderId="11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30" fillId="17" borderId="1" xfId="0" applyFont="1" applyFill="1" applyBorder="1" applyAlignment="1">
      <alignment horizontal="center"/>
    </xf>
    <xf numFmtId="0" fontId="31" fillId="18" borderId="1" xfId="0" applyFont="1" applyFill="1" applyBorder="1" applyAlignment="1">
      <alignment horizontal="center" vertical="center"/>
    </xf>
    <xf numFmtId="0" fontId="32" fillId="12" borderId="1" xfId="0" applyFont="1" applyFill="1" applyBorder="1" applyAlignment="1">
      <alignment horizontal="center" vertical="center"/>
    </xf>
    <xf numFmtId="0" fontId="32" fillId="18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/>
    </xf>
    <xf numFmtId="0" fontId="33" fillId="22" borderId="1" xfId="0" applyFont="1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34" fillId="12" borderId="1" xfId="0" applyFont="1" applyFill="1" applyBorder="1" applyAlignment="1">
      <alignment horizontal="center" vertical="center"/>
    </xf>
    <xf numFmtId="0" fontId="33" fillId="24" borderId="1" xfId="0" applyFont="1" applyFill="1" applyBorder="1" applyAlignment="1">
      <alignment horizontal="center" vertical="center"/>
    </xf>
    <xf numFmtId="0" fontId="35" fillId="13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25" borderId="4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1" fillId="26" borderId="2" xfId="0" applyFont="1" applyFill="1" applyBorder="1" applyAlignment="1">
      <alignment horizontal="center" vertical="center"/>
    </xf>
    <xf numFmtId="0" fontId="21" fillId="26" borderId="8" xfId="0" applyFont="1" applyFill="1" applyBorder="1" applyAlignment="1">
      <alignment horizontal="center" vertical="center"/>
    </xf>
    <xf numFmtId="0" fontId="21" fillId="26" borderId="47" xfId="0" applyFont="1" applyFill="1" applyBorder="1" applyAlignment="1">
      <alignment horizontal="center" vertical="center"/>
    </xf>
    <xf numFmtId="0" fontId="21" fillId="26" borderId="1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 vertical="center"/>
    </xf>
    <xf numFmtId="1" fontId="5" fillId="13" borderId="5" xfId="0" applyNumberFormat="1" applyFont="1" applyFill="1" applyBorder="1" applyAlignment="1">
      <alignment horizontal="center" vertical="center"/>
    </xf>
    <xf numFmtId="0" fontId="5" fillId="25" borderId="4" xfId="1" applyFont="1" applyFill="1" applyBorder="1" applyAlignment="1">
      <alignment horizontal="center" vertical="center"/>
    </xf>
    <xf numFmtId="1" fontId="5" fillId="25" borderId="5" xfId="1" applyNumberFormat="1" applyFont="1" applyFill="1" applyBorder="1" applyAlignment="1">
      <alignment horizontal="center" vertical="center"/>
    </xf>
    <xf numFmtId="1" fontId="5" fillId="27" borderId="5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left" vertical="center"/>
    </xf>
    <xf numFmtId="1" fontId="5" fillId="25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1" fontId="5" fillId="13" borderId="1" xfId="0" applyNumberFormat="1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6" fillId="5" borderId="26" xfId="0" applyFont="1" applyFill="1" applyBorder="1" applyAlignment="1">
      <alignment horizontal="center" wrapText="1"/>
    </xf>
    <xf numFmtId="0" fontId="16" fillId="5" borderId="25" xfId="0" applyFont="1" applyFill="1" applyBorder="1" applyAlignment="1">
      <alignment horizontal="center" wrapText="1"/>
    </xf>
    <xf numFmtId="0" fontId="16" fillId="5" borderId="24" xfId="0" applyFont="1" applyFill="1" applyBorder="1" applyAlignment="1">
      <alignment horizontal="center" wrapText="1"/>
    </xf>
    <xf numFmtId="0" fontId="16" fillId="5" borderId="23" xfId="0" applyFont="1" applyFill="1" applyBorder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0" fontId="16" fillId="5" borderId="22" xfId="0" applyFont="1" applyFill="1" applyBorder="1" applyAlignment="1">
      <alignment horizontal="center" wrapText="1"/>
    </xf>
    <xf numFmtId="0" fontId="16" fillId="5" borderId="33" xfId="0" applyFont="1" applyFill="1" applyBorder="1" applyAlignment="1">
      <alignment horizontal="center" wrapText="1"/>
    </xf>
    <xf numFmtId="0" fontId="16" fillId="5" borderId="32" xfId="0" applyFont="1" applyFill="1" applyBorder="1" applyAlignment="1">
      <alignment horizontal="center" wrapText="1"/>
    </xf>
    <xf numFmtId="0" fontId="16" fillId="5" borderId="31" xfId="0" applyFont="1" applyFill="1" applyBorder="1" applyAlignment="1">
      <alignment horizontal="center" wrapText="1"/>
    </xf>
    <xf numFmtId="0" fontId="16" fillId="5" borderId="39" xfId="0" applyFont="1" applyFill="1" applyBorder="1" applyAlignment="1">
      <alignment horizontal="center" wrapText="1"/>
    </xf>
    <xf numFmtId="0" fontId="16" fillId="5" borderId="37" xfId="0" applyFont="1" applyFill="1" applyBorder="1" applyAlignment="1">
      <alignment horizontal="center" wrapText="1"/>
    </xf>
    <xf numFmtId="0" fontId="16" fillId="5" borderId="41" xfId="0" applyFont="1" applyFill="1" applyBorder="1" applyAlignment="1">
      <alignment horizontal="center" wrapText="1"/>
    </xf>
    <xf numFmtId="1" fontId="5" fillId="25" borderId="5" xfId="0" applyNumberFormat="1" applyFont="1" applyFill="1" applyBorder="1" applyAlignment="1">
      <alignment horizontal="center" vertical="center"/>
    </xf>
    <xf numFmtId="1" fontId="5" fillId="28" borderId="5" xfId="0" applyNumberFormat="1" applyFont="1" applyFill="1" applyBorder="1" applyAlignment="1">
      <alignment horizontal="center" vertical="center"/>
    </xf>
    <xf numFmtId="1" fontId="5" fillId="28" borderId="14" xfId="0" applyNumberFormat="1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alignment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CCCCCC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rgb="FFCFE2F3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Roboto"/>
        <scheme val="none"/>
      </font>
      <fill>
        <patternFill patternType="solid">
          <fgColor indexed="64"/>
          <bgColor rgb="FF535FC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fill>
        <patternFill patternType="solid">
          <fgColor indexed="64"/>
          <bgColor theme="3" tint="0.749992370372631"/>
        </patternFill>
      </fill>
      <alignment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Roboto"/>
        <scheme val="none"/>
      </font>
      <fill>
        <patternFill patternType="solid">
          <fgColor indexed="64"/>
          <bgColor rgb="FF535FC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434343"/>
        <name val="Arial Black"/>
        <family val="2"/>
        <scheme val="none"/>
      </font>
      <fill>
        <patternFill patternType="solid">
          <fgColor indexed="64"/>
          <bgColor theme="3" tint="0.749992370372631"/>
        </patternFill>
      </fill>
      <alignment vertical="center" textRotation="0" indent="0" justifyLastLine="0" shrinkToFit="0" readingOrder="0"/>
    </dxf>
    <dxf>
      <border outline="0">
        <top style="medium">
          <color rgb="FFCCCCCC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34343"/>
        <name val="Arial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Roboto"/>
        <scheme val="none"/>
      </font>
      <fill>
        <patternFill patternType="solid">
          <fgColor indexed="64"/>
          <bgColor rgb="FF535FC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32657</xdr:colOff>
      <xdr:row>0</xdr:row>
      <xdr:rowOff>188322</xdr:rowOff>
    </xdr:from>
    <xdr:ext cx="2373086" cy="2813958"/>
    <xdr:pic>
      <xdr:nvPicPr>
        <xdr:cNvPr id="2" name="Picture 1">
          <a:extLst>
            <a:ext uri="{FF2B5EF4-FFF2-40B4-BE49-F238E27FC236}">
              <a16:creationId xmlns:a16="http://schemas.microsoft.com/office/drawing/2014/main" id="{27EA8399-F37A-4BAE-BEB5-AB023BDF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4257" y="180702"/>
          <a:ext cx="2373086" cy="2813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43544</xdr:colOff>
      <xdr:row>11</xdr:row>
      <xdr:rowOff>10885</xdr:rowOff>
    </xdr:from>
    <xdr:ext cx="2373086" cy="3311435"/>
    <xdr:pic>
      <xdr:nvPicPr>
        <xdr:cNvPr id="3" name="Picture 2">
          <a:extLst>
            <a:ext uri="{FF2B5EF4-FFF2-40B4-BE49-F238E27FC236}">
              <a16:creationId xmlns:a16="http://schemas.microsoft.com/office/drawing/2014/main" id="{F91988AC-0C2F-48DF-B0DF-E3B13DF4C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144" y="2022565"/>
          <a:ext cx="2373086" cy="33114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163286</xdr:rowOff>
    </xdr:from>
    <xdr:ext cx="2373086" cy="2808514"/>
    <xdr:pic>
      <xdr:nvPicPr>
        <xdr:cNvPr id="4" name="Picture 3">
          <a:extLst>
            <a:ext uri="{FF2B5EF4-FFF2-40B4-BE49-F238E27FC236}">
              <a16:creationId xmlns:a16="http://schemas.microsoft.com/office/drawing/2014/main" id="{2C722FEF-4D01-42A7-9EF5-6BC235F9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86"/>
          <a:ext cx="2373086" cy="2808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30480</xdr:rowOff>
    </xdr:from>
    <xdr:ext cx="2373086" cy="3307080"/>
    <xdr:pic>
      <xdr:nvPicPr>
        <xdr:cNvPr id="5" name="Picture 4">
          <a:extLst>
            <a:ext uri="{FF2B5EF4-FFF2-40B4-BE49-F238E27FC236}">
              <a16:creationId xmlns:a16="http://schemas.microsoft.com/office/drawing/2014/main" id="{E96BBB16-B7D4-49D5-A6A7-4CC1D8F92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2160"/>
          <a:ext cx="2373086" cy="330708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B90383-C314-4C14-B14D-BE056F108551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BB089B9-6775-4F5B-A2BA-A54FFDE78663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3EBDC48-4DBC-4B23-87CC-AB1F746E4B44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0A980B-9A91-4B27-82D8-A3E44FF9D911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33798CF-819E-47E9-B277-8FEE9285B083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12EC0-9435-4C08-8CE6-1F9A25C94849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DFB2410-0DFF-4246-ADDA-9B97BC377AB0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8D097B52-3008-406C-A44A-A3E1358A4540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B4D4A39D-D89F-41A5-980B-76F912DE50AF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Player" tableColumnId="2"/>
      <queryTableField id="3" name="AF" tableColumnId="3"/>
      <queryTableField id="4" name="G" tableColumnId="4"/>
      <queryTableField id="5" name="B" tableColumnId="5"/>
      <queryTableField id="6" name="D" tableColumnId="6"/>
      <queryTableField id="7" name="K" tableColumnId="7"/>
      <queryTableField id="8" name="H" tableColumnId="8"/>
      <queryTableField id="9" name="M" tableColumnId="9"/>
      <queryTableField id="10" name="T" tableColumnId="10"/>
      <queryTableField id="11" name="HO" tableColumnId="11"/>
      <queryTableField id="12" name="CLR" tableColumnId="12"/>
      <queryTableField id="13" name="MG" tableColumnId="13"/>
      <queryTableField id="14" name="GA" tableColumnId="14"/>
      <queryTableField id="15" name="ToG%" tableColumnId="1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22E3C6-EB80-44F3-A19F-655D01D36E9F}" name="Table815" displayName="Table815" ref="B27:G48" totalsRowShown="0" headerRowDxfId="55" dataDxfId="53" headerRowBorderDxfId="54" tableBorderDxfId="52" totalsRowBorderDxfId="51">
  <autoFilter ref="B27:G48" xr:uid="{B685A8FC-D1AB-493B-82C9-EB47B2FCFC6C}"/>
  <sortState xmlns:xlrd2="http://schemas.microsoft.com/office/spreadsheetml/2017/richdata2" ref="B28:G48">
    <sortCondition descending="1" ref="G27:G48"/>
  </sortState>
  <tableColumns count="6">
    <tableColumn id="1" xr3:uid="{091250E4-6B15-46C3-A2A1-698326CF7710}" name="Name" dataDxfId="50"/>
    <tableColumn id="2" xr3:uid="{A1FA71DD-F9D8-435B-A259-9DF7106AE511}" name="Round 13" dataDxfId="49"/>
    <tableColumn id="3" xr3:uid="{9DAA43C4-BB6B-4A9A-969C-34BA3A4BE068}" name="Round 14" dataDxfId="48"/>
    <tableColumn id="4" xr3:uid="{A7ACA771-F5CA-469C-8EAE-702DD4317A44}" name="Round 15" dataDxfId="47"/>
    <tableColumn id="5" xr3:uid="{40A856CD-A2FE-4227-8371-068F9F8AFF02}" name="Round 16" dataDxfId="46"/>
    <tableColumn id="6" xr3:uid="{5377BB0F-DC38-46A9-876A-FF5A22C62DBC}" name="Total" dataDxfId="45">
      <calculatedColumnFormula>SUM(C28:F28)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8F0A88-543E-4FCC-A96B-FF60B85D0DDA}" name="Table1016" displayName="Table1016" ref="B2:U23" totalsRowShown="0" headerRowDxfId="44" dataDxfId="42" headerRowBorderDxfId="43" tableBorderDxfId="41" totalsRowBorderDxfId="40">
  <autoFilter ref="B2:U23" xr:uid="{183EC235-ED09-41CD-A1A0-11931A6C1EDC}"/>
  <sortState xmlns:xlrd2="http://schemas.microsoft.com/office/spreadsheetml/2017/richdata2" ref="B3:U23">
    <sortCondition descending="1" ref="U2:U23"/>
  </sortState>
  <tableColumns count="20">
    <tableColumn id="1" xr3:uid="{169C301A-9540-461D-AA58-E25DA2614B06}" name="Name" dataDxfId="39"/>
    <tableColumn id="2" xr3:uid="{0161E86D-79CB-4BC0-B77F-AF174AAAF4E4}" name="Round 7" dataDxfId="38"/>
    <tableColumn id="3" xr3:uid="{64B6FD29-45E6-4F0E-B27C-150418E175BB}" name="Round 8" dataDxfId="37"/>
    <tableColumn id="4" xr3:uid="{57DB39A5-4989-41C4-AB3F-C1370CA72732}" name="Round 9" dataDxfId="36"/>
    <tableColumn id="5" xr3:uid="{B32C0BCF-5F35-4768-94FD-98E51FDC27B8}" name="Round 10" dataDxfId="35"/>
    <tableColumn id="6" xr3:uid="{91723AB0-1A27-48D6-8261-2B4111C0234F}" name="Round 11" dataDxfId="34"/>
    <tableColumn id="7" xr3:uid="{75C48FA9-8E3B-42F9-AAD8-AD4973316859}" name="Round 12" dataDxfId="33"/>
    <tableColumn id="8" xr3:uid="{6B9F16D6-97DD-4633-A1A5-5CA33F7BB297}" name="Round 13" dataDxfId="32"/>
    <tableColumn id="9" xr3:uid="{BA59D555-DB22-4407-8186-A9A674F8B12A}" name="Round 14" dataDxfId="31"/>
    <tableColumn id="10" xr3:uid="{00BB8D86-D004-4FEB-952E-81BD5C7E7FFE}" name="Round 15" dataDxfId="30"/>
    <tableColumn id="11" xr3:uid="{03A0DA01-A3B2-4941-A12E-2AA9A5E4CC02}" name="Round 16" dataDxfId="29"/>
    <tableColumn id="12" xr3:uid="{3E362288-4545-4A7C-BA45-6BDBE47E8A80}" name="Round 17" dataDxfId="28"/>
    <tableColumn id="13" xr3:uid="{B9E8438D-F5C0-4EC0-BA7B-642E6037566C}" name="Round 18" dataDxfId="27"/>
    <tableColumn id="14" xr3:uid="{30DA9879-A8FD-48D1-8C99-66C4CCD711B6}" name="Round 19" dataDxfId="26"/>
    <tableColumn id="15" xr3:uid="{37132451-DCB8-4008-B969-8ED22D001FC3}" name="Round 20" dataDxfId="25"/>
    <tableColumn id="16" xr3:uid="{EAA77E4E-06F6-45DC-882A-C2D53EF066AB}" name="Round 21" dataDxfId="24"/>
    <tableColumn id="17" xr3:uid="{654A2B40-5719-4119-A483-1D951EFE5BB0}" name="Round 22" dataDxfId="23"/>
    <tableColumn id="18" xr3:uid="{826C7175-B9B2-4491-A842-72B9EE22795D}" name="Round 23" dataDxfId="22"/>
    <tableColumn id="19" xr3:uid="{1C9FF550-6500-4D31-BE2B-974F17F0196B}" name="Round 24" dataDxfId="21"/>
    <tableColumn id="20" xr3:uid="{83BA9EDB-1B4C-4E07-82A1-C5C8965CE74F}" name="Total" dataDxfId="20">
      <calculatedColumnFormula>SUM(C3:T3)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D8F267-6DA9-437F-A4E4-13E808F85595}" name="Table81317" displayName="Table81317" ref="B53:G74" totalsRowShown="0" headerRowDxfId="19" dataDxfId="17" headerRowBorderDxfId="18" tableBorderDxfId="16" totalsRowBorderDxfId="15">
  <autoFilter ref="B53:G74" xr:uid="{06E37EB6-213C-41BA-8CE3-C5CEDCEE3D23}"/>
  <sortState xmlns:xlrd2="http://schemas.microsoft.com/office/spreadsheetml/2017/richdata2" ref="B54:G74">
    <sortCondition descending="1" ref="G27:G48"/>
  </sortState>
  <tableColumns count="6">
    <tableColumn id="1" xr3:uid="{12E1B7A4-40C1-4E50-8E65-2FC8693D6D0A}" name="Name" dataDxfId="14"/>
    <tableColumn id="2" xr3:uid="{9623D705-C9EB-4583-8304-668F9BF05D07}" name="Round 17" dataDxfId="13"/>
    <tableColumn id="3" xr3:uid="{A1B6739A-759E-4039-B0EA-8274242EA07D}" name="Round 18" dataDxfId="12"/>
    <tableColumn id="4" xr3:uid="{4E88D864-CF55-4FA6-898B-A467F66B150C}" name="Round 19" dataDxfId="11"/>
    <tableColumn id="5" xr3:uid="{43F1E5E7-D4BD-4B4E-A61E-904F0775ABFE}" name="Round 20" dataDxfId="10"/>
    <tableColumn id="6" xr3:uid="{4A1BA05A-56D9-491E-A370-C976E103B1B2}" name="Total" dataDxfId="9">
      <calculatedColumnFormula>SUM(C54:F54)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AB3FB9-0576-44FD-9D01-D1D4094DE5C3}" name="Table10" displayName="Table10" ref="A1:A39" totalsRowShown="0">
  <autoFilter ref="A1:A39" xr:uid="{77AB3FB9-0576-44FD-9D01-D1D4094DE5C3}"/>
  <tableColumns count="1">
    <tableColumn id="1" xr3:uid="{ED2732E2-3428-4B02-985D-F5818210FA95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3B28E-7F9D-4A17-8BD2-2BC2ED2C94E5}" name="CAR_v_BL" displayName="CAR_v_BL" ref="A1:O47" tableType="queryTable" totalsRowShown="0">
  <autoFilter ref="A1:O47" xr:uid="{7083B28E-7F9D-4A17-8BD2-2BC2ED2C94E5}"/>
  <sortState xmlns:xlrd2="http://schemas.microsoft.com/office/spreadsheetml/2017/richdata2" ref="A2:O47">
    <sortCondition descending="1" ref="C1:C47"/>
  </sortState>
  <tableColumns count="15">
    <tableColumn id="1" xr3:uid="{CC2F5C6A-B0F3-42A4-AC40-68BC289E095B}" uniqueName="1" name="#" queryTableFieldId="1"/>
    <tableColumn id="2" xr3:uid="{D872BFC2-63AE-47A5-BE9A-005DD614E6BF}" uniqueName="2" name="Player" queryTableFieldId="2" dataDxfId="8"/>
    <tableColumn id="3" xr3:uid="{8BDA4F3A-6D22-4F87-8D74-D15F0736118C}" uniqueName="3" name="AF" queryTableFieldId="3"/>
    <tableColumn id="4" xr3:uid="{04B7AC89-1FD0-4F10-ADB7-D987B758EAAA}" uniqueName="4" name="G" queryTableFieldId="4"/>
    <tableColumn id="5" xr3:uid="{7BFC26AE-5C8F-4839-A897-4AF3295BBABD}" uniqueName="5" name="B" queryTableFieldId="5"/>
    <tableColumn id="6" xr3:uid="{31122496-0D70-4728-B396-31CFD3D9674A}" uniqueName="6" name="D" queryTableFieldId="6"/>
    <tableColumn id="7" xr3:uid="{0707D239-3D50-41BF-AAB8-85B2252F7C1A}" uniqueName="7" name="K" queryTableFieldId="7"/>
    <tableColumn id="8" xr3:uid="{A5D8FBEF-EA17-474F-B47E-EADB8D2A2474}" uniqueName="8" name="H" queryTableFieldId="8"/>
    <tableColumn id="9" xr3:uid="{7AC5AC53-E17B-469A-938D-DC29C0CD0EB8}" uniqueName="9" name="M" queryTableFieldId="9"/>
    <tableColumn id="10" xr3:uid="{09B35728-020F-4CC3-B5CA-E5AAEC24E8E6}" uniqueName="10" name="T" queryTableFieldId="10"/>
    <tableColumn id="11" xr3:uid="{099525EB-73B2-4E81-A297-79D7CD9AA6EC}" uniqueName="11" name="HO" queryTableFieldId="11"/>
    <tableColumn id="12" xr3:uid="{8970A6C4-5675-4779-BCA3-2044A221F14C}" uniqueName="12" name="CLR" queryTableFieldId="12"/>
    <tableColumn id="13" xr3:uid="{6FF901EE-1371-43D8-9E61-69BF78C1EAA4}" uniqueName="13" name="MG" queryTableFieldId="13"/>
    <tableColumn id="14" xr3:uid="{0AD66987-84AD-4C9A-BCE4-9CA0B397A02E}" uniqueName="14" name="GA" queryTableFieldId="14"/>
    <tableColumn id="15" xr3:uid="{8E143E40-E243-4768-B4A1-3CE37B2EBFEF}" uniqueName="15" name="ToG%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DB745-AC12-4BA1-95D3-8963491CBF3C}" name="GCS_v_COL" displayName="GCS_v_COL" ref="A1:O47" tableType="queryTable" totalsRowShown="0">
  <autoFilter ref="A1:O47" xr:uid="{358DB745-AC12-4BA1-95D3-8963491CBF3C}"/>
  <sortState xmlns:xlrd2="http://schemas.microsoft.com/office/spreadsheetml/2017/richdata2" ref="A2:O47">
    <sortCondition descending="1" ref="C1:C47"/>
  </sortState>
  <tableColumns count="15">
    <tableColumn id="1" xr3:uid="{C55F85A4-8CCA-47D7-B17F-652594E8BFB3}" uniqueName="1" name="#" queryTableFieldId="1"/>
    <tableColumn id="2" xr3:uid="{D54994D8-5698-4EDD-8F02-874559CBCC25}" uniqueName="2" name="Player" queryTableFieldId="2" dataDxfId="7"/>
    <tableColumn id="3" xr3:uid="{0F4C2E89-959D-4DC5-8B6F-D3C5DC508A56}" uniqueName="3" name="AF" queryTableFieldId="3"/>
    <tableColumn id="4" xr3:uid="{02347B03-74FC-4C4E-9EE9-6D4D2A2C6277}" uniqueName="4" name="G" queryTableFieldId="4"/>
    <tableColumn id="5" xr3:uid="{DA23C016-55FF-4634-BE4E-401BE6721A01}" uniqueName="5" name="B" queryTableFieldId="5"/>
    <tableColumn id="6" xr3:uid="{D759B085-13FC-43D5-AD6C-2AAEB083C93D}" uniqueName="6" name="D" queryTableFieldId="6"/>
    <tableColumn id="7" xr3:uid="{9FB078A9-B1C6-451D-BC8C-3280F8B84C43}" uniqueName="7" name="K" queryTableFieldId="7"/>
    <tableColumn id="8" xr3:uid="{4EAA6E2D-19FB-47EC-B86C-44E52B59F6AD}" uniqueName="8" name="H" queryTableFieldId="8"/>
    <tableColumn id="9" xr3:uid="{461EE538-3C29-45B0-9C72-1C3F55C134B9}" uniqueName="9" name="M" queryTableFieldId="9"/>
    <tableColumn id="10" xr3:uid="{6BA86D2C-DDA1-4949-A423-2EE03788557D}" uniqueName="10" name="T" queryTableFieldId="10"/>
    <tableColumn id="11" xr3:uid="{37D52FF5-1D28-4E5C-B0BC-9B1C1E4349EE}" uniqueName="11" name="HO" queryTableFieldId="11"/>
    <tableColumn id="12" xr3:uid="{E2879289-052C-4FCA-9207-CABCD4B329B8}" uniqueName="12" name="CLR" queryTableFieldId="12"/>
    <tableColumn id="13" xr3:uid="{8B1096EC-5F67-42FD-841A-E8B5A47784E4}" uniqueName="13" name="MG" queryTableFieldId="13"/>
    <tableColumn id="14" xr3:uid="{3CBE8646-CC73-47E1-9FD4-7177FC107ACB}" uniqueName="14" name="GA" queryTableFieldId="14"/>
    <tableColumn id="15" xr3:uid="{41D3E22A-C572-4A4F-9C48-9B2602D7CF53}" uniqueName="15" name="ToG%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60492-4588-4EFF-898E-A18A3988AF63}" name="WB_v_ADEL" displayName="WB_v_ADEL" ref="A1:O89" tableType="queryTable" totalsRowShown="0">
  <autoFilter ref="A1:O89" xr:uid="{84E60492-4588-4EFF-898E-A18A3988AF63}"/>
  <sortState xmlns:xlrd2="http://schemas.microsoft.com/office/spreadsheetml/2017/richdata2" ref="A2:O89">
    <sortCondition descending="1" ref="C1:C89"/>
  </sortState>
  <tableColumns count="15">
    <tableColumn id="1" xr3:uid="{AADED768-3344-4012-ABDC-90DF404C3C5D}" uniqueName="1" name="#" queryTableFieldId="1"/>
    <tableColumn id="2" xr3:uid="{7704E83B-99A2-43EE-A6EF-89F446FAA6D0}" uniqueName="2" name="Player" queryTableFieldId="2" dataDxfId="6"/>
    <tableColumn id="3" xr3:uid="{2C70B0E4-9670-4245-8CF8-4077935A11A7}" uniqueName="3" name="AF" queryTableFieldId="3"/>
    <tableColumn id="4" xr3:uid="{DE3A62A5-909A-495F-AB85-24876768294C}" uniqueName="4" name="G" queryTableFieldId="4"/>
    <tableColumn id="5" xr3:uid="{0D37CA28-6CE1-43BF-87CF-46D852DE0D23}" uniqueName="5" name="B" queryTableFieldId="5"/>
    <tableColumn id="6" xr3:uid="{22287E88-0DDE-4F10-AEE5-51FED930F081}" uniqueName="6" name="D" queryTableFieldId="6"/>
    <tableColumn id="7" xr3:uid="{7D306C3D-C23A-4180-AA34-35FD39189793}" uniqueName="7" name="K" queryTableFieldId="7"/>
    <tableColumn id="8" xr3:uid="{EE5DF3B0-22E7-4907-A59D-4B87A1AB34B9}" uniqueName="8" name="H" queryTableFieldId="8"/>
    <tableColumn id="9" xr3:uid="{64173D79-E30C-41CD-98E9-44642767C4E2}" uniqueName="9" name="M" queryTableFieldId="9"/>
    <tableColumn id="10" xr3:uid="{26749BD6-9C10-4E68-BA26-369BCACAFF96}" uniqueName="10" name="T" queryTableFieldId="10"/>
    <tableColumn id="11" xr3:uid="{DBC614F6-887B-4CFA-8555-8B0CA28009CB}" uniqueName="11" name="HO" queryTableFieldId="11"/>
    <tableColumn id="12" xr3:uid="{92DBAE43-B4ED-4BE1-A7A1-5298ED6AA026}" uniqueName="12" name="CLR" queryTableFieldId="12"/>
    <tableColumn id="13" xr3:uid="{5D16DB61-8569-4BB3-BF80-914C5729A740}" uniqueName="13" name="MG" queryTableFieldId="13"/>
    <tableColumn id="14" xr3:uid="{2C000974-4703-4CE5-B36D-BF18E4B1165B}" uniqueName="14" name="GA" queryTableFieldId="14"/>
    <tableColumn id="15" xr3:uid="{1E137AE7-24A6-43D3-B623-3857FCFFBF5E}" uniqueName="15" name="ToG%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A1214-5905-4785-8A40-DF2A4E051D6A}" name="GWS_v_GEE" displayName="GWS_v_GEE" ref="A1:O89" tableType="queryTable" totalsRowShown="0">
  <autoFilter ref="A1:O89" xr:uid="{CFAA1214-5905-4785-8A40-DF2A4E051D6A}"/>
  <sortState xmlns:xlrd2="http://schemas.microsoft.com/office/spreadsheetml/2017/richdata2" ref="A2:O89">
    <sortCondition descending="1" ref="C1:C89"/>
  </sortState>
  <tableColumns count="15">
    <tableColumn id="1" xr3:uid="{971DD6FA-B477-4B47-8A6E-829BCFF80810}" uniqueName="1" name="#" queryTableFieldId="1"/>
    <tableColumn id="2" xr3:uid="{2A89F76A-C2FA-4046-950A-D5E1B503DB45}" uniqueName="2" name="Player" queryTableFieldId="2" dataDxfId="5"/>
    <tableColumn id="3" xr3:uid="{5AC7AFD1-A7C4-4535-9122-52B32969AAC5}" uniqueName="3" name="AF" queryTableFieldId="3"/>
    <tableColumn id="4" xr3:uid="{EF3DA6E5-B2E6-4063-A9EF-9595CF94EB97}" uniqueName="4" name="G" queryTableFieldId="4"/>
    <tableColumn id="5" xr3:uid="{529B7754-E00E-4DC5-88CD-B5FE6D04E91B}" uniqueName="5" name="B" queryTableFieldId="5"/>
    <tableColumn id="6" xr3:uid="{CCF3DAB0-43EE-4761-8E24-F9F9A47C439D}" uniqueName="6" name="D" queryTableFieldId="6"/>
    <tableColumn id="7" xr3:uid="{9DA8918F-34E9-4AB4-A696-E2FD6C660080}" uniqueName="7" name="K" queryTableFieldId="7"/>
    <tableColumn id="8" xr3:uid="{76EE3448-54A7-4514-8709-70F119681410}" uniqueName="8" name="H" queryTableFieldId="8"/>
    <tableColumn id="9" xr3:uid="{BA1C63F8-9263-4566-A65B-C3ACB430D7D0}" uniqueName="9" name="M" queryTableFieldId="9"/>
    <tableColumn id="10" xr3:uid="{33F7302B-B459-4309-8478-164DC49D6E3F}" uniqueName="10" name="T" queryTableFieldId="10"/>
    <tableColumn id="11" xr3:uid="{DA822352-213D-4BE7-A877-09B4C98D626A}" uniqueName="11" name="HO" queryTableFieldId="11"/>
    <tableColumn id="12" xr3:uid="{0A1A5124-F2A0-44C8-9ABA-F9DE05596EDB}" uniqueName="12" name="CLR" queryTableFieldId="12"/>
    <tableColumn id="13" xr3:uid="{FD7284AD-8EEE-4A11-ADAD-E2C7D4406800}" uniqueName="13" name="MG" queryTableFieldId="13"/>
    <tableColumn id="14" xr3:uid="{2D9881E8-2AAB-4DF5-A535-F775A9D0C9DA}" uniqueName="14" name="GA" queryTableFieldId="14"/>
    <tableColumn id="15" xr3:uid="{0FAD3C5D-6AF3-4EB4-8828-0553BBD99798}" uniqueName="15" name="ToG%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DB09D9-A6F4-4088-A754-EC9ADB4B52BC}" name="RIC_v_ESS" displayName="RIC_v_ESS" ref="A1:O92" tableType="queryTable" totalsRowShown="0">
  <autoFilter ref="A1:O92" xr:uid="{76DB09D9-A6F4-4088-A754-EC9ADB4B52BC}"/>
  <sortState xmlns:xlrd2="http://schemas.microsoft.com/office/spreadsheetml/2017/richdata2" ref="A2:O92">
    <sortCondition descending="1" ref="C1:C92"/>
  </sortState>
  <tableColumns count="15">
    <tableColumn id="1" xr3:uid="{43A4AF1E-3437-40AF-B48E-8E5521CD7A9F}" uniqueName="1" name="#" queryTableFieldId="1"/>
    <tableColumn id="2" xr3:uid="{CAFE9DA4-C561-4AB2-947A-58BE9C05A6A6}" uniqueName="2" name="Player" queryTableFieldId="2" dataDxfId="4"/>
    <tableColumn id="3" xr3:uid="{CD1B8648-A302-4DF9-A723-D97919A22C38}" uniqueName="3" name="AF" queryTableFieldId="3"/>
    <tableColumn id="4" xr3:uid="{442ECAD6-EA9F-44A6-A1B4-2DA993502B86}" uniqueName="4" name="G" queryTableFieldId="4"/>
    <tableColumn id="5" xr3:uid="{1C0487B6-FB6A-4060-8E19-1526C5B10050}" uniqueName="5" name="B" queryTableFieldId="5"/>
    <tableColumn id="6" xr3:uid="{2C3F4423-AF24-4B2A-A227-52843A0E32DB}" uniqueName="6" name="D" queryTableFieldId="6"/>
    <tableColumn id="7" xr3:uid="{36A442CF-261E-4299-9C9D-F2FF4FAF22C9}" uniqueName="7" name="K" queryTableFieldId="7"/>
    <tableColumn id="8" xr3:uid="{88CCB2B7-6ACC-40DA-9FBB-D26C77C013F4}" uniqueName="8" name="H" queryTableFieldId="8"/>
    <tableColumn id="9" xr3:uid="{8DF9DCDF-350D-4848-AEC3-B030D32161FC}" uniqueName="9" name="M" queryTableFieldId="9"/>
    <tableColumn id="10" xr3:uid="{E508870F-A3E2-446F-A470-CD74810A7C06}" uniqueName="10" name="T" queryTableFieldId="10"/>
    <tableColumn id="11" xr3:uid="{59C1A3B4-0A9D-4416-B518-72561AABD914}" uniqueName="11" name="HO" queryTableFieldId="11"/>
    <tableColumn id="12" xr3:uid="{D168BE03-0E81-4EF4-ABEB-7B937277100A}" uniqueName="12" name="CLR" queryTableFieldId="12"/>
    <tableColumn id="13" xr3:uid="{6D28B4B5-0AE9-4EA6-A749-4D7910900705}" uniqueName="13" name="MG" queryTableFieldId="13"/>
    <tableColumn id="14" xr3:uid="{49C2CF66-A9FA-45B7-8D03-F23E1AE1402F}" uniqueName="14" name="GA" queryTableFieldId="14"/>
    <tableColumn id="15" xr3:uid="{71566443-C684-4EEA-85D4-2B3076EE023E}" uniqueName="15" name="ToG%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524277-E15A-47BC-A4D5-AC87590E7636}" name="FRE_v_HAW" displayName="FRE_v_HAW" ref="A1:O89" tableType="queryTable" totalsRowShown="0">
  <autoFilter ref="A1:O89" xr:uid="{38524277-E15A-47BC-A4D5-AC87590E7636}"/>
  <sortState xmlns:xlrd2="http://schemas.microsoft.com/office/spreadsheetml/2017/richdata2" ref="A2:O89">
    <sortCondition descending="1" ref="C1:C89"/>
  </sortState>
  <tableColumns count="15">
    <tableColumn id="1" xr3:uid="{53FD861A-C4F9-489C-B3B2-BC7BE75FF2D5}" uniqueName="1" name="#" queryTableFieldId="1"/>
    <tableColumn id="2" xr3:uid="{662C1018-5304-425D-8A0F-CCF697A32B04}" uniqueName="2" name="Player" queryTableFieldId="2" dataDxfId="3"/>
    <tableColumn id="3" xr3:uid="{55526EAA-A089-4D4A-B112-3B0D6E433435}" uniqueName="3" name="AF" queryTableFieldId="3"/>
    <tableColumn id="4" xr3:uid="{1611D5F5-919A-4FF3-B5EA-1388156D7EE6}" uniqueName="4" name="G" queryTableFieldId="4"/>
    <tableColumn id="5" xr3:uid="{D9066D1E-6173-46DA-B536-86ECDD90DB38}" uniqueName="5" name="B" queryTableFieldId="5"/>
    <tableColumn id="6" xr3:uid="{AEC4B7CE-5FE3-42A4-A01B-6630219BCCDC}" uniqueName="6" name="D" queryTableFieldId="6"/>
    <tableColumn id="7" xr3:uid="{F143B376-C833-4AC7-BE44-2A7DCBA47C10}" uniqueName="7" name="K" queryTableFieldId="7"/>
    <tableColumn id="8" xr3:uid="{CC83BC4B-A104-4AB1-B127-5088ABA88FAC}" uniqueName="8" name="H" queryTableFieldId="8"/>
    <tableColumn id="9" xr3:uid="{585F4273-6EB0-4F92-AAA2-1D421F8F53F2}" uniqueName="9" name="M" queryTableFieldId="9"/>
    <tableColumn id="10" xr3:uid="{29C8D5F9-A825-4F8D-9D79-8909B268EBE2}" uniqueName="10" name="T" queryTableFieldId="10"/>
    <tableColumn id="11" xr3:uid="{CEEFA654-45BB-474B-9FD3-D45779CB572E}" uniqueName="11" name="HO" queryTableFieldId="11"/>
    <tableColumn id="12" xr3:uid="{54CFA278-532E-46D0-B27F-440B37333B03}" uniqueName="12" name="CLR" queryTableFieldId="12"/>
    <tableColumn id="13" xr3:uid="{138F13A6-7BDB-497D-A2C3-F8D4F108E866}" uniqueName="13" name="MG" queryTableFieldId="13"/>
    <tableColumn id="14" xr3:uid="{E38873AB-FC7B-400F-96BC-145D32322DE5}" uniqueName="14" name="GA" queryTableFieldId="14"/>
    <tableColumn id="15" xr3:uid="{F5B8AAD4-DE57-43D5-849B-6A6D9C763ECA}" uniqueName="15" name="ToG%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5919FE-27BF-444A-87A5-72691F7FCBCA}" name="MEL_v_NM" displayName="MEL_v_NM" ref="A1:O92" tableType="queryTable" totalsRowShown="0">
  <autoFilter ref="A1:O92" xr:uid="{5F5919FE-27BF-444A-87A5-72691F7FCBCA}"/>
  <sortState xmlns:xlrd2="http://schemas.microsoft.com/office/spreadsheetml/2017/richdata2" ref="A2:O92">
    <sortCondition descending="1" ref="C1:C92"/>
  </sortState>
  <tableColumns count="15">
    <tableColumn id="1" xr3:uid="{90E157FC-422F-4B0A-9B94-0ACC9A623B3B}" uniqueName="1" name="#" queryTableFieldId="1"/>
    <tableColumn id="2" xr3:uid="{9F9AC5EF-7D56-44CE-AB6D-83D5E9AF83E2}" uniqueName="2" name="Player" queryTableFieldId="2" dataDxfId="2"/>
    <tableColumn id="3" xr3:uid="{F58310D6-C5BC-4E2F-8B9D-BA53CFB30882}" uniqueName="3" name="AF" queryTableFieldId="3"/>
    <tableColumn id="4" xr3:uid="{7DD9C211-F541-42B7-A997-88FA17D6EFE2}" uniqueName="4" name="G" queryTableFieldId="4"/>
    <tableColumn id="5" xr3:uid="{0024FEEB-DA0F-43C4-BFE0-CCD129FBDC98}" uniqueName="5" name="B" queryTableFieldId="5"/>
    <tableColumn id="6" xr3:uid="{B7E5FB5B-ACCC-4F9E-AC30-B356996D6097}" uniqueName="6" name="D" queryTableFieldId="6"/>
    <tableColumn id="7" xr3:uid="{5B8AE7A4-54A2-49BB-932A-940DB988975D}" uniqueName="7" name="K" queryTableFieldId="7"/>
    <tableColumn id="8" xr3:uid="{42EC3453-543F-461B-91A2-DDA87BCC90BB}" uniqueName="8" name="H" queryTableFieldId="8"/>
    <tableColumn id="9" xr3:uid="{2896E32F-602A-4F9B-8B50-8C97B1328A2A}" uniqueName="9" name="M" queryTableFieldId="9"/>
    <tableColumn id="10" xr3:uid="{B64F50BF-7A38-4E11-8092-84457528498C}" uniqueName="10" name="T" queryTableFieldId="10"/>
    <tableColumn id="11" xr3:uid="{FAA1100F-11C9-4516-BBCB-319DA20141E2}" uniqueName="11" name="HO" queryTableFieldId="11"/>
    <tableColumn id="12" xr3:uid="{06CC0C21-1BC1-4B8A-8BFE-F37D45C39995}" uniqueName="12" name="CLR" queryTableFieldId="12"/>
    <tableColumn id="13" xr3:uid="{6A38E5A6-48D2-46EE-82E0-2C0D9BB6B5AF}" uniqueName="13" name="MG" queryTableFieldId="13"/>
    <tableColumn id="14" xr3:uid="{D9093B21-8DC8-4D72-A93D-5F1B098E3E57}" uniqueName="14" name="GA" queryTableFieldId="14"/>
    <tableColumn id="15" xr3:uid="{5E72F40F-5F57-497A-B067-02190B100224}" uniqueName="15" name="ToG%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DE0210-4F66-47F0-9E42-CCDE3653B341}" name="STK_v_SYD" displayName="STK_v_SYD" ref="A1:O89" tableType="queryTable" totalsRowShown="0">
  <autoFilter ref="A1:O89" xr:uid="{64DE0210-4F66-47F0-9E42-CCDE3653B341}"/>
  <sortState xmlns:xlrd2="http://schemas.microsoft.com/office/spreadsheetml/2017/richdata2" ref="A2:O89">
    <sortCondition descending="1" ref="C1:C89"/>
  </sortState>
  <tableColumns count="15">
    <tableColumn id="1" xr3:uid="{A487EF00-ABB2-406D-AB77-AED571F883AC}" uniqueName="1" name="#" queryTableFieldId="1"/>
    <tableColumn id="2" xr3:uid="{F5E84BC0-BAE9-4602-A6FA-A026E30FD4BB}" uniqueName="2" name="Player" queryTableFieldId="2" dataDxfId="1"/>
    <tableColumn id="3" xr3:uid="{74D6E865-D9E4-400E-9454-3BCF13F4AF56}" uniqueName="3" name="AF" queryTableFieldId="3"/>
    <tableColumn id="4" xr3:uid="{BF20F25A-6C4C-4953-B9B0-01265620743B}" uniqueName="4" name="G" queryTableFieldId="4"/>
    <tableColumn id="5" xr3:uid="{293EBC95-872C-44E6-80FE-CA3DBA0673C9}" uniqueName="5" name="B" queryTableFieldId="5"/>
    <tableColumn id="6" xr3:uid="{FA6F798D-D073-4010-9714-F3D686F50F29}" uniqueName="6" name="D" queryTableFieldId="6"/>
    <tableColumn id="7" xr3:uid="{2B846C50-0DB1-438B-8C29-36D707F78AF6}" uniqueName="7" name="K" queryTableFieldId="7"/>
    <tableColumn id="8" xr3:uid="{23C69F6E-E2D8-4D4E-BAF0-3F158718E201}" uniqueName="8" name="H" queryTableFieldId="8"/>
    <tableColumn id="9" xr3:uid="{3D34DA25-62A4-46BD-8927-BD829688BD52}" uniqueName="9" name="M" queryTableFieldId="9"/>
    <tableColumn id="10" xr3:uid="{2CA82F3A-E83A-4146-AB68-558F8C0C6FA8}" uniqueName="10" name="T" queryTableFieldId="10"/>
    <tableColumn id="11" xr3:uid="{4266B028-6BF8-4621-82E2-8E0CA836C74C}" uniqueName="11" name="HO" queryTableFieldId="11"/>
    <tableColumn id="12" xr3:uid="{277AB86E-B34B-40E3-9AC8-7F0AFC4A98E8}" uniqueName="12" name="CLR" queryTableFieldId="12"/>
    <tableColumn id="13" xr3:uid="{AF676FC0-7536-41B9-9501-D28A10F3C47C}" uniqueName="13" name="MG" queryTableFieldId="13"/>
    <tableColumn id="14" xr3:uid="{C5C2FD35-4A12-44D4-B7F1-F35B6571F665}" uniqueName="14" name="GA" queryTableFieldId="14"/>
    <tableColumn id="15" xr3:uid="{A23807BE-8D93-4F00-BC78-3A218836D2F6}" uniqueName="15" name="ToG%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D63822-6FD3-4C1A-B7C0-1F236E44B169}" name="PA_v_WCE" displayName="PA_v_WCE" ref="A1:O94" tableType="queryTable" totalsRowShown="0">
  <autoFilter ref="A1:O94" xr:uid="{B7D63822-6FD3-4C1A-B7C0-1F236E44B169}"/>
  <sortState xmlns:xlrd2="http://schemas.microsoft.com/office/spreadsheetml/2017/richdata2" ref="A2:O94">
    <sortCondition descending="1" ref="C1:C94"/>
  </sortState>
  <tableColumns count="15">
    <tableColumn id="1" xr3:uid="{54CEECA8-6512-4039-86D9-CA036808D117}" uniqueName="1" name="#" queryTableFieldId="1"/>
    <tableColumn id="2" xr3:uid="{F3582993-0D70-46BF-A6BA-02C5AC5C2793}" uniqueName="2" name="Player" queryTableFieldId="2" dataDxfId="0"/>
    <tableColumn id="3" xr3:uid="{B11393EB-3950-4840-A7F2-3A5E5438208C}" uniqueName="3" name="AF" queryTableFieldId="3"/>
    <tableColumn id="4" xr3:uid="{72BFB3B6-AF8A-4E29-B66C-F96B6AC72362}" uniqueName="4" name="G" queryTableFieldId="4"/>
    <tableColumn id="5" xr3:uid="{30023C56-3BD8-41BB-B4CE-BE9D2EC79A99}" uniqueName="5" name="B" queryTableFieldId="5"/>
    <tableColumn id="6" xr3:uid="{5F36D302-E4BE-4887-9910-A492D23BD084}" uniqueName="6" name="D" queryTableFieldId="6"/>
    <tableColumn id="7" xr3:uid="{328FFCB5-4B60-4DC6-88C1-AE78808ADB4E}" uniqueName="7" name="K" queryTableFieldId="7"/>
    <tableColumn id="8" xr3:uid="{06E55161-9628-4B1A-916A-5B38C85D94D4}" uniqueName="8" name="H" queryTableFieldId="8"/>
    <tableColumn id="9" xr3:uid="{36D5E029-ACB9-4ABC-8BC0-C991145E6B41}" uniqueName="9" name="M" queryTableFieldId="9"/>
    <tableColumn id="10" xr3:uid="{8DFF6DEA-9BA3-4AA7-A505-65105B0D4FB0}" uniqueName="10" name="T" queryTableFieldId="10"/>
    <tableColumn id="11" xr3:uid="{04F8F562-8E80-4D7D-BB35-03F5807C410B}" uniqueName="11" name="HO" queryTableFieldId="11"/>
    <tableColumn id="12" xr3:uid="{6440CA16-BFF9-488A-B655-82EB9D2D5BEF}" uniqueName="12" name="CLR" queryTableFieldId="12"/>
    <tableColumn id="13" xr3:uid="{9DB04C4A-D55E-4A44-AB90-59A093386A6D}" uniqueName="13" name="MG" queryTableFieldId="13"/>
    <tableColumn id="14" xr3:uid="{34D0C428-42AB-496A-965E-FE7D60CC4F1B}" uniqueName="14" name="GA" queryTableFieldId="14"/>
    <tableColumn id="15" xr3:uid="{89441C3D-14CF-4AB1-A69D-EBFA17D12873}" uniqueName="15" name="ToG%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137D-7E73-4441-8E27-112EE587090F}">
  <dimension ref="B1:S23"/>
  <sheetViews>
    <sheetView showGridLines="0" workbookViewId="0">
      <selection activeCell="L18" sqref="L18"/>
    </sheetView>
  </sheetViews>
  <sheetFormatPr defaultRowHeight="15.75" x14ac:dyDescent="0.25"/>
  <cols>
    <col min="2" max="3" width="15.7109375" style="10" hidden="1" customWidth="1"/>
    <col min="5" max="6" width="15.7109375" style="10" customWidth="1"/>
    <col min="7" max="7" width="9.140625" customWidth="1"/>
    <col min="8" max="9" width="15.7109375" customWidth="1"/>
    <col min="10" max="10" width="9.140625" customWidth="1"/>
    <col min="11" max="12" width="15.7109375" style="10" customWidth="1"/>
    <col min="14" max="15" width="15.7109375" style="10" hidden="1" customWidth="1"/>
    <col min="16" max="16" width="9.140625" style="10"/>
    <col min="17" max="17" width="15.7109375" customWidth="1"/>
    <col min="18" max="18" width="15.7109375" style="10" customWidth="1"/>
    <col min="19" max="19" width="9.140625" style="10"/>
    <col min="20" max="21" width="12.7109375" customWidth="1"/>
  </cols>
  <sheetData>
    <row r="1" spans="2:18" ht="16.5" thickBot="1" x14ac:dyDescent="0.3"/>
    <row r="2" spans="2:18" ht="54.75" customHeight="1" thickBot="1" x14ac:dyDescent="0.3">
      <c r="B2" s="197" t="s">
        <v>0</v>
      </c>
      <c r="C2" s="199"/>
      <c r="E2" s="195" t="s">
        <v>1</v>
      </c>
      <c r="F2" s="196"/>
      <c r="H2" s="195" t="s">
        <v>2</v>
      </c>
      <c r="I2" s="196"/>
      <c r="K2" s="197" t="s">
        <v>3</v>
      </c>
      <c r="L2" s="198"/>
      <c r="N2" s="197" t="s">
        <v>4</v>
      </c>
      <c r="O2" s="198"/>
      <c r="Q2" s="195" t="s">
        <v>5</v>
      </c>
      <c r="R2" s="196"/>
    </row>
    <row r="3" spans="2:18" ht="24" x14ac:dyDescent="0.25">
      <c r="B3" s="4" cm="1">
        <f t="array" ref="B3:C15">_xlfn.ANCHORARRAY('Thursday Pairs'!P3)</f>
        <v>0</v>
      </c>
      <c r="C3" s="5">
        <v>0</v>
      </c>
      <c r="E3" s="131" t="str" cm="1">
        <f t="array" ref="E3:F17">_xlfn.ANCHORARRAY('Friday Pairs'!P3)</f>
        <v>Aden</v>
      </c>
      <c r="F3" s="132">
        <v>189</v>
      </c>
      <c r="H3" s="131" cm="1">
        <f t="array" ref="H3:I10">_xlfn.ANCHORARRAY('Saturday Pairs'!P3)</f>
        <v>0</v>
      </c>
      <c r="I3" s="132">
        <v>0</v>
      </c>
      <c r="K3" s="4" cm="1">
        <f t="array" ref="K3:L17">'Sunday Pairs'!P3:Q17</f>
        <v>0</v>
      </c>
      <c r="L3" s="5">
        <v>0</v>
      </c>
      <c r="N3" s="4" cm="1">
        <f t="array" ref="N3:O12">_xlfn.ANCHORARRAY('Monday Pairs'!P3)</f>
        <v>0</v>
      </c>
      <c r="O3" s="5">
        <v>0</v>
      </c>
      <c r="Q3" s="128" t="str" cm="1">
        <f t="array" ref="Q3:R22">_xlfn.ANCHORARRAY('Weekend Quads'!X3)</f>
        <v>Crash</v>
      </c>
      <c r="R3" s="135">
        <v>292.8</v>
      </c>
    </row>
    <row r="4" spans="2:18" ht="24" x14ac:dyDescent="0.25">
      <c r="B4" s="4">
        <v>0</v>
      </c>
      <c r="C4" s="5">
        <v>0</v>
      </c>
      <c r="E4" s="4" t="str">
        <v>Harry</v>
      </c>
      <c r="F4" s="5">
        <v>189</v>
      </c>
      <c r="H4" s="4">
        <v>0</v>
      </c>
      <c r="I4" s="5">
        <v>0</v>
      </c>
      <c r="K4" s="4">
        <v>0</v>
      </c>
      <c r="L4" s="5">
        <v>0</v>
      </c>
      <c r="N4" s="4">
        <v>0</v>
      </c>
      <c r="O4" s="5">
        <v>0</v>
      </c>
      <c r="Q4" s="128" t="str">
        <v>Josh</v>
      </c>
      <c r="R4" s="135">
        <v>231.7</v>
      </c>
    </row>
    <row r="5" spans="2:18" ht="24" x14ac:dyDescent="0.25">
      <c r="B5" s="4">
        <v>0</v>
      </c>
      <c r="C5" s="5">
        <v>0</v>
      </c>
      <c r="E5" s="4" t="str">
        <v>Brock</v>
      </c>
      <c r="F5" s="5">
        <v>167</v>
      </c>
      <c r="H5" s="4">
        <v>0</v>
      </c>
      <c r="I5" s="5">
        <v>0</v>
      </c>
      <c r="K5" s="4">
        <v>0</v>
      </c>
      <c r="L5" s="5">
        <v>0</v>
      </c>
      <c r="N5" s="4">
        <v>0</v>
      </c>
      <c r="O5" s="5">
        <v>0</v>
      </c>
      <c r="Q5" s="128" t="str">
        <v>Aden</v>
      </c>
      <c r="R5" s="135">
        <v>229.2</v>
      </c>
    </row>
    <row r="6" spans="2:18" ht="24" x14ac:dyDescent="0.25">
      <c r="B6" s="4">
        <v>0</v>
      </c>
      <c r="C6" s="5">
        <v>0</v>
      </c>
      <c r="E6" s="4" t="str">
        <v>Fru</v>
      </c>
      <c r="F6" s="5">
        <v>166</v>
      </c>
      <c r="H6" s="4">
        <v>0</v>
      </c>
      <c r="I6" s="5">
        <v>0</v>
      </c>
      <c r="K6" s="4">
        <v>0</v>
      </c>
      <c r="L6" s="5">
        <v>0</v>
      </c>
      <c r="N6" s="4">
        <v>0</v>
      </c>
      <c r="O6" s="5">
        <v>0</v>
      </c>
      <c r="Q6" s="128" t="str">
        <v>Browny</v>
      </c>
      <c r="R6" s="135">
        <v>214.4</v>
      </c>
    </row>
    <row r="7" spans="2:18" ht="24" x14ac:dyDescent="0.25">
      <c r="B7" s="4">
        <v>0</v>
      </c>
      <c r="C7" s="5">
        <v>0</v>
      </c>
      <c r="E7" s="4" t="str">
        <v>Kyle</v>
      </c>
      <c r="F7" s="5">
        <v>162</v>
      </c>
      <c r="H7" s="4">
        <v>0</v>
      </c>
      <c r="I7" s="5">
        <v>0</v>
      </c>
      <c r="K7" s="4">
        <v>0</v>
      </c>
      <c r="L7" s="5">
        <v>0</v>
      </c>
      <c r="N7" s="4">
        <v>0</v>
      </c>
      <c r="O7" s="5">
        <v>0</v>
      </c>
      <c r="Q7" s="128" t="str">
        <v>Harry</v>
      </c>
      <c r="R7" s="135">
        <v>180</v>
      </c>
    </row>
    <row r="8" spans="2:18" ht="24" x14ac:dyDescent="0.25">
      <c r="B8" s="4">
        <v>0</v>
      </c>
      <c r="C8" s="5">
        <v>0</v>
      </c>
      <c r="E8" s="4" t="str">
        <v>Kiri</v>
      </c>
      <c r="F8" s="5">
        <v>155</v>
      </c>
      <c r="H8" s="4">
        <v>0</v>
      </c>
      <c r="I8" s="5">
        <v>0</v>
      </c>
      <c r="K8" s="4">
        <v>0</v>
      </c>
      <c r="L8" s="5">
        <v>0</v>
      </c>
      <c r="N8" s="4">
        <v>0</v>
      </c>
      <c r="O8" s="5">
        <v>0</v>
      </c>
      <c r="Q8" s="128" t="str">
        <v>James</v>
      </c>
      <c r="R8" s="135">
        <v>171.1</v>
      </c>
    </row>
    <row r="9" spans="2:18" ht="24" x14ac:dyDescent="0.25">
      <c r="B9" s="4">
        <v>0</v>
      </c>
      <c r="C9" s="5">
        <v>0</v>
      </c>
      <c r="E9" s="4" t="str">
        <v>Badger</v>
      </c>
      <c r="F9" s="5">
        <v>151</v>
      </c>
      <c r="H9" s="4">
        <v>0</v>
      </c>
      <c r="I9" s="5">
        <v>0</v>
      </c>
      <c r="K9" s="4">
        <v>0</v>
      </c>
      <c r="L9" s="5">
        <v>0</v>
      </c>
      <c r="N9" s="4">
        <v>0</v>
      </c>
      <c r="O9" s="5">
        <v>0</v>
      </c>
      <c r="Q9" s="128" t="str">
        <v>Freo</v>
      </c>
      <c r="R9" s="135">
        <v>106</v>
      </c>
    </row>
    <row r="10" spans="2:18" ht="24" x14ac:dyDescent="0.25">
      <c r="B10" s="4">
        <v>0</v>
      </c>
      <c r="C10" s="5">
        <v>0</v>
      </c>
      <c r="E10" s="4" t="str">
        <v>Scully</v>
      </c>
      <c r="F10" s="5">
        <v>148</v>
      </c>
      <c r="H10" s="4">
        <v>0</v>
      </c>
      <c r="I10" s="5">
        <v>0</v>
      </c>
      <c r="K10" s="4">
        <v>0</v>
      </c>
      <c r="L10" s="5">
        <v>0</v>
      </c>
      <c r="N10" s="4">
        <v>0</v>
      </c>
      <c r="O10" s="5">
        <v>0</v>
      </c>
      <c r="Q10" s="128" t="str">
        <v>Ginny</v>
      </c>
      <c r="R10" s="135">
        <v>101.6</v>
      </c>
    </row>
    <row r="11" spans="2:18" ht="24" x14ac:dyDescent="0.25">
      <c r="B11" s="4">
        <v>0</v>
      </c>
      <c r="C11" s="5">
        <v>0</v>
      </c>
      <c r="E11" s="4" t="str">
        <v>Riley</v>
      </c>
      <c r="F11" s="5">
        <v>138</v>
      </c>
      <c r="H11" s="4"/>
      <c r="I11" s="5"/>
      <c r="K11" s="4">
        <v>0</v>
      </c>
      <c r="L11" s="5">
        <v>0</v>
      </c>
      <c r="N11" s="4">
        <v>0</v>
      </c>
      <c r="O11" s="5">
        <v>0</v>
      </c>
      <c r="Q11" s="128" t="str">
        <v>Connor</v>
      </c>
      <c r="R11" s="135">
        <v>90.9</v>
      </c>
    </row>
    <row r="12" spans="2:18" ht="24.75" thickBot="1" x14ac:dyDescent="0.3">
      <c r="B12" s="4">
        <v>0</v>
      </c>
      <c r="C12" s="5">
        <v>0</v>
      </c>
      <c r="E12" s="4" t="str">
        <v>Penny</v>
      </c>
      <c r="F12" s="5">
        <v>136</v>
      </c>
      <c r="H12" s="4"/>
      <c r="I12" s="5"/>
      <c r="K12" s="4">
        <v>0</v>
      </c>
      <c r="L12" s="5">
        <v>0</v>
      </c>
      <c r="N12" s="6">
        <v>0</v>
      </c>
      <c r="O12" s="7">
        <v>0</v>
      </c>
      <c r="Q12" s="128" t="str">
        <v>Fru</v>
      </c>
      <c r="R12" s="135">
        <v>89.3</v>
      </c>
    </row>
    <row r="13" spans="2:18" ht="24" x14ac:dyDescent="0.25">
      <c r="B13" s="4">
        <v>0</v>
      </c>
      <c r="C13" s="5">
        <v>0</v>
      </c>
      <c r="E13" s="4" t="str">
        <v>Brad</v>
      </c>
      <c r="F13" s="5">
        <v>132</v>
      </c>
      <c r="H13" s="4"/>
      <c r="I13" s="5"/>
      <c r="K13" s="4">
        <v>0</v>
      </c>
      <c r="L13" s="5">
        <v>0</v>
      </c>
      <c r="Q13" s="128" t="str">
        <v>BT</v>
      </c>
      <c r="R13" s="135">
        <v>82</v>
      </c>
    </row>
    <row r="14" spans="2:18" ht="24" x14ac:dyDescent="0.25">
      <c r="B14" s="4">
        <v>0</v>
      </c>
      <c r="C14" s="5">
        <v>0</v>
      </c>
      <c r="E14" s="4" t="str">
        <v>Jed</v>
      </c>
      <c r="F14" s="5">
        <v>120</v>
      </c>
      <c r="H14" s="4"/>
      <c r="I14" s="5"/>
      <c r="K14" s="4">
        <v>0</v>
      </c>
      <c r="L14" s="5">
        <v>0</v>
      </c>
      <c r="Q14" s="128" t="str">
        <v>Sloth</v>
      </c>
      <c r="R14" s="135">
        <v>79</v>
      </c>
    </row>
    <row r="15" spans="2:18" ht="24" x14ac:dyDescent="0.25">
      <c r="B15" s="4">
        <v>0</v>
      </c>
      <c r="C15" s="5">
        <v>0</v>
      </c>
      <c r="E15" s="4" t="str">
        <v>Jack</v>
      </c>
      <c r="F15" s="5">
        <v>113</v>
      </c>
      <c r="H15" s="4"/>
      <c r="I15" s="5"/>
      <c r="K15" s="4">
        <v>0</v>
      </c>
      <c r="L15" s="5">
        <v>0</v>
      </c>
      <c r="Q15" s="128" t="str">
        <v>Kiri</v>
      </c>
      <c r="R15" s="135">
        <v>69</v>
      </c>
    </row>
    <row r="16" spans="2:18" ht="24" x14ac:dyDescent="0.25">
      <c r="B16"/>
      <c r="C16"/>
      <c r="E16" s="4" t="str">
        <v>Crash</v>
      </c>
      <c r="F16" s="5">
        <v>107</v>
      </c>
      <c r="H16" s="4"/>
      <c r="I16" s="5"/>
      <c r="K16" s="4">
        <v>0</v>
      </c>
      <c r="L16" s="5">
        <v>0</v>
      </c>
      <c r="Q16" s="128" t="str">
        <v>Jack</v>
      </c>
      <c r="R16" s="135">
        <v>58</v>
      </c>
    </row>
    <row r="17" spans="2:18" ht="24.75" thickBot="1" x14ac:dyDescent="0.3">
      <c r="B17"/>
      <c r="C17"/>
      <c r="E17" s="4" t="str">
        <v>Sloth</v>
      </c>
      <c r="F17" s="5">
        <v>105</v>
      </c>
      <c r="H17" s="4"/>
      <c r="I17" s="5"/>
      <c r="K17" s="6">
        <v>0</v>
      </c>
      <c r="L17" s="7">
        <v>0</v>
      </c>
      <c r="Q17" s="128" t="str">
        <v>Tom</v>
      </c>
      <c r="R17" s="135">
        <v>0</v>
      </c>
    </row>
    <row r="18" spans="2:18" ht="24" x14ac:dyDescent="0.4">
      <c r="E18" s="133"/>
      <c r="F18" s="5"/>
      <c r="H18" s="142"/>
      <c r="I18" s="140"/>
      <c r="Q18" s="128" t="str">
        <v>Scully</v>
      </c>
      <c r="R18" s="135">
        <v>0</v>
      </c>
    </row>
    <row r="19" spans="2:18" ht="24" x14ac:dyDescent="0.4">
      <c r="E19" s="133"/>
      <c r="F19" s="5"/>
      <c r="H19" s="142"/>
      <c r="I19" s="140"/>
      <c r="Q19" s="128" t="str">
        <v>Penny</v>
      </c>
      <c r="R19" s="135">
        <v>0</v>
      </c>
    </row>
    <row r="20" spans="2:18" ht="24" x14ac:dyDescent="0.4">
      <c r="E20" s="133"/>
      <c r="F20" s="5"/>
      <c r="H20" s="142"/>
      <c r="I20" s="140"/>
      <c r="Q20" s="130" t="str">
        <v>Riley</v>
      </c>
      <c r="R20" s="129">
        <v>0</v>
      </c>
    </row>
    <row r="21" spans="2:18" ht="24" x14ac:dyDescent="0.4">
      <c r="E21" s="133"/>
      <c r="F21" s="5"/>
      <c r="H21" s="142"/>
      <c r="I21" s="140"/>
      <c r="Q21" s="130" t="str">
        <v>Jed</v>
      </c>
      <c r="R21" s="129">
        <v>0</v>
      </c>
    </row>
    <row r="22" spans="2:18" ht="24.75" thickBot="1" x14ac:dyDescent="0.45">
      <c r="E22" s="133"/>
      <c r="F22" s="5"/>
      <c r="H22" s="143"/>
      <c r="I22" s="141"/>
      <c r="Q22" t="str">
        <v>Kingy</v>
      </c>
      <c r="R22" s="10">
        <v>0</v>
      </c>
    </row>
    <row r="23" spans="2:18" ht="24.75" thickBot="1" x14ac:dyDescent="0.45">
      <c r="E23" s="134"/>
      <c r="F23" s="7"/>
    </row>
  </sheetData>
  <mergeCells count="6">
    <mergeCell ref="E2:F2"/>
    <mergeCell ref="Q2:R2"/>
    <mergeCell ref="K2:L2"/>
    <mergeCell ref="B2:C2"/>
    <mergeCell ref="N2:O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0CA5-C21D-4832-9FB1-3455C8AE9622}">
  <sheetPr>
    <tabColor rgb="FF92D050"/>
  </sheetPr>
  <dimension ref="B1:R17"/>
  <sheetViews>
    <sheetView zoomScaleNormal="100" workbookViewId="0">
      <selection activeCell="O42" sqref="O42"/>
    </sheetView>
  </sheetViews>
  <sheetFormatPr defaultRowHeight="15" x14ac:dyDescent="0.25"/>
  <cols>
    <col min="1" max="1" width="7.7109375" customWidth="1"/>
    <col min="2" max="2" width="7.42578125" bestFit="1" customWidth="1"/>
    <col min="3" max="3" width="4.85546875" style="1" hidden="1" customWidth="1"/>
    <col min="4" max="4" width="19.85546875" bestFit="1" customWidth="1"/>
    <col min="5" max="5" width="7.42578125" hidden="1" customWidth="1"/>
    <col min="6" max="6" width="6.28515625" bestFit="1" customWidth="1"/>
    <col min="7" max="7" width="4.85546875" style="1" hidden="1" customWidth="1"/>
    <col min="8" max="8" width="20.85546875" bestFit="1" customWidth="1"/>
    <col min="9" max="9" width="5.5703125" hidden="1" customWidth="1"/>
    <col min="10" max="10" width="6.28515625" bestFit="1" customWidth="1"/>
    <col min="11" max="11" width="16.28515625" bestFit="1" customWidth="1"/>
    <col min="12" max="12" width="5.5703125" hidden="1" customWidth="1"/>
    <col min="13" max="13" width="6.28515625" customWidth="1"/>
    <col min="14" max="14" width="6.85546875" style="1" bestFit="1" customWidth="1"/>
    <col min="15" max="17" width="9.7109375" customWidth="1"/>
  </cols>
  <sheetData>
    <row r="1" spans="2:18" ht="15.75" customHeight="1" thickBot="1" x14ac:dyDescent="0.3"/>
    <row r="2" spans="2:18" ht="15.75" customHeight="1" x14ac:dyDescent="0.25">
      <c r="B2" s="21" t="s">
        <v>6</v>
      </c>
      <c r="C2" s="22" t="s">
        <v>7</v>
      </c>
      <c r="D2" s="23" t="s">
        <v>8</v>
      </c>
      <c r="E2" s="23" t="s">
        <v>9</v>
      </c>
      <c r="F2" s="24" t="s">
        <v>10</v>
      </c>
      <c r="G2" s="22" t="s">
        <v>7</v>
      </c>
      <c r="H2" s="23" t="s">
        <v>8</v>
      </c>
      <c r="I2" s="23" t="s">
        <v>9</v>
      </c>
      <c r="J2" s="24" t="s">
        <v>10</v>
      </c>
      <c r="K2" s="22" t="s">
        <v>8</v>
      </c>
      <c r="L2" s="23" t="s">
        <v>9</v>
      </c>
      <c r="M2" s="43" t="s">
        <v>10</v>
      </c>
      <c r="N2" s="21" t="s">
        <v>11</v>
      </c>
      <c r="O2" s="10"/>
      <c r="P2" s="200" t="s">
        <v>12</v>
      </c>
      <c r="Q2" s="201"/>
    </row>
    <row r="3" spans="2:18" ht="15.75" customHeight="1" x14ac:dyDescent="0.25">
      <c r="B3" s="34"/>
      <c r="C3" s="35"/>
      <c r="D3" s="18"/>
      <c r="E3" s="13" t="e">
        <f>VLOOKUP(D3,'Player Selection Database'!$A:$B,2,FALSE)</f>
        <v>#N/A</v>
      </c>
      <c r="F3" s="26">
        <f>IFERROR(VLOOKUP(E3,'Player Selection Database'!$B:$C,2,FALSE),0)</f>
        <v>0</v>
      </c>
      <c r="G3" s="25">
        <v>30</v>
      </c>
      <c r="H3" s="18"/>
      <c r="I3" s="13" t="e">
        <f>VLOOKUP(H3,'Player Selection Database'!$A:$B,2,FALSE)</f>
        <v>#N/A</v>
      </c>
      <c r="J3" s="26">
        <f>IFERROR(VLOOKUP(I3,'Player Selection Database'!$B:$C,2,FALSE),0)</f>
        <v>0</v>
      </c>
      <c r="K3" s="40"/>
      <c r="L3" s="13" t="e">
        <f>VLOOKUP(K3,'Player Selection Database'!$A:$B,2,FALSE)</f>
        <v>#N/A</v>
      </c>
      <c r="M3" s="44">
        <f>IFERROR(VLOOKUP(L3,'Player Selection Database'!$B:$C,2,FALSE),0)</f>
        <v>0</v>
      </c>
      <c r="N3" s="46">
        <f t="shared" ref="N3:N15" si="0">F3+J3+M3</f>
        <v>0</v>
      </c>
      <c r="O3" s="10"/>
      <c r="P3" s="16" cm="1">
        <f t="array" ref="P3:Q15">INDEX(_xlfn._xlws.SORT(B3:N17, 13, -1), _xlfn.SEQUENCE(13), {1,13})</f>
        <v>0</v>
      </c>
      <c r="Q3" s="26">
        <v>0</v>
      </c>
    </row>
    <row r="4" spans="2:18" ht="15.75" customHeight="1" x14ac:dyDescent="0.25">
      <c r="B4" s="34"/>
      <c r="C4" s="35"/>
      <c r="D4" s="18"/>
      <c r="E4" s="13" t="e">
        <f>VLOOKUP(D4,'Player Selection Database'!A:B,2,FALSE)</f>
        <v>#N/A</v>
      </c>
      <c r="F4" s="26">
        <f>IFERROR(VLOOKUP(E4,'Player Selection Database'!$B:$C,2,FALSE),0)</f>
        <v>0</v>
      </c>
      <c r="G4" s="25">
        <v>29</v>
      </c>
      <c r="H4" s="18"/>
      <c r="I4" s="13" t="e">
        <f>VLOOKUP(H4,'Player Selection Database'!$A:$B,2,FALSE)</f>
        <v>#N/A</v>
      </c>
      <c r="J4" s="26">
        <f>IFERROR(VLOOKUP(I4,'Player Selection Database'!$B:$C,2,FALSE),0)</f>
        <v>0</v>
      </c>
      <c r="K4" s="40"/>
      <c r="L4" s="13" t="e">
        <f>VLOOKUP(K4,'Player Selection Database'!$A:$B,2,FALSE)</f>
        <v>#N/A</v>
      </c>
      <c r="M4" s="44">
        <f>IFERROR(VLOOKUP(L4,'Player Selection Database'!$B:$C,2,FALSE),0)</f>
        <v>0</v>
      </c>
      <c r="N4" s="46">
        <f t="shared" si="0"/>
        <v>0</v>
      </c>
      <c r="O4" s="10"/>
      <c r="P4" s="16">
        <v>0</v>
      </c>
      <c r="Q4" s="26">
        <v>0</v>
      </c>
    </row>
    <row r="5" spans="2:18" ht="15.75" customHeight="1" x14ac:dyDescent="0.25">
      <c r="B5" s="34"/>
      <c r="C5" s="35"/>
      <c r="D5" s="18"/>
      <c r="E5" s="13" t="e">
        <f>VLOOKUP(D5,'Player Selection Database'!A:B,2,FALSE)</f>
        <v>#N/A</v>
      </c>
      <c r="F5" s="26">
        <f>IFERROR(VLOOKUP(E5,'Player Selection Database'!$B:$C,2,FALSE),0)</f>
        <v>0</v>
      </c>
      <c r="G5" s="25">
        <v>28</v>
      </c>
      <c r="H5" s="18"/>
      <c r="I5" s="13" t="e">
        <f>VLOOKUP(H5,'Player Selection Database'!$A:$B,2,FALSE)</f>
        <v>#N/A</v>
      </c>
      <c r="J5" s="26">
        <f>IFERROR(VLOOKUP(I5,'Player Selection Database'!$B:$C,2,FALSE),0)</f>
        <v>0</v>
      </c>
      <c r="K5" s="40"/>
      <c r="L5" s="13" t="e">
        <f>VLOOKUP(K5,'Player Selection Database'!$A:$B,2,FALSE)</f>
        <v>#N/A</v>
      </c>
      <c r="M5" s="44">
        <f>IFERROR(VLOOKUP(L5,'Player Selection Database'!$B:$C,2,FALSE),0)</f>
        <v>0</v>
      </c>
      <c r="N5" s="46">
        <f t="shared" si="0"/>
        <v>0</v>
      </c>
      <c r="O5" s="10"/>
      <c r="P5" s="16">
        <v>0</v>
      </c>
      <c r="Q5" s="26">
        <v>0</v>
      </c>
    </row>
    <row r="6" spans="2:18" ht="15.75" customHeight="1" x14ac:dyDescent="0.25">
      <c r="B6" s="34"/>
      <c r="C6" s="35"/>
      <c r="D6" s="18"/>
      <c r="E6" s="13" t="e">
        <f>VLOOKUP(D6,'Player Selection Database'!A:B,2,FALSE)</f>
        <v>#N/A</v>
      </c>
      <c r="F6" s="26">
        <f>IFERROR(VLOOKUP(E6,'Player Selection Database'!$B:$C,2,FALSE),0)</f>
        <v>0</v>
      </c>
      <c r="G6" s="25">
        <v>27</v>
      </c>
      <c r="H6" s="18"/>
      <c r="I6" s="13" t="e">
        <f>VLOOKUP(H6,'Player Selection Database'!$A:$B,2,FALSE)</f>
        <v>#N/A</v>
      </c>
      <c r="J6" s="26">
        <f>IFERROR(VLOOKUP(I6,'Player Selection Database'!$B:$C,2,FALSE),0)</f>
        <v>0</v>
      </c>
      <c r="K6" s="40"/>
      <c r="L6" s="13" t="e">
        <f>VLOOKUP(K6,'Player Selection Database'!$A:$B,2,FALSE)</f>
        <v>#N/A</v>
      </c>
      <c r="M6" s="44">
        <f>IFERROR(VLOOKUP(L6,'Player Selection Database'!$B:$C,2,FALSE),0)</f>
        <v>0</v>
      </c>
      <c r="N6" s="46">
        <f t="shared" si="0"/>
        <v>0</v>
      </c>
      <c r="O6" s="10"/>
      <c r="P6" s="16">
        <v>0</v>
      </c>
      <c r="Q6" s="26">
        <v>0</v>
      </c>
    </row>
    <row r="7" spans="2:18" ht="15.75" customHeight="1" x14ac:dyDescent="0.25">
      <c r="B7" s="34"/>
      <c r="C7" s="35"/>
      <c r="D7" s="18"/>
      <c r="E7" s="13" t="e">
        <f>VLOOKUP(D7,'Player Selection Database'!A:B,2,FALSE)</f>
        <v>#N/A</v>
      </c>
      <c r="F7" s="26">
        <f>IFERROR(VLOOKUP(E7,'Player Selection Database'!$B:$C,2,FALSE),0)</f>
        <v>0</v>
      </c>
      <c r="G7" s="25">
        <v>26</v>
      </c>
      <c r="H7" s="18"/>
      <c r="I7" s="13" t="e">
        <f>VLOOKUP(H7,'Player Selection Database'!$A:$B,2,FALSE)</f>
        <v>#N/A</v>
      </c>
      <c r="J7" s="26">
        <f>IFERROR(VLOOKUP(I7,'Player Selection Database'!$B:$C,2,FALSE),0)</f>
        <v>0</v>
      </c>
      <c r="K7" s="40"/>
      <c r="L7" s="13" t="e">
        <f>VLOOKUP(K7,'Player Selection Database'!$A:$B,2,FALSE)</f>
        <v>#N/A</v>
      </c>
      <c r="M7" s="44">
        <f>IFERROR(VLOOKUP(L7,'Player Selection Database'!$B:$C,2,FALSE),0)</f>
        <v>0</v>
      </c>
      <c r="N7" s="46">
        <f t="shared" si="0"/>
        <v>0</v>
      </c>
      <c r="O7" s="10"/>
      <c r="P7" s="16">
        <v>0</v>
      </c>
      <c r="Q7" s="26">
        <v>0</v>
      </c>
    </row>
    <row r="8" spans="2:18" ht="15.75" customHeight="1" x14ac:dyDescent="0.25">
      <c r="B8" s="34"/>
      <c r="C8" s="35"/>
      <c r="D8" s="18"/>
      <c r="E8" s="13" t="e">
        <f>VLOOKUP(D8,'Player Selection Database'!A:B,2,FALSE)</f>
        <v>#N/A</v>
      </c>
      <c r="F8" s="26">
        <f>IFERROR(VLOOKUP(E8,'Player Selection Database'!$B:$C,2,FALSE),0)</f>
        <v>0</v>
      </c>
      <c r="G8" s="25">
        <v>25</v>
      </c>
      <c r="H8" s="18"/>
      <c r="I8" s="13" t="e">
        <f>VLOOKUP(H8,'Player Selection Database'!$A:$B,2,FALSE)</f>
        <v>#N/A</v>
      </c>
      <c r="J8" s="26">
        <f>IFERROR(VLOOKUP(I8,'Player Selection Database'!$B:$C,2,FALSE),0)</f>
        <v>0</v>
      </c>
      <c r="K8" s="33"/>
      <c r="L8" s="13" t="e">
        <f>VLOOKUP(K8,'Player Selection Database'!$A:$B,2,FALSE)</f>
        <v>#N/A</v>
      </c>
      <c r="M8" s="44">
        <f>IFERROR(VLOOKUP(L8,'Player Selection Database'!$B:$C,2,FALSE),0)</f>
        <v>0</v>
      </c>
      <c r="N8" s="46">
        <f t="shared" si="0"/>
        <v>0</v>
      </c>
      <c r="O8" s="10"/>
      <c r="P8" s="16">
        <v>0</v>
      </c>
      <c r="Q8" s="26">
        <v>0</v>
      </c>
    </row>
    <row r="9" spans="2:18" ht="15.75" customHeight="1" x14ac:dyDescent="0.25">
      <c r="B9" s="34"/>
      <c r="C9" s="35"/>
      <c r="D9" s="18"/>
      <c r="E9" s="13" t="e">
        <f>VLOOKUP(D9,'Player Selection Database'!A:B,2,FALSE)</f>
        <v>#N/A</v>
      </c>
      <c r="F9" s="26">
        <f>IFERROR(VLOOKUP(E9,'Player Selection Database'!$B:$C,2,FALSE),0)</f>
        <v>0</v>
      </c>
      <c r="G9" s="25">
        <v>24</v>
      </c>
      <c r="H9" s="18"/>
      <c r="I9" s="13" t="e">
        <f>VLOOKUP(H9,'Player Selection Database'!$A:$B,2,FALSE)</f>
        <v>#N/A</v>
      </c>
      <c r="J9" s="26">
        <f>IFERROR(VLOOKUP(I9,'Player Selection Database'!$B:$C,2,FALSE),0)</f>
        <v>0</v>
      </c>
      <c r="K9" s="40"/>
      <c r="L9" s="13" t="e">
        <f>VLOOKUP(K9,'Player Selection Database'!$A:$B,2,FALSE)</f>
        <v>#N/A</v>
      </c>
      <c r="M9" s="44">
        <f>IFERROR(VLOOKUP(L9,'Player Selection Database'!$B:$C,2,FALSE),0)</f>
        <v>0</v>
      </c>
      <c r="N9" s="46">
        <f t="shared" si="0"/>
        <v>0</v>
      </c>
      <c r="O9" s="10"/>
      <c r="P9" s="16">
        <v>0</v>
      </c>
      <c r="Q9" s="26">
        <v>0</v>
      </c>
    </row>
    <row r="10" spans="2:18" ht="15.75" customHeight="1" x14ac:dyDescent="0.25">
      <c r="B10" s="34"/>
      <c r="C10" s="35"/>
      <c r="D10" s="18"/>
      <c r="E10" s="13" t="e">
        <f>VLOOKUP(D10,'Player Selection Database'!A:B,2,FALSE)</f>
        <v>#N/A</v>
      </c>
      <c r="F10" s="26">
        <f>IFERROR(VLOOKUP(E10,'Player Selection Database'!$B:$C,2,FALSE),0)</f>
        <v>0</v>
      </c>
      <c r="G10" s="25">
        <v>23</v>
      </c>
      <c r="H10" s="18"/>
      <c r="I10" s="13" t="e">
        <f>VLOOKUP(H10,'Player Selection Database'!$A:$B,2,FALSE)</f>
        <v>#N/A</v>
      </c>
      <c r="J10" s="26">
        <f>IFERROR(VLOOKUP(I10,'Player Selection Database'!$B:$C,2,FALSE),0)</f>
        <v>0</v>
      </c>
      <c r="K10" s="40"/>
      <c r="L10" s="13" t="e">
        <f>VLOOKUP(K10,'Player Selection Database'!$A:$B,2,FALSE)</f>
        <v>#N/A</v>
      </c>
      <c r="M10" s="44">
        <f>IFERROR(VLOOKUP(L10,'Player Selection Database'!$B:$C,2,FALSE),0)</f>
        <v>0</v>
      </c>
      <c r="N10" s="46">
        <f t="shared" si="0"/>
        <v>0</v>
      </c>
      <c r="O10" s="10"/>
      <c r="P10" s="16">
        <v>0</v>
      </c>
      <c r="Q10" s="26">
        <v>0</v>
      </c>
    </row>
    <row r="11" spans="2:18" ht="15.75" customHeight="1" x14ac:dyDescent="0.25">
      <c r="B11" s="34"/>
      <c r="C11" s="35"/>
      <c r="D11" s="18"/>
      <c r="E11" s="13" t="e">
        <f>VLOOKUP(D11,'Player Selection Database'!A:B,2,FALSE)</f>
        <v>#N/A</v>
      </c>
      <c r="F11" s="26">
        <f>IFERROR(VLOOKUP(E11,'Player Selection Database'!$B:$C,2,FALSE),0)</f>
        <v>0</v>
      </c>
      <c r="G11" s="25">
        <v>22</v>
      </c>
      <c r="H11" s="18"/>
      <c r="I11" s="13" t="e">
        <f>VLOOKUP(H11,'Player Selection Database'!$A:$B,2,FALSE)</f>
        <v>#N/A</v>
      </c>
      <c r="J11" s="26">
        <f>IFERROR(VLOOKUP(I11,'Player Selection Database'!$B:$C,2,FALSE),0)</f>
        <v>0</v>
      </c>
      <c r="K11" s="40"/>
      <c r="L11" s="13" t="e">
        <f>VLOOKUP(K11,'Player Selection Database'!$A:$B,2,FALSE)</f>
        <v>#N/A</v>
      </c>
      <c r="M11" s="44">
        <f>IFERROR(VLOOKUP(L11,'Player Selection Database'!$B:$C,2,FALSE),0)</f>
        <v>0</v>
      </c>
      <c r="N11" s="46">
        <f t="shared" si="0"/>
        <v>0</v>
      </c>
      <c r="O11" s="10"/>
      <c r="P11" s="16">
        <v>0</v>
      </c>
      <c r="Q11" s="26">
        <v>0</v>
      </c>
    </row>
    <row r="12" spans="2:18" ht="15.75" customHeight="1" x14ac:dyDescent="0.25">
      <c r="B12" s="34"/>
      <c r="C12" s="35"/>
      <c r="D12" s="18"/>
      <c r="E12" s="13" t="e">
        <f>VLOOKUP(D12,'Player Selection Database'!A:B,2,FALSE)</f>
        <v>#N/A</v>
      </c>
      <c r="F12" s="26">
        <f>IFERROR(VLOOKUP(E12,'Player Selection Database'!$B:$C,2,FALSE),0)</f>
        <v>0</v>
      </c>
      <c r="G12" s="25">
        <v>21</v>
      </c>
      <c r="H12" s="18"/>
      <c r="I12" s="13" t="e">
        <f>VLOOKUP(H12,'Player Selection Database'!$A:$B,2,FALSE)</f>
        <v>#N/A</v>
      </c>
      <c r="J12" s="26">
        <f>IFERROR(VLOOKUP(I12,'Player Selection Database'!$B:$C,2,FALSE),0)</f>
        <v>0</v>
      </c>
      <c r="K12" s="40"/>
      <c r="L12" s="13" t="e">
        <f>VLOOKUP(K12,'Player Selection Database'!$A:$B,2,FALSE)</f>
        <v>#N/A</v>
      </c>
      <c r="M12" s="44">
        <f>IFERROR(VLOOKUP(L12,'Player Selection Database'!$B:$C,2,FALSE),0)</f>
        <v>0</v>
      </c>
      <c r="N12" s="46">
        <f t="shared" si="0"/>
        <v>0</v>
      </c>
      <c r="O12" s="10"/>
      <c r="P12" s="16">
        <v>0</v>
      </c>
      <c r="Q12" s="26">
        <v>0</v>
      </c>
    </row>
    <row r="13" spans="2:18" ht="15.75" customHeight="1" x14ac:dyDescent="0.25">
      <c r="B13" s="34"/>
      <c r="C13" s="35"/>
      <c r="D13" s="18"/>
      <c r="E13" s="13" t="e">
        <f>VLOOKUP(D13,'Player Selection Database'!A:B,2,FALSE)</f>
        <v>#N/A</v>
      </c>
      <c r="F13" s="26">
        <f>IFERROR(VLOOKUP(E13,'Player Selection Database'!$B:$C,2,FALSE),0)</f>
        <v>0</v>
      </c>
      <c r="G13" s="25">
        <v>20</v>
      </c>
      <c r="H13" s="18"/>
      <c r="I13" s="13" t="e">
        <f>VLOOKUP(H13,'Player Selection Database'!$A:$B,2,FALSE)</f>
        <v>#N/A</v>
      </c>
      <c r="J13" s="26">
        <f>IFERROR(VLOOKUP(I13,'Player Selection Database'!$B:$C,2,FALSE),0)</f>
        <v>0</v>
      </c>
      <c r="K13" s="40"/>
      <c r="L13" s="13" t="e">
        <f>VLOOKUP(K13,'Player Selection Database'!$A:$B,2,FALSE)</f>
        <v>#N/A</v>
      </c>
      <c r="M13" s="44">
        <f>IFERROR(VLOOKUP(L13,'Player Selection Database'!$B:$C,2,FALSE),0)</f>
        <v>0</v>
      </c>
      <c r="N13" s="46">
        <f t="shared" si="0"/>
        <v>0</v>
      </c>
      <c r="O13" s="10"/>
      <c r="P13" s="16">
        <v>0</v>
      </c>
      <c r="Q13" s="26">
        <v>0</v>
      </c>
    </row>
    <row r="14" spans="2:18" ht="15.75" customHeight="1" x14ac:dyDescent="0.25">
      <c r="B14" s="34"/>
      <c r="C14" s="36"/>
      <c r="D14" s="18"/>
      <c r="E14" s="13" t="e">
        <f>VLOOKUP(D14,'Player Selection Database'!A:B,2,FALSE)</f>
        <v>#N/A</v>
      </c>
      <c r="F14" s="26">
        <f>IFERROR(VLOOKUP(E14,'Player Selection Database'!$B:$C,2,FALSE),0)</f>
        <v>0</v>
      </c>
      <c r="G14" s="29"/>
      <c r="H14" s="18"/>
      <c r="I14" s="13" t="e">
        <f>VLOOKUP(H14,'Player Selection Database'!$A:$B,2,FALSE)</f>
        <v>#N/A</v>
      </c>
      <c r="J14" s="26">
        <f>IFERROR(VLOOKUP(I14,'Player Selection Database'!$B:$C,2,FALSE),0)</f>
        <v>0</v>
      </c>
      <c r="K14" s="40"/>
      <c r="L14" s="13" t="e">
        <f>VLOOKUP(K14,'Player Selection Database'!$A:$B,2,FALSE)</f>
        <v>#N/A</v>
      </c>
      <c r="M14" s="44">
        <f>IFERROR(VLOOKUP(L14,'Player Selection Database'!$B:$C,2,FALSE),0)</f>
        <v>0</v>
      </c>
      <c r="N14" s="46">
        <f t="shared" si="0"/>
        <v>0</v>
      </c>
      <c r="O14" s="10"/>
      <c r="P14" s="48">
        <v>0</v>
      </c>
      <c r="Q14" s="31">
        <v>0</v>
      </c>
      <c r="R14" s="10"/>
    </row>
    <row r="15" spans="2:18" ht="15.75" customHeight="1" thickBot="1" x14ac:dyDescent="0.3">
      <c r="B15" s="37"/>
      <c r="C15" s="38"/>
      <c r="D15" s="39"/>
      <c r="E15" s="27" t="e">
        <f>VLOOKUP(D15,'Player Selection Database'!A:B,2,FALSE)</f>
        <v>#N/A</v>
      </c>
      <c r="F15" s="28">
        <f>IFERROR(VLOOKUP(E15,'Player Selection Database'!$B:$C,2,FALSE),0)</f>
        <v>0</v>
      </c>
      <c r="G15" s="30"/>
      <c r="H15" s="39"/>
      <c r="I15" s="27" t="e">
        <f>VLOOKUP(H15,'Player Selection Database'!$A:$B,2,FALSE)</f>
        <v>#N/A</v>
      </c>
      <c r="J15" s="28">
        <f>IFERROR(VLOOKUP(I15,'Player Selection Database'!$B:$C,2,FALSE),0)</f>
        <v>0</v>
      </c>
      <c r="K15" s="41"/>
      <c r="L15" s="27" t="e">
        <f>VLOOKUP(K15,'Player Selection Database'!$A:$B,2,FALSE)</f>
        <v>#N/A</v>
      </c>
      <c r="M15" s="45">
        <f>IFERROR(VLOOKUP(L15,'Player Selection Database'!$B:$C,2,FALSE),0)</f>
        <v>0</v>
      </c>
      <c r="N15" s="47">
        <f t="shared" si="0"/>
        <v>0</v>
      </c>
      <c r="O15" s="10"/>
      <c r="P15" s="49">
        <v>0</v>
      </c>
      <c r="Q15" s="32">
        <v>0</v>
      </c>
      <c r="R15" s="10"/>
    </row>
    <row r="16" spans="2:18" ht="15.75" customHeight="1" x14ac:dyDescent="0.25">
      <c r="C16"/>
      <c r="G16"/>
      <c r="N16"/>
      <c r="O16" s="10"/>
      <c r="P16" s="10"/>
      <c r="Q16" s="10"/>
      <c r="R16" s="10"/>
    </row>
    <row r="17" spans="3:18" ht="15.75" customHeight="1" x14ac:dyDescent="0.25">
      <c r="C17"/>
      <c r="G17"/>
      <c r="N17"/>
      <c r="O17" s="10"/>
      <c r="P17" s="10"/>
      <c r="Q17" s="10"/>
      <c r="R17" s="10"/>
    </row>
  </sheetData>
  <sortState xmlns:xlrd2="http://schemas.microsoft.com/office/spreadsheetml/2017/richdata2" ref="B3:J12">
    <sortCondition ref="B3:B12"/>
  </sortState>
  <mergeCells count="1">
    <mergeCell ref="P2:Q2"/>
  </mergeCells>
  <dataValidations count="1">
    <dataValidation type="list" allowBlank="1" showInputMessage="1" showErrorMessage="1" sqref="D3:D15 H3:H15 K3:K15" xr:uid="{E2EC3AF4-2493-4F8C-9649-F9B8C1AF8723}">
      <formula1>Thursday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9301-173B-494A-932E-90FD47FF6F6E}">
  <sheetPr>
    <tabColor rgb="FF92D050"/>
  </sheetPr>
  <dimension ref="A1:D90"/>
  <sheetViews>
    <sheetView workbookViewId="0">
      <selection activeCell="O42" sqref="O42"/>
    </sheetView>
  </sheetViews>
  <sheetFormatPr defaultRowHeight="15" x14ac:dyDescent="0.25"/>
  <cols>
    <col min="1" max="1" width="20.5703125" bestFit="1" customWidth="1"/>
    <col min="7" max="7" width="54" bestFit="1" customWidth="1"/>
    <col min="8" max="8" width="104.85546875" bestFit="1" customWidth="1"/>
  </cols>
  <sheetData>
    <row r="1" spans="1:4" x14ac:dyDescent="0.25">
      <c r="A1" s="117" t="s">
        <v>13</v>
      </c>
      <c r="B1" s="33">
        <f>IF(COUNTIF('Thursday Pairs'!$D$2:$N$15,A1)&gt;=1,"",ROW())</f>
        <v>1</v>
      </c>
      <c r="C1" s="33" t="str" cm="1">
        <f t="array" ref="C1">IF(ROW(A1)-ROW(A$1)+1&gt;COUNT($B$1:$B$90),"",INDEX($A$1:$A$90,SMALL($B$1:$B$90,1+ROW(A1)-ROW(A$1))))</f>
        <v>Dayne Zorko</v>
      </c>
      <c r="D1" t="str" cm="1">
        <f t="array" aca="1" ref="D1:D90" ca="1">OFFSET($C$1,0,0,COUNT($B$1:$B$90),1)</f>
        <v>Dayne Zorko</v>
      </c>
    </row>
    <row r="2" spans="1:4" x14ac:dyDescent="0.25">
      <c r="A2" s="118" t="s">
        <v>14</v>
      </c>
      <c r="B2" s="33">
        <f>IF(COUNTIF('Thursday Pairs'!$D$2:$N$15,A2)&gt;=1,"",ROW())</f>
        <v>2</v>
      </c>
      <c r="C2" s="33" t="str" cm="1">
        <f t="array" ref="C2">IF(ROW(A2)-ROW(A$1)+1&gt;COUNT($B$1:$B$90),"",INDEX($A$1:$A$90,SMALL($B$1:$B$90,1+ROW(A2)-ROW(A$1))))</f>
        <v>Hugh McCluggage</v>
      </c>
      <c r="D2" t="str">
        <f ca="1"/>
        <v>Hugh McCluggage</v>
      </c>
    </row>
    <row r="3" spans="1:4" x14ac:dyDescent="0.25">
      <c r="A3" s="117" t="s">
        <v>15</v>
      </c>
      <c r="B3" s="33">
        <f>IF(COUNTIF('Thursday Pairs'!$D$2:$N$15,A3)&gt;=1,"",ROW())</f>
        <v>3</v>
      </c>
      <c r="C3" s="33" t="str" cm="1">
        <f t="array" ref="C3">IF(ROW(A3)-ROW(A$1)+1&gt;COUNT($B$1:$B$90),"",INDEX($A$1:$A$90,SMALL($B$1:$B$90,1+ROW(A3)-ROW(A$1))))</f>
        <v>Josh Dunkley</v>
      </c>
      <c r="D3" t="str">
        <f ca="1"/>
        <v>Josh Dunkley</v>
      </c>
    </row>
    <row r="4" spans="1:4" x14ac:dyDescent="0.25">
      <c r="A4" s="118" t="s">
        <v>16</v>
      </c>
      <c r="B4" s="33">
        <f>IF(COUNTIF('Thursday Pairs'!$D$2:$N$15,A4)&gt;=1,"",ROW())</f>
        <v>4</v>
      </c>
      <c r="C4" s="33" t="str" cm="1">
        <f t="array" ref="C4">IF(ROW(A4)-ROW(A$1)+1&gt;COUNT($B$1:$B$90),"",INDEX($A$1:$A$90,SMALL($B$1:$B$90,1+ROW(A4)-ROW(A$1))))</f>
        <v>George Hewett</v>
      </c>
      <c r="D4" t="str">
        <f ca="1"/>
        <v>George Hewett</v>
      </c>
    </row>
    <row r="5" spans="1:4" x14ac:dyDescent="0.25">
      <c r="A5" s="117" t="s">
        <v>17</v>
      </c>
      <c r="B5" s="33">
        <f>IF(COUNTIF('Thursday Pairs'!$D$2:$N$15,A5)&gt;=1,"",ROW())</f>
        <v>5</v>
      </c>
      <c r="C5" s="33" t="str" cm="1">
        <f t="array" ref="C5">IF(ROW(A5)-ROW(A$1)+1&gt;COUNT($B$1:$B$90),"",INDEX($A$1:$A$90,SMALL($B$1:$B$90,1+ROW(A5)-ROW(A$1))))</f>
        <v>Adam Cerra</v>
      </c>
      <c r="D5" t="str">
        <f ca="1"/>
        <v>Adam Cerra</v>
      </c>
    </row>
    <row r="6" spans="1:4" x14ac:dyDescent="0.25">
      <c r="A6" s="118" t="s">
        <v>18</v>
      </c>
      <c r="B6" s="33">
        <f>IF(COUNTIF('Thursday Pairs'!$D$2:$N$15,A6)&gt;=1,"",ROW())</f>
        <v>6</v>
      </c>
      <c r="C6" s="33" t="str" cm="1">
        <f t="array" ref="C6">IF(ROW(A6)-ROW(A$1)+1&gt;COUNT($B$1:$B$90),"",INDEX($A$1:$A$90,SMALL($B$1:$B$90,1+ROW(A6)-ROW(A$1))))</f>
        <v>Sam Walsh</v>
      </c>
      <c r="D6" t="str">
        <f ca="1"/>
        <v>Sam Walsh</v>
      </c>
    </row>
    <row r="7" spans="1:4" x14ac:dyDescent="0.25">
      <c r="A7" s="117" t="s">
        <v>19</v>
      </c>
      <c r="B7" s="33">
        <f>IF(COUNTIF('Thursday Pairs'!$D$2:$N$15,A7)&gt;=1,"",ROW())</f>
        <v>7</v>
      </c>
      <c r="C7" s="33" t="str" cm="1">
        <f t="array" ref="C7">IF(ROW(A7)-ROW(A$1)+1&gt;COUNT($B$1:$B$90),"",INDEX($A$1:$A$90,SMALL($B$1:$B$90,1+ROW(A7)-ROW(A$1))))</f>
        <v>Tom De Koning</v>
      </c>
      <c r="D7" t="str">
        <f ca="1"/>
        <v>Tom De Koning</v>
      </c>
    </row>
    <row r="8" spans="1:4" x14ac:dyDescent="0.25">
      <c r="A8" s="118" t="s">
        <v>20</v>
      </c>
      <c r="B8" s="33">
        <f>IF(COUNTIF('Thursday Pairs'!$D$2:$N$15,A8)&gt;=1,"",ROW())</f>
        <v>8</v>
      </c>
      <c r="C8" s="33" t="str" cm="1">
        <f t="array" ref="C8">IF(ROW(A8)-ROW(A$1)+1&gt;COUNT($B$1:$B$90),"",INDEX($A$1:$A$90,SMALL($B$1:$B$90,1+ROW(A8)-ROW(A$1))))</f>
        <v>Will Ashcroft</v>
      </c>
      <c r="D8" t="str">
        <f ca="1"/>
        <v>Will Ashcroft</v>
      </c>
    </row>
    <row r="9" spans="1:4" x14ac:dyDescent="0.25">
      <c r="A9" s="117" t="s">
        <v>21</v>
      </c>
      <c r="B9" s="33">
        <f>IF(COUNTIF('Thursday Pairs'!$D$2:$N$15,A9)&gt;=1,"",ROW())</f>
        <v>9</v>
      </c>
      <c r="C9" s="33" t="str" cm="1">
        <f t="array" ref="C9">IF(ROW(A9)-ROW(A$1)+1&gt;COUNT($B$1:$B$90),"",INDEX($A$1:$A$90,SMALL($B$1:$B$90,1+ROW(A9)-ROW(A$1))))</f>
        <v>Lachie Neale</v>
      </c>
      <c r="D9" t="str">
        <f ca="1"/>
        <v>Lachie Neale</v>
      </c>
    </row>
    <row r="10" spans="1:4" x14ac:dyDescent="0.25">
      <c r="A10" s="118" t="s">
        <v>22</v>
      </c>
      <c r="B10" s="33">
        <f>IF(COUNTIF('Thursday Pairs'!$D$2:$N$15,A10)&gt;=1,"",ROW())</f>
        <v>10</v>
      </c>
      <c r="C10" s="33" t="str" cm="1">
        <f t="array" ref="C10">IF(ROW(A10)-ROW(A$1)+1&gt;COUNT($B$1:$B$90),"",INDEX($A$1:$A$90,SMALL($B$1:$B$90,1+ROW(A10)-ROW(A$1))))</f>
        <v>Sam Docherty</v>
      </c>
      <c r="D10" t="str">
        <f ca="1"/>
        <v>Sam Docherty</v>
      </c>
    </row>
    <row r="11" spans="1:4" x14ac:dyDescent="0.25">
      <c r="A11" s="117" t="s">
        <v>23</v>
      </c>
      <c r="B11" s="33">
        <f>IF(COUNTIF('Thursday Pairs'!$D$2:$N$15,A11)&gt;=1,"",ROW())</f>
        <v>11</v>
      </c>
      <c r="C11" s="33" t="str" cm="1">
        <f t="array" ref="C11">IF(ROW(A11)-ROW(A$1)+1&gt;COUNT($B$1:$B$90),"",INDEX($A$1:$A$90,SMALL($B$1:$B$90,1+ROW(A11)-ROW(A$1))))</f>
        <v>Patrick Cripps</v>
      </c>
      <c r="D11" t="str">
        <f ca="1"/>
        <v>Patrick Cripps</v>
      </c>
    </row>
    <row r="12" spans="1:4" x14ac:dyDescent="0.25">
      <c r="A12" s="118" t="s">
        <v>24</v>
      </c>
      <c r="B12" s="33">
        <f>IF(COUNTIF('Thursday Pairs'!$D$2:$N$15,A12)&gt;=1,"",ROW())</f>
        <v>12</v>
      </c>
      <c r="C12" s="33" t="str" cm="1">
        <f t="array" ref="C12">IF(ROW(A12)-ROW(A$1)+1&gt;COUNT($B$1:$B$90),"",INDEX($A$1:$A$90,SMALL($B$1:$B$90,1+ROW(A12)-ROW(A$1))))</f>
        <v>Jarrod Berry</v>
      </c>
      <c r="D12" t="str">
        <f ca="1"/>
        <v>Jarrod Berry</v>
      </c>
    </row>
    <row r="13" spans="1:4" x14ac:dyDescent="0.25">
      <c r="A13" s="117" t="s">
        <v>25</v>
      </c>
      <c r="B13" s="33">
        <f>IF(COUNTIF('Thursday Pairs'!$D$2:$N$15,A13)&gt;=1,"",ROW())</f>
        <v>13</v>
      </c>
      <c r="C13" s="33" t="str" cm="1">
        <f t="array" ref="C13">IF(ROW(A13)-ROW(A$1)+1&gt;COUNT($B$1:$B$90),"",INDEX($A$1:$A$90,SMALL($B$1:$B$90,1+ROW(A13)-ROW(A$1))))</f>
        <v>Marc Pittonet</v>
      </c>
      <c r="D13" t="str">
        <f ca="1"/>
        <v>Marc Pittonet</v>
      </c>
    </row>
    <row r="14" spans="1:4" x14ac:dyDescent="0.25">
      <c r="A14" s="118" t="s">
        <v>26</v>
      </c>
      <c r="B14" s="33">
        <f>IF(COUNTIF('Thursday Pairs'!$D$2:$N$15,A14)&gt;=1,"",ROW())</f>
        <v>14</v>
      </c>
      <c r="C14" s="33" t="str" cm="1">
        <f t="array" ref="C14">IF(ROW(A14)-ROW(A$1)+1&gt;COUNT($B$1:$B$90),"",INDEX($A$1:$A$90,SMALL($B$1:$B$90,1+ROW(A14)-ROW(A$1))))</f>
        <v>Jaspa Fletcher</v>
      </c>
      <c r="D14" t="str">
        <f ca="1"/>
        <v>Jaspa Fletcher</v>
      </c>
    </row>
    <row r="15" spans="1:4" x14ac:dyDescent="0.25">
      <c r="A15" s="117" t="s">
        <v>27</v>
      </c>
      <c r="B15" s="33">
        <f>IF(COUNTIF('Thursday Pairs'!$D$2:$N$15,A15)&gt;=1,"",ROW())</f>
        <v>15</v>
      </c>
      <c r="C15" s="33" t="str" cm="1">
        <f t="array" ref="C15">IF(ROW(A15)-ROW(A$1)+1&gt;COUNT($B$1:$B$90),"",INDEX($A$1:$A$90,SMALL($B$1:$B$90,1+ROW(A15)-ROW(A$1))))</f>
        <v>Zac Bailey</v>
      </c>
      <c r="D15" t="str">
        <f ca="1"/>
        <v>Zac Bailey</v>
      </c>
    </row>
    <row r="16" spans="1:4" x14ac:dyDescent="0.25">
      <c r="A16" s="118" t="s">
        <v>28</v>
      </c>
      <c r="B16" s="33">
        <f>IF(COUNTIF('Thursday Pairs'!$D$2:$N$15,A16)&gt;=1,"",ROW())</f>
        <v>16</v>
      </c>
      <c r="C16" s="33" t="str" cm="1">
        <f t="array" ref="C16">IF(ROW(A16)-ROW(A$1)+1&gt;COUNT($B$1:$B$90),"",INDEX($A$1:$A$90,SMALL($B$1:$B$90,1+ROW(A16)-ROW(A$1))))</f>
        <v>Oliver Hollands</v>
      </c>
      <c r="D16" t="str">
        <f ca="1"/>
        <v>Oliver Hollands</v>
      </c>
    </row>
    <row r="17" spans="1:4" x14ac:dyDescent="0.25">
      <c r="A17" s="117" t="s">
        <v>29</v>
      </c>
      <c r="B17" s="33">
        <f>IF(COUNTIF('Thursday Pairs'!$D$2:$N$15,A17)&gt;=1,"",ROW())</f>
        <v>17</v>
      </c>
      <c r="C17" s="33" t="str" cm="1">
        <f t="array" ref="C17">IF(ROW(A17)-ROW(A$1)+1&gt;COUNT($B$1:$B$90),"",INDEX($A$1:$A$90,SMALL($B$1:$B$90,1+ROW(A17)-ROW(A$1))))</f>
        <v>Nick Haynes</v>
      </c>
      <c r="D17" t="str">
        <f ca="1"/>
        <v>Nick Haynes</v>
      </c>
    </row>
    <row r="18" spans="1:4" x14ac:dyDescent="0.25">
      <c r="A18" s="118" t="s">
        <v>30</v>
      </c>
      <c r="B18" s="33">
        <f>IF(COUNTIF('Thursday Pairs'!$D$2:$N$15,A18)&gt;=1,"",ROW())</f>
        <v>18</v>
      </c>
      <c r="C18" s="33" t="str" cm="1">
        <f t="array" ref="C18">IF(ROW(A18)-ROW(A$1)+1&gt;COUNT($B$1:$B$90),"",INDEX($A$1:$A$90,SMALL($B$1:$B$90,1+ROW(A18)-ROW(A$1))))</f>
        <v>Levi Ashcroft</v>
      </c>
      <c r="D18" t="str">
        <f ca="1"/>
        <v>Levi Ashcroft</v>
      </c>
    </row>
    <row r="19" spans="1:4" x14ac:dyDescent="0.25">
      <c r="A19" s="117" t="s">
        <v>31</v>
      </c>
      <c r="B19" s="33">
        <f>IF(COUNTIF('Thursday Pairs'!$D$2:$N$15,A19)&gt;=1,"",ROW())</f>
        <v>19</v>
      </c>
      <c r="C19" s="33" t="str" cm="1">
        <f t="array" ref="C19">IF(ROW(A19)-ROW(A$1)+1&gt;COUNT($B$1:$B$90),"",INDEX($A$1:$A$90,SMALL($B$1:$B$90,1+ROW(A19)-ROW(A$1))))</f>
        <v>Oscar McInerney</v>
      </c>
      <c r="D19" t="str">
        <f ca="1"/>
        <v>Oscar McInerney</v>
      </c>
    </row>
    <row r="20" spans="1:4" x14ac:dyDescent="0.25">
      <c r="A20" s="118" t="s">
        <v>32</v>
      </c>
      <c r="B20" s="33">
        <f>IF(COUNTIF('Thursday Pairs'!$D$2:$N$15,A20)&gt;=1,"",ROW())</f>
        <v>20</v>
      </c>
      <c r="C20" s="33" t="str" cm="1">
        <f t="array" ref="C20">IF(ROW(A20)-ROW(A$1)+1&gt;COUNT($B$1:$B$90),"",INDEX($A$1:$A$90,SMALL($B$1:$B$90,1+ROW(A20)-ROW(A$1))))</f>
        <v>Keidean Coleman</v>
      </c>
      <c r="D20" t="str">
        <f ca="1"/>
        <v>Keidean Coleman</v>
      </c>
    </row>
    <row r="21" spans="1:4" x14ac:dyDescent="0.25">
      <c r="A21" s="117" t="s">
        <v>33</v>
      </c>
      <c r="B21" s="33">
        <f>IF(COUNTIF('Thursday Pairs'!$D$2:$N$15,A21)&gt;=1,"",ROW())</f>
        <v>21</v>
      </c>
      <c r="C21" s="33" t="str" cm="1">
        <f t="array" ref="C21">IF(ROW(A21)-ROW(A$1)+1&gt;COUNT($B$1:$B$90),"",INDEX($A$1:$A$90,SMALL($B$1:$B$90,1+ROW(A21)-ROW(A$1))))</f>
        <v>Darcy Fort</v>
      </c>
      <c r="D21" t="str">
        <f ca="1"/>
        <v>Darcy Fort</v>
      </c>
    </row>
    <row r="22" spans="1:4" x14ac:dyDescent="0.25">
      <c r="A22" s="118" t="s">
        <v>34</v>
      </c>
      <c r="B22" s="33">
        <f>IF(COUNTIF('Thursday Pairs'!$D$2:$N$15,A22)&gt;=1,"",ROW())</f>
        <v>22</v>
      </c>
      <c r="C22" s="33" t="str" cm="1">
        <f t="array" ref="C22">IF(ROW(A22)-ROW(A$1)+1&gt;COUNT($B$1:$B$90),"",INDEX($A$1:$A$90,SMALL($B$1:$B$90,1+ROW(A22)-ROW(A$1))))</f>
        <v>Darcy Wilmot</v>
      </c>
      <c r="D22" t="str">
        <f ca="1"/>
        <v>Darcy Wilmot</v>
      </c>
    </row>
    <row r="23" spans="1:4" x14ac:dyDescent="0.25">
      <c r="A23" s="117" t="s">
        <v>35</v>
      </c>
      <c r="B23" s="33">
        <f>IF(COUNTIF('Thursday Pairs'!$D$2:$N$15,A23)&gt;=1,"",ROW())</f>
        <v>23</v>
      </c>
      <c r="C23" s="33" t="str" cm="1">
        <f t="array" ref="C23">IF(ROW(A23)-ROW(A$1)+1&gt;COUNT($B$1:$B$90),"",INDEX($A$1:$A$90,SMALL($B$1:$B$90,1+ROW(A23)-ROW(A$1))))</f>
        <v>Blake Acres</v>
      </c>
      <c r="D23" t="str">
        <f ca="1"/>
        <v>Blake Acres</v>
      </c>
    </row>
    <row r="24" spans="1:4" x14ac:dyDescent="0.25">
      <c r="A24" s="118" t="s">
        <v>36</v>
      </c>
      <c r="B24" s="33">
        <f>IF(COUNTIF('Thursday Pairs'!$D$2:$N$15,A24)&gt;=1,"",ROW())</f>
        <v>24</v>
      </c>
      <c r="C24" s="33" t="str" cm="1">
        <f t="array" ref="C24">IF(ROW(A24)-ROW(A$1)+1&gt;COUNT($B$1:$B$90),"",INDEX($A$1:$A$90,SMALL($B$1:$B$90,1+ROW(A24)-ROW(A$1))))</f>
        <v>Harry McKay</v>
      </c>
      <c r="D24" t="str">
        <f ca="1"/>
        <v>Harry McKay</v>
      </c>
    </row>
    <row r="25" spans="1:4" x14ac:dyDescent="0.25">
      <c r="A25" s="117" t="s">
        <v>37</v>
      </c>
      <c r="B25" s="33">
        <f>IF(COUNTIF('Thursday Pairs'!$D$2:$N$15,A25)&gt;=1,"",ROW())</f>
        <v>25</v>
      </c>
      <c r="C25" s="33" t="str" cm="1">
        <f t="array" ref="C25">IF(ROW(A25)-ROW(A$1)+1&gt;COUNT($B$1:$B$90),"",INDEX($A$1:$A$90,SMALL($B$1:$B$90,1+ROW(A25)-ROW(A$1))))</f>
        <v>Adam Saad</v>
      </c>
      <c r="D25" t="str">
        <f ca="1"/>
        <v>Adam Saad</v>
      </c>
    </row>
    <row r="26" spans="1:4" x14ac:dyDescent="0.25">
      <c r="A26" s="118" t="s">
        <v>38</v>
      </c>
      <c r="B26" s="33">
        <f>IF(COUNTIF('Thursday Pairs'!$D$2:$N$15,A26)&gt;=1,"",ROW())</f>
        <v>26</v>
      </c>
      <c r="C26" s="33" t="str" cm="1">
        <f t="array" ref="C26">IF(ROW(A26)-ROW(A$1)+1&gt;COUNT($B$1:$B$90),"",INDEX($A$1:$A$90,SMALL($B$1:$B$90,1+ROW(A26)-ROW(A$1))))</f>
        <v>Elijah Hollands</v>
      </c>
      <c r="D26" t="str">
        <f ca="1"/>
        <v>Elijah Hollands</v>
      </c>
    </row>
    <row r="27" spans="1:4" x14ac:dyDescent="0.25">
      <c r="A27" s="117" t="s">
        <v>39</v>
      </c>
      <c r="B27" s="33">
        <f>IF(COUNTIF('Thursday Pairs'!$D$2:$N$15,A27)&gt;=1,"",ROW())</f>
        <v>27</v>
      </c>
      <c r="C27" s="33" t="str" cm="1">
        <f t="array" ref="C27">IF(ROW(A27)-ROW(A$1)+1&gt;COUNT($B$1:$B$90),"",INDEX($A$1:$A$90,SMALL($B$1:$B$90,1+ROW(A27)-ROW(A$1))))</f>
        <v>Jacob Weitering</v>
      </c>
      <c r="D27" t="str">
        <f ca="1"/>
        <v>Jacob Weitering</v>
      </c>
    </row>
    <row r="28" spans="1:4" x14ac:dyDescent="0.25">
      <c r="A28" s="118" t="s">
        <v>40</v>
      </c>
      <c r="B28" s="33">
        <f>IF(COUNTIF('Thursday Pairs'!$D$2:$N$15,A28)&gt;=1,"",ROW())</f>
        <v>28</v>
      </c>
      <c r="C28" s="33" t="str" cm="1">
        <f t="array" ref="C28">IF(ROW(A28)-ROW(A$1)+1&gt;COUNT($B$1:$B$90),"",INDEX($A$1:$A$90,SMALL($B$1:$B$90,1+ROW(A28)-ROW(A$1))))</f>
        <v>Matthew Cottrell</v>
      </c>
      <c r="D28" t="str">
        <f ca="1"/>
        <v>Matthew Cottrell</v>
      </c>
    </row>
    <row r="29" spans="1:4" x14ac:dyDescent="0.25">
      <c r="A29" s="117" t="s">
        <v>41</v>
      </c>
      <c r="B29" s="33">
        <f>IF(COUNTIF('Thursday Pairs'!$D$2:$N$15,A29)&gt;=1,"",ROW())</f>
        <v>29</v>
      </c>
      <c r="C29" s="33" t="str" cm="1">
        <f t="array" ref="C29">IF(ROW(A29)-ROW(A$1)+1&gt;COUNT($B$1:$B$90),"",INDEX($A$1:$A$90,SMALL($B$1:$B$90,1+ROW(A29)-ROW(A$1))))</f>
        <v>Charlie Curnow</v>
      </c>
      <c r="D29" t="str">
        <f ca="1"/>
        <v>Charlie Curnow</v>
      </c>
    </row>
    <row r="30" spans="1:4" x14ac:dyDescent="0.25">
      <c r="A30" s="118" t="s">
        <v>42</v>
      </c>
      <c r="B30" s="33">
        <f>IF(COUNTIF('Thursday Pairs'!$D$2:$N$15,A30)&gt;=1,"",ROW())</f>
        <v>30</v>
      </c>
      <c r="C30" s="33" t="str" cm="1">
        <f t="array" ref="C30">IF(ROW(A30)-ROW(A$1)+1&gt;COUNT($B$1:$B$90),"",INDEX($A$1:$A$90,SMALL($B$1:$B$90,1+ROW(A30)-ROW(A$1))))</f>
        <v>Jack Silvagni</v>
      </c>
      <c r="D30" t="str">
        <f ca="1"/>
        <v>Jack Silvagni</v>
      </c>
    </row>
    <row r="31" spans="1:4" x14ac:dyDescent="0.25">
      <c r="A31" s="117" t="s">
        <v>43</v>
      </c>
      <c r="B31" s="33">
        <f>IF(COUNTIF('Thursday Pairs'!$D$2:$N$15,A31)&gt;=1,"",ROW())</f>
        <v>31</v>
      </c>
      <c r="C31" s="33" t="str" cm="1">
        <f t="array" ref="C31">IF(ROW(A31)-ROW(A$1)+1&gt;COUNT($B$1:$B$90),"",INDEX($A$1:$A$90,SMALL($B$1:$B$90,1+ROW(A31)-ROW(A$1))))</f>
        <v>Mitch McGovern</v>
      </c>
      <c r="D31" t="str">
        <f ca="1"/>
        <v>Mitch McGovern</v>
      </c>
    </row>
    <row r="32" spans="1:4" x14ac:dyDescent="0.25">
      <c r="A32" s="118" t="s">
        <v>44</v>
      </c>
      <c r="B32" s="33">
        <f>IF(COUNTIF('Thursday Pairs'!$D$2:$N$15,A32)&gt;=1,"",ROW())</f>
        <v>32</v>
      </c>
      <c r="C32" s="33" t="str" cm="1">
        <f t="array" ref="C32">IF(ROW(A32)-ROW(A$1)+1&gt;COUNT($B$1:$B$90),"",INDEX($A$1:$A$90,SMALL($B$1:$B$90,1+ROW(A32)-ROW(A$1))))</f>
        <v>Cam Rayner</v>
      </c>
      <c r="D32" t="str">
        <f ca="1"/>
        <v>Cam Rayner</v>
      </c>
    </row>
    <row r="33" spans="1:4" x14ac:dyDescent="0.25">
      <c r="A33" s="117" t="s">
        <v>45</v>
      </c>
      <c r="B33" s="33">
        <f>IF(COUNTIF('Thursday Pairs'!$D$2:$N$15,A33)&gt;=1,"",ROW())</f>
        <v>33</v>
      </c>
      <c r="C33" s="33" t="str" cm="1">
        <f t="array" ref="C33">IF(ROW(A33)-ROW(A$1)+1&gt;COUNT($B$1:$B$90),"",INDEX($A$1:$A$90,SMALL($B$1:$B$90,1+ROW(A33)-ROW(A$1))))</f>
        <v>Jaxon Binns</v>
      </c>
      <c r="D33" t="str">
        <f ca="1"/>
        <v>Jaxon Binns</v>
      </c>
    </row>
    <row r="34" spans="1:4" x14ac:dyDescent="0.25">
      <c r="A34" s="118" t="s">
        <v>46</v>
      </c>
      <c r="B34" s="33">
        <f>IF(COUNTIF('Thursday Pairs'!$D$2:$N$15,A34)&gt;=1,"",ROW())</f>
        <v>34</v>
      </c>
      <c r="C34" s="33" t="str" cm="1">
        <f t="array" ref="C34">IF(ROW(A34)-ROW(A$1)+1&gt;COUNT($B$1:$B$90),"",INDEX($A$1:$A$90,SMALL($B$1:$B$90,1+ROW(A34)-ROW(A$1))))</f>
        <v>Harris Andrews</v>
      </c>
      <c r="D34" t="str">
        <f ca="1"/>
        <v>Harris Andrews</v>
      </c>
    </row>
    <row r="35" spans="1:4" x14ac:dyDescent="0.25">
      <c r="A35" s="117" t="s">
        <v>47</v>
      </c>
      <c r="B35" s="33">
        <f>IF(COUNTIF('Thursday Pairs'!$D$2:$N$15,A35)&gt;=1,"",ROW())</f>
        <v>35</v>
      </c>
      <c r="C35" s="33" t="str" cm="1">
        <f t="array" ref="C35">IF(ROW(A35)-ROW(A$1)+1&gt;COUNT($B$1:$B$90),"",INDEX($A$1:$A$90,SMALL($B$1:$B$90,1+ROW(A35)-ROW(A$1))))</f>
        <v>Zac Williams</v>
      </c>
      <c r="D35" t="str">
        <f ca="1"/>
        <v>Zac Williams</v>
      </c>
    </row>
    <row r="36" spans="1:4" x14ac:dyDescent="0.25">
      <c r="A36" s="118" t="s">
        <v>48</v>
      </c>
      <c r="B36" s="33">
        <f>IF(COUNTIF('Thursday Pairs'!$D$2:$N$15,A36)&gt;=1,"",ROW())</f>
        <v>36</v>
      </c>
      <c r="C36" s="33" t="str" cm="1">
        <f t="array" ref="C36">IF(ROW(A36)-ROW(A$1)+1&gt;COUNT($B$1:$B$90),"",INDEX($A$1:$A$90,SMALL($B$1:$B$90,1+ROW(A36)-ROW(A$1))))</f>
        <v>Noah Answerth</v>
      </c>
      <c r="D36" t="str">
        <f ca="1"/>
        <v>Noah Answerth</v>
      </c>
    </row>
    <row r="37" spans="1:4" x14ac:dyDescent="0.25">
      <c r="A37" s="117" t="s">
        <v>49</v>
      </c>
      <c r="B37" s="33">
        <f>IF(COUNTIF('Thursday Pairs'!$D$2:$N$15,A37)&gt;=1,"",ROW())</f>
        <v>37</v>
      </c>
      <c r="C37" s="33" t="str" cm="1">
        <f t="array" ref="C37">IF(ROW(A37)-ROW(A$1)+1&gt;COUNT($B$1:$B$90),"",INDEX($A$1:$A$90,SMALL($B$1:$B$90,1+ROW(A37)-ROW(A$1))))</f>
        <v>Lachie Fogarty</v>
      </c>
      <c r="D37" t="str">
        <f ca="1"/>
        <v>Lachie Fogarty</v>
      </c>
    </row>
    <row r="38" spans="1:4" x14ac:dyDescent="0.25">
      <c r="A38" s="118" t="s">
        <v>50</v>
      </c>
      <c r="B38" s="33">
        <f>IF(COUNTIF('Thursday Pairs'!$D$2:$N$15,A38)&gt;=1,"",ROW())</f>
        <v>38</v>
      </c>
      <c r="C38" s="33" t="str" cm="1">
        <f t="array" ref="C38">IF(ROW(A38)-ROW(A$1)+1&gt;COUNT($B$1:$B$90),"",INDEX($A$1:$A$90,SMALL($B$1:$B$90,1+ROW(A38)-ROW(A$1))))</f>
        <v>Callum Ah Chee</v>
      </c>
      <c r="D38" t="str">
        <f ca="1"/>
        <v>Callum Ah Chee</v>
      </c>
    </row>
    <row r="39" spans="1:4" x14ac:dyDescent="0.25">
      <c r="A39" s="117" t="s">
        <v>51</v>
      </c>
      <c r="B39" s="33">
        <f>IF(COUNTIF('Thursday Pairs'!$D$2:$N$15,A39)&gt;=1,"",ROW())</f>
        <v>39</v>
      </c>
      <c r="C39" s="33" t="str" cm="1">
        <f t="array" ref="C39">IF(ROW(A39)-ROW(A$1)+1&gt;COUNT($B$1:$B$90),"",INDEX($A$1:$A$90,SMALL($B$1:$B$90,1+ROW(A39)-ROW(A$1))))</f>
        <v>Logan Morris</v>
      </c>
      <c r="D39" t="str">
        <f ca="1"/>
        <v>Logan Morris</v>
      </c>
    </row>
    <row r="40" spans="1:4" x14ac:dyDescent="0.25">
      <c r="A40" s="118" t="s">
        <v>52</v>
      </c>
      <c r="B40" s="33">
        <f>IF(COUNTIF('Thursday Pairs'!$D$2:$N$15,A40)&gt;=1,"",ROW())</f>
        <v>40</v>
      </c>
      <c r="C40" s="33" t="str" cm="1">
        <f t="array" ref="C40">IF(ROW(A40)-ROW(A$1)+1&gt;COUNT($B$1:$B$90),"",INDEX($A$1:$A$90,SMALL($B$1:$B$90,1+ROW(A40)-ROW(A$1))))</f>
        <v>Cooper Lord</v>
      </c>
      <c r="D40" t="str">
        <f ca="1"/>
        <v>Cooper Lord</v>
      </c>
    </row>
    <row r="41" spans="1:4" x14ac:dyDescent="0.25">
      <c r="A41" s="117" t="s">
        <v>53</v>
      </c>
      <c r="B41" s="33">
        <f>IF(COUNTIF('Thursday Pairs'!$D$2:$N$15,A41)&gt;=1,"",ROW())</f>
        <v>41</v>
      </c>
      <c r="C41" s="33" t="str" cm="1">
        <f t="array" ref="C41">IF(ROW(A41)-ROW(A$1)+1&gt;COUNT($B$1:$B$90),"",INDEX($A$1:$A$90,SMALL($B$1:$B$90,1+ROW(A41)-ROW(A$1))))</f>
        <v>Ryan Lester</v>
      </c>
      <c r="D41" t="str">
        <f ca="1"/>
        <v>Ryan Lester</v>
      </c>
    </row>
    <row r="42" spans="1:4" x14ac:dyDescent="0.25">
      <c r="A42" s="118" t="s">
        <v>54</v>
      </c>
      <c r="B42" s="33">
        <f>IF(COUNTIF('Thursday Pairs'!$D$2:$N$15,A42)&gt;=1,"",ROW())</f>
        <v>42</v>
      </c>
      <c r="C42" s="33" t="str" cm="1">
        <f t="array" ref="C42">IF(ROW(A42)-ROW(A$1)+1&gt;COUNT($B$1:$B$90),"",INDEX($A$1:$A$90,SMALL($B$1:$B$90,1+ROW(A42)-ROW(A$1))))</f>
        <v>Eric Hipwood</v>
      </c>
      <c r="D42" t="str">
        <f ca="1"/>
        <v>Eric Hipwood</v>
      </c>
    </row>
    <row r="43" spans="1:4" x14ac:dyDescent="0.25">
      <c r="A43" s="117" t="s">
        <v>55</v>
      </c>
      <c r="B43" s="33">
        <f>IF(COUNTIF('Thursday Pairs'!$D$2:$N$15,A43)&gt;=1,"",ROW())</f>
        <v>43</v>
      </c>
      <c r="C43" s="33" t="str" cm="1">
        <f t="array" ref="C43">IF(ROW(A43)-ROW(A$1)+1&gt;COUNT($B$1:$B$90),"",INDEX($A$1:$A$90,SMALL($B$1:$B$90,1+ROW(A43)-ROW(A$1))))</f>
        <v>Jack Payne</v>
      </c>
      <c r="D43" t="str">
        <f ca="1"/>
        <v>Jack Payne</v>
      </c>
    </row>
    <row r="44" spans="1:4" x14ac:dyDescent="0.25">
      <c r="A44" s="118" t="s">
        <v>56</v>
      </c>
      <c r="B44" s="33">
        <f>IF(COUNTIF('Thursday Pairs'!$D$2:$N$15,A44)&gt;=1,"",ROW())</f>
        <v>44</v>
      </c>
      <c r="C44" s="33" t="str" cm="1">
        <f t="array" ref="C44">IF(ROW(A44)-ROW(A$1)+1&gt;COUNT($B$1:$B$90),"",INDEX($A$1:$A$90,SMALL($B$1:$B$90,1+ROW(A44)-ROW(A$1))))</f>
        <v>Charlie Cameron</v>
      </c>
      <c r="D44" t="str">
        <f ca="1"/>
        <v>Charlie Cameron</v>
      </c>
    </row>
    <row r="45" spans="1:4" x14ac:dyDescent="0.25">
      <c r="A45" s="117" t="s">
        <v>57</v>
      </c>
      <c r="B45" s="33">
        <f>IF(COUNTIF('Thursday Pairs'!$D$2:$N$15,A45)&gt;=1,"",ROW())</f>
        <v>45</v>
      </c>
      <c r="C45" s="33" t="str" cm="1">
        <f t="array" ref="C45">IF(ROW(A45)-ROW(A$1)+1&gt;COUNT($B$1:$B$90),"",INDEX($A$1:$A$90,SMALL($B$1:$B$90,1+ROW(A45)-ROW(A$1))))</f>
        <v>Lucas Camporeale</v>
      </c>
      <c r="D45" t="str">
        <f ca="1"/>
        <v>Lucas Camporeale</v>
      </c>
    </row>
    <row r="46" spans="1:4" x14ac:dyDescent="0.25">
      <c r="A46" s="118" t="s">
        <v>58</v>
      </c>
      <c r="B46" s="33">
        <f>IF(COUNTIF('Thursday Pairs'!$D$2:$N$15,A46)&gt;=1,"",ROW())</f>
        <v>46</v>
      </c>
      <c r="C46" s="33" t="str" cm="1">
        <f t="array" ref="C46">IF(ROW(A46)-ROW(A$1)+1&gt;COUNT($B$1:$B$90),"",INDEX($A$1:$A$90,SMALL($B$1:$B$90,1+ROW(A46)-ROW(A$1))))</f>
        <v>Orazio Fantasia</v>
      </c>
      <c r="D46" t="str">
        <f ca="1"/>
        <v>Orazio Fantasia</v>
      </c>
    </row>
    <row r="47" spans="1:4" x14ac:dyDescent="0.25">
      <c r="A47" s="117" t="s">
        <v>59</v>
      </c>
      <c r="B47" s="33">
        <f>IF(COUNTIF('Thursday Pairs'!$D$2:$N$15,A47)&gt;=1,"",ROW())</f>
        <v>47</v>
      </c>
      <c r="C47" s="33" t="str" cm="1">
        <f t="array" ref="C47">IF(ROW(A47)-ROW(A$1)+1&gt;COUNT($B$1:$B$90),"",INDEX($A$1:$A$90,SMALL($B$1:$B$90,1+ROW(A47)-ROW(A$1))))</f>
        <v>Jesse Motlop</v>
      </c>
      <c r="D47" t="str">
        <f ca="1"/>
        <v>Jesse Motlop</v>
      </c>
    </row>
    <row r="48" spans="1:4" x14ac:dyDescent="0.25">
      <c r="A48" s="118" t="s">
        <v>60</v>
      </c>
      <c r="B48" s="33">
        <f>IF(COUNTIF('Thursday Pairs'!$D$2:$N$15,A48)&gt;=1,"",ROW())</f>
        <v>48</v>
      </c>
      <c r="C48" s="33" t="str" cm="1">
        <f t="array" ref="C48">IF(ROW(A48)-ROW(A$1)+1&gt;COUNT($B$1:$B$90),"",INDEX($A$1:$A$90,SMALL($B$1:$B$90,1+ROW(A48)-ROW(A$1))))</f>
        <v>Lewis Young</v>
      </c>
      <c r="D48" t="str">
        <f ca="1"/>
        <v>Lewis Young</v>
      </c>
    </row>
    <row r="49" spans="1:4" x14ac:dyDescent="0.25">
      <c r="A49" s="117" t="s">
        <v>61</v>
      </c>
      <c r="B49" s="33">
        <f>IF(COUNTIF('Thursday Pairs'!$D$2:$N$15,A49)&gt;=1,"",ROW())</f>
        <v>49</v>
      </c>
      <c r="C49" s="33" t="str" cm="1">
        <f t="array" ref="C49">IF(ROW(A49)-ROW(A$1)+1&gt;COUNT($B$1:$B$90),"",INDEX($A$1:$A$90,SMALL($B$1:$B$90,1+ROW(A49)-ROW(A$1))))</f>
        <v>Matthew Carroll</v>
      </c>
      <c r="D49" t="str">
        <f ca="1"/>
        <v>Matthew Carroll</v>
      </c>
    </row>
    <row r="50" spans="1:4" x14ac:dyDescent="0.25">
      <c r="A50" s="118" t="s">
        <v>62</v>
      </c>
      <c r="B50" s="33">
        <f>IF(COUNTIF('Thursday Pairs'!$D$2:$N$15,A50)&gt;=1,"",ROW())</f>
        <v>50</v>
      </c>
      <c r="C50" s="33" t="str" cm="1">
        <f t="array" ref="C50">IF(ROW(A50)-ROW(A$1)+1&gt;COUNT($B$1:$B$90),"",INDEX($A$1:$A$90,SMALL($B$1:$B$90,1+ROW(A50)-ROW(A$1))))</f>
        <v>Lachlan Cowan</v>
      </c>
      <c r="D50" t="str">
        <f ca="1"/>
        <v>Lachlan Cowan</v>
      </c>
    </row>
    <row r="51" spans="1:4" x14ac:dyDescent="0.25">
      <c r="A51" s="117" t="s">
        <v>63</v>
      </c>
      <c r="B51" s="33">
        <f>IF(COUNTIF('Thursday Pairs'!$D$2:$N$15,A51)&gt;=1,"",ROW())</f>
        <v>51</v>
      </c>
      <c r="C51" s="33" t="str" cm="1">
        <f t="array" ref="C51">IF(ROW(A51)-ROW(A$1)+1&gt;COUNT($B$1:$B$90),"",INDEX($A$1:$A$90,SMALL($B$1:$B$90,1+ROW(A51)-ROW(A$1))))</f>
        <v>Brodie Kemp</v>
      </c>
      <c r="D51" t="str">
        <f ca="1"/>
        <v>Brodie Kemp</v>
      </c>
    </row>
    <row r="52" spans="1:4" x14ac:dyDescent="0.25">
      <c r="A52" s="118" t="s">
        <v>64</v>
      </c>
      <c r="B52" s="33">
        <f>IF(COUNTIF('Thursday Pairs'!$D$2:$N$15,A52)&gt;=1,"",ROW())</f>
        <v>52</v>
      </c>
      <c r="C52" s="33" t="str" cm="1">
        <f t="array" ref="C52">IF(ROW(A52)-ROW(A$1)+1&gt;COUNT($B$1:$B$90),"",INDEX($A$1:$A$90,SMALL($B$1:$B$90,1+ROW(A52)-ROW(A$1))))</f>
        <v>Corey Durdin</v>
      </c>
      <c r="D52" t="str">
        <f ca="1"/>
        <v>Corey Durdin</v>
      </c>
    </row>
    <row r="53" spans="1:4" x14ac:dyDescent="0.25">
      <c r="A53" s="117" t="s">
        <v>65</v>
      </c>
      <c r="B53" s="33">
        <f>IF(COUNTIF('Thursday Pairs'!$D$2:$N$15,A53)&gt;=1,"",ROW())</f>
        <v>53</v>
      </c>
      <c r="C53" s="33" t="str" cm="1">
        <f t="array" ref="C53">IF(ROW(A53)-ROW(A$1)+1&gt;COUNT($B$1:$B$90),"",INDEX($A$1:$A$90,SMALL($B$1:$B$90,1+ROW(A53)-ROW(A$1))))</f>
        <v>Sam Day</v>
      </c>
      <c r="D53" t="str">
        <f ca="1"/>
        <v>Sam Day</v>
      </c>
    </row>
    <row r="54" spans="1:4" x14ac:dyDescent="0.25">
      <c r="A54" s="118" t="s">
        <v>66</v>
      </c>
      <c r="B54" s="33">
        <f>IF(COUNTIF('Thursday Pairs'!$D$2:$N$15,A54)&gt;=1,"",ROW())</f>
        <v>54</v>
      </c>
      <c r="C54" s="33" t="str" cm="1">
        <f t="array" ref="C54">IF(ROW(A54)-ROW(A$1)+1&gt;COUNT($B$1:$B$90),"",INDEX($A$1:$A$90,SMALL($B$1:$B$90,1+ROW(A54)-ROW(A$1))))</f>
        <v>Darcy Gardiner</v>
      </c>
      <c r="D54" t="str">
        <f ca="1"/>
        <v>Darcy Gardiner</v>
      </c>
    </row>
    <row r="55" spans="1:4" x14ac:dyDescent="0.25">
      <c r="A55" s="117" t="s">
        <v>67</v>
      </c>
      <c r="B55" s="33">
        <f>IF(COUNTIF('Thursday Pairs'!$D$2:$N$15,A55)&gt;=1,"",ROW())</f>
        <v>55</v>
      </c>
      <c r="C55" s="33" t="str" cm="1">
        <f t="array" ref="C55">IF(ROW(A55)-ROW(A$1)+1&gt;COUNT($B$1:$B$90),"",INDEX($A$1:$A$90,SMALL($B$1:$B$90,1+ROW(A55)-ROW(A$1))))</f>
        <v>Will White</v>
      </c>
      <c r="D55" t="str">
        <f ca="1"/>
        <v>Will White</v>
      </c>
    </row>
    <row r="56" spans="1:4" x14ac:dyDescent="0.25">
      <c r="A56" s="118" t="s">
        <v>68</v>
      </c>
      <c r="B56" s="33">
        <f>IF(COUNTIF('Thursday Pairs'!$D$2:$N$15,A56)&gt;=1,"",ROW())</f>
        <v>56</v>
      </c>
      <c r="C56" s="33" t="str" cm="1">
        <f t="array" ref="C56">IF(ROW(A56)-ROW(A$1)+1&gt;COUNT($B$1:$B$90),"",INDEX($A$1:$A$90,SMALL($B$1:$B$90,1+ROW(A56)-ROW(A$1))))</f>
        <v>Brandon Starcevich</v>
      </c>
      <c r="D56" t="str">
        <f ca="1"/>
        <v>Brandon Starcevich</v>
      </c>
    </row>
    <row r="57" spans="1:4" x14ac:dyDescent="0.25">
      <c r="A57" s="117" t="s">
        <v>69</v>
      </c>
      <c r="B57" s="33">
        <f>IF(COUNTIF('Thursday Pairs'!$D$2:$N$15,A57)&gt;=1,"",ROW())</f>
        <v>57</v>
      </c>
      <c r="C57" s="33" t="str" cm="1">
        <f t="array" ref="C57">IF(ROW(A57)-ROW(A$1)+1&gt;COUNT($B$1:$B$90),"",INDEX($A$1:$A$90,SMALL($B$1:$B$90,1+ROW(A57)-ROW(A$1))))</f>
        <v>Kai Lohmann</v>
      </c>
      <c r="D57" t="str">
        <f ca="1"/>
        <v>Kai Lohmann</v>
      </c>
    </row>
    <row r="58" spans="1:4" x14ac:dyDescent="0.25">
      <c r="A58" s="118" t="s">
        <v>70</v>
      </c>
      <c r="B58" s="33">
        <f>IF(COUNTIF('Thursday Pairs'!$D$2:$N$15,A58)&gt;=1,"",ROW())</f>
        <v>58</v>
      </c>
      <c r="C58" s="33" t="str" cm="1">
        <f t="array" ref="C58">IF(ROW(A58)-ROW(A$1)+1&gt;COUNT($B$1:$B$90),"",INDEX($A$1:$A$90,SMALL($B$1:$B$90,1+ROW(A58)-ROW(A$1))))</f>
        <v>Francis Evans</v>
      </c>
      <c r="D58" t="str">
        <f ca="1"/>
        <v>Francis Evans</v>
      </c>
    </row>
    <row r="59" spans="1:4" x14ac:dyDescent="0.25">
      <c r="A59" s="117" t="s">
        <v>71</v>
      </c>
      <c r="B59" s="33">
        <f>IF(COUNTIF('Thursday Pairs'!$D$2:$N$15,A59)&gt;=1,"",ROW())</f>
        <v>59</v>
      </c>
      <c r="C59" s="33" t="str" cm="1">
        <f t="array" ref="C59">IF(ROW(A59)-ROW(A$1)+1&gt;COUNT($B$1:$B$90),"",INDEX($A$1:$A$90,SMALL($B$1:$B$90,1+ROW(A59)-ROW(A$1))))</f>
        <v>Bruce Reville</v>
      </c>
      <c r="D59" t="str">
        <f ca="1"/>
        <v>Bruce Reville</v>
      </c>
    </row>
    <row r="60" spans="1:4" x14ac:dyDescent="0.25">
      <c r="A60" s="118" t="s">
        <v>72</v>
      </c>
      <c r="B60" s="33">
        <f>IF(COUNTIF('Thursday Pairs'!$D$2:$N$15,A60)&gt;=1,"",ROW())</f>
        <v>60</v>
      </c>
      <c r="C60" s="33" t="str" cm="1">
        <f t="array" ref="C60">IF(ROW(A60)-ROW(A$1)+1&gt;COUNT($B$1:$B$90),"",INDEX($A$1:$A$90,SMALL($B$1:$B$90,1+ROW(A60)-ROW(A$1))))</f>
        <v>Alex Cincotta</v>
      </c>
      <c r="D60" t="str">
        <f ca="1"/>
        <v>Alex Cincotta</v>
      </c>
    </row>
    <row r="61" spans="1:4" x14ac:dyDescent="0.25">
      <c r="A61" s="117" t="s">
        <v>73</v>
      </c>
      <c r="B61" s="33">
        <f>IF(COUNTIF('Thursday Pairs'!$D$2:$N$15,A61)&gt;=1,"",ROW())</f>
        <v>61</v>
      </c>
      <c r="C61" s="33" t="str" cm="1">
        <f t="array" ref="C61">IF(ROW(A61)-ROW(A$1)+1&gt;COUNT($B$1:$B$90),"",INDEX($A$1:$A$90,SMALL($B$1:$B$90,1+ROW(A61)-ROW(A$1))))</f>
        <v>Ty Gallop</v>
      </c>
      <c r="D61" t="str">
        <f ca="1"/>
        <v>Ty Gallop</v>
      </c>
    </row>
    <row r="62" spans="1:4" x14ac:dyDescent="0.25">
      <c r="A62" s="118" t="s">
        <v>74</v>
      </c>
      <c r="B62" s="33">
        <f>IF(COUNTIF('Thursday Pairs'!$D$2:$N$15,A62)&gt;=1,"",ROW())</f>
        <v>62</v>
      </c>
      <c r="C62" s="33" t="str" cm="1">
        <f t="array" ref="C62">IF(ROW(A62)-ROW(A$1)+1&gt;COUNT($B$1:$B$90),"",INDEX($A$1:$A$90,SMALL($B$1:$B$90,1+ROW(A62)-ROW(A$1))))</f>
        <v>Hudson O'Keeffe</v>
      </c>
      <c r="D62" t="str">
        <f ca="1"/>
        <v>Hudson O'Keeffe</v>
      </c>
    </row>
    <row r="63" spans="1:4" x14ac:dyDescent="0.25">
      <c r="A63" s="117" t="s">
        <v>75</v>
      </c>
      <c r="B63" s="33">
        <f>IF(COUNTIF('Thursday Pairs'!$D$2:$N$15,A63)&gt;=1,"",ROW())</f>
        <v>63</v>
      </c>
      <c r="C63" s="33" t="str" cm="1">
        <f t="array" ref="C63">IF(ROW(A63)-ROW(A$1)+1&gt;COUNT($B$1:$B$90),"",INDEX($A$1:$A$90,SMALL($B$1:$B$90,1+ROW(A63)-ROW(A$1))))</f>
        <v>James Tunstill</v>
      </c>
      <c r="D63" t="str">
        <f ca="1"/>
        <v>James Tunstill</v>
      </c>
    </row>
    <row r="64" spans="1:4" x14ac:dyDescent="0.25">
      <c r="A64" s="118" t="s">
        <v>76</v>
      </c>
      <c r="B64" s="33">
        <f>IF(COUNTIF('Thursday Pairs'!$D$2:$N$15,A64)&gt;=1,"",ROW())</f>
        <v>64</v>
      </c>
      <c r="C64" s="33" t="str" cm="1">
        <f t="array" ref="C64">IF(ROW(A64)-ROW(A$1)+1&gt;COUNT($B$1:$B$90),"",INDEX($A$1:$A$90,SMALL($B$1:$B$90,1+ROW(A64)-ROW(A$1))))</f>
        <v>Harry O'Farrell</v>
      </c>
      <c r="D64" t="str">
        <f ca="1"/>
        <v>Harry O'Farrell</v>
      </c>
    </row>
    <row r="65" spans="1:4" x14ac:dyDescent="0.25">
      <c r="A65" s="117" t="s">
        <v>77</v>
      </c>
      <c r="B65" s="33">
        <f>IF(COUNTIF('Thursday Pairs'!$D$2:$N$15,A65)&gt;=1,"",ROW())</f>
        <v>65</v>
      </c>
      <c r="C65" s="33" t="str" cm="1">
        <f t="array" ref="C65">IF(ROW(A65)-ROW(A$1)+1&gt;COUNT($B$1:$B$90),"",INDEX($A$1:$A$90,SMALL($B$1:$B$90,1+ROW(A65)-ROW(A$1))))</f>
        <v>Jordan Boyd</v>
      </c>
      <c r="D65" t="str">
        <f ca="1"/>
        <v>Jordan Boyd</v>
      </c>
    </row>
    <row r="66" spans="1:4" x14ac:dyDescent="0.25">
      <c r="A66" s="118" t="s">
        <v>78</v>
      </c>
      <c r="B66" s="33">
        <f>IF(COUNTIF('Thursday Pairs'!$D$2:$N$15,A66)&gt;=1,"",ROW())</f>
        <v>66</v>
      </c>
      <c r="C66" s="33" t="str" cm="1">
        <f t="array" ref="C66">IF(ROW(A66)-ROW(A$1)+1&gt;COUNT($B$1:$B$90),"",INDEX($A$1:$A$90,SMALL($B$1:$B$90,1+ROW(A66)-ROW(A$1))))</f>
        <v>Conor McKenna</v>
      </c>
      <c r="D66" t="str">
        <f ca="1"/>
        <v>Conor McKenna</v>
      </c>
    </row>
    <row r="67" spans="1:4" x14ac:dyDescent="0.25">
      <c r="A67" s="117" t="s">
        <v>79</v>
      </c>
      <c r="B67" s="33">
        <f>IF(COUNTIF('Thursday Pairs'!$D$2:$N$15,A67)&gt;=1,"",ROW())</f>
        <v>67</v>
      </c>
      <c r="C67" s="33" t="str" cm="1">
        <f t="array" ref="C67">IF(ROW(A67)-ROW(A$1)+1&gt;COUNT($B$1:$B$90),"",INDEX($A$1:$A$90,SMALL($B$1:$B$90,1+ROW(A67)-ROW(A$1))))</f>
        <v>Ashton Moir</v>
      </c>
      <c r="D67" t="str">
        <f ca="1"/>
        <v>Ashton Moir</v>
      </c>
    </row>
    <row r="68" spans="1:4" x14ac:dyDescent="0.25">
      <c r="A68" s="118" t="s">
        <v>80</v>
      </c>
      <c r="B68" s="33">
        <f>IF(COUNTIF('Thursday Pairs'!$D$2:$N$15,A68)&gt;=1,"",ROW())</f>
        <v>68</v>
      </c>
      <c r="C68" s="33" t="str" cm="1">
        <f t="array" ref="C68">IF(ROW(A68)-ROW(A$1)+1&gt;COUNT($B$1:$B$90),"",INDEX($A$1:$A$90,SMALL($B$1:$B$90,1+ROW(A68)-ROW(A$1))))</f>
        <v>Billy Wilson</v>
      </c>
      <c r="D68" t="str">
        <f ca="1"/>
        <v>Billy Wilson</v>
      </c>
    </row>
    <row r="69" spans="1:4" x14ac:dyDescent="0.25">
      <c r="A69" s="117" t="s">
        <v>81</v>
      </c>
      <c r="B69" s="33">
        <f>IF(COUNTIF('Thursday Pairs'!$D$2:$N$15,A69)&gt;=1,"",ROW())</f>
        <v>69</v>
      </c>
      <c r="C69" s="33" t="str" cm="1">
        <f t="array" ref="C69">IF(ROW(A69)-ROW(A$1)+1&gt;COUNT($B$1:$B$90),"",INDEX($A$1:$A$90,SMALL($B$1:$B$90,1+ROW(A69)-ROW(A$1))))</f>
        <v>Will McLachlan</v>
      </c>
      <c r="D69" t="str">
        <f ca="1"/>
        <v>Will McLachlan</v>
      </c>
    </row>
    <row r="70" spans="1:4" x14ac:dyDescent="0.25">
      <c r="A70" s="118" t="s">
        <v>82</v>
      </c>
      <c r="B70" s="33">
        <f>IF(COUNTIF('Thursday Pairs'!$D$2:$N$15,A70)&gt;=1,"",ROW())</f>
        <v>70</v>
      </c>
      <c r="C70" s="33" t="str" cm="1">
        <f t="array" ref="C70">IF(ROW(A70)-ROW(A$1)+1&gt;COUNT($B$1:$B$90),"",INDEX($A$1:$A$90,SMALL($B$1:$B$90,1+ROW(A70)-ROW(A$1))))</f>
        <v>Sam Marshall</v>
      </c>
      <c r="D70" t="str">
        <f ca="1"/>
        <v>Sam Marshall</v>
      </c>
    </row>
    <row r="71" spans="1:4" x14ac:dyDescent="0.25">
      <c r="A71" s="117" t="s">
        <v>83</v>
      </c>
      <c r="B71" s="33">
        <f>IF(COUNTIF('Thursday Pairs'!$D$2:$N$15,A71)&gt;=1,"",ROW())</f>
        <v>71</v>
      </c>
      <c r="C71" s="33" t="str" cm="1">
        <f t="array" ref="C71">IF(ROW(A71)-ROW(A$1)+1&gt;COUNT($B$1:$B$90),"",INDEX($A$1:$A$90,SMALL($B$1:$B$90,1+ROW(A71)-ROW(A$1))))</f>
        <v>Flynn Young</v>
      </c>
      <c r="D71" t="str">
        <f ca="1"/>
        <v>Flynn Young</v>
      </c>
    </row>
    <row r="72" spans="1:4" x14ac:dyDescent="0.25">
      <c r="A72" s="118" t="s">
        <v>84</v>
      </c>
      <c r="B72" s="33">
        <f>IF(COUNTIF('Thursday Pairs'!$D$2:$N$15,A72)&gt;=1,"",ROW())</f>
        <v>72</v>
      </c>
      <c r="C72" s="33" t="str" cm="1">
        <f t="array" ref="C72">IF(ROW(A72)-ROW(A$1)+1&gt;COUNT($B$1:$B$90),"",INDEX($A$1:$A$90,SMALL($B$1:$B$90,1+ROW(A72)-ROW(A$1))))</f>
        <v>Deven Robertson</v>
      </c>
      <c r="D72" t="str">
        <f ca="1"/>
        <v>Deven Robertson</v>
      </c>
    </row>
    <row r="73" spans="1:4" x14ac:dyDescent="0.25">
      <c r="A73" s="117" t="s">
        <v>85</v>
      </c>
      <c r="B73" s="33">
        <f>IF(COUNTIF('Thursday Pairs'!$D$2:$N$15,A73)&gt;=1,"",ROW())</f>
        <v>73</v>
      </c>
      <c r="C73" s="33" t="str" cm="1">
        <f t="array" ref="C73">IF(ROW(A73)-ROW(A$1)+1&gt;COUNT($B$1:$B$90),"",INDEX($A$1:$A$90,SMALL($B$1:$B$90,1+ROW(A73)-ROW(A$1))))</f>
        <v>Luke Beecken</v>
      </c>
      <c r="D73" t="str">
        <f ca="1"/>
        <v>Luke Beecken</v>
      </c>
    </row>
    <row r="74" spans="1:4" x14ac:dyDescent="0.25">
      <c r="A74" s="118" t="s">
        <v>86</v>
      </c>
      <c r="B74" s="33">
        <f>IF(COUNTIF('Thursday Pairs'!$D$2:$N$15,A74)&gt;=1,"",ROW())</f>
        <v>74</v>
      </c>
      <c r="C74" s="33" t="str" cm="1">
        <f t="array" ref="C74">IF(ROW(A74)-ROW(A$1)+1&gt;COUNT($B$1:$B$90),"",INDEX($A$1:$A$90,SMALL($B$1:$B$90,1+ROW(A74)-ROW(A$1))))</f>
        <v>Shadeau Brain</v>
      </c>
      <c r="D74" t="str">
        <f ca="1"/>
        <v>Shadeau Brain</v>
      </c>
    </row>
    <row r="75" spans="1:4" x14ac:dyDescent="0.25">
      <c r="A75" s="117" t="s">
        <v>87</v>
      </c>
      <c r="B75" s="33">
        <f>IF(COUNTIF('Thursday Pairs'!$D$2:$N$15,A75)&gt;=1,"",ROW())</f>
        <v>75</v>
      </c>
      <c r="C75" s="33" t="str" cm="1">
        <f t="array" ref="C75">IF(ROW(A75)-ROW(A$1)+1&gt;COUNT($B$1:$B$90),"",INDEX($A$1:$A$90,SMALL($B$1:$B$90,1+ROW(A75)-ROW(A$1))))</f>
        <v>Ben Camporeale</v>
      </c>
      <c r="D75" t="str">
        <f ca="1"/>
        <v>Ben Camporeale</v>
      </c>
    </row>
    <row r="76" spans="1:4" x14ac:dyDescent="0.25">
      <c r="A76" s="118" t="s">
        <v>88</v>
      </c>
      <c r="B76" s="33">
        <f>IF(COUNTIF('Thursday Pairs'!$D$2:$N$15,A76)&gt;=1,"",ROW())</f>
        <v>76</v>
      </c>
      <c r="C76" s="33" t="str" cm="1">
        <f t="array" ref="C76">IF(ROW(A76)-ROW(A$1)+1&gt;COUNT($B$1:$B$90),"",INDEX($A$1:$A$90,SMALL($B$1:$B$90,1+ROW(A76)-ROW(A$1))))</f>
        <v>Harry Charleson</v>
      </c>
      <c r="D76" t="str">
        <f ca="1"/>
        <v>Harry Charleson</v>
      </c>
    </row>
    <row r="77" spans="1:4" x14ac:dyDescent="0.25">
      <c r="A77" s="117" t="s">
        <v>89</v>
      </c>
      <c r="B77" s="33">
        <f>IF(COUNTIF('Thursday Pairs'!$D$2:$N$15,A77)&gt;=1,"",ROW())</f>
        <v>77</v>
      </c>
      <c r="C77" s="33" t="str" cm="1">
        <f t="array" ref="C77">IF(ROW(A77)-ROW(A$1)+1&gt;COUNT($B$1:$B$90),"",INDEX($A$1:$A$90,SMALL($B$1:$B$90,1+ROW(A77)-ROW(A$1))))</f>
        <v>Darcy Craven</v>
      </c>
      <c r="D77" t="str">
        <f ca="1"/>
        <v>Darcy Craven</v>
      </c>
    </row>
    <row r="78" spans="1:4" x14ac:dyDescent="0.25">
      <c r="A78" s="118" t="s">
        <v>90</v>
      </c>
      <c r="B78" s="33">
        <f>IF(COUNTIF('Thursday Pairs'!$D$2:$N$15,A78)&gt;=1,"",ROW())</f>
        <v>78</v>
      </c>
      <c r="C78" s="33" t="str" cm="1">
        <f t="array" ref="C78">IF(ROW(A78)-ROW(A$1)+1&gt;COUNT($B$1:$B$90),"",INDEX($A$1:$A$90,SMALL($B$1:$B$90,1+ROW(A78)-ROW(A$1))))</f>
        <v>Tom Doedee</v>
      </c>
      <c r="D78" t="str">
        <f ca="1"/>
        <v>Tom Doedee</v>
      </c>
    </row>
    <row r="79" spans="1:4" x14ac:dyDescent="0.25">
      <c r="A79" s="117" t="s">
        <v>91</v>
      </c>
      <c r="B79" s="33">
        <f>IF(COUNTIF('Thursday Pairs'!$D$2:$N$15,A79)&gt;=1,"",ROW())</f>
        <v>79</v>
      </c>
      <c r="C79" s="33" t="str" cm="1">
        <f t="array" ref="C79">IF(ROW(A79)-ROW(A$1)+1&gt;COUNT($B$1:$B$90),"",INDEX($A$1:$A$90,SMALL($B$1:$B$90,1+ROW(A79)-ROW(A$1))))</f>
        <v>Matt Duffy</v>
      </c>
      <c r="D79" t="str">
        <f ca="1"/>
        <v>Matt Duffy</v>
      </c>
    </row>
    <row r="80" spans="1:4" x14ac:dyDescent="0.25">
      <c r="A80" s="118" t="s">
        <v>92</v>
      </c>
      <c r="B80" s="33">
        <f>IF(COUNTIF('Thursday Pairs'!$D$2:$N$15,A80)&gt;=1,"",ROW())</f>
        <v>80</v>
      </c>
      <c r="C80" s="33" t="str" cm="1">
        <f t="array" ref="C80">IF(ROW(A80)-ROW(A$1)+1&gt;COUNT($B$1:$B$90),"",INDEX($A$1:$A$90,SMALL($B$1:$B$90,1+ROW(A80)-ROW(A$1))))</f>
        <v>Darragh Joyce</v>
      </c>
      <c r="D80" t="str">
        <f ca="1"/>
        <v>Darragh Joyce</v>
      </c>
    </row>
    <row r="81" spans="1:4" x14ac:dyDescent="0.25">
      <c r="A81" s="117" t="s">
        <v>93</v>
      </c>
      <c r="B81" s="33">
        <f>IF(COUNTIF('Thursday Pairs'!$D$2:$N$15,A81)&gt;=1,"",ROW())</f>
        <v>81</v>
      </c>
      <c r="C81" s="33" t="str" cm="1">
        <f t="array" ref="C81">IF(ROW(A81)-ROW(A$1)+1&gt;COUNT($B$1:$B$90),"",INDEX($A$1:$A$90,SMALL($B$1:$B$90,1+ROW(A81)-ROW(A$1))))</f>
        <v>Harry Lemmey</v>
      </c>
      <c r="D81" t="str">
        <f ca="1"/>
        <v>Harry Lemmey</v>
      </c>
    </row>
    <row r="82" spans="1:4" x14ac:dyDescent="0.25">
      <c r="A82" s="118" t="s">
        <v>94</v>
      </c>
      <c r="B82" s="33">
        <f>IF(COUNTIF('Thursday Pairs'!$D$2:$N$15,A82)&gt;=1,"",ROW())</f>
        <v>82</v>
      </c>
      <c r="C82" s="33" t="str" cm="1">
        <f t="array" ref="C82">IF(ROW(A82)-ROW(A$1)+1&gt;COUNT($B$1:$B$90),"",INDEX($A$1:$A$90,SMALL($B$1:$B$90,1+ROW(A82)-ROW(A$1))))</f>
        <v>Luke Lloyd</v>
      </c>
      <c r="D82" t="str">
        <f ca="1"/>
        <v>Luke Lloyd</v>
      </c>
    </row>
    <row r="83" spans="1:4" x14ac:dyDescent="0.25">
      <c r="A83" s="117" t="s">
        <v>95</v>
      </c>
      <c r="B83" s="33">
        <f>IF(COUNTIF('Thursday Pairs'!$D$2:$N$15,A83)&gt;=1,"",ROW())</f>
        <v>83</v>
      </c>
      <c r="C83" s="33" t="str" cm="1">
        <f t="array" ref="C83">IF(ROW(A83)-ROW(A$1)+1&gt;COUNT($B$1:$B$90),"",INDEX($A$1:$A$90,SMALL($B$1:$B$90,1+ROW(A83)-ROW(A$1))))</f>
        <v>Lincoln McCarthy</v>
      </c>
      <c r="D83" t="str">
        <f ca="1"/>
        <v>Lincoln McCarthy</v>
      </c>
    </row>
    <row r="84" spans="1:4" x14ac:dyDescent="0.25">
      <c r="A84" s="118" t="s">
        <v>96</v>
      </c>
      <c r="B84" s="33">
        <f>IF(COUNTIF('Thursday Pairs'!$D$2:$N$15,A84)&gt;=1,"",ROW())</f>
        <v>84</v>
      </c>
      <c r="C84" s="33" t="str" cm="1">
        <f t="array" ref="C84">IF(ROW(A84)-ROW(A$1)+1&gt;COUNT($B$1:$B$90),"",INDEX($A$1:$A$90,SMALL($B$1:$B$90,1+ROW(A84)-ROW(A$1))))</f>
        <v>Rob Monahan</v>
      </c>
      <c r="D84" t="str">
        <f ca="1"/>
        <v>Rob Monahan</v>
      </c>
    </row>
    <row r="85" spans="1:4" x14ac:dyDescent="0.25">
      <c r="A85" s="117" t="s">
        <v>97</v>
      </c>
      <c r="B85" s="33">
        <f>IF(COUNTIF('Thursday Pairs'!$D$2:$N$15,A85)&gt;=1,"",ROW())</f>
        <v>85</v>
      </c>
      <c r="C85" s="33" t="str" cm="1">
        <f t="array" ref="C85">IF(ROW(A85)-ROW(A$1)+1&gt;COUNT($B$1:$B$90),"",INDEX($A$1:$A$90,SMALL($B$1:$B$90,1+ROW(A85)-ROW(A$1))))</f>
        <v>Nic Newman</v>
      </c>
      <c r="D85" t="str">
        <f ca="1"/>
        <v>Nic Newman</v>
      </c>
    </row>
    <row r="86" spans="1:4" x14ac:dyDescent="0.25">
      <c r="A86" s="118" t="s">
        <v>98</v>
      </c>
      <c r="B86" s="33">
        <f>IF(COUNTIF('Thursday Pairs'!$D$2:$N$15,A86)&gt;=1,"",ROW())</f>
        <v>86</v>
      </c>
      <c r="C86" s="33" t="str" cm="1">
        <f t="array" ref="C86">IF(ROW(A86)-ROW(A$1)+1&gt;COUNT($B$1:$B$90),"",INDEX($A$1:$A$90,SMALL($B$1:$B$90,1+ROW(A86)-ROW(A$1))))</f>
        <v>Brandon Ryan</v>
      </c>
      <c r="D86" t="str">
        <f ca="1"/>
        <v>Brandon Ryan</v>
      </c>
    </row>
    <row r="87" spans="1:4" x14ac:dyDescent="0.25">
      <c r="A87" s="117" t="s">
        <v>99</v>
      </c>
      <c r="B87" s="33">
        <f>IF(COUNTIF('Thursday Pairs'!$D$2:$N$15,A87)&gt;=1,"",ROW())</f>
        <v>87</v>
      </c>
      <c r="C87" s="33" t="str" cm="1">
        <f t="array" ref="C87">IF(ROW(A87)-ROW(A$1)+1&gt;COUNT($B$1:$B$90),"",INDEX($A$1:$A$90,SMALL($B$1:$B$90,1+ROW(A87)-ROW(A$1))))</f>
        <v>Jagga Smith</v>
      </c>
      <c r="D87" t="str">
        <f ca="1"/>
        <v>Jagga Smith</v>
      </c>
    </row>
    <row r="88" spans="1:4" x14ac:dyDescent="0.25">
      <c r="A88" s="118" t="s">
        <v>100</v>
      </c>
      <c r="B88" s="33">
        <f>IF(COUNTIF('Thursday Pairs'!$D$2:$N$15,A88)&gt;=1,"",ROW())</f>
        <v>88</v>
      </c>
      <c r="C88" s="33" t="str" cm="1">
        <f t="array" ref="C88">IF(ROW(A88)-ROW(A$1)+1&gt;COUNT($B$1:$B$90),"",INDEX($A$1:$A$90,SMALL($B$1:$B$90,1+ROW(A88)-ROW(A$1))))</f>
        <v>Henry Smith</v>
      </c>
      <c r="D88" t="str">
        <f ca="1"/>
        <v>Henry Smith</v>
      </c>
    </row>
    <row r="89" spans="1:4" x14ac:dyDescent="0.25">
      <c r="A89" s="117" t="s">
        <v>101</v>
      </c>
      <c r="B89" s="33">
        <f>IF(COUNTIF('Thursday Pairs'!$D$2:$N$15,A89)&gt;=1,"",ROW())</f>
        <v>89</v>
      </c>
      <c r="C89" s="33" t="str" cm="1">
        <f t="array" ref="C89">IF(ROW(A89)-ROW(A$1)+1&gt;COUNT($B$1:$B$90),"",INDEX($A$1:$A$90,SMALL($B$1:$B$90,1+ROW(A89)-ROW(A$1))))</f>
        <v>Reece Torrent</v>
      </c>
      <c r="D89" t="str">
        <f ca="1"/>
        <v>Reece Torrent</v>
      </c>
    </row>
    <row r="90" spans="1:4" x14ac:dyDescent="0.25">
      <c r="A90" s="118" t="s">
        <v>102</v>
      </c>
      <c r="B90" s="33">
        <f>IF(COUNTIF('Thursday Pairs'!$D$2:$N$15,A90)&gt;=1,"",ROW())</f>
        <v>90</v>
      </c>
      <c r="C90" s="33" t="str" cm="1">
        <f t="array" ref="C90">IF(ROW(A90)-ROW(A$1)+1&gt;COUNT($B$1:$B$90),"",INDEX($A$1:$A$90,SMALL($B$1:$B$90,1+ROW(A90)-ROW(A$1))))</f>
        <v>Zane Zakostelsky</v>
      </c>
      <c r="D90" t="str">
        <f ca="1"/>
        <v>Zane Zakostelsky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771-8451-40DD-98FB-7E03DD149170}">
  <sheetPr>
    <tabColor rgb="FF92D050"/>
  </sheetPr>
  <dimension ref="A1:Z29"/>
  <sheetViews>
    <sheetView tabSelected="1" zoomScale="60" zoomScaleNormal="60" workbookViewId="0">
      <selection activeCell="P44" sqref="P44"/>
    </sheetView>
  </sheetViews>
  <sheetFormatPr defaultColWidth="9.140625" defaultRowHeight="15.75" x14ac:dyDescent="0.25"/>
  <cols>
    <col min="1" max="1" width="7.42578125" style="144" customWidth="1"/>
    <col min="2" max="2" width="25.28515625" style="10" customWidth="1"/>
    <col min="3" max="3" width="5.85546875" style="11" customWidth="1"/>
    <col min="4" max="4" width="38.7109375" style="11" customWidth="1"/>
    <col min="5" max="5" width="5.5703125" style="10" hidden="1" customWidth="1"/>
    <col min="6" max="6" width="6.28515625" style="11" bestFit="1" customWidth="1"/>
    <col min="7" max="7" width="5.5703125" style="11" customWidth="1"/>
    <col min="8" max="8" width="38.7109375" style="11" customWidth="1"/>
    <col min="9" max="9" width="5.28515625" style="10" hidden="1" customWidth="1"/>
    <col min="10" max="10" width="6.28515625" style="11" bestFit="1" customWidth="1"/>
    <col min="11" max="11" width="4.85546875" style="11" bestFit="1" customWidth="1"/>
    <col min="12" max="12" width="38.7109375" style="11" customWidth="1"/>
    <col min="13" max="13" width="6.5703125" style="10" hidden="1" customWidth="1"/>
    <col min="14" max="14" width="6.28515625" style="11" bestFit="1" customWidth="1"/>
    <col min="15" max="15" width="4.85546875" style="11" bestFit="1" customWidth="1"/>
    <col min="16" max="16" width="26.85546875" style="11" customWidth="1"/>
    <col min="17" max="17" width="10.5703125" style="10" hidden="1" customWidth="1"/>
    <col min="18" max="18" width="7.5703125" style="11" customWidth="1"/>
    <col min="19" max="19" width="12.85546875" style="11" hidden="1" customWidth="1"/>
    <col min="20" max="20" width="9.7109375" style="11" hidden="1" customWidth="1"/>
    <col min="21" max="21" width="8.42578125" style="11" customWidth="1"/>
    <col min="22" max="22" width="9.28515625" style="12" customWidth="1"/>
    <col min="23" max="23" width="4.7109375" style="11" customWidth="1"/>
    <col min="24" max="25" width="14.42578125" style="10" customWidth="1"/>
    <col min="26" max="16384" width="9.140625" style="10"/>
  </cols>
  <sheetData>
    <row r="1" spans="2:26" ht="24.75" customHeight="1" thickBot="1" x14ac:dyDescent="0.3"/>
    <row r="2" spans="2:26" ht="25.9" customHeight="1" x14ac:dyDescent="0.25">
      <c r="B2" s="102" t="s">
        <v>6</v>
      </c>
      <c r="C2" s="102" t="s">
        <v>7</v>
      </c>
      <c r="D2" s="103" t="s">
        <v>8</v>
      </c>
      <c r="E2" s="104" t="s">
        <v>9</v>
      </c>
      <c r="F2" s="105" t="s">
        <v>10</v>
      </c>
      <c r="G2" s="102" t="s">
        <v>7</v>
      </c>
      <c r="H2" s="103" t="s">
        <v>8</v>
      </c>
      <c r="I2" s="104" t="s">
        <v>9</v>
      </c>
      <c r="J2" s="105" t="s">
        <v>10</v>
      </c>
      <c r="K2" s="102" t="s">
        <v>7</v>
      </c>
      <c r="L2" s="103" t="s">
        <v>8</v>
      </c>
      <c r="M2" s="104" t="s">
        <v>9</v>
      </c>
      <c r="N2" s="105" t="s">
        <v>10</v>
      </c>
      <c r="O2" s="102" t="s">
        <v>7</v>
      </c>
      <c r="P2" s="103" t="s">
        <v>8</v>
      </c>
      <c r="Q2" s="104" t="s">
        <v>9</v>
      </c>
      <c r="R2" s="105" t="s">
        <v>10</v>
      </c>
      <c r="S2" s="106" t="s">
        <v>8</v>
      </c>
      <c r="T2" s="107" t="s">
        <v>9</v>
      </c>
      <c r="U2" s="108" t="s">
        <v>103</v>
      </c>
      <c r="V2" s="102" t="s">
        <v>11</v>
      </c>
      <c r="W2" s="50"/>
      <c r="X2" s="202" t="s">
        <v>12</v>
      </c>
      <c r="Y2" s="202"/>
    </row>
    <row r="3" spans="2:26" ht="25.9" customHeight="1" x14ac:dyDescent="0.25">
      <c r="B3" s="123" t="s">
        <v>842</v>
      </c>
      <c r="C3" s="119">
        <v>1</v>
      </c>
      <c r="D3" s="159" t="s">
        <v>118</v>
      </c>
      <c r="E3" s="18" t="str">
        <f>VLOOKUP(D3,'Player Selection Database'!$A:$B,2,FALSE)</f>
        <v>SS4</v>
      </c>
      <c r="F3" s="154"/>
      <c r="G3" s="119">
        <v>40</v>
      </c>
      <c r="H3" s="171" t="s">
        <v>137</v>
      </c>
      <c r="I3" s="18" t="str">
        <f>VLOOKUP(H3,'Player Selection Database'!$A:$B,2,FALSE)</f>
        <v>GC18</v>
      </c>
      <c r="J3" s="221">
        <f>IFERROR(VLOOKUP(I3,'Player Selection Database'!$B:$C,2,FALSE),0)</f>
        <v>140</v>
      </c>
      <c r="K3" s="119">
        <v>41</v>
      </c>
      <c r="L3" s="169" t="s">
        <v>162</v>
      </c>
      <c r="M3" s="18" t="str">
        <f>VLOOKUP(L3,'Player Selection Database'!$A:$B,2,FALSE)</f>
        <v>A43</v>
      </c>
      <c r="N3" s="220">
        <f>IFERROR(VLOOKUP(M3,'Player Selection Database'!$B:$C,2,FALSE),0)</f>
        <v>89.2</v>
      </c>
      <c r="O3" s="119">
        <v>80</v>
      </c>
      <c r="P3" s="172" t="s">
        <v>233</v>
      </c>
      <c r="Q3" s="18" t="str">
        <f>VLOOKUP(P3,'Player Selection Database'!$A:$B,2,FALSE)</f>
        <v>R41</v>
      </c>
      <c r="R3" s="154"/>
      <c r="S3" s="155"/>
      <c r="T3" s="156" t="e">
        <f>VLOOKUP(S3,'Player Selection Database'!$A:$B,2,FALSE)</f>
        <v>#N/A</v>
      </c>
      <c r="U3" s="157">
        <f>IFERROR(VLOOKUP(T3,'Player Selection Database'!$B:$C,2,FALSE),0)</f>
        <v>0</v>
      </c>
      <c r="V3" s="158">
        <f t="shared" ref="V3:V15" si="0">F3+J3+N3+R3+U3</f>
        <v>229.2</v>
      </c>
      <c r="W3" s="52"/>
      <c r="X3" s="191" t="str" cm="1">
        <f t="array" ref="X3:Y22">INDEX(_xlfn._xlws.SORT(B3:V22, 21, -1), _xlfn.SEQUENCE(20), {1,21})</f>
        <v>Crash</v>
      </c>
      <c r="Y3" s="192">
        <v>292.8</v>
      </c>
    </row>
    <row r="4" spans="2:26" ht="25.9" customHeight="1" x14ac:dyDescent="0.35">
      <c r="B4" s="123" t="s">
        <v>849</v>
      </c>
      <c r="C4" s="119">
        <v>2</v>
      </c>
      <c r="D4" s="160" t="s">
        <v>123</v>
      </c>
      <c r="E4" s="18" t="str">
        <f>VLOOKUP(D4,'Player Selection Database'!A:B,2,FALSE)</f>
        <v>E7</v>
      </c>
      <c r="F4" s="154"/>
      <c r="G4" s="119">
        <v>39</v>
      </c>
      <c r="H4" s="173" t="s">
        <v>149</v>
      </c>
      <c r="I4" s="18" t="str">
        <f>VLOOKUP(H4,'Player Selection Database'!$A:$B,2,FALSE)</f>
        <v>H17</v>
      </c>
      <c r="J4" s="154"/>
      <c r="K4" s="119">
        <v>42</v>
      </c>
      <c r="L4" s="171" t="s">
        <v>143</v>
      </c>
      <c r="M4" s="18" t="str">
        <f>VLOOKUP(L4,'Player Selection Database'!$A:$B,2,FALSE)</f>
        <v>GC11</v>
      </c>
      <c r="N4" s="221">
        <f>IFERROR(VLOOKUP(M4,'Player Selection Database'!$B:$C,2,FALSE),0)</f>
        <v>33</v>
      </c>
      <c r="O4" s="119">
        <v>79</v>
      </c>
      <c r="P4" s="172" t="s">
        <v>172</v>
      </c>
      <c r="Q4" s="18" t="str">
        <f>VLOOKUP(P4,'Player Selection Database'!$A:$B,2,FALSE)</f>
        <v>R3</v>
      </c>
      <c r="R4" s="154"/>
      <c r="S4" s="171" t="s">
        <v>609</v>
      </c>
      <c r="T4" s="156" t="str">
        <f>VLOOKUP(S4,'Player Selection Database'!$A:$B,2,FALSE)</f>
        <v>GC24</v>
      </c>
      <c r="U4" s="222">
        <f>IFERROR(VLOOKUP(T4,'Player Selection Database'!$B:$C,2,FALSE),0)</f>
        <v>36</v>
      </c>
      <c r="V4" s="158">
        <f t="shared" si="0"/>
        <v>69</v>
      </c>
      <c r="W4" s="52"/>
      <c r="X4" s="193" t="str">
        <v>Josh</v>
      </c>
      <c r="Y4" s="194">
        <v>231.7</v>
      </c>
    </row>
    <row r="5" spans="2:26" ht="25.9" customHeight="1" x14ac:dyDescent="0.25">
      <c r="B5" s="123" t="s">
        <v>847</v>
      </c>
      <c r="C5" s="119">
        <v>3</v>
      </c>
      <c r="D5" s="161" t="s">
        <v>104</v>
      </c>
      <c r="E5" s="18" t="str">
        <f>VLOOKUP(D5,'Player Selection Database'!A:B,2,FALSE)</f>
        <v>G3</v>
      </c>
      <c r="F5" s="154"/>
      <c r="G5" s="119">
        <v>38</v>
      </c>
      <c r="H5" s="167" t="s">
        <v>147</v>
      </c>
      <c r="I5" s="18" t="str">
        <f>VLOOKUP(H5,'Player Selection Database'!$A:$B,2,FALSE)</f>
        <v>F6</v>
      </c>
      <c r="J5" s="154"/>
      <c r="K5" s="119">
        <v>43</v>
      </c>
      <c r="L5" s="161" t="s">
        <v>141</v>
      </c>
      <c r="M5" s="18" t="str">
        <f>VLOOKUP(L5,'Player Selection Database'!$A:$B,2,FALSE)</f>
        <v>G32</v>
      </c>
      <c r="N5" s="154"/>
      <c r="O5" s="119">
        <v>78</v>
      </c>
      <c r="P5" s="169" t="s">
        <v>161</v>
      </c>
      <c r="Q5" s="18" t="str">
        <f>VLOOKUP(P5,'Player Selection Database'!$A:$B,2,FALSE)</f>
        <v>A23</v>
      </c>
      <c r="R5" s="220">
        <f>IFERROR(VLOOKUP(Q5,'Player Selection Database'!$B:$C,2,FALSE),0)</f>
        <v>89.3</v>
      </c>
      <c r="S5" s="155"/>
      <c r="T5" s="156" t="e">
        <f>VLOOKUP(S5,'Player Selection Database'!$A:$B,2,FALSE)</f>
        <v>#N/A</v>
      </c>
      <c r="U5" s="157">
        <f>IFERROR(VLOOKUP(T5,'Player Selection Database'!$B:$C,2,FALSE),0)</f>
        <v>0</v>
      </c>
      <c r="V5" s="158">
        <f t="shared" si="0"/>
        <v>89.3</v>
      </c>
      <c r="W5" s="52"/>
      <c r="X5" s="121" t="str">
        <v>Aden</v>
      </c>
      <c r="Y5" s="122">
        <v>229.2</v>
      </c>
    </row>
    <row r="6" spans="2:26" ht="25.9" customHeight="1" x14ac:dyDescent="0.35">
      <c r="B6" s="123" t="s">
        <v>869</v>
      </c>
      <c r="C6" s="119">
        <v>4</v>
      </c>
      <c r="D6" s="162" t="s">
        <v>109</v>
      </c>
      <c r="E6" s="18" t="str">
        <f>VLOOKUP(D6,'Player Selection Database'!A:B,2,FALSE)</f>
        <v>PA1</v>
      </c>
      <c r="F6" s="154"/>
      <c r="G6" s="119">
        <v>37</v>
      </c>
      <c r="H6" s="159" t="s">
        <v>142</v>
      </c>
      <c r="I6" s="18" t="str">
        <f>VLOOKUP(H6,'Player Selection Database'!$A:$B,2,FALSE)</f>
        <v>SS5</v>
      </c>
      <c r="J6" s="154"/>
      <c r="K6" s="119">
        <v>44</v>
      </c>
      <c r="L6" s="169" t="s">
        <v>154</v>
      </c>
      <c r="M6" s="18" t="str">
        <f>VLOOKUP(L6,'Player Selection Database'!$A:$B,2,FALSE)</f>
        <v>A29</v>
      </c>
      <c r="N6" s="220">
        <f>IFERROR(VLOOKUP(M6,'Player Selection Database'!$B:$C,2,FALSE),0)</f>
        <v>90.9</v>
      </c>
      <c r="O6" s="119">
        <v>77</v>
      </c>
      <c r="P6" s="163" t="s">
        <v>164</v>
      </c>
      <c r="Q6" s="18" t="str">
        <f>VLOOKUP(P6,'Player Selection Database'!$A:$B,2,FALSE)</f>
        <v>M13</v>
      </c>
      <c r="R6" s="154"/>
      <c r="S6" s="155"/>
      <c r="T6" s="156" t="e">
        <f>VLOOKUP(S6,'Player Selection Database'!$A:$B,2,FALSE)</f>
        <v>#N/A</v>
      </c>
      <c r="U6" s="157">
        <f>IFERROR(VLOOKUP(T6,'Player Selection Database'!$B:$C,2,FALSE),0)</f>
        <v>0</v>
      </c>
      <c r="V6" s="158">
        <f t="shared" si="0"/>
        <v>90.9</v>
      </c>
      <c r="X6" s="121" t="str">
        <v>Browny</v>
      </c>
      <c r="Y6" s="122">
        <v>214.4</v>
      </c>
    </row>
    <row r="7" spans="2:26" ht="25.9" customHeight="1" x14ac:dyDescent="0.25">
      <c r="B7" s="123" t="s">
        <v>856</v>
      </c>
      <c r="C7" s="119">
        <v>5</v>
      </c>
      <c r="D7" s="163" t="s">
        <v>105</v>
      </c>
      <c r="E7" s="18" t="str">
        <f>VLOOKUP(D7,'Player Selection Database'!A:B,2,FALSE)</f>
        <v>M11</v>
      </c>
      <c r="F7" s="154"/>
      <c r="G7" s="119">
        <v>36</v>
      </c>
      <c r="H7" s="165" t="s">
        <v>129</v>
      </c>
      <c r="I7" s="18" t="str">
        <f>VLOOKUP(H7,'Player Selection Database'!$A:$B,2,FALSE)</f>
        <v>SK6</v>
      </c>
      <c r="J7" s="154"/>
      <c r="K7" s="119">
        <v>45</v>
      </c>
      <c r="L7" s="172" t="s">
        <v>150</v>
      </c>
      <c r="M7" s="18" t="str">
        <f>VLOOKUP(L7,'Player Selection Database'!$A:$B,2,FALSE)</f>
        <v>R14</v>
      </c>
      <c r="N7" s="154"/>
      <c r="O7" s="119">
        <v>76</v>
      </c>
      <c r="P7" s="167" t="s">
        <v>174</v>
      </c>
      <c r="Q7" s="18" t="str">
        <f>VLOOKUP(P7,'Player Selection Database'!$A:$B,2,FALSE)</f>
        <v>F13</v>
      </c>
      <c r="R7" s="154"/>
      <c r="S7" s="155"/>
      <c r="T7" s="156" t="e">
        <f>VLOOKUP(S7,'Player Selection Database'!$A:$B,2,FALSE)</f>
        <v>#N/A</v>
      </c>
      <c r="U7" s="157">
        <f>IFERROR(VLOOKUP(T7,'Player Selection Database'!$B:$C,2,FALSE),0)</f>
        <v>0</v>
      </c>
      <c r="V7" s="158">
        <f t="shared" si="0"/>
        <v>0</v>
      </c>
      <c r="W7" s="52"/>
      <c r="X7" s="121" t="str">
        <v>Harry</v>
      </c>
      <c r="Y7" s="122">
        <v>180</v>
      </c>
    </row>
    <row r="8" spans="2:26" ht="25.9" customHeight="1" x14ac:dyDescent="0.25">
      <c r="B8" s="123" t="s">
        <v>860</v>
      </c>
      <c r="C8" s="119">
        <v>6</v>
      </c>
      <c r="D8" s="164" t="s">
        <v>111</v>
      </c>
      <c r="E8" s="18" t="str">
        <f>VLOOKUP(D8,'Player Selection Database'!A:B,2,FALSE)</f>
        <v>CO35</v>
      </c>
      <c r="F8" s="221">
        <f>IFERROR(VLOOKUP(E8,'Player Selection Database'!$B:$C,2,FALSE),0)</f>
        <v>78</v>
      </c>
      <c r="G8" s="119">
        <v>35</v>
      </c>
      <c r="H8" s="166" t="s">
        <v>124</v>
      </c>
      <c r="I8" s="18" t="str">
        <f>VLOOKUP(H8,'Player Selection Database'!$A:$B,2,FALSE)</f>
        <v>WB8</v>
      </c>
      <c r="J8" s="220">
        <f>IFERROR(VLOOKUP(I8,'Player Selection Database'!$B:$C,2,FALSE),0)</f>
        <v>102</v>
      </c>
      <c r="K8" s="119">
        <v>46</v>
      </c>
      <c r="L8" s="163" t="s">
        <v>148</v>
      </c>
      <c r="M8" s="18" t="str">
        <f>VLOOKUP(L8,'Player Selection Database'!$A:$B,2,FALSE)</f>
        <v>M5</v>
      </c>
      <c r="N8" s="154"/>
      <c r="O8" s="119">
        <v>75</v>
      </c>
      <c r="P8" s="161" t="s">
        <v>191</v>
      </c>
      <c r="Q8" s="18" t="str">
        <f>VLOOKUP(P8,'Player Selection Database'!$A:$B,2,FALSE)</f>
        <v>G5</v>
      </c>
      <c r="R8" s="154"/>
      <c r="S8" s="155"/>
      <c r="T8" s="156" t="e">
        <f>VLOOKUP(S8,'Player Selection Database'!$A:$B,2,FALSE)</f>
        <v>#N/A</v>
      </c>
      <c r="U8" s="157">
        <f>IFERROR(VLOOKUP(T8,'Player Selection Database'!$B:$C,2,FALSE),0)</f>
        <v>0</v>
      </c>
      <c r="V8" s="158">
        <f t="shared" si="0"/>
        <v>180</v>
      </c>
      <c r="X8" s="121" t="str">
        <v>James</v>
      </c>
      <c r="Y8" s="122">
        <v>171.1</v>
      </c>
    </row>
    <row r="9" spans="2:26" ht="25.9" customHeight="1" x14ac:dyDescent="0.35">
      <c r="B9" s="123" t="s">
        <v>859</v>
      </c>
      <c r="C9" s="119">
        <v>7</v>
      </c>
      <c r="D9" s="162" t="s">
        <v>133</v>
      </c>
      <c r="E9" s="18" t="str">
        <f>VLOOKUP(D9,'Player Selection Database'!A:B,2,FALSE)</f>
        <v>PA9</v>
      </c>
      <c r="F9" s="154"/>
      <c r="G9" s="119">
        <v>34</v>
      </c>
      <c r="H9" s="168" t="s">
        <v>245</v>
      </c>
      <c r="I9" s="18" t="str">
        <f>VLOOKUP(H9,'Player Selection Database'!$A:$B,2,FALSE)</f>
        <v>NM10</v>
      </c>
      <c r="J9" s="154"/>
      <c r="K9" s="119">
        <v>47</v>
      </c>
      <c r="L9" s="162" t="s">
        <v>204</v>
      </c>
      <c r="M9" s="18" t="str">
        <f>VLOOKUP(L9,'Player Selection Database'!$A:$B,2,FALSE)</f>
        <v>PA18</v>
      </c>
      <c r="N9" s="154"/>
      <c r="O9" s="119">
        <v>74</v>
      </c>
      <c r="P9" s="162" t="s">
        <v>275</v>
      </c>
      <c r="Q9" s="18" t="str">
        <f>VLOOKUP(P9,'Player Selection Database'!$A:$B,2,FALSE)</f>
        <v>PA19</v>
      </c>
      <c r="R9" s="154"/>
      <c r="S9" s="155"/>
      <c r="T9" s="156" t="e">
        <f>VLOOKUP(S9,'Player Selection Database'!$A:$B,2,FALSE)</f>
        <v>#N/A</v>
      </c>
      <c r="U9" s="157">
        <f>IFERROR(VLOOKUP(T9,'Player Selection Database'!$B:$C,2,FALSE),0)</f>
        <v>0</v>
      </c>
      <c r="V9" s="158">
        <f t="shared" si="0"/>
        <v>0</v>
      </c>
      <c r="X9" s="3" t="str">
        <v>Freo</v>
      </c>
      <c r="Y9" s="14">
        <v>106</v>
      </c>
      <c r="Z9" s="10" t="s">
        <v>890</v>
      </c>
    </row>
    <row r="10" spans="2:26" ht="25.9" customHeight="1" x14ac:dyDescent="0.25">
      <c r="B10" s="123" t="s">
        <v>851</v>
      </c>
      <c r="C10" s="119">
        <v>8</v>
      </c>
      <c r="D10" s="165" t="s">
        <v>106</v>
      </c>
      <c r="E10" s="18" t="str">
        <f>VLOOKUP(D10,'Player Selection Database'!A:B,2,FALSE)</f>
        <v>SK7</v>
      </c>
      <c r="F10" s="154"/>
      <c r="G10" s="119">
        <v>33</v>
      </c>
      <c r="H10" s="167" t="s">
        <v>130</v>
      </c>
      <c r="I10" s="18" t="str">
        <f>VLOOKUP(H10,'Player Selection Database'!$A:$B,2,FALSE)</f>
        <v>F9</v>
      </c>
      <c r="J10" s="154"/>
      <c r="K10" s="119">
        <v>48</v>
      </c>
      <c r="L10" s="161" t="s">
        <v>160</v>
      </c>
      <c r="M10" s="18" t="str">
        <f>VLOOKUP(L10,'Player Selection Database'!$A:$B,2,FALSE)</f>
        <v>G30</v>
      </c>
      <c r="N10" s="154"/>
      <c r="O10" s="119">
        <v>73</v>
      </c>
      <c r="P10" s="163" t="s">
        <v>177</v>
      </c>
      <c r="Q10" s="18" t="str">
        <f>VLOOKUP(P10,'Player Selection Database'!$A:$B,2,FALSE)</f>
        <v>M7</v>
      </c>
      <c r="R10" s="154"/>
      <c r="S10" s="155"/>
      <c r="T10" s="156" t="e">
        <f>VLOOKUP(S10,'Player Selection Database'!$A:$B,2,FALSE)</f>
        <v>#N/A</v>
      </c>
      <c r="U10" s="157">
        <f>IFERROR(VLOOKUP(T10,'Player Selection Database'!$B:$C,2,FALSE),0)</f>
        <v>0</v>
      </c>
      <c r="V10" s="158">
        <f t="shared" si="0"/>
        <v>0</v>
      </c>
      <c r="W10" s="52"/>
      <c r="X10" s="3" t="str">
        <v>Ginny</v>
      </c>
      <c r="Y10" s="14">
        <v>101.6</v>
      </c>
    </row>
    <row r="11" spans="2:26" ht="25.9" customHeight="1" x14ac:dyDescent="0.25">
      <c r="B11" s="123" t="s">
        <v>919</v>
      </c>
      <c r="C11" s="119">
        <v>9</v>
      </c>
      <c r="D11" s="166" t="s">
        <v>128</v>
      </c>
      <c r="E11" s="18" t="str">
        <f>VLOOKUP(D11,'Player Selection Database'!A:B,2,FALSE)</f>
        <v>WB4</v>
      </c>
      <c r="F11" s="220">
        <f>IFERROR(VLOOKUP(E11,'Player Selection Database'!$B:$C,2,FALSE),0)</f>
        <v>99.7</v>
      </c>
      <c r="G11" s="119">
        <v>32</v>
      </c>
      <c r="H11" s="164" t="s">
        <v>138</v>
      </c>
      <c r="I11" s="18" t="str">
        <f>VLOOKUP(H11,'Player Selection Database'!$A:$B,2,FALSE)</f>
        <v>CO7</v>
      </c>
      <c r="J11" s="221">
        <f>IFERROR(VLOOKUP(I11,'Player Selection Database'!$B:$C,2,FALSE),0)</f>
        <v>132</v>
      </c>
      <c r="K11" s="119">
        <v>49</v>
      </c>
      <c r="L11" s="173" t="s">
        <v>139</v>
      </c>
      <c r="M11" s="18" t="str">
        <f>VLOOKUP(L11,'Player Selection Database'!$A:$B,2,FALSE)</f>
        <v>H3</v>
      </c>
      <c r="N11" s="154"/>
      <c r="O11" s="119">
        <v>72</v>
      </c>
      <c r="P11" s="170" t="s">
        <v>170</v>
      </c>
      <c r="Q11" s="18" t="str">
        <f>VLOOKUP(P11,'Player Selection Database'!$A:$B,2,FALSE)</f>
        <v>GW22</v>
      </c>
      <c r="R11" s="154"/>
      <c r="S11" s="155"/>
      <c r="T11" s="156" t="e">
        <f>VLOOKUP(S11,'Player Selection Database'!$A:$B,2,FALSE)</f>
        <v>#N/A</v>
      </c>
      <c r="U11" s="157">
        <f>IFERROR(VLOOKUP(T11,'Player Selection Database'!$B:$C,2,FALSE),0)</f>
        <v>0</v>
      </c>
      <c r="V11" s="158">
        <f t="shared" si="0"/>
        <v>231.7</v>
      </c>
      <c r="X11" s="3" t="str">
        <v>Connor</v>
      </c>
      <c r="Y11" s="14">
        <v>90.9</v>
      </c>
    </row>
    <row r="12" spans="2:26" ht="25.9" customHeight="1" x14ac:dyDescent="0.35">
      <c r="B12" s="123" t="s">
        <v>857</v>
      </c>
      <c r="C12" s="119">
        <v>10</v>
      </c>
      <c r="D12" s="160" t="s">
        <v>119</v>
      </c>
      <c r="E12" s="18" t="str">
        <f>VLOOKUP(D12,'Player Selection Database'!A:B,2,FALSE)</f>
        <v>E37</v>
      </c>
      <c r="F12" s="154"/>
      <c r="G12" s="119">
        <v>31</v>
      </c>
      <c r="H12" s="170" t="s">
        <v>122</v>
      </c>
      <c r="I12" s="18" t="str">
        <f>VLOOKUP(H12,'Player Selection Database'!$A:$B,2,FALSE)</f>
        <v>GW12</v>
      </c>
      <c r="J12" s="154"/>
      <c r="K12" s="119">
        <v>50</v>
      </c>
      <c r="L12" s="159" t="s">
        <v>176</v>
      </c>
      <c r="M12" s="18" t="str">
        <f>VLOOKUP(L12,'Player Selection Database'!$A:$B,2,FALSE)</f>
        <v>SS44</v>
      </c>
      <c r="N12" s="154"/>
      <c r="O12" s="119">
        <v>71</v>
      </c>
      <c r="P12" s="159" t="s">
        <v>173</v>
      </c>
      <c r="Q12" s="18" t="str">
        <f>VLOOKUP(P12,'Player Selection Database'!$A:$B,2,FALSE)</f>
        <v>SS14</v>
      </c>
      <c r="R12" s="154"/>
      <c r="S12" s="51"/>
      <c r="T12" s="156" t="e">
        <f>VLOOKUP(S12,'Player Selection Database'!$A:$B,2,FALSE)</f>
        <v>#N/A</v>
      </c>
      <c r="U12" s="157">
        <f>IFERROR(VLOOKUP(T12,'Player Selection Database'!$B:$C,2,FALSE),0)</f>
        <v>0</v>
      </c>
      <c r="V12" s="158">
        <f t="shared" si="0"/>
        <v>0</v>
      </c>
      <c r="X12" s="3" t="str">
        <v>Fru</v>
      </c>
      <c r="Y12" s="14">
        <v>89.3</v>
      </c>
    </row>
    <row r="13" spans="2:26" ht="25.9" customHeight="1" x14ac:dyDescent="0.25">
      <c r="B13" s="123" t="s">
        <v>907</v>
      </c>
      <c r="C13" s="120">
        <v>11</v>
      </c>
      <c r="D13" s="167" t="s">
        <v>112</v>
      </c>
      <c r="E13" s="18" t="str">
        <f>VLOOKUP(D13,'Player Selection Database'!A:B,2,FALSE)</f>
        <v>F8</v>
      </c>
      <c r="F13" s="154"/>
      <c r="G13" s="119">
        <v>30</v>
      </c>
      <c r="H13" s="165" t="s">
        <v>132</v>
      </c>
      <c r="I13" s="18" t="str">
        <f>VLOOKUP(H13,'Player Selection Database'!$A:$B,2,FALSE)</f>
        <v>SK9</v>
      </c>
      <c r="J13" s="154"/>
      <c r="K13" s="119">
        <v>51</v>
      </c>
      <c r="L13" s="165" t="s">
        <v>131</v>
      </c>
      <c r="M13" s="18" t="str">
        <f>VLOOKUP(L13,'Player Selection Database'!$A:$B,2,FALSE)</f>
        <v>SK35</v>
      </c>
      <c r="N13" s="154"/>
      <c r="O13" s="119">
        <v>70</v>
      </c>
      <c r="P13" s="171" t="s">
        <v>250</v>
      </c>
      <c r="Q13" s="18" t="str">
        <f>VLOOKUP(P13,'Player Selection Database'!$A:$B,2,FALSE)</f>
        <v>GC3</v>
      </c>
      <c r="R13" s="221">
        <f>IFERROR(VLOOKUP(Q13,'Player Selection Database'!$B:$C,2,FALSE),0)</f>
        <v>58</v>
      </c>
      <c r="S13" s="155"/>
      <c r="T13" s="156" t="e">
        <f>VLOOKUP(S13,'Player Selection Database'!$A:$B,2,FALSE)</f>
        <v>#N/A</v>
      </c>
      <c r="U13" s="157">
        <f>IFERROR(VLOOKUP(T13,'Player Selection Database'!$B:$C,2,FALSE),0)</f>
        <v>0</v>
      </c>
      <c r="V13" s="158">
        <f t="shared" si="0"/>
        <v>58</v>
      </c>
      <c r="X13" s="3" t="str">
        <v>BT</v>
      </c>
      <c r="Y13" s="14">
        <v>82</v>
      </c>
    </row>
    <row r="14" spans="2:26" ht="25.9" customHeight="1" x14ac:dyDescent="0.35">
      <c r="B14" s="123" t="s">
        <v>897</v>
      </c>
      <c r="C14" s="119">
        <v>12</v>
      </c>
      <c r="D14" s="159" t="s">
        <v>110</v>
      </c>
      <c r="E14" s="18" t="str">
        <f>VLOOKUP(D14,'Player Selection Database'!A:B,2,FALSE)</f>
        <v>SS21</v>
      </c>
      <c r="F14" s="154"/>
      <c r="G14" s="119">
        <v>29</v>
      </c>
      <c r="H14" s="168" t="s">
        <v>120</v>
      </c>
      <c r="I14" s="18" t="str">
        <f>VLOOKUP(H14,'Player Selection Database'!$A:$B,2,FALSE)</f>
        <v>NM38</v>
      </c>
      <c r="J14" s="154"/>
      <c r="K14" s="119">
        <v>52</v>
      </c>
      <c r="L14" s="163" t="s">
        <v>157</v>
      </c>
      <c r="M14" s="18" t="str">
        <f>VLOOKUP(L14,'Player Selection Database'!$A:$B,2,FALSE)</f>
        <v>M36</v>
      </c>
      <c r="N14" s="154"/>
      <c r="O14" s="119">
        <v>69</v>
      </c>
      <c r="P14" s="174" t="s">
        <v>155</v>
      </c>
      <c r="Q14" s="18" t="str">
        <f>VLOOKUP(P14,'Player Selection Database'!$A:$B,2,FALSE)</f>
        <v>WC45</v>
      </c>
      <c r="R14" s="154"/>
      <c r="S14" s="155"/>
      <c r="T14" s="156" t="e">
        <f>VLOOKUP(S14,'Player Selection Database'!$A:$B,2,FALSE)</f>
        <v>#N/A</v>
      </c>
      <c r="U14" s="157">
        <f>IFERROR(VLOOKUP(T14,'Player Selection Database'!$B:$C,2,FALSE),0)</f>
        <v>0</v>
      </c>
      <c r="V14" s="158">
        <f t="shared" si="0"/>
        <v>0</v>
      </c>
      <c r="W14" s="52"/>
      <c r="X14" s="3" t="str">
        <v>Sloth</v>
      </c>
      <c r="Y14" s="14">
        <v>79</v>
      </c>
    </row>
    <row r="15" spans="2:26" ht="25.9" customHeight="1" x14ac:dyDescent="0.35">
      <c r="B15" s="123" t="s">
        <v>850</v>
      </c>
      <c r="C15" s="119">
        <v>13</v>
      </c>
      <c r="D15" s="168" t="s">
        <v>116</v>
      </c>
      <c r="E15" s="18" t="str">
        <f>VLOOKUP(D15,'Player Selection Database'!A:B,2,FALSE)</f>
        <v>NM3</v>
      </c>
      <c r="F15" s="154"/>
      <c r="G15" s="119">
        <v>28</v>
      </c>
      <c r="H15" s="162" t="s">
        <v>156</v>
      </c>
      <c r="I15" s="18" t="str">
        <f>VLOOKUP(H15,'Player Selection Database'!$A:$B,2,FALSE)</f>
        <v>PA16</v>
      </c>
      <c r="J15" s="154"/>
      <c r="K15" s="119">
        <v>53</v>
      </c>
      <c r="L15" s="170" t="s">
        <v>274</v>
      </c>
      <c r="M15" s="18" t="str">
        <f>VLOOKUP(L15,'Player Selection Database'!$A:$B,2,FALSE)</f>
        <v>GW32</v>
      </c>
      <c r="N15" s="154"/>
      <c r="O15" s="119">
        <v>68</v>
      </c>
      <c r="P15" s="162" t="s">
        <v>235</v>
      </c>
      <c r="Q15" s="18" t="str">
        <f>VLOOKUP(P15,'Player Selection Database'!$A:$B,2,FALSE)</f>
        <v>PA24</v>
      </c>
      <c r="R15" s="154"/>
      <c r="S15" s="155"/>
      <c r="T15" s="156" t="e">
        <f>VLOOKUP(S15,'Player Selection Database'!$A:$B,2,FALSE)</f>
        <v>#N/A</v>
      </c>
      <c r="U15" s="157">
        <f>IFERROR(VLOOKUP(T15,'Player Selection Database'!$B:$C,2,FALSE),0)</f>
        <v>0</v>
      </c>
      <c r="V15" s="158">
        <f t="shared" si="0"/>
        <v>0</v>
      </c>
      <c r="W15" s="52"/>
      <c r="X15" s="3" t="str">
        <v>Kiri</v>
      </c>
      <c r="Y15" s="14">
        <v>69</v>
      </c>
    </row>
    <row r="16" spans="2:26" ht="25.9" customHeight="1" x14ac:dyDescent="0.35">
      <c r="B16" s="123" t="s">
        <v>1779</v>
      </c>
      <c r="C16" s="119">
        <v>14</v>
      </c>
      <c r="D16" s="169" t="s">
        <v>107</v>
      </c>
      <c r="E16" s="18" t="str">
        <f>VLOOKUP(D16,'Player Selection Database'!A:B,2,FALSE)</f>
        <v>A12</v>
      </c>
      <c r="F16" s="220">
        <f>IFERROR(VLOOKUP(E16,'Player Selection Database'!$B:$C,2,FALSE),0)</f>
        <v>109.1</v>
      </c>
      <c r="G16" s="119">
        <v>27</v>
      </c>
      <c r="H16" s="160" t="s">
        <v>135</v>
      </c>
      <c r="I16" s="18" t="str">
        <f>VLOOKUP(H16,'Player Selection Database'!$A:$B,2,FALSE)</f>
        <v>E12</v>
      </c>
      <c r="J16" s="154"/>
      <c r="K16" s="119">
        <v>54</v>
      </c>
      <c r="L16" s="164" t="s">
        <v>152</v>
      </c>
      <c r="M16" s="18" t="str">
        <f>VLOOKUP(L16,'Player Selection Database'!$A:$B,2,FALSE)</f>
        <v>CO22</v>
      </c>
      <c r="N16" s="221">
        <f>IFERROR(VLOOKUP(M16,'Player Selection Database'!$B:$C,2,FALSE),0)</f>
        <v>62</v>
      </c>
      <c r="O16" s="119">
        <v>67</v>
      </c>
      <c r="P16" s="160" t="s">
        <v>182</v>
      </c>
      <c r="Q16" s="18" t="str">
        <f>VLOOKUP(P16,'Player Selection Database'!$A:$B,2,FALSE)</f>
        <v>E21</v>
      </c>
      <c r="R16" s="154"/>
      <c r="S16" s="155"/>
      <c r="T16" s="156" t="e">
        <f>VLOOKUP(S16,'Player Selection Database'!$A:$B,2,FALSE)</f>
        <v>#N/A</v>
      </c>
      <c r="U16" s="157">
        <f>IFERROR(VLOOKUP(T16,'Player Selection Database'!$B:$C,2,FALSE),0)</f>
        <v>0</v>
      </c>
      <c r="V16" s="158">
        <f t="shared" ref="V16:V21" si="1">F16+J16+N16+R16+U16</f>
        <v>171.1</v>
      </c>
      <c r="X16" s="149" t="str">
        <v>Jack</v>
      </c>
      <c r="Y16" s="2">
        <v>58</v>
      </c>
    </row>
    <row r="17" spans="2:25" ht="25.9" customHeight="1" x14ac:dyDescent="0.35">
      <c r="B17" s="123" t="s">
        <v>852</v>
      </c>
      <c r="C17" s="119">
        <v>15</v>
      </c>
      <c r="D17" s="167" t="s">
        <v>140</v>
      </c>
      <c r="E17" s="18" t="str">
        <f>VLOOKUP(D17,'Player Selection Database'!A:B,2,FALSE)</f>
        <v>F3</v>
      </c>
      <c r="F17" s="154"/>
      <c r="G17" s="119">
        <v>26</v>
      </c>
      <c r="H17" s="166" t="s">
        <v>126</v>
      </c>
      <c r="I17" s="18" t="str">
        <f>VLOOKUP(H17,'Player Selection Database'!$A:$B,2,FALSE)</f>
        <v>WB21</v>
      </c>
      <c r="J17" s="220">
        <f>IFERROR(VLOOKUP(I17,'Player Selection Database'!$B:$C,2,FALSE),0)</f>
        <v>101.6</v>
      </c>
      <c r="K17" s="119">
        <v>55</v>
      </c>
      <c r="L17" s="163" t="s">
        <v>158</v>
      </c>
      <c r="M17" s="18" t="str">
        <f>VLOOKUP(L17,'Player Selection Database'!$A:$B,2,FALSE)</f>
        <v>M3</v>
      </c>
      <c r="N17" s="154"/>
      <c r="O17" s="119">
        <v>66</v>
      </c>
      <c r="P17" s="162" t="s">
        <v>217</v>
      </c>
      <c r="Q17" s="18" t="str">
        <f>VLOOKUP(P17,'Player Selection Database'!$A:$B,2,FALSE)</f>
        <v>PA7</v>
      </c>
      <c r="R17" s="154"/>
      <c r="S17" s="155"/>
      <c r="T17" s="156" t="e">
        <f>VLOOKUP(S17,'Player Selection Database'!$A:$B,2,FALSE)</f>
        <v>#N/A</v>
      </c>
      <c r="U17" s="157">
        <f>IFERROR(VLOOKUP(T17,'Player Selection Database'!$B:$C,2,FALSE),0)</f>
        <v>0</v>
      </c>
      <c r="V17" s="158">
        <f t="shared" si="1"/>
        <v>101.6</v>
      </c>
      <c r="X17" s="149" t="str">
        <v>Tom</v>
      </c>
      <c r="Y17" s="2">
        <v>0</v>
      </c>
    </row>
    <row r="18" spans="2:25" ht="25.9" customHeight="1" x14ac:dyDescent="0.25">
      <c r="B18" s="123" t="s">
        <v>861</v>
      </c>
      <c r="C18" s="119">
        <v>16</v>
      </c>
      <c r="D18" s="166" t="s">
        <v>108</v>
      </c>
      <c r="E18" s="18" t="str">
        <f>VLOOKUP(D18,'Player Selection Database'!A:B,2,FALSE)</f>
        <v>WB44</v>
      </c>
      <c r="F18" s="220">
        <f>IFERROR(VLOOKUP(E18,'Player Selection Database'!$B:$C,2,FALSE),0)</f>
        <v>108.4</v>
      </c>
      <c r="G18" s="119">
        <v>25</v>
      </c>
      <c r="H18" s="172" t="s">
        <v>146</v>
      </c>
      <c r="I18" s="18" t="str">
        <f>VLOOKUP(H18,'Player Selection Database'!$A:$B,2,FALSE)</f>
        <v>R25</v>
      </c>
      <c r="J18" s="154"/>
      <c r="K18" s="119">
        <v>56</v>
      </c>
      <c r="L18" s="166" t="s">
        <v>144</v>
      </c>
      <c r="M18" s="18" t="str">
        <f>VLOOKUP(L18,'Player Selection Database'!$A:$B,2,FALSE)</f>
        <v>WB31</v>
      </c>
      <c r="N18" s="220">
        <f>IFERROR(VLOOKUP(M18,'Player Selection Database'!$B:$C,2,FALSE),0)</f>
        <v>93.4</v>
      </c>
      <c r="O18" s="119">
        <v>65</v>
      </c>
      <c r="P18" s="164" t="s">
        <v>167</v>
      </c>
      <c r="Q18" s="18" t="str">
        <f>VLOOKUP(P18,'Player Selection Database'!$A:$B,2,FALSE)</f>
        <v>CO6</v>
      </c>
      <c r="R18" s="221">
        <f>IFERROR(VLOOKUP(Q18,'Player Selection Database'!$B:$C,2,FALSE),0)</f>
        <v>91</v>
      </c>
      <c r="S18" s="155"/>
      <c r="T18" s="156" t="e">
        <f>VLOOKUP(S18,'Player Selection Database'!$A:$B,2,FALSE)</f>
        <v>#N/A</v>
      </c>
      <c r="U18" s="157">
        <f>IFERROR(VLOOKUP(T18,'Player Selection Database'!$B:$C,2,FALSE),0)</f>
        <v>0</v>
      </c>
      <c r="V18" s="158">
        <f t="shared" si="1"/>
        <v>292.8</v>
      </c>
      <c r="X18" s="149" t="str">
        <v>Scully</v>
      </c>
      <c r="Y18" s="2">
        <v>0</v>
      </c>
    </row>
    <row r="19" spans="2:25" ht="25.9" customHeight="1" x14ac:dyDescent="0.35">
      <c r="B19" s="123" t="s">
        <v>855</v>
      </c>
      <c r="C19" s="119">
        <v>17</v>
      </c>
      <c r="D19" s="161" t="s">
        <v>127</v>
      </c>
      <c r="E19" s="18" t="str">
        <f>VLOOKUP(D19,'Player Selection Database'!A:B,2,FALSE)</f>
        <v>G9</v>
      </c>
      <c r="F19" s="154"/>
      <c r="G19" s="119">
        <v>24</v>
      </c>
      <c r="H19" s="164" t="s">
        <v>113</v>
      </c>
      <c r="I19" s="18" t="str">
        <f>VLOOKUP(H19,'Player Selection Database'!$A:$B,2,FALSE)</f>
        <v>CO14</v>
      </c>
      <c r="J19" s="221">
        <f>IFERROR(VLOOKUP(I19,'Player Selection Database'!$B:$C,2,FALSE),0)</f>
        <v>82</v>
      </c>
      <c r="K19" s="119">
        <v>57</v>
      </c>
      <c r="L19" s="162" t="s">
        <v>206</v>
      </c>
      <c r="M19" s="18" t="str">
        <f>VLOOKUP(L19,'Player Selection Database'!$A:$B,2,FALSE)</f>
        <v>PA14</v>
      </c>
      <c r="N19" s="154"/>
      <c r="O19" s="119">
        <v>64</v>
      </c>
      <c r="P19" s="159" t="s">
        <v>166</v>
      </c>
      <c r="Q19" s="18" t="str">
        <f>VLOOKUP(P19,'Player Selection Database'!$A:$B,2,FALSE)</f>
        <v>SS1</v>
      </c>
      <c r="R19" s="154"/>
      <c r="S19" s="155"/>
      <c r="T19" s="156" t="e">
        <f>VLOOKUP(S19,'Player Selection Database'!$A:$B,2,FALSE)</f>
        <v>#N/A</v>
      </c>
      <c r="U19" s="157">
        <f>IFERROR(VLOOKUP(T19,'Player Selection Database'!$B:$C,2,FALSE),0)</f>
        <v>0</v>
      </c>
      <c r="V19" s="158">
        <f t="shared" si="1"/>
        <v>82</v>
      </c>
      <c r="X19" s="149" t="str">
        <v>Penny</v>
      </c>
      <c r="Y19" s="2">
        <v>0</v>
      </c>
    </row>
    <row r="20" spans="2:25" ht="25.9" customHeight="1" x14ac:dyDescent="0.35">
      <c r="B20" s="123" t="s">
        <v>867</v>
      </c>
      <c r="C20" s="119">
        <v>18</v>
      </c>
      <c r="D20" s="170" t="s">
        <v>121</v>
      </c>
      <c r="E20" s="18" t="str">
        <f>VLOOKUP(D20,'Player Selection Database'!A:B,2,FALSE)</f>
        <v>GW6</v>
      </c>
      <c r="F20" s="154"/>
      <c r="G20" s="119">
        <v>23</v>
      </c>
      <c r="H20" s="170" t="s">
        <v>114</v>
      </c>
      <c r="I20" s="18" t="str">
        <f>VLOOKUP(H20,'Player Selection Database'!$A:$B,2,FALSE)</f>
        <v>GW7</v>
      </c>
      <c r="J20" s="154"/>
      <c r="K20" s="119">
        <v>58</v>
      </c>
      <c r="L20" s="168" t="s">
        <v>163</v>
      </c>
      <c r="M20" s="18" t="str">
        <f>VLOOKUP(L20,'Player Selection Database'!$A:$B,2,FALSE)</f>
        <v>NM24</v>
      </c>
      <c r="N20" s="154"/>
      <c r="O20" s="119">
        <v>63</v>
      </c>
      <c r="P20" s="164" t="s">
        <v>175</v>
      </c>
      <c r="Q20" s="18" t="str">
        <f>VLOOKUP(P20,'Player Selection Database'!$A:$B,2,FALSE)</f>
        <v>CO25</v>
      </c>
      <c r="R20" s="221">
        <f>IFERROR(VLOOKUP(Q20,'Player Selection Database'!$B:$C,2,FALSE),0)</f>
        <v>79</v>
      </c>
      <c r="S20" s="155"/>
      <c r="T20" s="156" t="e">
        <f>VLOOKUP(S20,'Player Selection Database'!$A:$B,2,FALSE)</f>
        <v>#N/A</v>
      </c>
      <c r="U20" s="157">
        <f>IFERROR(VLOOKUP(T20,'Player Selection Database'!$B:$C,2,FALSE),0)</f>
        <v>0</v>
      </c>
      <c r="V20" s="158">
        <f t="shared" si="1"/>
        <v>79</v>
      </c>
      <c r="X20" s="149" t="str">
        <v>Riley</v>
      </c>
      <c r="Y20" s="2">
        <v>0</v>
      </c>
    </row>
    <row r="21" spans="2:25" ht="25.9" customHeight="1" x14ac:dyDescent="0.35">
      <c r="B21" s="123" t="s">
        <v>865</v>
      </c>
      <c r="C21" s="119">
        <v>19</v>
      </c>
      <c r="D21" s="165" t="s">
        <v>115</v>
      </c>
      <c r="E21" s="18" t="str">
        <f>VLOOKUP(D21,'Player Selection Database'!A:B,2,FALSE)</f>
        <v>SK19</v>
      </c>
      <c r="F21" s="154"/>
      <c r="G21" s="119">
        <v>22</v>
      </c>
      <c r="H21" s="171" t="s">
        <v>125</v>
      </c>
      <c r="I21" s="18" t="str">
        <f>VLOOKUP(H21,'Player Selection Database'!$A:$B,2,FALSE)</f>
        <v>GC15</v>
      </c>
      <c r="J21" s="221">
        <f>IFERROR(VLOOKUP(I21,'Player Selection Database'!$B:$C,2,FALSE),0)</f>
        <v>106</v>
      </c>
      <c r="K21" s="119">
        <v>59</v>
      </c>
      <c r="L21" s="172" t="s">
        <v>165</v>
      </c>
      <c r="M21" s="18" t="str">
        <f>VLOOKUP(L21,'Player Selection Database'!$A:$B,2,FALSE)</f>
        <v>R15</v>
      </c>
      <c r="N21" s="154"/>
      <c r="O21" s="119">
        <v>62</v>
      </c>
      <c r="P21" s="160" t="s">
        <v>208</v>
      </c>
      <c r="Q21" s="18" t="str">
        <f>VLOOKUP(P21,'Player Selection Database'!$A:$B,2,FALSE)</f>
        <v>E22</v>
      </c>
      <c r="R21" s="154"/>
      <c r="S21" s="155"/>
      <c r="T21" s="156" t="e">
        <f>VLOOKUP(S21,'Player Selection Database'!$A:$B,2,FALSE)</f>
        <v>#N/A</v>
      </c>
      <c r="U21" s="157">
        <f>IFERROR(VLOOKUP(T21,'Player Selection Database'!$B:$C,2,FALSE),0)</f>
        <v>0</v>
      </c>
      <c r="V21" s="158">
        <f t="shared" si="1"/>
        <v>106</v>
      </c>
      <c r="X21" s="149" t="str">
        <v>Jed</v>
      </c>
      <c r="Y21" s="2">
        <v>0</v>
      </c>
    </row>
    <row r="22" spans="2:25" ht="26.25" customHeight="1" x14ac:dyDescent="0.25">
      <c r="B22" s="123" t="s">
        <v>854</v>
      </c>
      <c r="C22" s="119">
        <v>20</v>
      </c>
      <c r="D22" s="170" t="s">
        <v>134</v>
      </c>
      <c r="E22" s="18" t="str">
        <f>VLOOKUP(D22,'Player Selection Database'!A:B,2,FALSE)</f>
        <v>GW17</v>
      </c>
      <c r="F22" s="154"/>
      <c r="G22" s="119">
        <v>21</v>
      </c>
      <c r="H22" s="166" t="s">
        <v>136</v>
      </c>
      <c r="I22" s="18" t="str">
        <f>VLOOKUP(H22,'Player Selection Database'!$A:$B,2,FALSE)</f>
        <v>WB20</v>
      </c>
      <c r="J22" s="220">
        <f>IFERROR(VLOOKUP(I22,'Player Selection Database'!$B:$C,2,FALSE),0)</f>
        <v>97.4</v>
      </c>
      <c r="K22" s="119">
        <v>60</v>
      </c>
      <c r="L22" s="171" t="s">
        <v>151</v>
      </c>
      <c r="M22" s="18" t="str">
        <f>VLOOKUP(L22,'Player Selection Database'!$A:$B,2,FALSE)</f>
        <v>GC2</v>
      </c>
      <c r="N22" s="221">
        <f>IFERROR(VLOOKUP(M22,'Player Selection Database'!$B:$C,2,FALSE),0)</f>
        <v>117</v>
      </c>
      <c r="O22" s="119">
        <v>61</v>
      </c>
      <c r="P22" s="159" t="s">
        <v>185</v>
      </c>
      <c r="Q22" s="18" t="str">
        <f>VLOOKUP(P22,'Player Selection Database'!$A:$B,2,FALSE)</f>
        <v>SS22</v>
      </c>
      <c r="R22" s="154"/>
      <c r="S22" s="155"/>
      <c r="T22" s="156" t="e">
        <f>VLOOKUP(S22,'Player Selection Database'!$A:$B,2,FALSE)</f>
        <v>#N/A</v>
      </c>
      <c r="U22" s="157">
        <f>IFERROR(VLOOKUP(T22,'Player Selection Database'!$B:$C,2,FALSE),0)</f>
        <v>0</v>
      </c>
      <c r="V22" s="158">
        <f t="shared" ref="V22" si="2">F22+J22+N22+R22+U22</f>
        <v>214.4</v>
      </c>
      <c r="X22" s="149" t="str">
        <v>Kingy</v>
      </c>
      <c r="Y22" s="2">
        <v>0</v>
      </c>
    </row>
    <row r="23" spans="2:25" x14ac:dyDescent="0.25">
      <c r="Q23" s="11"/>
      <c r="V23" s="11"/>
    </row>
    <row r="24" spans="2:25" x14ac:dyDescent="0.25">
      <c r="Q24" s="11"/>
      <c r="V24" s="11"/>
    </row>
    <row r="25" spans="2:25" ht="21" x14ac:dyDescent="0.25">
      <c r="B25" s="123" t="s">
        <v>1787</v>
      </c>
      <c r="C25" s="119">
        <v>20</v>
      </c>
      <c r="D25" s="163" t="s">
        <v>168</v>
      </c>
      <c r="E25" s="18" t="str">
        <f>VLOOKUP(D25,'Player Selection Database'!A:B,2,FALSE)</f>
        <v>M17</v>
      </c>
      <c r="F25" s="154"/>
      <c r="G25" s="119">
        <v>21</v>
      </c>
      <c r="H25" s="171" t="s">
        <v>203</v>
      </c>
      <c r="I25" s="18" t="str">
        <f>VLOOKUP(H25,'Player Selection Database'!$A:$B,2,FALSE)</f>
        <v>GC40</v>
      </c>
      <c r="J25" s="190">
        <f>IFERROR(VLOOKUP(I25,'Player Selection Database'!$B:$C,2,FALSE),0)</f>
        <v>67</v>
      </c>
      <c r="K25" s="119">
        <v>60</v>
      </c>
      <c r="L25" s="174" t="s">
        <v>218</v>
      </c>
      <c r="M25" s="18" t="str">
        <f>VLOOKUP(L25,'Player Selection Database'!$A:$B,2,FALSE)</f>
        <v>WC14</v>
      </c>
      <c r="N25" s="154"/>
      <c r="O25" s="119">
        <v>61</v>
      </c>
      <c r="P25" s="166" t="s">
        <v>207</v>
      </c>
      <c r="Q25" s="18" t="str">
        <f>VLOOKUP(P25,'Player Selection Database'!$A:$B,2,FALSE)</f>
        <v>WB34</v>
      </c>
      <c r="R25" s="220">
        <f>IFERROR(VLOOKUP(Q25,'Player Selection Database'!$B:$C,2,FALSE),0)</f>
        <v>79.8</v>
      </c>
      <c r="S25" s="155"/>
      <c r="T25" s="156" t="e">
        <f>VLOOKUP(S25,'Player Selection Database'!$A:$B,2,FALSE)</f>
        <v>#N/A</v>
      </c>
      <c r="U25" s="157">
        <f>IFERROR(VLOOKUP(T25,'Player Selection Database'!$B:$C,2,FALSE),0)</f>
        <v>0</v>
      </c>
      <c r="V25" s="158">
        <f>F25+J25+N25+R25+U25</f>
        <v>146.80000000000001</v>
      </c>
    </row>
    <row r="26" spans="2:25" ht="21" x14ac:dyDescent="0.35">
      <c r="B26" s="123" t="s">
        <v>1781</v>
      </c>
      <c r="C26" s="119">
        <v>20</v>
      </c>
      <c r="D26" s="168" t="s">
        <v>171</v>
      </c>
      <c r="E26" s="18" t="str">
        <f>VLOOKUP(D26,'Player Selection Database'!A:B,2,FALSE)</f>
        <v>NM5</v>
      </c>
      <c r="F26" s="154"/>
      <c r="G26" s="119">
        <v>21</v>
      </c>
      <c r="H26" s="174" t="s">
        <v>199</v>
      </c>
      <c r="I26" s="18" t="str">
        <f>VLOOKUP(H26,'Player Selection Database'!$A:$B,2,FALSE)</f>
        <v>WC25</v>
      </c>
      <c r="J26" s="154"/>
      <c r="K26" s="119">
        <v>60</v>
      </c>
      <c r="L26" s="172" t="s">
        <v>188</v>
      </c>
      <c r="M26" s="18" t="str">
        <f>VLOOKUP(L26,'Player Selection Database'!$A:$B,2,FALSE)</f>
        <v>R2</v>
      </c>
      <c r="N26" s="154"/>
      <c r="O26" s="119">
        <v>61</v>
      </c>
      <c r="P26" s="161" t="s">
        <v>216</v>
      </c>
      <c r="Q26" s="18" t="str">
        <f>VLOOKUP(P26,'Player Selection Database'!$A:$B,2,FALSE)</f>
        <v>G44</v>
      </c>
      <c r="R26" s="154"/>
      <c r="S26" s="155"/>
      <c r="T26" s="156" t="e">
        <f>VLOOKUP(S26,'Player Selection Database'!$A:$B,2,FALSE)</f>
        <v>#N/A</v>
      </c>
      <c r="U26" s="157">
        <f>IFERROR(VLOOKUP(T26,'Player Selection Database'!$B:$C,2,FALSE),0)</f>
        <v>0</v>
      </c>
      <c r="V26" s="158">
        <f>F26+J26+N26+R26+U26</f>
        <v>0</v>
      </c>
    </row>
    <row r="27" spans="2:25" ht="21" x14ac:dyDescent="0.35">
      <c r="B27" s="123" t="s">
        <v>1785</v>
      </c>
      <c r="C27" s="119">
        <v>20</v>
      </c>
      <c r="D27" s="169" t="s">
        <v>212</v>
      </c>
      <c r="E27" s="18" t="str">
        <f>VLOOKUP(D27,'Player Selection Database'!A:B,2,FALSE)</f>
        <v>A7</v>
      </c>
      <c r="F27" s="220">
        <f>IFERROR(VLOOKUP(E27,'Player Selection Database'!$B:$C,2,FALSE),0)</f>
        <v>79.099999999999994</v>
      </c>
      <c r="G27" s="119">
        <v>21</v>
      </c>
      <c r="H27" s="173" t="s">
        <v>244</v>
      </c>
      <c r="I27" s="18" t="str">
        <f>VLOOKUP(H27,'Player Selection Database'!$A:$B,2,FALSE)</f>
        <v>H5</v>
      </c>
      <c r="J27" s="154"/>
      <c r="K27" s="119">
        <v>60</v>
      </c>
      <c r="L27" s="160" t="s">
        <v>518</v>
      </c>
      <c r="M27" s="18" t="str">
        <f>VLOOKUP(L27,'Player Selection Database'!$A:$B,2,FALSE)</f>
        <v>E5</v>
      </c>
      <c r="N27" s="154"/>
      <c r="O27" s="119">
        <v>61</v>
      </c>
      <c r="P27" s="162" t="s">
        <v>219</v>
      </c>
      <c r="Q27" s="18" t="str">
        <f>VLOOKUP(P27,'Player Selection Database'!$A:$B,2,FALSE)</f>
        <v>PA10</v>
      </c>
      <c r="R27" s="154"/>
      <c r="S27" s="155"/>
      <c r="T27" s="156" t="e">
        <f>VLOOKUP(S27,'Player Selection Database'!$A:$B,2,FALSE)</f>
        <v>#N/A</v>
      </c>
      <c r="U27" s="157">
        <f>IFERROR(VLOOKUP(T27,'Player Selection Database'!$B:$C,2,FALSE),0)</f>
        <v>0</v>
      </c>
      <c r="V27" s="158">
        <f>F27+J27+N27+R27+U27</f>
        <v>79.099999999999994</v>
      </c>
    </row>
    <row r="28" spans="2:25" ht="21" x14ac:dyDescent="0.35">
      <c r="B28" s="123" t="s">
        <v>1784</v>
      </c>
      <c r="C28" s="119">
        <v>20</v>
      </c>
      <c r="D28" s="168" t="s">
        <v>180</v>
      </c>
      <c r="E28" s="18" t="str">
        <f>VLOOKUP(D28,'Player Selection Database'!A:B,2,FALSE)</f>
        <v>NM26</v>
      </c>
      <c r="F28" s="154"/>
      <c r="G28" s="119">
        <v>21</v>
      </c>
      <c r="H28" s="167" t="s">
        <v>255</v>
      </c>
      <c r="I28" s="18" t="str">
        <f>VLOOKUP(H28,'Player Selection Database'!$A:$B,2,FALSE)</f>
        <v>F15</v>
      </c>
      <c r="J28" s="154"/>
      <c r="K28" s="119">
        <v>60</v>
      </c>
      <c r="L28" s="159" t="s">
        <v>209</v>
      </c>
      <c r="M28" s="18" t="str">
        <f>VLOOKUP(L28,'Player Selection Database'!$A:$B,2,FALSE)</f>
        <v>SS8</v>
      </c>
      <c r="N28" s="154"/>
      <c r="O28" s="119">
        <v>61</v>
      </c>
      <c r="P28" s="160" t="s">
        <v>526</v>
      </c>
      <c r="Q28" s="18" t="str">
        <f>VLOOKUP(P28,'Player Selection Database'!$A:$B,2,FALSE)</f>
        <v>E10</v>
      </c>
      <c r="R28" s="154"/>
      <c r="S28" s="155"/>
      <c r="T28" s="156" t="e">
        <f>VLOOKUP(S28,'Player Selection Database'!$A:$B,2,FALSE)</f>
        <v>#N/A</v>
      </c>
      <c r="U28" s="157">
        <f>IFERROR(VLOOKUP(T28,'Player Selection Database'!$B:$C,2,FALSE),0)</f>
        <v>0</v>
      </c>
      <c r="V28" s="158">
        <f>F28+J28+N28+R28+U28</f>
        <v>0</v>
      </c>
    </row>
    <row r="29" spans="2:25" ht="21" x14ac:dyDescent="0.25">
      <c r="B29" s="123" t="s">
        <v>1786</v>
      </c>
      <c r="C29" s="119">
        <v>20</v>
      </c>
      <c r="D29" s="172" t="s">
        <v>748</v>
      </c>
      <c r="E29" s="18" t="str">
        <f>VLOOKUP(D29,'Player Selection Database'!A:B,2,FALSE)</f>
        <v>R24</v>
      </c>
      <c r="F29" s="154"/>
      <c r="G29" s="119">
        <v>21</v>
      </c>
      <c r="H29" s="173" t="s">
        <v>286</v>
      </c>
      <c r="I29" s="18" t="str">
        <f>VLOOKUP(H29,'Player Selection Database'!$A:$B,2,FALSE)</f>
        <v>H31</v>
      </c>
      <c r="J29" s="154"/>
      <c r="K29" s="119">
        <v>60</v>
      </c>
      <c r="L29" s="172" t="s">
        <v>397</v>
      </c>
      <c r="M29" s="18" t="str">
        <f>VLOOKUP(L29,'Player Selection Database'!$A:$B,2,FALSE)</f>
        <v>R31</v>
      </c>
      <c r="N29" s="154"/>
      <c r="O29" s="119">
        <v>61</v>
      </c>
      <c r="P29" s="165" t="s">
        <v>317</v>
      </c>
      <c r="Q29" s="18" t="str">
        <f>VLOOKUP(P29,'Player Selection Database'!$A:$B,2,FALSE)</f>
        <v>SK40</v>
      </c>
      <c r="R29" s="154"/>
      <c r="S29" s="155"/>
      <c r="T29" s="156" t="e">
        <f>VLOOKUP(S29,'Player Selection Database'!$A:$B,2,FALSE)</f>
        <v>#N/A</v>
      </c>
      <c r="U29" s="157">
        <f>IFERROR(VLOOKUP(T29,'Player Selection Database'!$B:$C,2,FALSE),0)</f>
        <v>0</v>
      </c>
      <c r="V29" s="158">
        <f>F29+J29+N29+R29+U29</f>
        <v>0</v>
      </c>
    </row>
  </sheetData>
  <sheetProtection formatCells="0" formatColumns="0" formatRows="0"/>
  <mergeCells count="1">
    <mergeCell ref="X2:Y2"/>
  </mergeCells>
  <dataValidations count="1">
    <dataValidation type="list" allowBlank="1" showInputMessage="1" showErrorMessage="1" sqref="P25:P29 H3:H22 D3:D22 L3:L22 P3:P22 H25:H29 D25:D29 L25:L29 S3:S22 S25:S29" xr:uid="{32EDF047-3BCF-4DE8-AF04-0652E9C85966}">
      <formula1>Weekend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D170-AB39-479A-899A-A6790DEBE035}">
  <sheetPr>
    <tabColor rgb="FF92D050"/>
  </sheetPr>
  <dimension ref="A1:D718"/>
  <sheetViews>
    <sheetView workbookViewId="0">
      <selection activeCell="I46" sqref="I46"/>
    </sheetView>
  </sheetViews>
  <sheetFormatPr defaultRowHeight="15" x14ac:dyDescent="0.25"/>
  <cols>
    <col min="1" max="1" width="20.5703125" bestFit="1" customWidth="1"/>
    <col min="2" max="2" width="4" bestFit="1" customWidth="1"/>
    <col min="8" max="8" width="21.85546875" customWidth="1"/>
    <col min="9" max="9" width="105.85546875" bestFit="1" customWidth="1"/>
    <col min="10" max="10" width="38.85546875" bestFit="1" customWidth="1"/>
  </cols>
  <sheetData>
    <row r="1" spans="1:4" x14ac:dyDescent="0.25">
      <c r="A1" s="117" t="s">
        <v>104</v>
      </c>
      <c r="B1" s="33" t="str">
        <f>IF(COUNTIF('Weekend Quads'!$D2:$V21,A1)&gt;=1,"",ROW())</f>
        <v/>
      </c>
      <c r="C1" s="33" t="str" cm="1">
        <f t="array" ref="C1">IF(ROW(A1)-ROW(A$1)+1&gt;COUNT($B$1:$B$718),"",INDEX($A$1:$A$718,SMALL($B$1:$B$718,1+ROW(A1)-ROW(A$1))))</f>
        <v>Connor Rozee</v>
      </c>
      <c r="D1" t="str" cm="1">
        <f t="array" aca="1" ref="D1:D706" ca="1">OFFSET($C$1,0,0,COUNT($B$1:$B$718),1)</f>
        <v>Connor Rozee</v>
      </c>
    </row>
    <row r="2" spans="1:4" x14ac:dyDescent="0.25">
      <c r="A2" s="117" t="s">
        <v>105</v>
      </c>
      <c r="B2" s="33" t="str">
        <f>IF(COUNTIF('Weekend Quads'!$D3:$V22,A2)&gt;=1,"",ROW())</f>
        <v/>
      </c>
      <c r="C2" s="33" t="str" cm="1">
        <f t="array" ref="C2">IF(ROW(A2)-ROW(A$1)+1&gt;COUNT($B$1:$B$718),"",INDEX($A$1:$A$718,SMALL($B$1:$B$718,1+ROW(A2)-ROW(A$1))))</f>
        <v>Nick Daicos</v>
      </c>
      <c r="D2" t="str">
        <f ca="1"/>
        <v>Nick Daicos</v>
      </c>
    </row>
    <row r="3" spans="1:4" x14ac:dyDescent="0.25">
      <c r="A3" s="117" t="s">
        <v>106</v>
      </c>
      <c r="B3" s="33" t="str">
        <f>IF(COUNTIF('Weekend Quads'!$D4:$V23,A3)&gt;=1,"",ROW())</f>
        <v/>
      </c>
      <c r="C3" s="33" t="str" cm="1">
        <f t="array" ref="C3">IF(ROW(A3)-ROW(A$1)+1&gt;COUNT($B$1:$B$718),"",INDEX($A$1:$A$718,SMALL($B$1:$B$718,1+ROW(A3)-ROW(A$1))))</f>
        <v>Jye Caldwell</v>
      </c>
      <c r="D3" t="str">
        <f ca="1"/>
        <v>Jye Caldwell</v>
      </c>
    </row>
    <row r="4" spans="1:4" x14ac:dyDescent="0.25">
      <c r="A4" s="117" t="s">
        <v>107</v>
      </c>
      <c r="B4" s="33" t="str">
        <f>IF(COUNTIF('Weekend Quads'!$D5:$V24,A4)&gt;=1,"",ROW())</f>
        <v/>
      </c>
      <c r="C4" s="33" t="str" cm="1">
        <f t="array" ref="C4">IF(ROW(A4)-ROW(A$1)+1&gt;COUNT($B$1:$B$718),"",INDEX($A$1:$A$718,SMALL($B$1:$B$718,1+ROW(A4)-ROW(A$1))))</f>
        <v>Brodie Grundy</v>
      </c>
      <c r="D4" t="str">
        <f ca="1"/>
        <v>Brodie Grundy</v>
      </c>
    </row>
    <row r="5" spans="1:4" x14ac:dyDescent="0.25">
      <c r="A5" s="118" t="s">
        <v>108</v>
      </c>
      <c r="B5" s="33" t="str">
        <f>IF(COUNTIF('Weekend Quads'!$D6:$V25,A5)&gt;=1,"",ROW())</f>
        <v/>
      </c>
      <c r="C5" s="33" t="str" cm="1">
        <f t="array" ref="C5">IF(ROW(A5)-ROW(A$1)+1&gt;COUNT($B$1:$B$718),"",INDEX($A$1:$A$718,SMALL($B$1:$B$718,1+ROW(A5)-ROW(A$1))))</f>
        <v>Nic Martin</v>
      </c>
      <c r="D5" t="str">
        <f ca="1"/>
        <v>Nic Martin</v>
      </c>
    </row>
    <row r="6" spans="1:4" x14ac:dyDescent="0.25">
      <c r="A6" s="117" t="s">
        <v>109</v>
      </c>
      <c r="B6" s="33">
        <f>IF(COUNTIF('Weekend Quads'!$D7:$V26,A6)&gt;=1,"",ROW())</f>
        <v>6</v>
      </c>
      <c r="C6" s="33" t="str" cm="1">
        <f t="array" ref="C6">IF(ROW(A6)-ROW(A$1)+1&gt;COUNT($B$1:$B$718),"",INDEX($A$1:$A$718,SMALL($B$1:$B$718,1+ROW(A6)-ROW(A$1))))</f>
        <v>Tristan Xerri</v>
      </c>
      <c r="D6" t="str">
        <f ca="1"/>
        <v>Tristan Xerri</v>
      </c>
    </row>
    <row r="7" spans="1:4" x14ac:dyDescent="0.25">
      <c r="A7" s="118" t="s">
        <v>110</v>
      </c>
      <c r="B7" s="33" t="str">
        <f>IF(COUNTIF('Weekend Quads'!$D8:$V27,A7)&gt;=1,"",ROW())</f>
        <v/>
      </c>
      <c r="C7" s="33" t="str" cm="1">
        <f t="array" ref="C7">IF(ROW(A7)-ROW(A$1)+1&gt;COUNT($B$1:$B$718),"",INDEX($A$1:$A$718,SMALL($B$1:$B$718,1+ROW(A7)-ROW(A$1))))</f>
        <v>Tom Green</v>
      </c>
      <c r="D7" t="str">
        <f ca="1"/>
        <v>Tom Green</v>
      </c>
    </row>
    <row r="8" spans="1:4" x14ac:dyDescent="0.25">
      <c r="A8" s="117" t="s">
        <v>111</v>
      </c>
      <c r="B8" s="33">
        <f>IF(COUNTIF('Weekend Quads'!$D9:$V28,A8)&gt;=1,"",ROW())</f>
        <v>8</v>
      </c>
      <c r="C8" s="33" t="str" cm="1">
        <f t="array" ref="C8">IF(ROW(A8)-ROW(A$1)+1&gt;COUNT($B$1:$B$718),"",INDEX($A$1:$A$718,SMALL($B$1:$B$718,1+ROW(A8)-ROW(A$1))))</f>
        <v>Zach Merrett</v>
      </c>
      <c r="D8" t="str">
        <f ca="1"/>
        <v>Zach Merrett</v>
      </c>
    </row>
    <row r="9" spans="1:4" x14ac:dyDescent="0.25">
      <c r="A9" s="117" t="s">
        <v>112</v>
      </c>
      <c r="B9" s="33" t="str">
        <f>IF(COUNTIF('Weekend Quads'!$D10:$V29,A9)&gt;=1,"",ROW())</f>
        <v/>
      </c>
      <c r="C9" s="33" t="str" cm="1">
        <f t="array" ref="C9">IF(ROW(A9)-ROW(A$1)+1&gt;COUNT($B$1:$B$718),"",INDEX($A$1:$A$718,SMALL($B$1:$B$718,1+ROW(A9)-ROW(A$1))))</f>
        <v>Matthew Kennedy</v>
      </c>
      <c r="D9" t="str">
        <f ca="1"/>
        <v>Matthew Kennedy</v>
      </c>
    </row>
    <row r="10" spans="1:4" x14ac:dyDescent="0.25">
      <c r="A10" s="118" t="s">
        <v>113</v>
      </c>
      <c r="B10" s="33" t="str">
        <f>IF(COUNTIF('Weekend Quads'!$D11:$V30,A10)&gt;=1,"",ROW())</f>
        <v/>
      </c>
      <c r="C10" s="33" t="str" cm="1">
        <f t="array" ref="C10">IF(ROW(A10)-ROW(A$1)+1&gt;COUNT($B$1:$B$718),"",INDEX($A$1:$A$718,SMALL($B$1:$B$718,1+ROW(A10)-ROW(A$1))))</f>
        <v>Noah Anderson</v>
      </c>
      <c r="D10" t="str">
        <f ca="1"/>
        <v>Noah Anderson</v>
      </c>
    </row>
    <row r="11" spans="1:4" x14ac:dyDescent="0.25">
      <c r="A11" s="118" t="s">
        <v>114</v>
      </c>
      <c r="B11" s="33" t="str">
        <f>IF(COUNTIF('Weekend Quads'!$D12:$V31,A11)&gt;=1,"",ROW())</f>
        <v/>
      </c>
      <c r="C11" s="33" t="str" cm="1">
        <f t="array" ref="C11">IF(ROW(A11)-ROW(A$1)+1&gt;COUNT($B$1:$B$718),"",INDEX($A$1:$A$718,SMALL($B$1:$B$718,1+ROW(A11)-ROW(A$1))))</f>
        <v>Tom Liberatore</v>
      </c>
      <c r="D11" t="str">
        <f ca="1"/>
        <v>Tom Liberatore</v>
      </c>
    </row>
    <row r="12" spans="1:4" x14ac:dyDescent="0.25">
      <c r="A12" s="117" t="s">
        <v>115</v>
      </c>
      <c r="B12" s="33" t="str">
        <f>IF(COUNTIF('Weekend Quads'!$D13:$V32,A12)&gt;=1,"",ROW())</f>
        <v/>
      </c>
      <c r="C12" s="33" t="str" cm="1">
        <f t="array" ref="C12">IF(ROW(A12)-ROW(A$1)+1&gt;COUNT($B$1:$B$718),"",INDEX($A$1:$A$718,SMALL($B$1:$B$718,1+ROW(A12)-ROW(A$1))))</f>
        <v>Max Holmes</v>
      </c>
      <c r="D12" t="str">
        <f ca="1"/>
        <v>Max Holmes</v>
      </c>
    </row>
    <row r="13" spans="1:4" x14ac:dyDescent="0.25">
      <c r="A13" s="118" t="s">
        <v>116</v>
      </c>
      <c r="B13" s="33" t="str">
        <f>IF(COUNTIF('Weekend Quads'!$D14:$V33,A13)&gt;=1,"",ROW())</f>
        <v/>
      </c>
      <c r="C13" s="33" t="str" cm="1">
        <f t="array" ref="C13">IF(ROW(A13)-ROW(A$1)+1&gt;COUNT($B$1:$B$718),"",INDEX($A$1:$A$718,SMALL($B$1:$B$718,1+ROW(A13)-ROW(A$1))))</f>
        <v>Marcus Bontempelli</v>
      </c>
      <c r="D13" t="str">
        <f ca="1"/>
        <v>Marcus Bontempelli</v>
      </c>
    </row>
    <row r="14" spans="1:4" x14ac:dyDescent="0.25">
      <c r="A14" s="117" t="s">
        <v>117</v>
      </c>
      <c r="B14" s="33">
        <f>IF(COUNTIF('Weekend Quads'!$D15:$V34,A14)&gt;=1,"",ROW())</f>
        <v>14</v>
      </c>
      <c r="C14" s="33" t="str" cm="1">
        <f t="array" ref="C14">IF(ROW(A14)-ROW(A$1)+1&gt;COUNT($B$1:$B$718),"",INDEX($A$1:$A$718,SMALL($B$1:$B$718,1+ROW(A14)-ROW(A$1))))</f>
        <v>Jack Macrae</v>
      </c>
      <c r="D14" t="str">
        <f ca="1"/>
        <v>Jack Macrae</v>
      </c>
    </row>
    <row r="15" spans="1:4" x14ac:dyDescent="0.25">
      <c r="A15" s="118" t="s">
        <v>118</v>
      </c>
      <c r="B15" s="33">
        <f>IF(COUNTIF('Weekend Quads'!$D16:$V35,A15)&gt;=1,"",ROW())</f>
        <v>15</v>
      </c>
      <c r="C15" s="33" t="str" cm="1">
        <f t="array" ref="C15">IF(ROW(A15)-ROW(A$1)+1&gt;COUNT($B$1:$B$718),"",INDEX($A$1:$A$718,SMALL($B$1:$B$718,1+ROW(A15)-ROW(A$1))))</f>
        <v>Luke Jackson</v>
      </c>
      <c r="D15" t="str">
        <f ca="1"/>
        <v>Luke Jackson</v>
      </c>
    </row>
    <row r="16" spans="1:4" x14ac:dyDescent="0.25">
      <c r="A16" s="118" t="s">
        <v>119</v>
      </c>
      <c r="B16" s="33">
        <f>IF(COUNTIF('Weekend Quads'!$D17:$V36,A16)&gt;=1,"",ROW())</f>
        <v>16</v>
      </c>
      <c r="C16" s="33" t="str" cm="1">
        <f t="array" ref="C16">IF(ROW(A16)-ROW(A$1)+1&gt;COUNT($B$1:$B$718),"",INDEX($A$1:$A$718,SMALL($B$1:$B$718,1+ROW(A16)-ROW(A$1))))</f>
        <v>Jack Sinclair</v>
      </c>
      <c r="D16" t="str">
        <f ca="1"/>
        <v>Jack Sinclair</v>
      </c>
    </row>
    <row r="17" spans="1:4" x14ac:dyDescent="0.25">
      <c r="A17" s="117" t="s">
        <v>120</v>
      </c>
      <c r="B17" s="33">
        <f>IF(COUNTIF('Weekend Quads'!$D18:$V37,A17)&gt;=1,"",ROW())</f>
        <v>17</v>
      </c>
      <c r="C17" s="33" t="str" cm="1">
        <f t="array" ref="C17">IF(ROW(A17)-ROW(A$1)+1&gt;COUNT($B$1:$B$718),"",INDEX($A$1:$A$718,SMALL($B$1:$B$718,1+ROW(A17)-ROW(A$1))))</f>
        <v>Jack Steele</v>
      </c>
      <c r="D17" t="str">
        <f ca="1"/>
        <v>Jack Steele</v>
      </c>
    </row>
    <row r="18" spans="1:4" x14ac:dyDescent="0.25">
      <c r="A18" s="117" t="s">
        <v>121</v>
      </c>
      <c r="B18" s="33" t="str">
        <f>IF(COUNTIF('Weekend Quads'!$D19:$V38,A18)&gt;=1,"",ROW())</f>
        <v/>
      </c>
      <c r="C18" s="33" t="str" cm="1">
        <f t="array" ref="C18">IF(ROW(A18)-ROW(A$1)+1&gt;COUNT($B$1:$B$718),"",INDEX($A$1:$A$718,SMALL($B$1:$B$718,1+ROW(A18)-ROW(A$1))))</f>
        <v>Zak Butters</v>
      </c>
      <c r="D18" t="str">
        <f ca="1"/>
        <v>Zak Butters</v>
      </c>
    </row>
    <row r="19" spans="1:4" x14ac:dyDescent="0.25">
      <c r="A19" s="118" t="s">
        <v>122</v>
      </c>
      <c r="B19" s="33">
        <f>IF(COUNTIF('Weekend Quads'!$D20:$V39,A19)&gt;=1,"",ROW())</f>
        <v>19</v>
      </c>
      <c r="C19" s="33" t="str" cm="1">
        <f t="array" ref="C19">IF(ROW(A19)-ROW(A$1)+1&gt;COUNT($B$1:$B$718),"",INDEX($A$1:$A$718,SMALL($B$1:$B$718,1+ROW(A19)-ROW(A$1))))</f>
        <v>Finn Callaghan</v>
      </c>
      <c r="D19" t="str">
        <f ca="1"/>
        <v>Finn Callaghan</v>
      </c>
    </row>
    <row r="20" spans="1:4" x14ac:dyDescent="0.25">
      <c r="A20" s="117" t="s">
        <v>123</v>
      </c>
      <c r="B20" s="33">
        <f>IF(COUNTIF('Weekend Quads'!$D21:$V40,A20)&gt;=1,"",ROW())</f>
        <v>20</v>
      </c>
      <c r="C20" s="33" t="str" cm="1">
        <f t="array" ref="C20">IF(ROW(A20)-ROW(A$1)+1&gt;COUNT($B$1:$B$718),"",INDEX($A$1:$A$718,SMALL($B$1:$B$718,1+ROW(A20)-ROW(A$1))))</f>
        <v>Will Setterfield</v>
      </c>
      <c r="D20" t="str">
        <f ca="1"/>
        <v>Will Setterfield</v>
      </c>
    </row>
    <row r="21" spans="1:4" x14ac:dyDescent="0.25">
      <c r="A21" s="117" t="s">
        <v>124</v>
      </c>
      <c r="B21" s="33">
        <f>IF(COUNTIF('Weekend Quads'!$D22:$V41,A21)&gt;=1,"",ROW())</f>
        <v>21</v>
      </c>
      <c r="C21" s="33" t="str" cm="1">
        <f t="array" ref="C21">IF(ROW(A21)-ROW(A$1)+1&gt;COUNT($B$1:$B$718),"",INDEX($A$1:$A$718,SMALL($B$1:$B$718,1+ROW(A21)-ROW(A$1))))</f>
        <v>Ed Richards</v>
      </c>
      <c r="D21" t="str">
        <f ca="1"/>
        <v>Ed Richards</v>
      </c>
    </row>
    <row r="22" spans="1:4" x14ac:dyDescent="0.25">
      <c r="A22" s="117" t="s">
        <v>125</v>
      </c>
      <c r="B22" s="33">
        <f>IF(COUNTIF('Weekend Quads'!$D23:$V42,A22)&gt;=1,"",ROW())</f>
        <v>22</v>
      </c>
      <c r="C22" s="33" t="str" cm="1">
        <f t="array" ref="C22">IF(ROW(A22)-ROW(A$1)+1&gt;COUNT($B$1:$B$718),"",INDEX($A$1:$A$718,SMALL($B$1:$B$718,1+ROW(A22)-ROW(A$1))))</f>
        <v>Matt Rowell</v>
      </c>
      <c r="D22" t="str">
        <f ca="1"/>
        <v>Matt Rowell</v>
      </c>
    </row>
    <row r="23" spans="1:4" x14ac:dyDescent="0.25">
      <c r="A23" s="118" t="s">
        <v>126</v>
      </c>
      <c r="B23" s="33">
        <f>IF(COUNTIF('Weekend Quads'!$D24:$V43,A23)&gt;=1,"",ROW())</f>
        <v>23</v>
      </c>
      <c r="C23" s="33" t="str" cm="1">
        <f t="array" ref="C23">IF(ROW(A23)-ROW(A$1)+1&gt;COUNT($B$1:$B$718),"",INDEX($A$1:$A$718,SMALL($B$1:$B$718,1+ROW(A23)-ROW(A$1))))</f>
        <v>Josh Daicos</v>
      </c>
      <c r="D23" t="str">
        <f ca="1"/>
        <v>Josh Daicos</v>
      </c>
    </row>
    <row r="24" spans="1:4" x14ac:dyDescent="0.25">
      <c r="A24" s="117" t="s">
        <v>127</v>
      </c>
      <c r="B24" s="33">
        <f>IF(COUNTIF('Weekend Quads'!$D25:$V44,A24)&gt;=1,"",ROW())</f>
        <v>24</v>
      </c>
      <c r="C24" s="33" t="str" cm="1">
        <f t="array" ref="C24">IF(ROW(A24)-ROW(A$1)+1&gt;COUNT($B$1:$B$718),"",INDEX($A$1:$A$718,SMALL($B$1:$B$718,1+ROW(A24)-ROW(A$1))))</f>
        <v>Jai Newcombe</v>
      </c>
      <c r="D24" t="str">
        <f ca="1"/>
        <v>Jai Newcombe</v>
      </c>
    </row>
    <row r="25" spans="1:4" x14ac:dyDescent="0.25">
      <c r="A25" s="117" t="s">
        <v>128</v>
      </c>
      <c r="B25" s="33">
        <f>IF(COUNTIF('Weekend Quads'!$D26:$V45,A25)&gt;=1,"",ROW())</f>
        <v>25</v>
      </c>
      <c r="C25" s="33" t="str" cm="1">
        <f t="array" ref="C25">IF(ROW(A25)-ROW(A$1)+1&gt;COUNT($B$1:$B$718),"",INDEX($A$1:$A$718,SMALL($B$1:$B$718,1+ROW(A25)-ROW(A$1))))</f>
        <v>Caleb Serong</v>
      </c>
      <c r="D25" t="str">
        <f ca="1"/>
        <v>Caleb Serong</v>
      </c>
    </row>
    <row r="26" spans="1:4" x14ac:dyDescent="0.25">
      <c r="A26" s="117" t="s">
        <v>129</v>
      </c>
      <c r="B26" s="33">
        <f>IF(COUNTIF('Weekend Quads'!$D27:$V46,A26)&gt;=1,"",ROW())</f>
        <v>26</v>
      </c>
      <c r="C26" s="33" t="str" cm="1">
        <f t="array" ref="C26">IF(ROW(A26)-ROW(A$1)+1&gt;COUNT($B$1:$B$718),"",INDEX($A$1:$A$718,SMALL($B$1:$B$718,1+ROW(A26)-ROW(A$1))))</f>
        <v>Gryan Miers</v>
      </c>
      <c r="D26" t="str">
        <f ca="1"/>
        <v>Gryan Miers</v>
      </c>
    </row>
    <row r="27" spans="1:4" x14ac:dyDescent="0.25">
      <c r="A27" s="118" t="s">
        <v>130</v>
      </c>
      <c r="B27" s="33">
        <f>IF(COUNTIF('Weekend Quads'!$D28:$V47,A27)&gt;=1,"",ROW())</f>
        <v>27</v>
      </c>
      <c r="C27" s="33" t="str" cm="1">
        <f t="array" ref="C27">IF(ROW(A27)-ROW(A$1)+1&gt;COUNT($B$1:$B$718),"",INDEX($A$1:$A$718,SMALL($B$1:$B$718,1+ROW(A27)-ROW(A$1))))</f>
        <v>Isaac Heeney</v>
      </c>
      <c r="D27" t="str">
        <f ca="1"/>
        <v>Isaac Heeney</v>
      </c>
    </row>
    <row r="28" spans="1:4" x14ac:dyDescent="0.25">
      <c r="A28" s="118" t="s">
        <v>131</v>
      </c>
      <c r="B28" s="33">
        <f>IF(COUNTIF('Weekend Quads'!$D29:$V48,A28)&gt;=1,"",ROW())</f>
        <v>28</v>
      </c>
      <c r="C28" s="33" t="str" cm="1">
        <f t="array" ref="C28">IF(ROW(A28)-ROW(A$1)+1&gt;COUNT($B$1:$B$718),"",INDEX($A$1:$A$718,SMALL($B$1:$B$718,1+ROW(A28)-ROW(A$1))))</f>
        <v>Touk Miller</v>
      </c>
      <c r="D28" t="str">
        <f ca="1"/>
        <v>Touk Miller</v>
      </c>
    </row>
    <row r="29" spans="1:4" x14ac:dyDescent="0.25">
      <c r="A29" s="117" t="s">
        <v>132</v>
      </c>
      <c r="B29" s="33">
        <f>IF(COUNTIF('Weekend Quads'!$D30:$V49,A29)&gt;=1,"",ROW())</f>
        <v>29</v>
      </c>
      <c r="C29" s="33" t="str" cm="1">
        <f t="array" ref="C29">IF(ROW(A29)-ROW(A$1)+1&gt;COUNT($B$1:$B$718),"",INDEX($A$1:$A$718,SMALL($B$1:$B$718,1+ROW(A29)-ROW(A$1))))</f>
        <v>Bailey Dale</v>
      </c>
      <c r="D29" t="str">
        <f ca="1"/>
        <v>Bailey Dale</v>
      </c>
    </row>
    <row r="30" spans="1:4" x14ac:dyDescent="0.25">
      <c r="A30" s="118" t="s">
        <v>133</v>
      </c>
      <c r="B30" s="33">
        <f>IF(COUNTIF('Weekend Quads'!$D31:$V50,A30)&gt;=1,"",ROW())</f>
        <v>30</v>
      </c>
      <c r="C30" s="33" t="str" cm="1">
        <f t="array" ref="C30">IF(ROW(A30)-ROW(A$1)+1&gt;COUNT($B$1:$B$718),"",INDEX($A$1:$A$718,SMALL($B$1:$B$718,1+ROW(A30)-ROW(A$1))))</f>
        <v>Jarrod Witts</v>
      </c>
      <c r="D30" t="str">
        <f ca="1"/>
        <v>Jarrod Witts</v>
      </c>
    </row>
    <row r="31" spans="1:4" x14ac:dyDescent="0.25">
      <c r="A31" s="118" t="s">
        <v>134</v>
      </c>
      <c r="B31" s="33">
        <f>IF(COUNTIF('Weekend Quads'!$D32:$V51,A31)&gt;=1,"",ROW())</f>
        <v>31</v>
      </c>
      <c r="C31" s="33" t="str" cm="1">
        <f t="array" ref="C31">IF(ROW(A31)-ROW(A$1)+1&gt;COUNT($B$1:$B$718),"",INDEX($A$1:$A$718,SMALL($B$1:$B$718,1+ROW(A31)-ROW(A$1))))</f>
        <v>Toby Nankervis</v>
      </c>
      <c r="D31" t="str">
        <f ca="1"/>
        <v>Toby Nankervis</v>
      </c>
    </row>
    <row r="32" spans="1:4" x14ac:dyDescent="0.25">
      <c r="A32" s="118" t="s">
        <v>135</v>
      </c>
      <c r="B32" s="33">
        <f>IF(COUNTIF('Weekend Quads'!$D33:$V52,A32)&gt;=1,"",ROW())</f>
        <v>32</v>
      </c>
      <c r="C32" s="33" t="str" cm="1">
        <f t="array" ref="C32">IF(ROW(A32)-ROW(A$1)+1&gt;COUNT($B$1:$B$718),"",INDEX($A$1:$A$718,SMALL($B$1:$B$718,1+ROW(A32)-ROW(A$1))))</f>
        <v>Jordan Clark</v>
      </c>
      <c r="D32" t="str">
        <f ca="1"/>
        <v>Jordan Clark</v>
      </c>
    </row>
    <row r="33" spans="1:4" x14ac:dyDescent="0.25">
      <c r="A33" s="118" t="s">
        <v>136</v>
      </c>
      <c r="B33" s="33">
        <f>IF(COUNTIF('Weekend Quads'!$D34:$V53,A33)&gt;=1,"",ROW())</f>
        <v>33</v>
      </c>
      <c r="C33" s="33" t="str" cm="1">
        <f t="array" ref="C33">IF(ROW(A33)-ROW(A$1)+1&gt;COUNT($B$1:$B$718),"",INDEX($A$1:$A$718,SMALL($B$1:$B$718,1+ROW(A33)-ROW(A$1))))</f>
        <v>Christian Petracca</v>
      </c>
      <c r="D33" t="str">
        <f ca="1"/>
        <v>Christian Petracca</v>
      </c>
    </row>
    <row r="34" spans="1:4" x14ac:dyDescent="0.25">
      <c r="A34" s="118" t="s">
        <v>137</v>
      </c>
      <c r="B34" s="33">
        <f>IF(COUNTIF('Weekend Quads'!$D35:$V54,A34)&gt;=1,"",ROW())</f>
        <v>34</v>
      </c>
      <c r="C34" s="33" t="str" cm="1">
        <f t="array" ref="C34">IF(ROW(A34)-ROW(A$1)+1&gt;COUNT($B$1:$B$718),"",INDEX($A$1:$A$718,SMALL($B$1:$B$718,1+ROW(A34)-ROW(A$1))))</f>
        <v>Lloyd Meek</v>
      </c>
      <c r="D34" t="str">
        <f ca="1"/>
        <v>Lloyd Meek</v>
      </c>
    </row>
    <row r="35" spans="1:4" x14ac:dyDescent="0.25">
      <c r="A35" s="117" t="s">
        <v>138</v>
      </c>
      <c r="B35" s="33">
        <f>IF(COUNTIF('Weekend Quads'!$D36:$V55,A35)&gt;=1,"",ROW())</f>
        <v>35</v>
      </c>
      <c r="C35" s="33" t="str" cm="1">
        <f t="array" ref="C35">IF(ROW(A35)-ROW(A$1)+1&gt;COUNT($B$1:$B$718),"",INDEX($A$1:$A$718,SMALL($B$1:$B$718,1+ROW(A35)-ROW(A$1))))</f>
        <v>Tim Taranto</v>
      </c>
      <c r="D35" t="str">
        <f ca="1"/>
        <v>Tim Taranto</v>
      </c>
    </row>
    <row r="36" spans="1:4" x14ac:dyDescent="0.25">
      <c r="A36" s="117" t="s">
        <v>139</v>
      </c>
      <c r="B36" s="33">
        <f>IF(COUNTIF('Weekend Quads'!$D37:$V56,A36)&gt;=1,"",ROW())</f>
        <v>36</v>
      </c>
      <c r="C36" s="33" t="str" cm="1">
        <f t="array" ref="C36">IF(ROW(A36)-ROW(A$1)+1&gt;COUNT($B$1:$B$718),"",INDEX($A$1:$A$718,SMALL($B$1:$B$718,1+ROW(A36)-ROW(A$1))))</f>
        <v>John Noble</v>
      </c>
      <c r="D36" t="str">
        <f ca="1"/>
        <v>John Noble</v>
      </c>
    </row>
    <row r="37" spans="1:4" x14ac:dyDescent="0.25">
      <c r="A37" s="118" t="s">
        <v>140</v>
      </c>
      <c r="B37" s="33">
        <f>IF(COUNTIF('Weekend Quads'!$D38:$V57,A37)&gt;=1,"",ROW())</f>
        <v>37</v>
      </c>
      <c r="C37" s="33" t="str" cm="1">
        <f t="array" ref="C37">IF(ROW(A37)-ROW(A$1)+1&gt;COUNT($B$1:$B$718),"",INDEX($A$1:$A$718,SMALL($B$1:$B$718,1+ROW(A37)-ROW(A$1))))</f>
        <v>Steele Sidebottom</v>
      </c>
      <c r="D37" t="str">
        <f ca="1"/>
        <v>Steele Sidebottom</v>
      </c>
    </row>
    <row r="38" spans="1:4" x14ac:dyDescent="0.25">
      <c r="A38" s="117" t="s">
        <v>141</v>
      </c>
      <c r="B38" s="33">
        <f>IF(COUNTIF('Weekend Quads'!$D39:$V58,A38)&gt;=1,"",ROW())</f>
        <v>38</v>
      </c>
      <c r="C38" s="33" t="str" cm="1">
        <f t="array" ref="C38">IF(ROW(A38)-ROW(A$1)+1&gt;COUNT($B$1:$B$718),"",INDEX($A$1:$A$718,SMALL($B$1:$B$718,1+ROW(A38)-ROW(A$1))))</f>
        <v>Will Day</v>
      </c>
      <c r="D38" t="str">
        <f ca="1"/>
        <v>Will Day</v>
      </c>
    </row>
    <row r="39" spans="1:4" x14ac:dyDescent="0.25">
      <c r="A39" s="118" t="s">
        <v>142</v>
      </c>
      <c r="B39" s="33">
        <f>IF(COUNTIF('Weekend Quads'!$D40:$V59,A39)&gt;=1,"",ROW())</f>
        <v>39</v>
      </c>
      <c r="C39" s="33" t="str" cm="1">
        <f t="array" ref="C39">IF(ROW(A39)-ROW(A$1)+1&gt;COUNT($B$1:$B$718),"",INDEX($A$1:$A$718,SMALL($B$1:$B$718,1+ROW(A39)-ROW(A$1))))</f>
        <v>Rory Laird</v>
      </c>
      <c r="D39" t="str">
        <f ca="1"/>
        <v>Rory Laird</v>
      </c>
    </row>
    <row r="40" spans="1:4" x14ac:dyDescent="0.25">
      <c r="A40" s="118" t="s">
        <v>143</v>
      </c>
      <c r="B40" s="33">
        <f>IF(COUNTIF('Weekend Quads'!$D41:$V60,A40)&gt;=1,"",ROW())</f>
        <v>40</v>
      </c>
      <c r="C40" s="33" t="str" cm="1">
        <f t="array" ref="C40">IF(ROW(A40)-ROW(A$1)+1&gt;COUNT($B$1:$B$718),"",INDEX($A$1:$A$718,SMALL($B$1:$B$718,1+ROW(A40)-ROW(A$1))))</f>
        <v>Tom McCarthy</v>
      </c>
      <c r="D40" t="str">
        <f ca="1"/>
        <v>Tom McCarthy</v>
      </c>
    </row>
    <row r="41" spans="1:4" x14ac:dyDescent="0.25">
      <c r="A41" s="117" t="s">
        <v>144</v>
      </c>
      <c r="B41" s="33">
        <f>IF(COUNTIF('Weekend Quads'!$D42:$V61,A41)&gt;=1,"",ROW())</f>
        <v>41</v>
      </c>
      <c r="C41" s="33" t="str" cm="1">
        <f t="array" ref="C41">IF(ROW(A41)-ROW(A$1)+1&gt;COUNT($B$1:$B$718),"",INDEX($A$1:$A$718,SMALL($B$1:$B$718,1+ROW(A41)-ROW(A$1))))</f>
        <v>Ollie Wines</v>
      </c>
      <c r="D41" t="str">
        <f ca="1"/>
        <v>Ollie Wines</v>
      </c>
    </row>
    <row r="42" spans="1:4" x14ac:dyDescent="0.25">
      <c r="A42" s="117" t="s">
        <v>145</v>
      </c>
      <c r="B42" s="33">
        <f>IF(COUNTIF('Weekend Quads'!$D43:$V62,A42)&gt;=1,"",ROW())</f>
        <v>42</v>
      </c>
      <c r="C42" s="33" t="str" cm="1">
        <f t="array" ref="C42">IF(ROW(A42)-ROW(A$1)+1&gt;COUNT($B$1:$B$718),"",INDEX($A$1:$A$718,SMALL($B$1:$B$718,1+ROW(A42)-ROW(A$1))))</f>
        <v>Kysaiah Pickett</v>
      </c>
      <c r="D42" t="str">
        <f ca="1"/>
        <v>Kysaiah Pickett</v>
      </c>
    </row>
    <row r="43" spans="1:4" x14ac:dyDescent="0.25">
      <c r="A43" s="117" t="s">
        <v>146</v>
      </c>
      <c r="B43" s="33">
        <f>IF(COUNTIF('Weekend Quads'!$D44:$V63,A43)&gt;=1,"",ROW())</f>
        <v>43</v>
      </c>
      <c r="C43" s="33" t="str" cm="1">
        <f t="array" ref="C43">IF(ROW(A43)-ROW(A$1)+1&gt;COUNT($B$1:$B$718),"",INDEX($A$1:$A$718,SMALL($B$1:$B$718,1+ROW(A43)-ROW(A$1))))</f>
        <v>Christian Salem</v>
      </c>
      <c r="D43" t="str">
        <f ca="1"/>
        <v>Christian Salem</v>
      </c>
    </row>
    <row r="44" spans="1:4" x14ac:dyDescent="0.25">
      <c r="A44" s="117" t="s">
        <v>147</v>
      </c>
      <c r="B44" s="33">
        <f>IF(COUNTIF('Weekend Quads'!$D45:$V64,A44)&gt;=1,"",ROW())</f>
        <v>44</v>
      </c>
      <c r="C44" s="33" t="str" cm="1">
        <f t="array" ref="C44">IF(ROW(A44)-ROW(A$1)+1&gt;COUNT($B$1:$B$718),"",INDEX($A$1:$A$718,SMALL($B$1:$B$718,1+ROW(A44)-ROW(A$1))))</f>
        <v>Scott Pendlebury</v>
      </c>
      <c r="D44" t="str">
        <f ca="1"/>
        <v>Scott Pendlebury</v>
      </c>
    </row>
    <row r="45" spans="1:4" x14ac:dyDescent="0.25">
      <c r="A45" s="118" t="s">
        <v>148</v>
      </c>
      <c r="B45" s="33">
        <f>IF(COUNTIF('Weekend Quads'!$D46:$V65,A45)&gt;=1,"",ROW())</f>
        <v>45</v>
      </c>
      <c r="C45" s="33" t="str" cm="1">
        <f t="array" ref="C45">IF(ROW(A45)-ROW(A$1)+1&gt;COUNT($B$1:$B$718),"",INDEX($A$1:$A$718,SMALL($B$1:$B$718,1+ROW(A45)-ROW(A$1))))</f>
        <v>Tom Atkins</v>
      </c>
      <c r="D45" t="str">
        <f ca="1"/>
        <v>Tom Atkins</v>
      </c>
    </row>
    <row r="46" spans="1:4" x14ac:dyDescent="0.25">
      <c r="A46" s="118" t="s">
        <v>149</v>
      </c>
      <c r="B46" s="33">
        <f>IF(COUNTIF('Weekend Quads'!$D47:$V66,A46)&gt;=1,"",ROW())</f>
        <v>46</v>
      </c>
      <c r="C46" s="33" t="str" cm="1">
        <f t="array" ref="C46">IF(ROW(A46)-ROW(A$1)+1&gt;COUNT($B$1:$B$718),"",INDEX($A$1:$A$718,SMALL($B$1:$B$718,1+ROW(A46)-ROW(A$1))))</f>
        <v>Izak Rankine</v>
      </c>
      <c r="D46" t="str">
        <f ca="1"/>
        <v>Izak Rankine</v>
      </c>
    </row>
    <row r="47" spans="1:4" x14ac:dyDescent="0.25">
      <c r="A47" s="118" t="s">
        <v>150</v>
      </c>
      <c r="B47" s="33">
        <f>IF(COUNTIF('Weekend Quads'!$D48:$V67,A47)&gt;=1,"",ROW())</f>
        <v>47</v>
      </c>
      <c r="C47" s="33" t="str" cm="1">
        <f t="array" ref="C47">IF(ROW(A47)-ROW(A$1)+1&gt;COUNT($B$1:$B$718),"",INDEX($A$1:$A$718,SMALL($B$1:$B$718,1+ROW(A47)-ROW(A$1))))</f>
        <v>Reilly O'Brien</v>
      </c>
      <c r="D47" t="str">
        <f ca="1"/>
        <v>Reilly O'Brien</v>
      </c>
    </row>
    <row r="48" spans="1:4" x14ac:dyDescent="0.25">
      <c r="A48" s="118" t="s">
        <v>151</v>
      </c>
      <c r="B48" s="33">
        <f>IF(COUNTIF('Weekend Quads'!$D49:$V68,A48)&gt;=1,"",ROW())</f>
        <v>48</v>
      </c>
      <c r="C48" s="33" t="str" cm="1">
        <f t="array" ref="C48">IF(ROW(A48)-ROW(A$1)+1&gt;COUNT($B$1:$B$718),"",INDEX($A$1:$A$718,SMALL($B$1:$B$718,1+ROW(A48)-ROW(A$1))))</f>
        <v>Tom Powell</v>
      </c>
      <c r="D48" t="str">
        <f ca="1"/>
        <v>Tom Powell</v>
      </c>
    </row>
    <row r="49" spans="1:4" x14ac:dyDescent="0.25">
      <c r="A49" s="117" t="s">
        <v>152</v>
      </c>
      <c r="B49" s="33">
        <f>IF(COUNTIF('Weekend Quads'!$D50:$V69,A49)&gt;=1,"",ROW())</f>
        <v>49</v>
      </c>
      <c r="C49" s="33" t="str" cm="1">
        <f t="array" ref="C49">IF(ROW(A49)-ROW(A$1)+1&gt;COUNT($B$1:$B$718),"",INDEX($A$1:$A$718,SMALL($B$1:$B$718,1+ROW(A49)-ROW(A$1))))</f>
        <v>Clayton Oliver</v>
      </c>
      <c r="D49" t="str">
        <f ca="1"/>
        <v>Clayton Oliver</v>
      </c>
    </row>
    <row r="50" spans="1:4" x14ac:dyDescent="0.25">
      <c r="A50" s="117" t="s">
        <v>153</v>
      </c>
      <c r="B50" s="33">
        <f>IF(COUNTIF('Weekend Quads'!$D51:$V70,A50)&gt;=1,"",ROW())</f>
        <v>50</v>
      </c>
      <c r="C50" s="33" t="str" cm="1">
        <f t="array" ref="C50">IF(ROW(A50)-ROW(A$1)+1&gt;COUNT($B$1:$B$718),"",INDEX($A$1:$A$718,SMALL($B$1:$B$718,1+ROW(A50)-ROW(A$1))))</f>
        <v>Jayden Short</v>
      </c>
      <c r="D50" t="str">
        <f ca="1"/>
        <v>Jayden Short</v>
      </c>
    </row>
    <row r="51" spans="1:4" x14ac:dyDescent="0.25">
      <c r="A51" s="118" t="s">
        <v>154</v>
      </c>
      <c r="B51" s="33">
        <f>IF(COUNTIF('Weekend Quads'!$D52:$V71,A51)&gt;=1,"",ROW())</f>
        <v>51</v>
      </c>
      <c r="C51" s="33" t="str" cm="1">
        <f t="array" ref="C51">IF(ROW(A51)-ROW(A$1)+1&gt;COUNT($B$1:$B$718),"",INDEX($A$1:$A$718,SMALL($B$1:$B$718,1+ROW(A51)-ROW(A$1))))</f>
        <v>Chad Warner</v>
      </c>
      <c r="D51" t="str">
        <f ca="1"/>
        <v>Chad Warner</v>
      </c>
    </row>
    <row r="52" spans="1:4" x14ac:dyDescent="0.25">
      <c r="A52" s="117" t="s">
        <v>155</v>
      </c>
      <c r="B52" s="33">
        <f>IF(COUNTIF('Weekend Quads'!$D53:$V72,A52)&gt;=1,"",ROW())</f>
        <v>52</v>
      </c>
      <c r="C52" s="33" t="str" cm="1">
        <f t="array" ref="C52">IF(ROW(A52)-ROW(A$1)+1&gt;COUNT($B$1:$B$718),"",INDEX($A$1:$A$718,SMALL($B$1:$B$718,1+ROW(A52)-ROW(A$1))))</f>
        <v>Tom Mitchell</v>
      </c>
      <c r="D52" t="str">
        <f ca="1"/>
        <v>Tom Mitchell</v>
      </c>
    </row>
    <row r="53" spans="1:4" x14ac:dyDescent="0.25">
      <c r="A53" s="118" t="s">
        <v>156</v>
      </c>
      <c r="B53" s="33">
        <f>IF(COUNTIF('Weekend Quads'!$D54:$V73,A53)&gt;=1,"",ROW())</f>
        <v>53</v>
      </c>
      <c r="C53" s="33" t="str" cm="1">
        <f t="array" ref="C53">IF(ROW(A53)-ROW(A$1)+1&gt;COUNT($B$1:$B$718),"",INDEX($A$1:$A$718,SMALL($B$1:$B$718,1+ROW(A53)-ROW(A$1))))</f>
        <v>Jake Bowey</v>
      </c>
      <c r="D53" t="str">
        <f ca="1"/>
        <v>Jake Bowey</v>
      </c>
    </row>
    <row r="54" spans="1:4" x14ac:dyDescent="0.25">
      <c r="A54" s="117" t="s">
        <v>157</v>
      </c>
      <c r="B54" s="33">
        <f>IF(COUNTIF('Weekend Quads'!$D55:$V74,A54)&gt;=1,"",ROW())</f>
        <v>54</v>
      </c>
      <c r="C54" s="33" t="str" cm="1">
        <f t="array" ref="C54">IF(ROW(A54)-ROW(A$1)+1&gt;COUNT($B$1:$B$718),"",INDEX($A$1:$A$718,SMALL($B$1:$B$718,1+ROW(A54)-ROW(A$1))))</f>
        <v>Karl Amon</v>
      </c>
      <c r="D54" t="str">
        <f ca="1"/>
        <v>Karl Amon</v>
      </c>
    </row>
    <row r="55" spans="1:4" x14ac:dyDescent="0.25">
      <c r="A55" s="118" t="s">
        <v>158</v>
      </c>
      <c r="B55" s="33">
        <f>IF(COUNTIF('Weekend Quads'!$D56:$V75,A55)&gt;=1,"",ROW())</f>
        <v>55</v>
      </c>
      <c r="C55" s="33" t="str" cm="1">
        <f t="array" ref="C55">IF(ROW(A55)-ROW(A$1)+1&gt;COUNT($B$1:$B$718),"",INDEX($A$1:$A$718,SMALL($B$1:$B$718,1+ROW(A55)-ROW(A$1))))</f>
        <v>Josh Kelly</v>
      </c>
      <c r="D55" t="str">
        <f ca="1"/>
        <v>Josh Kelly</v>
      </c>
    </row>
    <row r="56" spans="1:4" x14ac:dyDescent="0.25">
      <c r="A56" s="118" t="s">
        <v>159</v>
      </c>
      <c r="B56" s="33">
        <f>IF(COUNTIF('Weekend Quads'!$D57:$V76,A56)&gt;=1,"",ROW())</f>
        <v>56</v>
      </c>
      <c r="C56" s="33" t="str" cm="1">
        <f t="array" ref="C56">IF(ROW(A56)-ROW(A$1)+1&gt;COUNT($B$1:$B$718),"",INDEX($A$1:$A$718,SMALL($B$1:$B$718,1+ROW(A56)-ROW(A$1))))</f>
        <v>Caleb Daniel</v>
      </c>
      <c r="D56" t="str">
        <f ca="1"/>
        <v>Caleb Daniel</v>
      </c>
    </row>
    <row r="57" spans="1:4" x14ac:dyDescent="0.25">
      <c r="A57" s="118" t="s">
        <v>160</v>
      </c>
      <c r="B57" s="33">
        <f>IF(COUNTIF('Weekend Quads'!$D58:$V77,A57)&gt;=1,"",ROW())</f>
        <v>57</v>
      </c>
      <c r="C57" s="33" t="str" cm="1">
        <f t="array" ref="C57">IF(ROW(A57)-ROW(A$1)+1&gt;COUNT($B$1:$B$718),"",INDEX($A$1:$A$718,SMALL($B$1:$B$718,1+ROW(A57)-ROW(A$1))))</f>
        <v>Dion Prestia</v>
      </c>
      <c r="D57" t="str">
        <f ca="1"/>
        <v>Dion Prestia</v>
      </c>
    </row>
    <row r="58" spans="1:4" x14ac:dyDescent="0.25">
      <c r="A58" s="117" t="s">
        <v>161</v>
      </c>
      <c r="B58" s="33">
        <f>IF(COUNTIF('Weekend Quads'!$D59:$V78,A58)&gt;=1,"",ROW())</f>
        <v>58</v>
      </c>
      <c r="C58" s="33" t="str" cm="1">
        <f t="array" ref="C58">IF(ROW(A58)-ROW(A$1)+1&gt;COUNT($B$1:$B$718),"",INDEX($A$1:$A$718,SMALL($B$1:$B$718,1+ROW(A58)-ROW(A$1))))</f>
        <v>Callum Mills</v>
      </c>
      <c r="D58" t="str">
        <f ca="1"/>
        <v>Callum Mills</v>
      </c>
    </row>
    <row r="59" spans="1:4" x14ac:dyDescent="0.25">
      <c r="A59" s="118" t="s">
        <v>162</v>
      </c>
      <c r="B59" s="33">
        <f>IF(COUNTIF('Weekend Quads'!$D60:$V79,A59)&gt;=1,"",ROW())</f>
        <v>59</v>
      </c>
      <c r="C59" s="33" t="str" cm="1">
        <f t="array" ref="C59">IF(ROW(A59)-ROW(A$1)+1&gt;COUNT($B$1:$B$718),"",INDEX($A$1:$A$718,SMALL($B$1:$B$718,1+ROW(A59)-ROW(A$1))))</f>
        <v>Luke Ryan</v>
      </c>
      <c r="D59" t="str">
        <f ca="1"/>
        <v>Luke Ryan</v>
      </c>
    </row>
    <row r="60" spans="1:4" x14ac:dyDescent="0.25">
      <c r="A60" s="117" t="s">
        <v>163</v>
      </c>
      <c r="B60" s="33">
        <f>IF(COUNTIF('Weekend Quads'!$D61:$V80,A60)&gt;=1,"",ROW())</f>
        <v>60</v>
      </c>
      <c r="C60" s="33" t="str" cm="1">
        <f t="array" ref="C60">IF(ROW(A60)-ROW(A$1)+1&gt;COUNT($B$1:$B$718),"",INDEX($A$1:$A$718,SMALL($B$1:$B$718,1+ROW(A60)-ROW(A$1))))</f>
        <v>Jack Crisp</v>
      </c>
      <c r="D60" t="str">
        <f ca="1"/>
        <v>Jack Crisp</v>
      </c>
    </row>
    <row r="61" spans="1:4" x14ac:dyDescent="0.25">
      <c r="A61" s="118" t="s">
        <v>164</v>
      </c>
      <c r="B61" s="33">
        <f>IF(COUNTIF('Weekend Quads'!$D62:$V81,A61)&gt;=1,"",ROW())</f>
        <v>61</v>
      </c>
      <c r="C61" s="33" t="str" cm="1">
        <f t="array" ref="C61">IF(ROW(A61)-ROW(A$1)+1&gt;COUNT($B$1:$B$718),"",INDEX($A$1:$A$718,SMALL($B$1:$B$718,1+ROW(A61)-ROW(A$1))))</f>
        <v>Jake Lloyd</v>
      </c>
      <c r="D61" t="str">
        <f ca="1"/>
        <v>Jake Lloyd</v>
      </c>
    </row>
    <row r="62" spans="1:4" x14ac:dyDescent="0.25">
      <c r="A62" s="117" t="s">
        <v>165</v>
      </c>
      <c r="B62" s="33">
        <f>IF(COUNTIF('Weekend Quads'!$D63:$V82,A62)&gt;=1,"",ROW())</f>
        <v>62</v>
      </c>
      <c r="C62" s="33" t="str" cm="1">
        <f t="array" ref="C62">IF(ROW(A62)-ROW(A$1)+1&gt;COUNT($B$1:$B$718),"",INDEX($A$1:$A$718,SMALL($B$1:$B$718,1+ROW(A62)-ROW(A$1))))</f>
        <v>Jack Viney</v>
      </c>
      <c r="D62" t="str">
        <f ca="1"/>
        <v>Jack Viney</v>
      </c>
    </row>
    <row r="63" spans="1:4" x14ac:dyDescent="0.25">
      <c r="A63" s="117" t="s">
        <v>166</v>
      </c>
      <c r="B63" s="33">
        <f>IF(COUNTIF('Weekend Quads'!$D64:$V83,A63)&gt;=1,"",ROW())</f>
        <v>63</v>
      </c>
      <c r="C63" s="33" t="str" cm="1">
        <f t="array" ref="C63">IF(ROW(A63)-ROW(A$1)+1&gt;COUNT($B$1:$B$718),"",INDEX($A$1:$A$718,SMALL($B$1:$B$718,1+ROW(A63)-ROW(A$1))))</f>
        <v>Sam Darcy</v>
      </c>
      <c r="D63" t="str">
        <f ca="1"/>
        <v>Sam Darcy</v>
      </c>
    </row>
    <row r="64" spans="1:4" x14ac:dyDescent="0.25">
      <c r="A64" s="117" t="s">
        <v>167</v>
      </c>
      <c r="B64" s="33">
        <f>IF(COUNTIF('Weekend Quads'!$D65:$V84,A64)&gt;=1,"",ROW())</f>
        <v>64</v>
      </c>
      <c r="C64" s="33" t="str" cm="1">
        <f t="array" ref="C64">IF(ROW(A64)-ROW(A$1)+1&gt;COUNT($B$1:$B$718),"",INDEX($A$1:$A$718,SMALL($B$1:$B$718,1+ROW(A64)-ROW(A$1))))</f>
        <v>Darcy Parish</v>
      </c>
      <c r="D64" t="str">
        <f ca="1"/>
        <v>Darcy Parish</v>
      </c>
    </row>
    <row r="65" spans="1:4" x14ac:dyDescent="0.25">
      <c r="A65" s="117" t="s">
        <v>168</v>
      </c>
      <c r="B65" s="33">
        <f>IF(COUNTIF('Weekend Quads'!$D66:$V85,A65)&gt;=1,"",ROW())</f>
        <v>65</v>
      </c>
      <c r="C65" s="33" t="str" cm="1">
        <f t="array" ref="C65">IF(ROW(A65)-ROW(A$1)+1&gt;COUNT($B$1:$B$718),"",INDEX($A$1:$A$718,SMALL($B$1:$B$718,1+ROW(A65)-ROW(A$1))))</f>
        <v>Luke Parker</v>
      </c>
      <c r="D65" t="str">
        <f ca="1"/>
        <v>Luke Parker</v>
      </c>
    </row>
    <row r="66" spans="1:4" x14ac:dyDescent="0.25">
      <c r="A66" s="118" t="s">
        <v>169</v>
      </c>
      <c r="B66" s="33">
        <f>IF(COUNTIF('Weekend Quads'!$D67:$V86,A66)&gt;=1,"",ROW())</f>
        <v>66</v>
      </c>
      <c r="C66" s="33" t="str" cm="1">
        <f t="array" ref="C66">IF(ROW(A66)-ROW(A$1)+1&gt;COUNT($B$1:$B$718),"",INDEX($A$1:$A$718,SMALL($B$1:$B$718,1+ROW(A66)-ROW(A$1))))</f>
        <v>George Stevens</v>
      </c>
      <c r="D66" t="str">
        <f ca="1"/>
        <v>George Stevens</v>
      </c>
    </row>
    <row r="67" spans="1:4" x14ac:dyDescent="0.25">
      <c r="A67" s="117" t="s">
        <v>170</v>
      </c>
      <c r="B67" s="33">
        <f>IF(COUNTIF('Weekend Quads'!$D68:$V87,A67)&gt;=1,"",ROW())</f>
        <v>67</v>
      </c>
      <c r="C67" s="33" t="str" cm="1">
        <f t="array" ref="C67">IF(ROW(A67)-ROW(A$1)+1&gt;COUNT($B$1:$B$718),"",INDEX($A$1:$A$718,SMALL($B$1:$B$718,1+ROW(A67)-ROW(A$1))))</f>
        <v>Archie Roberts</v>
      </c>
      <c r="D67" t="str">
        <f ca="1"/>
        <v>Archie Roberts</v>
      </c>
    </row>
    <row r="68" spans="1:4" x14ac:dyDescent="0.25">
      <c r="A68" s="118" t="s">
        <v>171</v>
      </c>
      <c r="B68" s="33">
        <f>IF(COUNTIF('Weekend Quads'!$D69:$V88,A68)&gt;=1,"",ROW())</f>
        <v>68</v>
      </c>
      <c r="C68" s="33" t="str" cm="1">
        <f t="array" ref="C68">IF(ROW(A68)-ROW(A$1)+1&gt;COUNT($B$1:$B$718),"",INDEX($A$1:$A$718,SMALL($B$1:$B$718,1+ROW(A68)-ROW(A$1))))</f>
        <v>Jake Soligo</v>
      </c>
      <c r="D68" t="str">
        <f ca="1"/>
        <v>Jake Soligo</v>
      </c>
    </row>
    <row r="69" spans="1:4" x14ac:dyDescent="0.25">
      <c r="A69" s="118" t="s">
        <v>172</v>
      </c>
      <c r="B69" s="33">
        <f>IF(COUNTIF('Weekend Quads'!$D70:$V89,A69)&gt;=1,"",ROW())</f>
        <v>69</v>
      </c>
      <c r="C69" s="33" t="str" cm="1">
        <f t="array" ref="C69">IF(ROW(A69)-ROW(A$1)+1&gt;COUNT($B$1:$B$718),"",INDEX($A$1:$A$718,SMALL($B$1:$B$718,1+ROW(A69)-ROW(A$1))))</f>
        <v>Matt Roberts</v>
      </c>
      <c r="D69" t="str">
        <f ca="1"/>
        <v>Matt Roberts</v>
      </c>
    </row>
    <row r="70" spans="1:4" x14ac:dyDescent="0.25">
      <c r="A70" s="118" t="s">
        <v>173</v>
      </c>
      <c r="B70" s="33">
        <f>IF(COUNTIF('Weekend Quads'!$D71:$V90,A70)&gt;=1,"",ROW())</f>
        <v>70</v>
      </c>
      <c r="C70" s="33" t="str" cm="1">
        <f t="array" ref="C70">IF(ROW(A70)-ROW(A$1)+1&gt;COUNT($B$1:$B$718),"",INDEX($A$1:$A$718,SMALL($B$1:$B$718,1+ROW(A70)-ROW(A$1))))</f>
        <v>Nick Blakey</v>
      </c>
      <c r="D70" t="str">
        <f ca="1"/>
        <v>Nick Blakey</v>
      </c>
    </row>
    <row r="71" spans="1:4" x14ac:dyDescent="0.25">
      <c r="A71" s="117" t="s">
        <v>174</v>
      </c>
      <c r="B71" s="33">
        <f>IF(COUNTIF('Weekend Quads'!$D72:$V91,A71)&gt;=1,"",ROW())</f>
        <v>71</v>
      </c>
      <c r="C71" s="33" t="str" cm="1">
        <f t="array" ref="C71">IF(ROW(A71)-ROW(A$1)+1&gt;COUNT($B$1:$B$718),"",INDEX($A$1:$A$718,SMALL($B$1:$B$718,1+ROW(A71)-ROW(A$1))))</f>
        <v>Callum Wilkie</v>
      </c>
      <c r="D71" t="str">
        <f ca="1"/>
        <v>Callum Wilkie</v>
      </c>
    </row>
    <row r="72" spans="1:4" x14ac:dyDescent="0.25">
      <c r="A72" s="118" t="s">
        <v>175</v>
      </c>
      <c r="B72" s="33">
        <f>IF(COUNTIF('Weekend Quads'!$D73:$V92,A72)&gt;=1,"",ROW())</f>
        <v>72</v>
      </c>
      <c r="C72" s="33" t="str" cm="1">
        <f t="array" ref="C72">IF(ROW(A72)-ROW(A$1)+1&gt;COUNT($B$1:$B$718),"",INDEX($A$1:$A$718,SMALL($B$1:$B$718,1+ROW(A72)-ROW(A$1))))</f>
        <v>Shaun Mannagh</v>
      </c>
      <c r="D72" t="str">
        <f ca="1"/>
        <v>Shaun Mannagh</v>
      </c>
    </row>
    <row r="73" spans="1:4" x14ac:dyDescent="0.25">
      <c r="A73" s="117" t="s">
        <v>176</v>
      </c>
      <c r="B73" s="33">
        <f>IF(COUNTIF('Weekend Quads'!$D74:$V93,A73)&gt;=1,"",ROW())</f>
        <v>73</v>
      </c>
      <c r="C73" s="33" t="str" cm="1">
        <f t="array" ref="C73">IF(ROW(A73)-ROW(A$1)+1&gt;COUNT($B$1:$B$718),"",INDEX($A$1:$A$718,SMALL($B$1:$B$718,1+ROW(A73)-ROW(A$1))))</f>
        <v>Jacob Hopper</v>
      </c>
      <c r="D73" t="str">
        <f ca="1"/>
        <v>Jacob Hopper</v>
      </c>
    </row>
    <row r="74" spans="1:4" x14ac:dyDescent="0.25">
      <c r="A74" s="117" t="s">
        <v>177</v>
      </c>
      <c r="B74" s="33">
        <f>IF(COUNTIF('Weekend Quads'!$D75:$V94,A74)&gt;=1,"",ROW())</f>
        <v>74</v>
      </c>
      <c r="C74" s="33" t="str" cm="1">
        <f t="array" ref="C74">IF(ROW(A74)-ROW(A$1)+1&gt;COUNT($B$1:$B$718),"",INDEX($A$1:$A$718,SMALL($B$1:$B$718,1+ROW(A74)-ROW(A$1))))</f>
        <v>Luke Davies-Uniacke</v>
      </c>
      <c r="D74" t="str">
        <f ca="1"/>
        <v>Luke Davies-Uniacke</v>
      </c>
    </row>
    <row r="75" spans="1:4" x14ac:dyDescent="0.25">
      <c r="A75" s="117" t="s">
        <v>178</v>
      </c>
      <c r="B75" s="33">
        <f>IF(COUNTIF('Weekend Quads'!$D76:$V95,A75)&gt;=1,"",ROW())</f>
        <v>75</v>
      </c>
      <c r="C75" s="33" t="str" cm="1">
        <f t="array" ref="C75">IF(ROW(A75)-ROW(A$1)+1&gt;COUNT($B$1:$B$718),"",INDEX($A$1:$A$718,SMALL($B$1:$B$718,1+ROW(A75)-ROW(A$1))))</f>
        <v>Sam Draper</v>
      </c>
      <c r="D75" t="str">
        <f ca="1"/>
        <v>Sam Draper</v>
      </c>
    </row>
    <row r="76" spans="1:4" x14ac:dyDescent="0.25">
      <c r="A76" s="117" t="s">
        <v>179</v>
      </c>
      <c r="B76" s="33">
        <f>IF(COUNTIF('Weekend Quads'!$D77:$V96,A76)&gt;=1,"",ROW())</f>
        <v>76</v>
      </c>
      <c r="C76" s="33" t="str" cm="1">
        <f t="array" ref="C76">IF(ROW(A76)-ROW(A$1)+1&gt;COUNT($B$1:$B$718),"",INDEX($A$1:$A$718,SMALL($B$1:$B$718,1+ROW(A76)-ROW(A$1))))</f>
        <v>Jeremy Cameron</v>
      </c>
      <c r="D76" t="str">
        <f ca="1"/>
        <v>Jeremy Cameron</v>
      </c>
    </row>
    <row r="77" spans="1:4" x14ac:dyDescent="0.25">
      <c r="A77" s="118" t="s">
        <v>180</v>
      </c>
      <c r="B77" s="33">
        <f>IF(COUNTIF('Weekend Quads'!$D78:$V97,A77)&gt;=1,"",ROW())</f>
        <v>77</v>
      </c>
      <c r="C77" s="33" t="str" cm="1">
        <f t="array" ref="C77">IF(ROW(A77)-ROW(A$1)+1&gt;COUNT($B$1:$B$718),"",INDEX($A$1:$A$718,SMALL($B$1:$B$718,1+ROW(A77)-ROW(A$1))))</f>
        <v>Peter Wright</v>
      </c>
      <c r="D77" t="str">
        <f ca="1"/>
        <v>Peter Wright</v>
      </c>
    </row>
    <row r="78" spans="1:4" x14ac:dyDescent="0.25">
      <c r="A78" s="118" t="s">
        <v>181</v>
      </c>
      <c r="B78" s="33">
        <f>IF(COUNTIF('Weekend Quads'!$D79:$V98,A78)&gt;=1,"",ROW())</f>
        <v>78</v>
      </c>
      <c r="C78" s="33" t="str" cm="1">
        <f t="array" ref="C78">IF(ROW(A78)-ROW(A$1)+1&gt;COUNT($B$1:$B$718),"",INDEX($A$1:$A$718,SMALL($B$1:$B$718,1+ROW(A78)-ROW(A$1))))</f>
        <v>Matt Crouch</v>
      </c>
      <c r="D78" t="str">
        <f ca="1"/>
        <v>Matt Crouch</v>
      </c>
    </row>
    <row r="79" spans="1:4" x14ac:dyDescent="0.25">
      <c r="A79" s="118" t="s">
        <v>182</v>
      </c>
      <c r="B79" s="33">
        <f>IF(COUNTIF('Weekend Quads'!$D80:$V99,A79)&gt;=1,"",ROW())</f>
        <v>79</v>
      </c>
      <c r="C79" s="33" t="str" cm="1">
        <f t="array" ref="C79">IF(ROW(A79)-ROW(A$1)+1&gt;COUNT($B$1:$B$718),"",INDEX($A$1:$A$718,SMALL($B$1:$B$718,1+ROW(A79)-ROW(A$1))))</f>
        <v>Ryan Angwin</v>
      </c>
      <c r="D79" t="str">
        <f ca="1"/>
        <v>Ryan Angwin</v>
      </c>
    </row>
    <row r="80" spans="1:4" x14ac:dyDescent="0.25">
      <c r="A80" s="118" t="s">
        <v>183</v>
      </c>
      <c r="B80" s="33">
        <f>IF(COUNTIF('Weekend Quads'!$D81:$V100,A80)&gt;=1,"",ROW())</f>
        <v>80</v>
      </c>
      <c r="C80" s="33" t="str" cm="1">
        <f t="array" ref="C80">IF(ROW(A80)-ROW(A$1)+1&gt;COUNT($B$1:$B$718),"",INDEX($A$1:$A$718,SMALL($B$1:$B$718,1+ROW(A80)-ROW(A$1))))</f>
        <v>Jack Graham</v>
      </c>
      <c r="D80" t="str">
        <f ca="1"/>
        <v>Jack Graham</v>
      </c>
    </row>
    <row r="81" spans="1:4" x14ac:dyDescent="0.25">
      <c r="A81" s="118" t="s">
        <v>184</v>
      </c>
      <c r="B81" s="33">
        <f>IF(COUNTIF('Weekend Quads'!$D82:$V101,A81)&gt;=1,"",ROW())</f>
        <v>81</v>
      </c>
      <c r="C81" s="33" t="str" cm="1">
        <f t="array" ref="C81">IF(ROW(A81)-ROW(A$1)+1&gt;COUNT($B$1:$B$718),"",INDEX($A$1:$A$718,SMALL($B$1:$B$718,1+ROW(A81)-ROW(A$1))))</f>
        <v>Toby Greene</v>
      </c>
      <c r="D81" t="str">
        <f ca="1"/>
        <v>Toby Greene</v>
      </c>
    </row>
    <row r="82" spans="1:4" x14ac:dyDescent="0.25">
      <c r="A82" s="117" t="s">
        <v>185</v>
      </c>
      <c r="B82" s="33">
        <f>IF(COUNTIF('Weekend Quads'!$D83:$V102,A82)&gt;=1,"",ROW())</f>
        <v>82</v>
      </c>
      <c r="C82" s="33" t="str" cm="1">
        <f t="array" ref="C82">IF(ROW(A82)-ROW(A$1)+1&gt;COUNT($B$1:$B$718),"",INDEX($A$1:$A$718,SMALL($B$1:$B$718,1+ROW(A82)-ROW(A$1))))</f>
        <v>James Peatling</v>
      </c>
      <c r="D82" t="str">
        <f ca="1"/>
        <v>James Peatling</v>
      </c>
    </row>
    <row r="83" spans="1:4" x14ac:dyDescent="0.25">
      <c r="A83" s="118" t="s">
        <v>186</v>
      </c>
      <c r="B83" s="33">
        <f>IF(COUNTIF('Weekend Quads'!$D84:$V103,A83)&gt;=1,"",ROW())</f>
        <v>83</v>
      </c>
      <c r="C83" s="33" t="str" cm="1">
        <f t="array" ref="C83">IF(ROW(A83)-ROW(A$1)+1&gt;COUNT($B$1:$B$718),"",INDEX($A$1:$A$718,SMALL($B$1:$B$718,1+ROW(A83)-ROW(A$1))))</f>
        <v>Ned Long</v>
      </c>
      <c r="D83" t="str">
        <f ca="1"/>
        <v>Ned Long</v>
      </c>
    </row>
    <row r="84" spans="1:4" x14ac:dyDescent="0.25">
      <c r="A84" s="117" t="s">
        <v>187</v>
      </c>
      <c r="B84" s="33">
        <f>IF(COUNTIF('Weekend Quads'!$D85:$V104,A84)&gt;=1,"",ROW())</f>
        <v>84</v>
      </c>
      <c r="C84" s="33" t="str" cm="1">
        <f t="array" ref="C84">IF(ROW(A84)-ROW(A$1)+1&gt;COUNT($B$1:$B$718),"",INDEX($A$1:$A$718,SMALL($B$1:$B$718,1+ROW(A84)-ROW(A$1))))</f>
        <v>Matt Flynn</v>
      </c>
      <c r="D84" t="str">
        <f ca="1"/>
        <v>Matt Flynn</v>
      </c>
    </row>
    <row r="85" spans="1:4" x14ac:dyDescent="0.25">
      <c r="A85" s="117" t="s">
        <v>188</v>
      </c>
      <c r="B85" s="33">
        <f>IF(COUNTIF('Weekend Quads'!$D86:$V105,A85)&gt;=1,"",ROW())</f>
        <v>85</v>
      </c>
      <c r="C85" s="33" t="str" cm="1">
        <f t="array" ref="C85">IF(ROW(A85)-ROW(A$1)+1&gt;COUNT($B$1:$B$718),"",INDEX($A$1:$A$718,SMALL($B$1:$B$718,1+ROW(A85)-ROW(A$1))))</f>
        <v>Nathan O'Driscoll</v>
      </c>
      <c r="D85" t="str">
        <f ca="1"/>
        <v>Nathan O'Driscoll</v>
      </c>
    </row>
    <row r="86" spans="1:4" x14ac:dyDescent="0.25">
      <c r="A86" s="117" t="s">
        <v>189</v>
      </c>
      <c r="B86" s="33">
        <f>IF(COUNTIF('Weekend Quads'!$D87:$V106,A86)&gt;=1,"",ROW())</f>
        <v>86</v>
      </c>
      <c r="C86" s="33" t="str" cm="1">
        <f t="array" ref="C86">IF(ROW(A86)-ROW(A$1)+1&gt;COUNT($B$1:$B$718),"",INDEX($A$1:$A$718,SMALL($B$1:$B$718,1+ROW(A86)-ROW(A$1))))</f>
        <v>Trent Rivers</v>
      </c>
      <c r="D86" t="str">
        <f ca="1"/>
        <v>Trent Rivers</v>
      </c>
    </row>
    <row r="87" spans="1:4" x14ac:dyDescent="0.25">
      <c r="A87" s="118" t="s">
        <v>190</v>
      </c>
      <c r="B87" s="33">
        <f>IF(COUNTIF('Weekend Quads'!$D88:$V107,A87)&gt;=1,"",ROW())</f>
        <v>87</v>
      </c>
      <c r="C87" s="33" t="str" cm="1">
        <f t="array" ref="C87">IF(ROW(A87)-ROW(A$1)+1&gt;COUNT($B$1:$B$718),"",INDEX($A$1:$A$718,SMALL($B$1:$B$718,1+ROW(A87)-ROW(A$1))))</f>
        <v>Ben Keays</v>
      </c>
      <c r="D87" t="str">
        <f ca="1"/>
        <v>Ben Keays</v>
      </c>
    </row>
    <row r="88" spans="1:4" x14ac:dyDescent="0.25">
      <c r="A88" s="118" t="s">
        <v>191</v>
      </c>
      <c r="B88" s="33">
        <f>IF(COUNTIF('Weekend Quads'!$D89:$V108,A88)&gt;=1,"",ROW())</f>
        <v>88</v>
      </c>
      <c r="C88" s="33" t="str" cm="1">
        <f t="array" ref="C88">IF(ROW(A88)-ROW(A$1)+1&gt;COUNT($B$1:$B$718),"",INDEX($A$1:$A$718,SMALL($B$1:$B$718,1+ROW(A88)-ROW(A$1))))</f>
        <v>Joel Jeffrey</v>
      </c>
      <c r="D88" t="str">
        <f ca="1"/>
        <v>Joel Jeffrey</v>
      </c>
    </row>
    <row r="89" spans="1:4" x14ac:dyDescent="0.25">
      <c r="A89" s="117" t="s">
        <v>192</v>
      </c>
      <c r="B89" s="33">
        <f>IF(COUNTIF('Weekend Quads'!$D90:$V109,A89)&gt;=1,"",ROW())</f>
        <v>89</v>
      </c>
      <c r="C89" s="33" t="str" cm="1">
        <f t="array" ref="C89">IF(ROW(A89)-ROW(A$1)+1&gt;COUNT($B$1:$B$718),"",INDEX($A$1:$A$718,SMALL($B$1:$B$718,1+ROW(A89)-ROW(A$1))))</f>
        <v>Jason Horne-Francis</v>
      </c>
      <c r="D89" t="str">
        <f ca="1"/>
        <v>Jason Horne-Francis</v>
      </c>
    </row>
    <row r="90" spans="1:4" x14ac:dyDescent="0.25">
      <c r="A90" s="117" t="s">
        <v>193</v>
      </c>
      <c r="B90" s="33">
        <f>IF(COUNTIF('Weekend Quads'!$D91:$V110,A90)&gt;=1,"",ROW())</f>
        <v>90</v>
      </c>
      <c r="C90" s="33" t="str" cm="1">
        <f t="array" ref="C90">IF(ROW(A90)-ROW(A$1)+1&gt;COUNT($B$1:$B$718),"",INDEX($A$1:$A$718,SMALL($B$1:$B$718,1+ROW(A90)-ROW(A$1))))</f>
        <v>Jack Martin</v>
      </c>
      <c r="D90" t="str">
        <f ca="1"/>
        <v>Jack Martin</v>
      </c>
    </row>
    <row r="91" spans="1:4" x14ac:dyDescent="0.25">
      <c r="A91" s="117" t="s">
        <v>194</v>
      </c>
      <c r="B91" s="33">
        <f>IF(COUNTIF('Weekend Quads'!$D92:$V111,A91)&gt;=1,"",ROW())</f>
        <v>91</v>
      </c>
      <c r="C91" s="33" t="str" cm="1">
        <f t="array" ref="C91">IF(ROW(A91)-ROW(A$1)+1&gt;COUNT($B$1:$B$718),"",INDEX($A$1:$A$718,SMALL($B$1:$B$718,1+ROW(A91)-ROW(A$1))))</f>
        <v>Miles Bergman</v>
      </c>
      <c r="D91" t="str">
        <f ca="1"/>
        <v>Miles Bergman</v>
      </c>
    </row>
    <row r="92" spans="1:4" x14ac:dyDescent="0.25">
      <c r="A92" s="117" t="s">
        <v>195</v>
      </c>
      <c r="B92" s="33">
        <f>IF(COUNTIF('Weekend Quads'!$D93:$V112,A92)&gt;=1,"",ROW())</f>
        <v>92</v>
      </c>
      <c r="C92" s="33" t="str" cm="1">
        <f t="array" ref="C92">IF(ROW(A92)-ROW(A$1)+1&gt;COUNT($B$1:$B$718),"",INDEX($A$1:$A$718,SMALL($B$1:$B$718,1+ROW(A92)-ROW(A$1))))</f>
        <v>Bailey Williams</v>
      </c>
      <c r="D92" t="str">
        <f ca="1"/>
        <v>Bailey Williams</v>
      </c>
    </row>
    <row r="93" spans="1:4" x14ac:dyDescent="0.25">
      <c r="A93" s="118" t="s">
        <v>196</v>
      </c>
      <c r="B93" s="33">
        <f>IF(COUNTIF('Weekend Quads'!$D94:$V113,A93)&gt;=1,"",ROW())</f>
        <v>93</v>
      </c>
      <c r="C93" s="33" t="str" cm="1">
        <f t="array" ref="C93">IF(ROW(A93)-ROW(A$1)+1&gt;COUNT($B$1:$B$718),"",INDEX($A$1:$A$718,SMALL($B$1:$B$718,1+ROW(A93)-ROW(A$1))))</f>
        <v>Sam Durham</v>
      </c>
      <c r="D93" t="str">
        <f ca="1"/>
        <v>Sam Durham</v>
      </c>
    </row>
    <row r="94" spans="1:4" x14ac:dyDescent="0.25">
      <c r="A94" s="118" t="s">
        <v>197</v>
      </c>
      <c r="B94" s="33">
        <f>IF(COUNTIF('Weekend Quads'!$D95:$V114,A94)&gt;=1,"",ROW())</f>
        <v>94</v>
      </c>
      <c r="C94" s="33" t="str" cm="1">
        <f t="array" ref="C94">IF(ROW(A94)-ROW(A$1)+1&gt;COUNT($B$1:$B$718),"",INDEX($A$1:$A$718,SMALL($B$1:$B$718,1+ROW(A94)-ROW(A$1))))</f>
        <v>James Rowbottom</v>
      </c>
      <c r="D94" t="str">
        <f ca="1"/>
        <v>James Rowbottom</v>
      </c>
    </row>
    <row r="95" spans="1:4" x14ac:dyDescent="0.25">
      <c r="A95" s="117" t="s">
        <v>198</v>
      </c>
      <c r="B95" s="33">
        <f>IF(COUNTIF('Weekend Quads'!$D96:$V115,A95)&gt;=1,"",ROW())</f>
        <v>95</v>
      </c>
      <c r="C95" s="33" t="str" cm="1">
        <f t="array" ref="C95">IF(ROW(A95)-ROW(A$1)+1&gt;COUNT($B$1:$B$718),"",INDEX($A$1:$A$718,SMALL($B$1:$B$718,1+ROW(A95)-ROW(A$1))))</f>
        <v>Mason Redman</v>
      </c>
      <c r="D95" t="str">
        <f ca="1"/>
        <v>Mason Redman</v>
      </c>
    </row>
    <row r="96" spans="1:4" x14ac:dyDescent="0.25">
      <c r="A96" s="118" t="s">
        <v>199</v>
      </c>
      <c r="B96" s="33">
        <f>IF(COUNTIF('Weekend Quads'!$D97:$V116,A96)&gt;=1,"",ROW())</f>
        <v>96</v>
      </c>
      <c r="C96" s="33" t="str" cm="1">
        <f t="array" ref="C96">IF(ROW(A96)-ROW(A$1)+1&gt;COUNT($B$1:$B$718),"",INDEX($A$1:$A$718,SMALL($B$1:$B$718,1+ROW(A96)-ROW(A$1))))</f>
        <v>Jy Simpkin</v>
      </c>
      <c r="D96" t="str">
        <f ca="1"/>
        <v>Jy Simpkin</v>
      </c>
    </row>
    <row r="97" spans="1:4" x14ac:dyDescent="0.25">
      <c r="A97" s="118" t="s">
        <v>200</v>
      </c>
      <c r="B97" s="33">
        <f>IF(COUNTIF('Weekend Quads'!$D98:$V117,A97)&gt;=1,"",ROW())</f>
        <v>97</v>
      </c>
      <c r="C97" s="33" t="str" cm="1">
        <f t="array" ref="C97">IF(ROW(A97)-ROW(A$1)+1&gt;COUNT($B$1:$B$718),"",INDEX($A$1:$A$718,SMALL($B$1:$B$718,1+ROW(A97)-ROW(A$1))))</f>
        <v>Riley Thilthorpe</v>
      </c>
      <c r="D97" t="str">
        <f ca="1"/>
        <v>Riley Thilthorpe</v>
      </c>
    </row>
    <row r="98" spans="1:4" x14ac:dyDescent="0.25">
      <c r="A98" s="118" t="s">
        <v>201</v>
      </c>
      <c r="B98" s="33">
        <f>IF(COUNTIF('Weekend Quads'!$D99:$V118,A98)&gt;=1,"",ROW())</f>
        <v>98</v>
      </c>
      <c r="C98" s="33" t="str" cm="1">
        <f t="array" ref="C98">IF(ROW(A98)-ROW(A$1)+1&gt;COUNT($B$1:$B$718),"",INDEX($A$1:$A$718,SMALL($B$1:$B$718,1+ROW(A98)-ROW(A$1))))</f>
        <v>Justin McInerney</v>
      </c>
      <c r="D98" t="str">
        <f ca="1"/>
        <v>Justin McInerney</v>
      </c>
    </row>
    <row r="99" spans="1:4" x14ac:dyDescent="0.25">
      <c r="A99" s="117" t="s">
        <v>202</v>
      </c>
      <c r="B99" s="33">
        <f>IF(COUNTIF('Weekend Quads'!$D100:$V119,A99)&gt;=1,"",ROW())</f>
        <v>99</v>
      </c>
      <c r="C99" s="33" t="str" cm="1">
        <f t="array" ref="C99">IF(ROW(A99)-ROW(A$1)+1&gt;COUNT($B$1:$B$718),"",INDEX($A$1:$A$718,SMALL($B$1:$B$718,1+ROW(A99)-ROW(A$1))))</f>
        <v>Ed Langdon</v>
      </c>
      <c r="D99" t="str">
        <f ca="1"/>
        <v>Ed Langdon</v>
      </c>
    </row>
    <row r="100" spans="1:4" x14ac:dyDescent="0.25">
      <c r="A100" s="118" t="s">
        <v>203</v>
      </c>
      <c r="B100" s="33">
        <f>IF(COUNTIF('Weekend Quads'!$D101:$V120,A100)&gt;=1,"",ROW())</f>
        <v>100</v>
      </c>
      <c r="C100" s="33" t="str" cm="1">
        <f t="array" ref="C100">IF(ROW(A100)-ROW(A$1)+1&gt;COUNT($B$1:$B$718),"",INDEX($A$1:$A$718,SMALL($B$1:$B$718,1+ROW(A100)-ROW(A$1))))</f>
        <v>Xavier Duursma</v>
      </c>
      <c r="D100" t="str">
        <f ca="1"/>
        <v>Xavier Duursma</v>
      </c>
    </row>
    <row r="101" spans="1:4" x14ac:dyDescent="0.25">
      <c r="A101" s="117" t="s">
        <v>204</v>
      </c>
      <c r="B101" s="33">
        <f>IF(COUNTIF('Weekend Quads'!$D102:$V121,A101)&gt;=1,"",ROW())</f>
        <v>101</v>
      </c>
      <c r="C101" s="33" t="str" cm="1">
        <f t="array" ref="C101">IF(ROW(A101)-ROW(A$1)+1&gt;COUNT($B$1:$B$718),"",INDEX($A$1:$A$718,SMALL($B$1:$B$718,1+ROW(A101)-ROW(A$1))))</f>
        <v>Tom Stewart</v>
      </c>
      <c r="D101" t="str">
        <f ca="1"/>
        <v>Tom Stewart</v>
      </c>
    </row>
    <row r="102" spans="1:4" x14ac:dyDescent="0.25">
      <c r="A102" s="117" t="s">
        <v>205</v>
      </c>
      <c r="B102" s="33">
        <f>IF(COUNTIF('Weekend Quads'!$D103:$V122,A102)&gt;=1,"",ROW())</f>
        <v>102</v>
      </c>
      <c r="C102" s="33" t="str" cm="1">
        <f t="array" ref="C102">IF(ROW(A102)-ROW(A$1)+1&gt;COUNT($B$1:$B$718),"",INDEX($A$1:$A$718,SMALL($B$1:$B$718,1+ROW(A102)-ROW(A$1))))</f>
        <v>Jase Burgoyne</v>
      </c>
      <c r="D102" t="str">
        <f ca="1"/>
        <v>Jase Burgoyne</v>
      </c>
    </row>
    <row r="103" spans="1:4" x14ac:dyDescent="0.25">
      <c r="A103" s="118" t="s">
        <v>206</v>
      </c>
      <c r="B103" s="33">
        <f>IF(COUNTIF('Weekend Quads'!$D104:$V123,A103)&gt;=1,"",ROW())</f>
        <v>103</v>
      </c>
      <c r="C103" s="33" t="str" cm="1">
        <f t="array" ref="C103">IF(ROW(A103)-ROW(A$1)+1&gt;COUNT($B$1:$B$718),"",INDEX($A$1:$A$718,SMALL($B$1:$B$718,1+ROW(A103)-ROW(A$1))))</f>
        <v>Liam Duggan</v>
      </c>
      <c r="D103" t="str">
        <f ca="1"/>
        <v>Liam Duggan</v>
      </c>
    </row>
    <row r="104" spans="1:4" x14ac:dyDescent="0.25">
      <c r="A104" s="118" t="s">
        <v>207</v>
      </c>
      <c r="B104" s="33">
        <f>IF(COUNTIF('Weekend Quads'!$D105:$V124,A104)&gt;=1,"",ROW())</f>
        <v>104</v>
      </c>
      <c r="C104" s="33" t="str" cm="1">
        <f t="array" ref="C104">IF(ROW(A104)-ROW(A$1)+1&gt;COUNT($B$1:$B$718),"",INDEX($A$1:$A$718,SMALL($B$1:$B$718,1+ROW(A104)-ROW(A$1))))</f>
        <v>Travis Boak</v>
      </c>
      <c r="D104" t="str">
        <f ca="1"/>
        <v>Travis Boak</v>
      </c>
    </row>
    <row r="105" spans="1:4" x14ac:dyDescent="0.25">
      <c r="A105" s="118" t="s">
        <v>208</v>
      </c>
      <c r="B105" s="33">
        <f>IF(COUNTIF('Weekend Quads'!$D106:$V125,A105)&gt;=1,"",ROW())</f>
        <v>105</v>
      </c>
      <c r="C105" s="33" t="str" cm="1">
        <f t="array" ref="C105">IF(ROW(A105)-ROW(A$1)+1&gt;COUNT($B$1:$B$718),"",INDEX($A$1:$A$718,SMALL($B$1:$B$718,1+ROW(A105)-ROW(A$1))))</f>
        <v>Lachie Schultz</v>
      </c>
      <c r="D105" t="str">
        <f ca="1"/>
        <v>Lachie Schultz</v>
      </c>
    </row>
    <row r="106" spans="1:4" x14ac:dyDescent="0.25">
      <c r="A106" s="117" t="s">
        <v>209</v>
      </c>
      <c r="B106" s="33">
        <f>IF(COUNTIF('Weekend Quads'!$D107:$V126,A106)&gt;=1,"",ROW())</f>
        <v>106</v>
      </c>
      <c r="C106" s="33" t="str" cm="1">
        <f t="array" ref="C106">IF(ROW(A106)-ROW(A$1)+1&gt;COUNT($B$1:$B$718),"",INDEX($A$1:$A$718,SMALL($B$1:$B$718,1+ROW(A106)-ROW(A$1))))</f>
        <v>Zach Guthrie</v>
      </c>
      <c r="D106" t="str">
        <f ca="1"/>
        <v>Zach Guthrie</v>
      </c>
    </row>
    <row r="107" spans="1:4" x14ac:dyDescent="0.25">
      <c r="A107" s="117" t="s">
        <v>210</v>
      </c>
      <c r="B107" s="33">
        <f>IF(COUNTIF('Weekend Quads'!$D108:$V127,A107)&gt;=1,"",ROW())</f>
        <v>107</v>
      </c>
      <c r="C107" s="33" t="str" cm="1">
        <f t="array" ref="C107">IF(ROW(A107)-ROW(A$1)+1&gt;COUNT($B$1:$B$718),"",INDEX($A$1:$A$718,SMALL($B$1:$B$718,1+ROW(A107)-ROW(A$1))))</f>
        <v>Brayden Fiorini</v>
      </c>
      <c r="D107" t="str">
        <f ca="1"/>
        <v>Brayden Fiorini</v>
      </c>
    </row>
    <row r="108" spans="1:4" x14ac:dyDescent="0.25">
      <c r="A108" s="117" t="s">
        <v>211</v>
      </c>
      <c r="B108" s="33">
        <f>IF(COUNTIF('Weekend Quads'!$D109:$V128,A108)&gt;=1,"",ROW())</f>
        <v>108</v>
      </c>
      <c r="C108" s="33" t="str" cm="1">
        <f t="array" ref="C108">IF(ROW(A108)-ROW(A$1)+1&gt;COUNT($B$1:$B$718),"",INDEX($A$1:$A$718,SMALL($B$1:$B$718,1+ROW(A108)-ROW(A$1))))</f>
        <v>Dylan Moore</v>
      </c>
      <c r="D108" t="str">
        <f ca="1"/>
        <v>Dylan Moore</v>
      </c>
    </row>
    <row r="109" spans="1:4" x14ac:dyDescent="0.25">
      <c r="A109" s="117" t="s">
        <v>212</v>
      </c>
      <c r="B109" s="33">
        <f>IF(COUNTIF('Weekend Quads'!$D110:$V129,A109)&gt;=1,"",ROW())</f>
        <v>109</v>
      </c>
      <c r="C109" s="33" t="str" cm="1">
        <f t="array" ref="C109">IF(ROW(A109)-ROW(A$1)+1&gt;COUNT($B$1:$B$718),"",INDEX($A$1:$A$718,SMALL($B$1:$B$718,1+ROW(A109)-ROW(A$1))))</f>
        <v>Liam Baker</v>
      </c>
      <c r="D109" t="str">
        <f ca="1"/>
        <v>Liam Baker</v>
      </c>
    </row>
    <row r="110" spans="1:4" x14ac:dyDescent="0.25">
      <c r="A110" s="118" t="s">
        <v>213</v>
      </c>
      <c r="B110" s="33">
        <f>IF(COUNTIF('Weekend Quads'!$D111:$V130,A110)&gt;=1,"",ROW())</f>
        <v>110</v>
      </c>
      <c r="C110" s="33" t="str" cm="1">
        <f t="array" ref="C110">IF(ROW(A110)-ROW(A$1)+1&gt;COUNT($B$1:$B$718),"",INDEX($A$1:$A$718,SMALL($B$1:$B$718,1+ROW(A110)-ROW(A$1))))</f>
        <v>Marcus Windhager</v>
      </c>
      <c r="D110" t="str">
        <f ca="1"/>
        <v>Marcus Windhager</v>
      </c>
    </row>
    <row r="111" spans="1:4" x14ac:dyDescent="0.25">
      <c r="A111" s="118" t="s">
        <v>214</v>
      </c>
      <c r="B111" s="33">
        <f>IF(COUNTIF('Weekend Quads'!$D112:$V131,A111)&gt;=1,"",ROW())</f>
        <v>111</v>
      </c>
      <c r="C111" s="33" t="str" cm="1">
        <f t="array" ref="C111">IF(ROW(A111)-ROW(A$1)+1&gt;COUNT($B$1:$B$718),"",INDEX($A$1:$A$718,SMALL($B$1:$B$718,1+ROW(A111)-ROW(A$1))))</f>
        <v>Josh Ward</v>
      </c>
      <c r="D111" t="str">
        <f ca="1"/>
        <v>Josh Ward</v>
      </c>
    </row>
    <row r="112" spans="1:4" x14ac:dyDescent="0.25">
      <c r="A112" s="118" t="s">
        <v>215</v>
      </c>
      <c r="B112" s="33">
        <f>IF(COUNTIF('Weekend Quads'!$D113:$V132,A112)&gt;=1,"",ROW())</f>
        <v>112</v>
      </c>
      <c r="C112" s="33" t="str" cm="1">
        <f t="array" ref="C112">IF(ROW(A112)-ROW(A$1)+1&gt;COUNT($B$1:$B$718),"",INDEX($A$1:$A$718,SMALL($B$1:$B$718,1+ROW(A112)-ROW(A$1))))</f>
        <v>Willem Drew</v>
      </c>
      <c r="D112" t="str">
        <f ca="1"/>
        <v>Willem Drew</v>
      </c>
    </row>
    <row r="113" spans="1:4" x14ac:dyDescent="0.25">
      <c r="A113" s="118" t="s">
        <v>216</v>
      </c>
      <c r="B113" s="33">
        <f>IF(COUNTIF('Weekend Quads'!$D114:$V133,A113)&gt;=1,"",ROW())</f>
        <v>113</v>
      </c>
      <c r="C113" s="33" t="str" cm="1">
        <f t="array" ref="C113">IF(ROW(A113)-ROW(A$1)+1&gt;COUNT($B$1:$B$718),"",INDEX($A$1:$A$718,SMALL($B$1:$B$718,1+ROW(A113)-ROW(A$1))))</f>
        <v>Lawson Humphries</v>
      </c>
      <c r="D113" t="str">
        <f ca="1"/>
        <v>Lawson Humphries</v>
      </c>
    </row>
    <row r="114" spans="1:4" x14ac:dyDescent="0.25">
      <c r="A114" s="117" t="s">
        <v>217</v>
      </c>
      <c r="B114" s="33">
        <f>IF(COUNTIF('Weekend Quads'!$D115:$V134,A114)&gt;=1,"",ROW())</f>
        <v>114</v>
      </c>
      <c r="C114" s="33" t="str" cm="1">
        <f t="array" ref="C114">IF(ROW(A114)-ROW(A$1)+1&gt;COUNT($B$1:$B$718),"",INDEX($A$1:$A$718,SMALL($B$1:$B$718,1+ROW(A114)-ROW(A$1))))</f>
        <v>Nick Vlastuin</v>
      </c>
      <c r="D114" t="str">
        <f ca="1"/>
        <v>Nick Vlastuin</v>
      </c>
    </row>
    <row r="115" spans="1:4" x14ac:dyDescent="0.25">
      <c r="A115" s="118" t="s">
        <v>218</v>
      </c>
      <c r="B115" s="33">
        <f>IF(COUNTIF('Weekend Quads'!$D116:$V135,A115)&gt;=1,"",ROW())</f>
        <v>115</v>
      </c>
      <c r="C115" s="33" t="str" cm="1">
        <f t="array" ref="C115">IF(ROW(A115)-ROW(A$1)+1&gt;COUNT($B$1:$B$718),"",INDEX($A$1:$A$718,SMALL($B$1:$B$718,1+ROW(A115)-ROW(A$1))))</f>
        <v>Zach Reid</v>
      </c>
      <c r="D115" t="str">
        <f ca="1"/>
        <v>Zach Reid</v>
      </c>
    </row>
    <row r="116" spans="1:4" x14ac:dyDescent="0.25">
      <c r="A116" s="117" t="s">
        <v>219</v>
      </c>
      <c r="B116" s="33">
        <f>IF(COUNTIF('Weekend Quads'!$D117:$V136,A116)&gt;=1,"",ROW())</f>
        <v>116</v>
      </c>
      <c r="C116" s="33" t="str" cm="1">
        <f t="array" ref="C116">IF(ROW(A116)-ROW(A$1)+1&gt;COUNT($B$1:$B$718),"",INDEX($A$1:$A$718,SMALL($B$1:$B$718,1+ROW(A116)-ROW(A$1))))</f>
        <v>Connor Idun</v>
      </c>
      <c r="D116" t="str">
        <f ca="1"/>
        <v>Connor Idun</v>
      </c>
    </row>
    <row r="117" spans="1:4" x14ac:dyDescent="0.25">
      <c r="A117" s="117" t="s">
        <v>220</v>
      </c>
      <c r="B117" s="33">
        <f>IF(COUNTIF('Weekend Quads'!$D118:$V137,A117)&gt;=1,"",ROW())</f>
        <v>117</v>
      </c>
      <c r="C117" s="33" t="str" cm="1">
        <f t="array" ref="C117">IF(ROW(A117)-ROW(A$1)+1&gt;COUNT($B$1:$B$718),"",INDEX($A$1:$A$718,SMALL($B$1:$B$718,1+ROW(A117)-ROW(A$1))))</f>
        <v>Ryan Maric</v>
      </c>
      <c r="D117" t="str">
        <f ca="1"/>
        <v>Ryan Maric</v>
      </c>
    </row>
    <row r="118" spans="1:4" x14ac:dyDescent="0.25">
      <c r="A118" s="117" t="s">
        <v>221</v>
      </c>
      <c r="B118" s="33">
        <f>IF(COUNTIF('Weekend Quads'!$D119:$V138,A118)&gt;=1,"",ROW())</f>
        <v>118</v>
      </c>
      <c r="C118" s="33" t="str" cm="1">
        <f t="array" ref="C118">IF(ROW(A118)-ROW(A$1)+1&gt;COUNT($B$1:$B$718),"",INDEX($A$1:$A$718,SMALL($B$1:$B$718,1+ROW(A118)-ROW(A$1))))</f>
        <v>Sam Banks</v>
      </c>
      <c r="D118" t="str">
        <f ca="1"/>
        <v>Sam Banks</v>
      </c>
    </row>
    <row r="119" spans="1:4" x14ac:dyDescent="0.25">
      <c r="A119" s="118" t="s">
        <v>222</v>
      </c>
      <c r="B119" s="33">
        <f>IF(COUNTIF('Weekend Quads'!$D120:$V139,A119)&gt;=1,"",ROW())</f>
        <v>119</v>
      </c>
      <c r="C119" s="33" t="str" cm="1">
        <f t="array" ref="C119">IF(ROW(A119)-ROW(A$1)+1&gt;COUNT($B$1:$B$718),"",INDEX($A$1:$A$718,SMALL($B$1:$B$718,1+ROW(A119)-ROW(A$1))))</f>
        <v>Joel Freijah</v>
      </c>
      <c r="D119" t="str">
        <f ca="1"/>
        <v>Joel Freijah</v>
      </c>
    </row>
    <row r="120" spans="1:4" x14ac:dyDescent="0.25">
      <c r="A120" s="117" t="s">
        <v>223</v>
      </c>
      <c r="B120" s="33">
        <f>IF(COUNTIF('Weekend Quads'!$D121:$V140,A120)&gt;=1,"",ROW())</f>
        <v>120</v>
      </c>
      <c r="C120" s="33" t="str" cm="1">
        <f t="array" ref="C120">IF(ROW(A120)-ROW(A$1)+1&gt;COUNT($B$1:$B$718),"",INDEX($A$1:$A$718,SMALL($B$1:$B$718,1+ROW(A120)-ROW(A$1))))</f>
        <v>Jordon Sweet</v>
      </c>
      <c r="D120" t="str">
        <f ca="1"/>
        <v>Jordon Sweet</v>
      </c>
    </row>
    <row r="121" spans="1:4" x14ac:dyDescent="0.25">
      <c r="A121" s="118" t="s">
        <v>224</v>
      </c>
      <c r="B121" s="33">
        <f>IF(COUNTIF('Weekend Quads'!$D122:$V141,A121)&gt;=1,"",ROW())</f>
        <v>121</v>
      </c>
      <c r="C121" s="33" t="str" cm="1">
        <f t="array" ref="C121">IF(ROW(A121)-ROW(A$1)+1&gt;COUNT($B$1:$B$718),"",INDEX($A$1:$A$718,SMALL($B$1:$B$718,1+ROW(A121)-ROW(A$1))))</f>
        <v>James Sicily</v>
      </c>
      <c r="D121" t="str">
        <f ca="1"/>
        <v>James Sicily</v>
      </c>
    </row>
    <row r="122" spans="1:4" x14ac:dyDescent="0.25">
      <c r="A122" s="117" t="s">
        <v>225</v>
      </c>
      <c r="B122" s="33">
        <f>IF(COUNTIF('Weekend Quads'!$D123:$V142,A122)&gt;=1,"",ROW())</f>
        <v>122</v>
      </c>
      <c r="C122" s="33" t="str" cm="1">
        <f t="array" ref="C122">IF(ROW(A122)-ROW(A$1)+1&gt;COUNT($B$1:$B$718),"",INDEX($A$1:$A$718,SMALL($B$1:$B$718,1+ROW(A122)-ROW(A$1))))</f>
        <v>Jack Gunston</v>
      </c>
      <c r="D122" t="str">
        <f ca="1"/>
        <v>Jack Gunston</v>
      </c>
    </row>
    <row r="123" spans="1:4" x14ac:dyDescent="0.25">
      <c r="A123" s="118" t="s">
        <v>226</v>
      </c>
      <c r="B123" s="33">
        <f>IF(COUNTIF('Weekend Quads'!$D124:$V143,A123)&gt;=1,"",ROW())</f>
        <v>123</v>
      </c>
      <c r="C123" s="33" t="str" cm="1">
        <f t="array" ref="C123">IF(ROW(A123)-ROW(A$1)+1&gt;COUNT($B$1:$B$718),"",INDEX($A$1:$A$718,SMALL($B$1:$B$718,1+ROW(A123)-ROW(A$1))))</f>
        <v>Kane Farrell</v>
      </c>
      <c r="D123" t="str">
        <f ca="1"/>
        <v>Kane Farrell</v>
      </c>
    </row>
    <row r="124" spans="1:4" x14ac:dyDescent="0.25">
      <c r="A124" s="117" t="s">
        <v>227</v>
      </c>
      <c r="B124" s="33">
        <f>IF(COUNTIF('Weekend Quads'!$D125:$V144,A124)&gt;=1,"",ROW())</f>
        <v>124</v>
      </c>
      <c r="C124" s="33" t="str" cm="1">
        <f t="array" ref="C124">IF(ROW(A124)-ROW(A$1)+1&gt;COUNT($B$1:$B$718),"",INDEX($A$1:$A$718,SMALL($B$1:$B$718,1+ROW(A124)-ROW(A$1))))</f>
        <v>Ryley Sanders</v>
      </c>
      <c r="D124" t="str">
        <f ca="1"/>
        <v>Ryley Sanders</v>
      </c>
    </row>
    <row r="125" spans="1:4" x14ac:dyDescent="0.25">
      <c r="A125" s="118" t="s">
        <v>228</v>
      </c>
      <c r="B125" s="33">
        <f>IF(COUNTIF('Weekend Quads'!$D126:$V145,A125)&gt;=1,"",ROW())</f>
        <v>125</v>
      </c>
      <c r="C125" s="33" t="str" cm="1">
        <f t="array" ref="C125">IF(ROW(A125)-ROW(A$1)+1&gt;COUNT($B$1:$B$718),"",INDEX($A$1:$A$718,SMALL($B$1:$B$718,1+ROW(A125)-ROW(A$1))))</f>
        <v>Harry Himmelberg</v>
      </c>
      <c r="D125" t="str">
        <f ca="1"/>
        <v>Harry Himmelberg</v>
      </c>
    </row>
    <row r="126" spans="1:4" x14ac:dyDescent="0.25">
      <c r="A126" s="117" t="s">
        <v>229</v>
      </c>
      <c r="B126" s="33">
        <f>IF(COUNTIF('Weekend Quads'!$D127:$V146,A126)&gt;=1,"",ROW())</f>
        <v>126</v>
      </c>
      <c r="C126" s="33" t="str" cm="1">
        <f t="array" ref="C126">IF(ROW(A126)-ROW(A$1)+1&gt;COUNT($B$1:$B$718),"",INDEX($A$1:$A$718,SMALL($B$1:$B$718,1+ROW(A126)-ROW(A$1))))</f>
        <v>Daniel Rioli</v>
      </c>
      <c r="D126" t="str">
        <f ca="1"/>
        <v>Daniel Rioli</v>
      </c>
    </row>
    <row r="127" spans="1:4" x14ac:dyDescent="0.25">
      <c r="A127" s="118" t="s">
        <v>230</v>
      </c>
      <c r="B127" s="33">
        <f>IF(COUNTIF('Weekend Quads'!$D128:$V147,A127)&gt;=1,"",ROW())</f>
        <v>127</v>
      </c>
      <c r="C127" s="33" t="str" cm="1">
        <f t="array" ref="C127">IF(ROW(A127)-ROW(A$1)+1&gt;COUNT($B$1:$B$718),"",INDEX($A$1:$A$718,SMALL($B$1:$B$718,1+ROW(A127)-ROW(A$1))))</f>
        <v>Kane McAuliffe</v>
      </c>
      <c r="D127" t="str">
        <f ca="1"/>
        <v>Kane McAuliffe</v>
      </c>
    </row>
    <row r="128" spans="1:4" x14ac:dyDescent="0.25">
      <c r="A128" s="117" t="s">
        <v>231</v>
      </c>
      <c r="B128" s="33">
        <f>IF(COUNTIF('Weekend Quads'!$D129:$V148,A128)&gt;=1,"",ROW())</f>
        <v>128</v>
      </c>
      <c r="C128" s="33" t="str" cm="1">
        <f t="array" ref="C128">IF(ROW(A128)-ROW(A$1)+1&gt;COUNT($B$1:$B$718),"",INDEX($A$1:$A$718,SMALL($B$1:$B$718,1+ROW(A128)-ROW(A$1))))</f>
        <v>Mitchell Hinge</v>
      </c>
      <c r="D128" t="str">
        <f ca="1"/>
        <v>Mitchell Hinge</v>
      </c>
    </row>
    <row r="129" spans="1:4" x14ac:dyDescent="0.25">
      <c r="A129" s="118" t="s">
        <v>232</v>
      </c>
      <c r="B129" s="33">
        <f>IF(COUNTIF('Weekend Quads'!$D130:$V149,A129)&gt;=1,"",ROW())</f>
        <v>129</v>
      </c>
      <c r="C129" s="33" t="str" cm="1">
        <f t="array" ref="C129">IF(ROW(A129)-ROW(A$1)+1&gt;COUNT($B$1:$B$718),"",INDEX($A$1:$A$718,SMALL($B$1:$B$718,1+ROW(A129)-ROW(A$1))))</f>
        <v>James Worpel</v>
      </c>
      <c r="D129" t="str">
        <f ca="1"/>
        <v>James Worpel</v>
      </c>
    </row>
    <row r="130" spans="1:4" x14ac:dyDescent="0.25">
      <c r="A130" s="117" t="s">
        <v>233</v>
      </c>
      <c r="B130" s="33">
        <f>IF(COUNTIF('Weekend Quads'!$D131:$V150,A130)&gt;=1,"",ROW())</f>
        <v>130</v>
      </c>
      <c r="C130" s="33" t="str" cm="1">
        <f t="array" ref="C130">IF(ROW(A130)-ROW(A$1)+1&gt;COUNT($B$1:$B$718),"",INDEX($A$1:$A$718,SMALL($B$1:$B$718,1+ROW(A130)-ROW(A$1))))</f>
        <v>Colby McKercher</v>
      </c>
      <c r="D130" t="str">
        <f ca="1"/>
        <v>Colby McKercher</v>
      </c>
    </row>
    <row r="131" spans="1:4" x14ac:dyDescent="0.25">
      <c r="A131" s="118" t="s">
        <v>234</v>
      </c>
      <c r="B131" s="33">
        <f>IF(COUNTIF('Weekend Quads'!$D132:$V151,A131)&gt;=1,"",ROW())</f>
        <v>131</v>
      </c>
      <c r="C131" s="33" t="str" cm="1">
        <f t="array" ref="C131">IF(ROW(A131)-ROW(A$1)+1&gt;COUNT($B$1:$B$718),"",INDEX($A$1:$A$718,SMALL($B$1:$B$718,1+ROW(A131)-ROW(A$1))))</f>
        <v>Hayden Young</v>
      </c>
      <c r="D131" t="str">
        <f ca="1"/>
        <v>Hayden Young</v>
      </c>
    </row>
    <row r="132" spans="1:4" x14ac:dyDescent="0.25">
      <c r="A132" s="117" t="s">
        <v>235</v>
      </c>
      <c r="B132" s="33">
        <f>IF(COUNTIF('Weekend Quads'!$D133:$V152,A132)&gt;=1,"",ROW())</f>
        <v>132</v>
      </c>
      <c r="C132" s="33" t="str" cm="1">
        <f t="array" ref="C132">IF(ROW(A132)-ROW(A$1)+1&gt;COUNT($B$1:$B$718),"",INDEX($A$1:$A$718,SMALL($B$1:$B$718,1+ROW(A132)-ROW(A$1))))</f>
        <v>Jesse Hogan</v>
      </c>
      <c r="D132" t="str">
        <f ca="1"/>
        <v>Jesse Hogan</v>
      </c>
    </row>
    <row r="133" spans="1:4" x14ac:dyDescent="0.25">
      <c r="A133" s="117" t="s">
        <v>236</v>
      </c>
      <c r="B133" s="33">
        <f>IF(COUNTIF('Weekend Quads'!$D134:$V153,A133)&gt;=1,"",ROW())</f>
        <v>133</v>
      </c>
      <c r="C133" s="33" t="str" cm="1">
        <f t="array" ref="C133">IF(ROW(A133)-ROW(A$1)+1&gt;COUNT($B$1:$B$718),"",INDEX($A$1:$A$718,SMALL($B$1:$B$718,1+ROW(A133)-ROW(A$1))))</f>
        <v>Josh Worrell</v>
      </c>
      <c r="D133" t="str">
        <f ca="1"/>
        <v>Josh Worrell</v>
      </c>
    </row>
    <row r="134" spans="1:4" x14ac:dyDescent="0.25">
      <c r="A134" s="118" t="s">
        <v>237</v>
      </c>
      <c r="B134" s="33">
        <f>IF(COUNTIF('Weekend Quads'!$D135:$V154,A134)&gt;=1,"",ROW())</f>
        <v>134</v>
      </c>
      <c r="C134" s="33" t="str" cm="1">
        <f t="array" ref="C134">IF(ROW(A134)-ROW(A$1)+1&gt;COUNT($B$1:$B$718),"",INDEX($A$1:$A$718,SMALL($B$1:$B$718,1+ROW(A134)-ROW(A$1))))</f>
        <v>Jamie Elliott</v>
      </c>
      <c r="D134" t="str">
        <f ca="1"/>
        <v>Jamie Elliott</v>
      </c>
    </row>
    <row r="135" spans="1:4" x14ac:dyDescent="0.25">
      <c r="A135" s="118" t="s">
        <v>238</v>
      </c>
      <c r="B135" s="33">
        <f>IF(COUNTIF('Weekend Quads'!$D136:$V155,A135)&gt;=1,"",ROW())</f>
        <v>135</v>
      </c>
      <c r="C135" s="33" t="str" cm="1">
        <f t="array" ref="C135">IF(ROW(A135)-ROW(A$1)+1&gt;COUNT($B$1:$B$718),"",INDEX($A$1:$A$718,SMALL($B$1:$B$718,1+ROW(A135)-ROW(A$1))))</f>
        <v>Sam Flanders</v>
      </c>
      <c r="D135" t="str">
        <f ca="1"/>
        <v>Sam Flanders</v>
      </c>
    </row>
    <row r="136" spans="1:4" x14ac:dyDescent="0.25">
      <c r="A136" s="117" t="s">
        <v>239</v>
      </c>
      <c r="B136" s="33">
        <f>IF(COUNTIF('Weekend Quads'!$D137:$V156,A136)&gt;=1,"",ROW())</f>
        <v>136</v>
      </c>
      <c r="C136" s="33" t="str" cm="1">
        <f t="array" ref="C136">IF(ROW(A136)-ROW(A$1)+1&gt;COUNT($B$1:$B$718),"",INDEX($A$1:$A$718,SMALL($B$1:$B$718,1+ROW(A136)-ROW(A$1))))</f>
        <v>Patrick Lipinski</v>
      </c>
      <c r="D136" t="str">
        <f ca="1"/>
        <v>Patrick Lipinski</v>
      </c>
    </row>
    <row r="137" spans="1:4" x14ac:dyDescent="0.25">
      <c r="A137" s="118" t="s">
        <v>240</v>
      </c>
      <c r="B137" s="33">
        <f>IF(COUNTIF('Weekend Quads'!$D138:$V157,A137)&gt;=1,"",ROW())</f>
        <v>137</v>
      </c>
      <c r="C137" s="33" t="str" cm="1">
        <f t="array" ref="C137">IF(ROW(A137)-ROW(A$1)+1&gt;COUNT($B$1:$B$718),"",INDEX($A$1:$A$718,SMALL($B$1:$B$718,1+ROW(A137)-ROW(A$1))))</f>
        <v>Jack Ginnivan</v>
      </c>
      <c r="D137" t="str">
        <f ca="1"/>
        <v>Jack Ginnivan</v>
      </c>
    </row>
    <row r="138" spans="1:4" x14ac:dyDescent="0.25">
      <c r="A138" s="117" t="s">
        <v>241</v>
      </c>
      <c r="B138" s="33">
        <f>IF(COUNTIF('Weekend Quads'!$D139:$V158,A138)&gt;=1,"",ROW())</f>
        <v>138</v>
      </c>
      <c r="C138" s="33" t="str" cm="1">
        <f t="array" ref="C138">IF(ROW(A138)-ROW(A$1)+1&gt;COUNT($B$1:$B$718),"",INDEX($A$1:$A$718,SMALL($B$1:$B$718,1+ROW(A138)-ROW(A$1))))</f>
        <v>Harry Morrison</v>
      </c>
      <c r="D138" t="str">
        <f ca="1"/>
        <v>Harry Morrison</v>
      </c>
    </row>
    <row r="139" spans="1:4" x14ac:dyDescent="0.25">
      <c r="A139" s="118" t="s">
        <v>242</v>
      </c>
      <c r="B139" s="33">
        <f>IF(COUNTIF('Weekend Quads'!$D140:$V159,A139)&gt;=1,"",ROW())</f>
        <v>139</v>
      </c>
      <c r="C139" s="33" t="str" cm="1">
        <f t="array" ref="C139">IF(ROW(A139)-ROW(A$1)+1&gt;COUNT($B$1:$B$718),"",INDEX($A$1:$A$718,SMALL($B$1:$B$718,1+ROW(A139)-ROW(A$1))))</f>
        <v>Jake Riccardi</v>
      </c>
      <c r="D139" t="str">
        <f ca="1"/>
        <v>Jake Riccardi</v>
      </c>
    </row>
    <row r="140" spans="1:4" x14ac:dyDescent="0.25">
      <c r="A140" s="118" t="s">
        <v>243</v>
      </c>
      <c r="B140" s="33">
        <f>IF(COUNTIF('Weekend Quads'!$D141:$V160,A140)&gt;=1,"",ROW())</f>
        <v>140</v>
      </c>
      <c r="C140" s="33" t="str" cm="1">
        <f t="array" ref="C140">IF(ROW(A140)-ROW(A$1)+1&gt;COUNT($B$1:$B$718),"",INDEX($A$1:$A$718,SMALL($B$1:$B$718,1+ROW(A140)-ROW(A$1))))</f>
        <v>Shai Bolton</v>
      </c>
      <c r="D140" t="str">
        <f ca="1"/>
        <v>Shai Bolton</v>
      </c>
    </row>
    <row r="141" spans="1:4" x14ac:dyDescent="0.25">
      <c r="A141" s="117" t="s">
        <v>244</v>
      </c>
      <c r="B141" s="33">
        <f>IF(COUNTIF('Weekend Quads'!$D142:$V161,A141)&gt;=1,"",ROW())</f>
        <v>141</v>
      </c>
      <c r="C141" s="33" t="str" cm="1">
        <f t="array" ref="C141">IF(ROW(A141)-ROW(A$1)+1&gt;COUNT($B$1:$B$718),"",INDEX($A$1:$A$718,SMALL($B$1:$B$718,1+ROW(A141)-ROW(A$1))))</f>
        <v>Conor Nash</v>
      </c>
      <c r="D141" t="str">
        <f ca="1"/>
        <v>Conor Nash</v>
      </c>
    </row>
    <row r="142" spans="1:4" x14ac:dyDescent="0.25">
      <c r="A142" s="117" t="s">
        <v>245</v>
      </c>
      <c r="B142" s="33">
        <f>IF(COUNTIF('Weekend Quads'!$D143:$V162,A142)&gt;=1,"",ROW())</f>
        <v>142</v>
      </c>
      <c r="C142" s="33" t="str" cm="1">
        <f t="array" ref="C142">IF(ROW(A142)-ROW(A$1)+1&gt;COUNT($B$1:$B$718),"",INDEX($A$1:$A$718,SMALL($B$1:$B$718,1+ROW(A142)-ROW(A$1))))</f>
        <v>Bradley Hill</v>
      </c>
      <c r="D142" t="str">
        <f ca="1"/>
        <v>Bradley Hill</v>
      </c>
    </row>
    <row r="143" spans="1:4" x14ac:dyDescent="0.25">
      <c r="A143" s="118" t="s">
        <v>246</v>
      </c>
      <c r="B143" s="33">
        <f>IF(COUNTIF('Weekend Quads'!$D144:$V163,A143)&gt;=1,"",ROW())</f>
        <v>143</v>
      </c>
      <c r="C143" s="33" t="str" cm="1">
        <f t="array" ref="C143">IF(ROW(A143)-ROW(A$1)+1&gt;COUNT($B$1:$B$718),"",INDEX($A$1:$A$718,SMALL($B$1:$B$718,1+ROW(A143)-ROW(A$1))))</f>
        <v>Josh Battle</v>
      </c>
      <c r="D143" t="str">
        <f ca="1"/>
        <v>Josh Battle</v>
      </c>
    </row>
    <row r="144" spans="1:4" x14ac:dyDescent="0.25">
      <c r="A144" s="117" t="s">
        <v>247</v>
      </c>
      <c r="B144" s="33">
        <f>IF(COUNTIF('Weekend Quads'!$D145:$V164,A144)&gt;=1,"",ROW())</f>
        <v>144</v>
      </c>
      <c r="C144" s="33" t="str" cm="1">
        <f t="array" ref="C144">IF(ROW(A144)-ROW(A$1)+1&gt;COUNT($B$1:$B$718),"",INDEX($A$1:$A$718,SMALL($B$1:$B$718,1+ROW(A144)-ROW(A$1))))</f>
        <v>Ryan Byrnes</v>
      </c>
      <c r="D144" t="str">
        <f ca="1"/>
        <v>Ryan Byrnes</v>
      </c>
    </row>
    <row r="145" spans="1:4" x14ac:dyDescent="0.25">
      <c r="A145" s="117" t="s">
        <v>248</v>
      </c>
      <c r="B145" s="33">
        <f>IF(COUNTIF('Weekend Quads'!$D146:$V165,A145)&gt;=1,"",ROW())</f>
        <v>145</v>
      </c>
      <c r="C145" s="33" t="str" cm="1">
        <f t="array" ref="C145">IF(ROW(A145)-ROW(A$1)+1&gt;COUNT($B$1:$B$718),"",INDEX($A$1:$A$718,SMALL($B$1:$B$718,1+ROW(A145)-ROW(A$1))))</f>
        <v>Paul Curtis</v>
      </c>
      <c r="D145" t="str">
        <f ca="1"/>
        <v>Paul Curtis</v>
      </c>
    </row>
    <row r="146" spans="1:4" x14ac:dyDescent="0.25">
      <c r="A146" s="118" t="s">
        <v>249</v>
      </c>
      <c r="B146" s="33">
        <f>IF(COUNTIF('Weekend Quads'!$D147:$V166,A146)&gt;=1,"",ROW())</f>
        <v>146</v>
      </c>
      <c r="C146" s="33" t="str" cm="1">
        <f t="array" ref="C146">IF(ROW(A146)-ROW(A$1)+1&gt;COUNT($B$1:$B$718),"",INDEX($A$1:$A$718,SMALL($B$1:$B$718,1+ROW(A146)-ROW(A$1))))</f>
        <v>Massimo D'Ambrosio</v>
      </c>
      <c r="D146" t="str">
        <f ca="1"/>
        <v>Massimo D'Ambrosio</v>
      </c>
    </row>
    <row r="147" spans="1:4" x14ac:dyDescent="0.25">
      <c r="A147" s="117" t="s">
        <v>250</v>
      </c>
      <c r="B147" s="33">
        <f>IF(COUNTIF('Weekend Quads'!$D148:$V167,A147)&gt;=1,"",ROW())</f>
        <v>147</v>
      </c>
      <c r="C147" s="33" t="str" cm="1">
        <f t="array" ref="C147">IF(ROW(A147)-ROW(A$1)+1&gt;COUNT($B$1:$B$718),"",INDEX($A$1:$A$718,SMALL($B$1:$B$718,1+ROW(A147)-ROW(A$1))))</f>
        <v>Mark O'Connor</v>
      </c>
      <c r="D147" t="str">
        <f ca="1"/>
        <v>Mark O'Connor</v>
      </c>
    </row>
    <row r="148" spans="1:4" x14ac:dyDescent="0.25">
      <c r="A148" s="118" t="s">
        <v>251</v>
      </c>
      <c r="B148" s="33">
        <f>IF(COUNTIF('Weekend Quads'!$D149:$V168,A148)&gt;=1,"",ROW())</f>
        <v>148</v>
      </c>
      <c r="C148" s="33" t="str" cm="1">
        <f t="array" ref="C148">IF(ROW(A148)-ROW(A$1)+1&gt;COUNT($B$1:$B$718),"",INDEX($A$1:$A$718,SMALL($B$1:$B$718,1+ROW(A148)-ROW(A$1))))</f>
        <v>Andrew McGrath</v>
      </c>
      <c r="D148" t="str">
        <f ca="1"/>
        <v>Andrew McGrath</v>
      </c>
    </row>
    <row r="149" spans="1:4" x14ac:dyDescent="0.25">
      <c r="A149" s="117" t="s">
        <v>252</v>
      </c>
      <c r="B149" s="33">
        <f>IF(COUNTIF('Weekend Quads'!$D150:$V169,A149)&gt;=1,"",ROW())</f>
        <v>149</v>
      </c>
      <c r="C149" s="33" t="str" cm="1">
        <f t="array" ref="C149">IF(ROW(A149)-ROW(A$1)+1&gt;COUNT($B$1:$B$718),"",INDEX($A$1:$A$718,SMALL($B$1:$B$718,1+ROW(A149)-ROW(A$1))))</f>
        <v>Steven May</v>
      </c>
      <c r="D149" t="str">
        <f ca="1"/>
        <v>Steven May</v>
      </c>
    </row>
    <row r="150" spans="1:4" x14ac:dyDescent="0.25">
      <c r="A150" s="118" t="s">
        <v>253</v>
      </c>
      <c r="B150" s="33">
        <f>IF(COUNTIF('Weekend Quads'!$D151:$V170,A150)&gt;=1,"",ROW())</f>
        <v>150</v>
      </c>
      <c r="C150" s="33" t="str" cm="1">
        <f t="array" ref="C150">IF(ROW(A150)-ROW(A$1)+1&gt;COUNT($B$1:$B$718),"",INDEX($A$1:$A$718,SMALL($B$1:$B$718,1+ROW(A150)-ROW(A$1))))</f>
        <v>Matthew Johnson</v>
      </c>
      <c r="D150" t="str">
        <f ca="1"/>
        <v>Matthew Johnson</v>
      </c>
    </row>
    <row r="151" spans="1:4" x14ac:dyDescent="0.25">
      <c r="A151" s="118" t="s">
        <v>254</v>
      </c>
      <c r="B151" s="33">
        <f>IF(COUNTIF('Weekend Quads'!$D152:$V171,A151)&gt;=1,"",ROW())</f>
        <v>151</v>
      </c>
      <c r="C151" s="33" t="str" cm="1">
        <f t="array" ref="C151">IF(ROW(A151)-ROW(A$1)+1&gt;COUNT($B$1:$B$718),"",INDEX($A$1:$A$718,SMALL($B$1:$B$718,1+ROW(A151)-ROW(A$1))))</f>
        <v>Wayne Milera</v>
      </c>
      <c r="D151" t="str">
        <f ca="1"/>
        <v>Wayne Milera</v>
      </c>
    </row>
    <row r="152" spans="1:4" x14ac:dyDescent="0.25">
      <c r="A152" s="117" t="s">
        <v>255</v>
      </c>
      <c r="B152" s="33">
        <f>IF(COUNTIF('Weekend Quads'!$D153:$V172,A152)&gt;=1,"",ROW())</f>
        <v>152</v>
      </c>
      <c r="C152" s="33" t="str" cm="1">
        <f t="array" ref="C152">IF(ROW(A152)-ROW(A$1)+1&gt;COUNT($B$1:$B$718),"",INDEX($A$1:$A$718,SMALL($B$1:$B$718,1+ROW(A152)-ROW(A$1))))</f>
        <v>Kade Chandler</v>
      </c>
      <c r="D152" t="str">
        <f ca="1"/>
        <v>Kade Chandler</v>
      </c>
    </row>
    <row r="153" spans="1:4" x14ac:dyDescent="0.25">
      <c r="A153" s="118" t="s">
        <v>256</v>
      </c>
      <c r="B153" s="33">
        <f>IF(COUNTIF('Weekend Quads'!$D154:$V173,A153)&gt;=1,"",ROW())</f>
        <v>153</v>
      </c>
      <c r="C153" s="33" t="str" cm="1">
        <f t="array" ref="C153">IF(ROW(A153)-ROW(A$1)+1&gt;COUNT($B$1:$B$718),"",INDEX($A$1:$A$718,SMALL($B$1:$B$718,1+ROW(A153)-ROW(A$1))))</f>
        <v>Oliver Dempsey</v>
      </c>
      <c r="D153" t="str">
        <f ca="1"/>
        <v>Oliver Dempsey</v>
      </c>
    </row>
    <row r="154" spans="1:4" x14ac:dyDescent="0.25">
      <c r="A154" s="118" t="s">
        <v>257</v>
      </c>
      <c r="B154" s="33">
        <f>IF(COUNTIF('Weekend Quads'!$D155:$V174,A154)&gt;=1,"",ROW())</f>
        <v>154</v>
      </c>
      <c r="C154" s="33" t="str" cm="1">
        <f t="array" ref="C154">IF(ROW(A154)-ROW(A$1)+1&gt;COUNT($B$1:$B$718),"",INDEX($A$1:$A$718,SMALL($B$1:$B$718,1+ROW(A154)-ROW(A$1))))</f>
        <v>Adam Treloar</v>
      </c>
      <c r="D154" t="str">
        <f ca="1"/>
        <v>Adam Treloar</v>
      </c>
    </row>
    <row r="155" spans="1:4" x14ac:dyDescent="0.25">
      <c r="A155" s="117" t="s">
        <v>258</v>
      </c>
      <c r="B155" s="33">
        <f>IF(COUNTIF('Weekend Quads'!$D156:$V175,A155)&gt;=1,"",ROW())</f>
        <v>155</v>
      </c>
      <c r="C155" s="33" t="str" cm="1">
        <f t="array" ref="C155">IF(ROW(A155)-ROW(A$1)+1&gt;COUNT($B$1:$B$718),"",INDEX($A$1:$A$718,SMALL($B$1:$B$718,1+ROW(A155)-ROW(A$1))))</f>
        <v>Josh Weddle</v>
      </c>
      <c r="D155" t="str">
        <f ca="1"/>
        <v>Josh Weddle</v>
      </c>
    </row>
    <row r="156" spans="1:4" x14ac:dyDescent="0.25">
      <c r="A156" s="117" t="s">
        <v>259</v>
      </c>
      <c r="B156" s="33">
        <f>IF(COUNTIF('Weekend Quads'!$D157:$V176,A156)&gt;=1,"",ROW())</f>
        <v>156</v>
      </c>
      <c r="C156" s="33" t="str" cm="1">
        <f t="array" ref="C156">IF(ROW(A156)-ROW(A$1)+1&gt;COUNT($B$1:$B$718),"",INDEX($A$1:$A$718,SMALL($B$1:$B$718,1+ROW(A156)-ROW(A$1))))</f>
        <v>Mason Wood</v>
      </c>
      <c r="D156" t="str">
        <f ca="1"/>
        <v>Mason Wood</v>
      </c>
    </row>
    <row r="157" spans="1:4" x14ac:dyDescent="0.25">
      <c r="A157" s="118" t="s">
        <v>260</v>
      </c>
      <c r="B157" s="33">
        <f>IF(COUNTIF('Weekend Quads'!$D158:$V177,A157)&gt;=1,"",ROW())</f>
        <v>157</v>
      </c>
      <c r="C157" s="33" t="str" cm="1">
        <f t="array" ref="C157">IF(ROW(A157)-ROW(A$1)+1&gt;COUNT($B$1:$B$718),"",INDEX($A$1:$A$718,SMALL($B$1:$B$718,1+ROW(A157)-ROW(A$1))))</f>
        <v>Bailey Humphrey</v>
      </c>
      <c r="D157" t="str">
        <f ca="1"/>
        <v>Bailey Humphrey</v>
      </c>
    </row>
    <row r="158" spans="1:4" x14ac:dyDescent="0.25">
      <c r="A158" s="118" t="s">
        <v>261</v>
      </c>
      <c r="B158" s="33">
        <f>IF(COUNTIF('Weekend Quads'!$D159:$V178,A158)&gt;=1,"",ROW())</f>
        <v>158</v>
      </c>
      <c r="C158" s="33" t="str" cm="1">
        <f t="array" ref="C158">IF(ROW(A158)-ROW(A$1)+1&gt;COUNT($B$1:$B$718),"",INDEX($A$1:$A$718,SMALL($B$1:$B$718,1+ROW(A158)-ROW(A$1))))</f>
        <v>Jack Ross</v>
      </c>
      <c r="D158" t="str">
        <f ca="1"/>
        <v>Jack Ross</v>
      </c>
    </row>
    <row r="159" spans="1:4" x14ac:dyDescent="0.25">
      <c r="A159" s="117" t="s">
        <v>262</v>
      </c>
      <c r="B159" s="33">
        <f>IF(COUNTIF('Weekend Quads'!$D160:$V179,A159)&gt;=1,"",ROW())</f>
        <v>159</v>
      </c>
      <c r="C159" s="33" t="str" cm="1">
        <f t="array" ref="C159">IF(ROW(A159)-ROW(A$1)+1&gt;COUNT($B$1:$B$718),"",INDEX($A$1:$A$718,SMALL($B$1:$B$718,1+ROW(A159)-ROW(A$1))))</f>
        <v>Kieren Briggs</v>
      </c>
      <c r="D159" t="str">
        <f ca="1"/>
        <v>Kieren Briggs</v>
      </c>
    </row>
    <row r="160" spans="1:4" x14ac:dyDescent="0.25">
      <c r="A160" s="117" t="s">
        <v>263</v>
      </c>
      <c r="B160" s="33">
        <f>IF(COUNTIF('Weekend Quads'!$D161:$V180,A160)&gt;=1,"",ROW())</f>
        <v>160</v>
      </c>
      <c r="C160" s="33" t="str" cm="1">
        <f t="array" ref="C160">IF(ROW(A160)-ROW(A$1)+1&gt;COUNT($B$1:$B$718),"",INDEX($A$1:$A$718,SMALL($B$1:$B$718,1+ROW(A160)-ROW(A$1))))</f>
        <v>Mitch Georgiades</v>
      </c>
      <c r="D160" t="str">
        <f ca="1"/>
        <v>Mitch Georgiades</v>
      </c>
    </row>
    <row r="161" spans="1:4" x14ac:dyDescent="0.25">
      <c r="A161" s="117" t="s">
        <v>264</v>
      </c>
      <c r="B161" s="33">
        <f>IF(COUNTIF('Weekend Quads'!$D162:$V181,A161)&gt;=1,"",ROW())</f>
        <v>161</v>
      </c>
      <c r="C161" s="33" t="str" cm="1">
        <f t="array" ref="C161">IF(ROW(A161)-ROW(A$1)+1&gt;COUNT($B$1:$B$718),"",INDEX($A$1:$A$718,SMALL($B$1:$B$718,1+ROW(A161)-ROW(A$1))))</f>
        <v>Mark Blicavs</v>
      </c>
      <c r="D161" t="str">
        <f ca="1"/>
        <v>Mark Blicavs</v>
      </c>
    </row>
    <row r="162" spans="1:4" x14ac:dyDescent="0.25">
      <c r="A162" s="117" t="s">
        <v>265</v>
      </c>
      <c r="B162" s="33">
        <f>IF(COUNTIF('Weekend Quads'!$D163:$V182,A162)&gt;=1,"",ROW())</f>
        <v>162</v>
      </c>
      <c r="C162" s="33" t="str" cm="1">
        <f t="array" ref="C162">IF(ROW(A162)-ROW(A$1)+1&gt;COUNT($B$1:$B$718),"",INDEX($A$1:$A$718,SMALL($B$1:$B$718,1+ROW(A162)-ROW(A$1))))</f>
        <v>Roan Steele</v>
      </c>
      <c r="D162" t="str">
        <f ca="1"/>
        <v>Roan Steele</v>
      </c>
    </row>
    <row r="163" spans="1:4" x14ac:dyDescent="0.25">
      <c r="A163" s="118" t="s">
        <v>266</v>
      </c>
      <c r="B163" s="33">
        <f>IF(COUNTIF('Weekend Quads'!$D164:$V183,A163)&gt;=1,"",ROW())</f>
        <v>163</v>
      </c>
      <c r="C163" s="33" t="str" cm="1">
        <f t="array" ref="C163">IF(ROW(A163)-ROW(A$1)+1&gt;COUNT($B$1:$B$718),"",INDEX($A$1:$A$718,SMALL($B$1:$B$718,1+ROW(A163)-ROW(A$1))))</f>
        <v>Ryan Burton</v>
      </c>
      <c r="D163" t="str">
        <f ca="1"/>
        <v>Ryan Burton</v>
      </c>
    </row>
    <row r="164" spans="1:4" x14ac:dyDescent="0.25">
      <c r="A164" s="118" t="s">
        <v>267</v>
      </c>
      <c r="B164" s="33">
        <f>IF(COUNTIF('Weekend Quads'!$D165:$V184,A164)&gt;=1,"",ROW())</f>
        <v>164</v>
      </c>
      <c r="C164" s="33" t="str" cm="1">
        <f t="array" ref="C164">IF(ROW(A164)-ROW(A$1)+1&gt;COUNT($B$1:$B$718),"",INDEX($A$1:$A$718,SMALL($B$1:$B$718,1+ROW(A164)-ROW(A$1))))</f>
        <v>Sam Davidson</v>
      </c>
      <c r="D164" t="str">
        <f ca="1"/>
        <v>Sam Davidson</v>
      </c>
    </row>
    <row r="165" spans="1:4" x14ac:dyDescent="0.25">
      <c r="A165" s="118" t="s">
        <v>268</v>
      </c>
      <c r="B165" s="33">
        <f>IF(COUNTIF('Weekend Quads'!$D166:$V185,A165)&gt;=1,"",ROW())</f>
        <v>165</v>
      </c>
      <c r="C165" s="33" t="str" cm="1">
        <f t="array" ref="C165">IF(ROW(A165)-ROW(A$1)+1&gt;COUNT($B$1:$B$718),"",INDEX($A$1:$A$718,SMALL($B$1:$B$718,1+ROW(A165)-ROW(A$1))))</f>
        <v>Corey Wagner</v>
      </c>
      <c r="D165" t="str">
        <f ca="1"/>
        <v>Corey Wagner</v>
      </c>
    </row>
    <row r="166" spans="1:4" x14ac:dyDescent="0.25">
      <c r="A166" s="117" t="s">
        <v>269</v>
      </c>
      <c r="B166" s="33">
        <f>IF(COUNTIF('Weekend Quads'!$D167:$V186,A166)&gt;=1,"",ROW())</f>
        <v>166</v>
      </c>
      <c r="C166" s="33" t="str" cm="1">
        <f t="array" ref="C166">IF(ROW(A166)-ROW(A$1)+1&gt;COUNT($B$1:$B$718),"",INDEX($A$1:$A$718,SMALL($B$1:$B$718,1+ROW(A166)-ROW(A$1))))</f>
        <v>Jarman Impey</v>
      </c>
      <c r="D166" t="str">
        <f ca="1"/>
        <v>Jarman Impey</v>
      </c>
    </row>
    <row r="167" spans="1:4" x14ac:dyDescent="0.25">
      <c r="A167" s="118" t="s">
        <v>270</v>
      </c>
      <c r="B167" s="33">
        <f>IF(COUNTIF('Weekend Quads'!$D168:$V187,A167)&gt;=1,"",ROW())</f>
        <v>167</v>
      </c>
      <c r="C167" s="33" t="str" cm="1">
        <f t="array" ref="C167">IF(ROW(A167)-ROW(A$1)+1&gt;COUNT($B$1:$B$718),"",INDEX($A$1:$A$718,SMALL($B$1:$B$718,1+ROW(A167)-ROW(A$1))))</f>
        <v>Harry Cunningham</v>
      </c>
      <c r="D167" t="str">
        <f ca="1"/>
        <v>Harry Cunningham</v>
      </c>
    </row>
    <row r="168" spans="1:4" x14ac:dyDescent="0.25">
      <c r="A168" s="118" t="s">
        <v>271</v>
      </c>
      <c r="B168" s="33">
        <f>IF(COUNTIF('Weekend Quads'!$D169:$V188,A168)&gt;=1,"",ROW())</f>
        <v>168</v>
      </c>
      <c r="C168" s="33" t="str" cm="1">
        <f t="array" ref="C168">IF(ROW(A168)-ROW(A$1)+1&gt;COUNT($B$1:$B$718),"",INDEX($A$1:$A$718,SMALL($B$1:$B$718,1+ROW(A168)-ROW(A$1))))</f>
        <v>Harry Boyd</v>
      </c>
      <c r="D168" t="str">
        <f ca="1"/>
        <v>Harry Boyd</v>
      </c>
    </row>
    <row r="169" spans="1:4" x14ac:dyDescent="0.25">
      <c r="A169" s="117" t="s">
        <v>272</v>
      </c>
      <c r="B169" s="33">
        <f>IF(COUNTIF('Weekend Quads'!$D170:$V189,A169)&gt;=1,"",ROW())</f>
        <v>169</v>
      </c>
      <c r="C169" s="33" t="str" cm="1">
        <f t="array" ref="C169">IF(ROW(A169)-ROW(A$1)+1&gt;COUNT($B$1:$B$718),"",INDEX($A$1:$A$718,SMALL($B$1:$B$718,1+ROW(A169)-ROW(A$1))))</f>
        <v>Rhys Stanley</v>
      </c>
      <c r="D169" t="str">
        <f ca="1"/>
        <v>Rhys Stanley</v>
      </c>
    </row>
    <row r="170" spans="1:4" x14ac:dyDescent="0.25">
      <c r="A170" s="118" t="s">
        <v>273</v>
      </c>
      <c r="B170" s="33">
        <f>IF(COUNTIF('Weekend Quads'!$D171:$V190,A170)&gt;=1,"",ROW())</f>
        <v>170</v>
      </c>
      <c r="C170" s="33" t="str" cm="1">
        <f t="array" ref="C170">IF(ROW(A170)-ROW(A$1)+1&gt;COUNT($B$1:$B$718),"",INDEX($A$1:$A$718,SMALL($B$1:$B$718,1+ROW(A170)-ROW(A$1))))</f>
        <v>Dylan Shiel</v>
      </c>
      <c r="D170" t="str">
        <f ca="1"/>
        <v>Dylan Shiel</v>
      </c>
    </row>
    <row r="171" spans="1:4" x14ac:dyDescent="0.25">
      <c r="A171" s="117" t="s">
        <v>274</v>
      </c>
      <c r="B171" s="33">
        <f>IF(COUNTIF('Weekend Quads'!$D172:$V191,A171)&gt;=1,"",ROW())</f>
        <v>171</v>
      </c>
      <c r="C171" s="33" t="str" cm="1">
        <f t="array" ref="C171">IF(ROW(A171)-ROW(A$1)+1&gt;COUNT($B$1:$B$718),"",INDEX($A$1:$A$718,SMALL($B$1:$B$718,1+ROW(A171)-ROW(A$1))))</f>
        <v>Connor Macdonald</v>
      </c>
      <c r="D171" t="str">
        <f ca="1"/>
        <v>Connor Macdonald</v>
      </c>
    </row>
    <row r="172" spans="1:4" x14ac:dyDescent="0.25">
      <c r="A172" s="117" t="s">
        <v>275</v>
      </c>
      <c r="B172" s="33">
        <f>IF(COUNTIF('Weekend Quads'!$D173:$V192,A172)&gt;=1,"",ROW())</f>
        <v>172</v>
      </c>
      <c r="C172" s="33" t="str" cm="1">
        <f t="array" ref="C172">IF(ROW(A172)-ROW(A$1)+1&gt;COUNT($B$1:$B$718),"",INDEX($A$1:$A$718,SMALL($B$1:$B$718,1+ROW(A172)-ROW(A$1))))</f>
        <v>Dan Houston</v>
      </c>
      <c r="D172" t="str">
        <f ca="1"/>
        <v>Dan Houston</v>
      </c>
    </row>
    <row r="173" spans="1:4" x14ac:dyDescent="0.25">
      <c r="A173" s="118" t="s">
        <v>276</v>
      </c>
      <c r="B173" s="33">
        <f>IF(COUNTIF('Weekend Quads'!$D174:$V193,A173)&gt;=1,"",ROW())</f>
        <v>173</v>
      </c>
      <c r="C173" s="33" t="str" cm="1">
        <f t="array" ref="C173">IF(ROW(A173)-ROW(A$1)+1&gt;COUNT($B$1:$B$718),"",INDEX($A$1:$A$718,SMALL($B$1:$B$718,1+ROW(A173)-ROW(A$1))))</f>
        <v>Todd Goldstein</v>
      </c>
      <c r="D173" t="str">
        <f ca="1"/>
        <v>Todd Goldstein</v>
      </c>
    </row>
    <row r="174" spans="1:4" x14ac:dyDescent="0.25">
      <c r="A174" s="118" t="s">
        <v>277</v>
      </c>
      <c r="B174" s="33">
        <f>IF(COUNTIF('Weekend Quads'!$D175:$V194,A174)&gt;=1,"",ROW())</f>
        <v>174</v>
      </c>
      <c r="C174" s="33" t="str" cm="1">
        <f t="array" ref="C174">IF(ROW(A174)-ROW(A$1)+1&gt;COUNT($B$1:$B$718),"",INDEX($A$1:$A$718,SMALL($B$1:$B$718,1+ROW(A174)-ROW(A$1))))</f>
        <v>James Harmes</v>
      </c>
      <c r="D174" t="str">
        <f ca="1"/>
        <v>James Harmes</v>
      </c>
    </row>
    <row r="175" spans="1:4" x14ac:dyDescent="0.25">
      <c r="A175" s="118" t="s">
        <v>278</v>
      </c>
      <c r="B175" s="33">
        <f>IF(COUNTIF('Weekend Quads'!$D176:$V195,A175)&gt;=1,"",ROW())</f>
        <v>175</v>
      </c>
      <c r="C175" s="33" t="str" cm="1">
        <f t="array" ref="C175">IF(ROW(A175)-ROW(A$1)+1&gt;COUNT($B$1:$B$718),"",INDEX($A$1:$A$718,SMALL($B$1:$B$718,1+ROW(A175)-ROW(A$1))))</f>
        <v>Jaeger O'Meara</v>
      </c>
      <c r="D175" t="str">
        <f ca="1"/>
        <v>Jaeger O'Meara</v>
      </c>
    </row>
    <row r="176" spans="1:4" x14ac:dyDescent="0.25">
      <c r="A176" s="118" t="s">
        <v>279</v>
      </c>
      <c r="B176" s="33">
        <f>IF(COUNTIF('Weekend Quads'!$D177:$V196,A176)&gt;=1,"",ROW())</f>
        <v>176</v>
      </c>
      <c r="C176" s="33" t="str" cm="1">
        <f t="array" ref="C176">IF(ROW(A176)-ROW(A$1)+1&gt;COUNT($B$1:$B$718),"",INDEX($A$1:$A$718,SMALL($B$1:$B$718,1+ROW(A176)-ROW(A$1))))</f>
        <v>Alex Neal-Bullen</v>
      </c>
      <c r="D176" t="str">
        <f ca="1"/>
        <v>Alex Neal-Bullen</v>
      </c>
    </row>
    <row r="177" spans="1:4" x14ac:dyDescent="0.25">
      <c r="A177" s="117" t="s">
        <v>280</v>
      </c>
      <c r="B177" s="33">
        <f>IF(COUNTIF('Weekend Quads'!$D178:$V197,A177)&gt;=1,"",ROW())</f>
        <v>177</v>
      </c>
      <c r="C177" s="33" t="str" cm="1">
        <f t="array" ref="C177">IF(ROW(A177)-ROW(A$1)+1&gt;COUNT($B$1:$B$718),"",INDEX($A$1:$A$718,SMALL($B$1:$B$718,1+ROW(A177)-ROW(A$1))))</f>
        <v>Thomson Dow</v>
      </c>
      <c r="D177" t="str">
        <f ca="1"/>
        <v>Thomson Dow</v>
      </c>
    </row>
    <row r="178" spans="1:4" x14ac:dyDescent="0.25">
      <c r="A178" s="118" t="s">
        <v>281</v>
      </c>
      <c r="B178" s="33">
        <f>IF(COUNTIF('Weekend Quads'!$D179:$V198,A178)&gt;=1,"",ROW())</f>
        <v>178</v>
      </c>
      <c r="C178" s="33" t="str" cm="1">
        <f t="array" ref="C178">IF(ROW(A178)-ROW(A$1)+1&gt;COUNT($B$1:$B$718),"",INDEX($A$1:$A$718,SMALL($B$1:$B$718,1+ROW(A178)-ROW(A$1))))</f>
        <v>Aaron Naughton</v>
      </c>
      <c r="D178" t="str">
        <f ca="1"/>
        <v>Aaron Naughton</v>
      </c>
    </row>
    <row r="179" spans="1:4" x14ac:dyDescent="0.25">
      <c r="A179" s="117" t="s">
        <v>282</v>
      </c>
      <c r="B179" s="33">
        <f>IF(COUNTIF('Weekend Quads'!$D180:$V199,A179)&gt;=1,"",ROW())</f>
        <v>179</v>
      </c>
      <c r="C179" s="33" t="str" cm="1">
        <f t="array" ref="C179">IF(ROW(A179)-ROW(A$1)+1&gt;COUNT($B$1:$B$718),"",INDEX($A$1:$A$718,SMALL($B$1:$B$718,1+ROW(A179)-ROW(A$1))))</f>
        <v>Sam Taylor</v>
      </c>
      <c r="D179" t="str">
        <f ca="1"/>
        <v>Sam Taylor</v>
      </c>
    </row>
    <row r="180" spans="1:4" x14ac:dyDescent="0.25">
      <c r="A180" s="118" t="s">
        <v>283</v>
      </c>
      <c r="B180" s="33">
        <f>IF(COUNTIF('Weekend Quads'!$D181:$V200,A180)&gt;=1,"",ROW())</f>
        <v>180</v>
      </c>
      <c r="C180" s="33" t="str" cm="1">
        <f t="array" ref="C180">IF(ROW(A180)-ROW(A$1)+1&gt;COUNT($B$1:$B$718),"",INDEX($A$1:$A$718,SMALL($B$1:$B$718,1+ROW(A180)-ROW(A$1))))</f>
        <v>Cam Mackenzie</v>
      </c>
      <c r="D180" t="str">
        <f ca="1"/>
        <v>Cam Mackenzie</v>
      </c>
    </row>
    <row r="181" spans="1:4" x14ac:dyDescent="0.25">
      <c r="A181" s="117" t="s">
        <v>284</v>
      </c>
      <c r="B181" s="33">
        <f>IF(COUNTIF('Weekend Quads'!$D182:$V201,A181)&gt;=1,"",ROW())</f>
        <v>181</v>
      </c>
      <c r="C181" s="33" t="str" cm="1">
        <f t="array" ref="C181">IF(ROW(A181)-ROW(A$1)+1&gt;COUNT($B$1:$B$718),"",INDEX($A$1:$A$718,SMALL($B$1:$B$718,1+ROW(A181)-ROW(A$1))))</f>
        <v>Joe Richards</v>
      </c>
      <c r="D181" t="str">
        <f ca="1"/>
        <v>Joe Richards</v>
      </c>
    </row>
    <row r="182" spans="1:4" x14ac:dyDescent="0.25">
      <c r="A182" s="117" t="s">
        <v>285</v>
      </c>
      <c r="B182" s="33">
        <f>IF(COUNTIF('Weekend Quads'!$D183:$V202,A182)&gt;=1,"",ROW())</f>
        <v>182</v>
      </c>
      <c r="C182" s="33" t="str" cm="1">
        <f t="array" ref="C182">IF(ROW(A182)-ROW(A$1)+1&gt;COUNT($B$1:$B$718),"",INDEX($A$1:$A$718,SMALL($B$1:$B$718,1+ROW(A182)-ROW(A$1))))</f>
        <v>Jayden Laverde</v>
      </c>
      <c r="D182" t="str">
        <f ca="1"/>
        <v>Jayden Laverde</v>
      </c>
    </row>
    <row r="183" spans="1:4" x14ac:dyDescent="0.25">
      <c r="A183" s="117" t="s">
        <v>286</v>
      </c>
      <c r="B183" s="33">
        <f>IF(COUNTIF('Weekend Quads'!$D184:$V203,A183)&gt;=1,"",ROW())</f>
        <v>183</v>
      </c>
      <c r="C183" s="33" t="str" cm="1">
        <f t="array" ref="C183">IF(ROW(A183)-ROW(A$1)+1&gt;COUNT($B$1:$B$718),"",INDEX($A$1:$A$718,SMALL($B$1:$B$718,1+ROW(A183)-ROW(A$1))))</f>
        <v>Brayden Maynard</v>
      </c>
      <c r="D183" t="str">
        <f ca="1"/>
        <v>Brayden Maynard</v>
      </c>
    </row>
    <row r="184" spans="1:4" x14ac:dyDescent="0.25">
      <c r="A184" s="117" t="s">
        <v>287</v>
      </c>
      <c r="B184" s="33">
        <f>IF(COUNTIF('Weekend Quads'!$D185:$V204,A184)&gt;=1,"",ROW())</f>
        <v>184</v>
      </c>
      <c r="C184" s="33" t="str" cm="1">
        <f t="array" ref="C184">IF(ROW(A184)-ROW(A$1)+1&gt;COUNT($B$1:$B$718),"",INDEX($A$1:$A$718,SMALL($B$1:$B$718,1+ROW(A184)-ROW(A$1))))</f>
        <v>Tom McDonald</v>
      </c>
      <c r="D184" t="str">
        <f ca="1"/>
        <v>Tom McDonald</v>
      </c>
    </row>
    <row r="185" spans="1:4" x14ac:dyDescent="0.25">
      <c r="A185" s="118" t="s">
        <v>288</v>
      </c>
      <c r="B185" s="33">
        <f>IF(COUNTIF('Weekend Quads'!$D186:$V205,A185)&gt;=1,"",ROW())</f>
        <v>185</v>
      </c>
      <c r="C185" s="33" t="str" cm="1">
        <f t="array" ref="C185">IF(ROW(A185)-ROW(A$1)+1&gt;COUNT($B$1:$B$718),"",INDEX($A$1:$A$718,SMALL($B$1:$B$718,1+ROW(A185)-ROW(A$1))))</f>
        <v>Dylan Stephens</v>
      </c>
      <c r="D185" t="str">
        <f ca="1"/>
        <v>Dylan Stephens</v>
      </c>
    </row>
    <row r="186" spans="1:4" x14ac:dyDescent="0.25">
      <c r="A186" s="117" t="s">
        <v>289</v>
      </c>
      <c r="B186" s="33">
        <f>IF(COUNTIF('Weekend Quads'!$D187:$V206,A186)&gt;=1,"",ROW())</f>
        <v>186</v>
      </c>
      <c r="C186" s="33" t="str" cm="1">
        <f t="array" ref="C186">IF(ROW(A186)-ROW(A$1)+1&gt;COUNT($B$1:$B$718),"",INDEX($A$1:$A$718,SMALL($B$1:$B$718,1+ROW(A186)-ROW(A$1))))</f>
        <v>Lachlan Bramble</v>
      </c>
      <c r="D186" t="str">
        <f ca="1"/>
        <v>Lachlan Bramble</v>
      </c>
    </row>
    <row r="187" spans="1:4" x14ac:dyDescent="0.25">
      <c r="A187" s="118" t="s">
        <v>290</v>
      </c>
      <c r="B187" s="33">
        <f>IF(COUNTIF('Weekend Quads'!$D188:$V207,A187)&gt;=1,"",ROW())</f>
        <v>187</v>
      </c>
      <c r="C187" s="33" t="str" cm="1">
        <f t="array" ref="C187">IF(ROW(A187)-ROW(A$1)+1&gt;COUNT($B$1:$B$718),"",INDEX($A$1:$A$718,SMALL($B$1:$B$718,1+ROW(A187)-ROW(A$1))))</f>
        <v>Harry Perryman</v>
      </c>
      <c r="D187" t="str">
        <f ca="1"/>
        <v>Harry Perryman</v>
      </c>
    </row>
    <row r="188" spans="1:4" x14ac:dyDescent="0.25">
      <c r="A188" s="118" t="s">
        <v>291</v>
      </c>
      <c r="B188" s="33">
        <f>IF(COUNTIF('Weekend Quads'!$D189:$V208,A188)&gt;=1,"",ROW())</f>
        <v>188</v>
      </c>
      <c r="C188" s="33" t="str" cm="1">
        <f t="array" ref="C188">IF(ROW(A188)-ROW(A$1)+1&gt;COUNT($B$1:$B$718),"",INDEX($A$1:$A$718,SMALL($B$1:$B$718,1+ROW(A188)-ROW(A$1))))</f>
        <v>Sam Powell-Pepper</v>
      </c>
      <c r="D188" t="str">
        <f ca="1"/>
        <v>Sam Powell-Pepper</v>
      </c>
    </row>
    <row r="189" spans="1:4" x14ac:dyDescent="0.25">
      <c r="A189" s="117" t="s">
        <v>292</v>
      </c>
      <c r="B189" s="33">
        <f>IF(COUNTIF('Weekend Quads'!$D190:$V209,A189)&gt;=1,"",ROW())</f>
        <v>189</v>
      </c>
      <c r="C189" s="33" t="str" cm="1">
        <f t="array" ref="C189">IF(ROW(A189)-ROW(A$1)+1&gt;COUNT($B$1:$B$718),"",INDEX($A$1:$A$718,SMALL($B$1:$B$718,1+ROW(A189)-ROW(A$1))))</f>
        <v>Ben Long</v>
      </c>
      <c r="D189" t="str">
        <f ca="1"/>
        <v>Ben Long</v>
      </c>
    </row>
    <row r="190" spans="1:4" x14ac:dyDescent="0.25">
      <c r="A190" s="117" t="s">
        <v>293</v>
      </c>
      <c r="B190" s="33">
        <f>IF(COUNTIF('Weekend Quads'!$D191:$V210,A190)&gt;=1,"",ROW())</f>
        <v>190</v>
      </c>
      <c r="C190" s="33" t="str" cm="1">
        <f t="array" ref="C190">IF(ROW(A190)-ROW(A$1)+1&gt;COUNT($B$1:$B$718),"",INDEX($A$1:$A$718,SMALL($B$1:$B$718,1+ROW(A190)-ROW(A$1))))</f>
        <v>Jeremy McGovern</v>
      </c>
      <c r="D190" t="str">
        <f ca="1"/>
        <v>Jeremy McGovern</v>
      </c>
    </row>
    <row r="191" spans="1:4" x14ac:dyDescent="0.25">
      <c r="A191" s="118" t="s">
        <v>294</v>
      </c>
      <c r="B191" s="33">
        <f>IF(COUNTIF('Weekend Quads'!$D192:$V211,A191)&gt;=1,"",ROW())</f>
        <v>191</v>
      </c>
      <c r="C191" s="33" t="str" cm="1">
        <f t="array" ref="C191">IF(ROW(A191)-ROW(A$1)+1&gt;COUNT($B$1:$B$718),"",INDEX($A$1:$A$718,SMALL($B$1:$B$718,1+ROW(A191)-ROW(A$1))))</f>
        <v>Sam Clohesy</v>
      </c>
      <c r="D191" t="str">
        <f ca="1"/>
        <v>Sam Clohesy</v>
      </c>
    </row>
    <row r="192" spans="1:4" x14ac:dyDescent="0.25">
      <c r="A192" s="117" t="s">
        <v>295</v>
      </c>
      <c r="B192" s="33">
        <f>IF(COUNTIF('Weekend Quads'!$D193:$V212,A192)&gt;=1,"",ROW())</f>
        <v>192</v>
      </c>
      <c r="C192" s="33" t="str" cm="1">
        <f t="array" ref="C192">IF(ROW(A192)-ROW(A$1)+1&gt;COUNT($B$1:$B$718),"",INDEX($A$1:$A$718,SMALL($B$1:$B$718,1+ROW(A192)-ROW(A$1))))</f>
        <v>Hugo Garcia</v>
      </c>
      <c r="D192" t="str">
        <f ca="1"/>
        <v>Hugo Garcia</v>
      </c>
    </row>
    <row r="193" spans="1:4" x14ac:dyDescent="0.25">
      <c r="A193" s="117" t="s">
        <v>296</v>
      </c>
      <c r="B193" s="33">
        <f>IF(COUNTIF('Weekend Quads'!$D194:$V213,A193)&gt;=1,"",ROW())</f>
        <v>193</v>
      </c>
      <c r="C193" s="33" t="str" cm="1">
        <f t="array" ref="C193">IF(ROW(A193)-ROW(A$1)+1&gt;COUNT($B$1:$B$718),"",INDEX($A$1:$A$718,SMALL($B$1:$B$718,1+ROW(A193)-ROW(A$1))))</f>
        <v>Brady Hough</v>
      </c>
      <c r="D193" t="str">
        <f ca="1"/>
        <v>Brady Hough</v>
      </c>
    </row>
    <row r="194" spans="1:4" x14ac:dyDescent="0.25">
      <c r="A194" s="118" t="s">
        <v>297</v>
      </c>
      <c r="B194" s="33">
        <f>IF(COUNTIF('Weekend Quads'!$D195:$V214,A194)&gt;=1,"",ROW())</f>
        <v>194</v>
      </c>
      <c r="C194" s="33" t="str" cm="1">
        <f t="array" ref="C194">IF(ROW(A194)-ROW(A$1)+1&gt;COUNT($B$1:$B$718),"",INDEX($A$1:$A$718,SMALL($B$1:$B$718,1+ROW(A194)-ROW(A$1))))</f>
        <v>Darcy Jones</v>
      </c>
      <c r="D194" t="str">
        <f ca="1"/>
        <v>Darcy Jones</v>
      </c>
    </row>
    <row r="195" spans="1:4" x14ac:dyDescent="0.25">
      <c r="A195" s="118" t="s">
        <v>298</v>
      </c>
      <c r="B195" s="33">
        <f>IF(COUNTIF('Weekend Quads'!$D196:$V215,A195)&gt;=1,"",ROW())</f>
        <v>195</v>
      </c>
      <c r="C195" s="33" t="str" cm="1">
        <f t="array" ref="C195">IF(ROW(A195)-ROW(A$1)+1&gt;COUNT($B$1:$B$718),"",INDEX($A$1:$A$718,SMALL($B$1:$B$718,1+ROW(A195)-ROW(A$1))))</f>
        <v>Nicholas Madden</v>
      </c>
      <c r="D195" t="str">
        <f ca="1"/>
        <v>Nicholas Madden</v>
      </c>
    </row>
    <row r="196" spans="1:4" x14ac:dyDescent="0.25">
      <c r="A196" s="117" t="s">
        <v>299</v>
      </c>
      <c r="B196" s="33">
        <f>IF(COUNTIF('Weekend Quads'!$D197:$V216,A196)&gt;=1,"",ROW())</f>
        <v>196</v>
      </c>
      <c r="C196" s="33" t="str" cm="1">
        <f t="array" ref="C196">IF(ROW(A196)-ROW(A$1)+1&gt;COUNT($B$1:$B$718),"",INDEX($A$1:$A$718,SMALL($B$1:$B$718,1+ROW(A196)-ROW(A$1))))</f>
        <v>Rhylee West</v>
      </c>
      <c r="D196" t="str">
        <f ca="1"/>
        <v>Rhylee West</v>
      </c>
    </row>
    <row r="197" spans="1:4" x14ac:dyDescent="0.25">
      <c r="A197" s="118" t="s">
        <v>300</v>
      </c>
      <c r="B197" s="33">
        <f>IF(COUNTIF('Weekend Quads'!$D198:$V217,A197)&gt;=1,"",ROW())</f>
        <v>197</v>
      </c>
      <c r="C197" s="33" t="str" cm="1">
        <f t="array" ref="C197">IF(ROW(A197)-ROW(A$1)+1&gt;COUNT($B$1:$B$718),"",INDEX($A$1:$A$718,SMALL($B$1:$B$718,1+ROW(A197)-ROW(A$1))))</f>
        <v>Daniel Turner</v>
      </c>
      <c r="D197" t="str">
        <f ca="1"/>
        <v>Daniel Turner</v>
      </c>
    </row>
    <row r="198" spans="1:4" x14ac:dyDescent="0.25">
      <c r="A198" s="118" t="s">
        <v>301</v>
      </c>
      <c r="B198" s="33">
        <f>IF(COUNTIF('Weekend Quads'!$D199:$V218,A198)&gt;=1,"",ROW())</f>
        <v>198</v>
      </c>
      <c r="C198" s="33" t="str" cm="1">
        <f t="array" ref="C198">IF(ROW(A198)-ROW(A$1)+1&gt;COUNT($B$1:$B$718),"",INDEX($A$1:$A$718,SMALL($B$1:$B$718,1+ROW(A198)-ROW(A$1))))</f>
        <v>Riley Bice</v>
      </c>
      <c r="D198" t="str">
        <f ca="1"/>
        <v>Riley Bice</v>
      </c>
    </row>
    <row r="199" spans="1:4" x14ac:dyDescent="0.25">
      <c r="A199" s="117" t="s">
        <v>302</v>
      </c>
      <c r="B199" s="33">
        <f>IF(COUNTIF('Weekend Quads'!$D200:$V219,A199)&gt;=1,"",ROW())</f>
        <v>199</v>
      </c>
      <c r="C199" s="33" t="str" cm="1">
        <f t="array" ref="C199">IF(ROW(A199)-ROW(A$1)+1&gt;COUNT($B$1:$B$718),"",INDEX($A$1:$A$718,SMALL($B$1:$B$718,1+ROW(A199)-ROW(A$1))))</f>
        <v>Ned Reeves</v>
      </c>
      <c r="D199" t="str">
        <f ca="1"/>
        <v>Ned Reeves</v>
      </c>
    </row>
    <row r="200" spans="1:4" x14ac:dyDescent="0.25">
      <c r="A200" s="118" t="s">
        <v>303</v>
      </c>
      <c r="B200" s="33">
        <f>IF(COUNTIF('Weekend Quads'!$D201:$V220,A200)&gt;=1,"",ROW())</f>
        <v>200</v>
      </c>
      <c r="C200" s="33" t="str" cm="1">
        <f t="array" ref="C200">IF(ROW(A200)-ROW(A$1)+1&gt;COUNT($B$1:$B$718),"",INDEX($A$1:$A$718,SMALL($B$1:$B$718,1+ROW(A200)-ROW(A$1))))</f>
        <v>Zak Johnson</v>
      </c>
      <c r="D200" t="str">
        <f ca="1"/>
        <v>Zak Johnson</v>
      </c>
    </row>
    <row r="201" spans="1:4" x14ac:dyDescent="0.25">
      <c r="A201" s="118" t="s">
        <v>304</v>
      </c>
      <c r="B201" s="33">
        <f>IF(COUNTIF('Weekend Quads'!$D202:$V221,A201)&gt;=1,"",ROW())</f>
        <v>201</v>
      </c>
      <c r="C201" s="33" t="str" cm="1">
        <f t="array" ref="C201">IF(ROW(A201)-ROW(A$1)+1&gt;COUNT($B$1:$B$718),"",INDEX($A$1:$A$718,SMALL($B$1:$B$718,1+ROW(A201)-ROW(A$1))))</f>
        <v>Vigo Visentini</v>
      </c>
      <c r="D201" t="str">
        <f ca="1"/>
        <v>Vigo Visentini</v>
      </c>
    </row>
    <row r="202" spans="1:4" x14ac:dyDescent="0.25">
      <c r="A202" s="117" t="s">
        <v>305</v>
      </c>
      <c r="B202" s="33">
        <f>IF(COUNTIF('Weekend Quads'!$D203:$V222,A202)&gt;=1,"",ROW())</f>
        <v>202</v>
      </c>
      <c r="C202" s="33" t="str" cm="1">
        <f t="array" ref="C202">IF(ROW(A202)-ROW(A$1)+1&gt;COUNT($B$1:$B$718),"",INDEX($A$1:$A$718,SMALL($B$1:$B$718,1+ROW(A202)-ROW(A$1))))</f>
        <v>Max Hall</v>
      </c>
      <c r="D202" t="str">
        <f ca="1"/>
        <v>Max Hall</v>
      </c>
    </row>
    <row r="203" spans="1:4" x14ac:dyDescent="0.25">
      <c r="A203" s="117" t="s">
        <v>306</v>
      </c>
      <c r="B203" s="33">
        <f>IF(COUNTIF('Weekend Quads'!$D204:$V223,A203)&gt;=1,"",ROW())</f>
        <v>203</v>
      </c>
      <c r="C203" s="33" t="str" cm="1">
        <f t="array" ref="C203">IF(ROW(A203)-ROW(A$1)+1&gt;COUNT($B$1:$B$718),"",INDEX($A$1:$A$718,SMALL($B$1:$B$718,1+ROW(A203)-ROW(A$1))))</f>
        <v>Cooper Sharman</v>
      </c>
      <c r="D203" t="str">
        <f ca="1"/>
        <v>Cooper Sharman</v>
      </c>
    </row>
    <row r="204" spans="1:4" x14ac:dyDescent="0.25">
      <c r="A204" s="117" t="s">
        <v>307</v>
      </c>
      <c r="B204" s="33">
        <f>IF(COUNTIF('Weekend Quads'!$D205:$V224,A204)&gt;=1,"",ROW())</f>
        <v>204</v>
      </c>
      <c r="C204" s="33" t="str" cm="1">
        <f t="array" ref="C204">IF(ROW(A204)-ROW(A$1)+1&gt;COUNT($B$1:$B$718),"",INDEX($A$1:$A$718,SMALL($B$1:$B$718,1+ROW(A204)-ROW(A$1))))</f>
        <v>Nathan Broad</v>
      </c>
      <c r="D204" t="str">
        <f ca="1"/>
        <v>Nathan Broad</v>
      </c>
    </row>
    <row r="205" spans="1:4" x14ac:dyDescent="0.25">
      <c r="A205" s="118" t="s">
        <v>308</v>
      </c>
      <c r="B205" s="33">
        <f>IF(COUNTIF('Weekend Quads'!$D206:$V225,A205)&gt;=1,"",ROW())</f>
        <v>205</v>
      </c>
      <c r="C205" s="33" t="str" cm="1">
        <f t="array" ref="C205">IF(ROW(A205)-ROW(A$1)+1&gt;COUNT($B$1:$B$718),"",INDEX($A$1:$A$718,SMALL($B$1:$B$718,1+ROW(A205)-ROW(A$1))))</f>
        <v>Tom Sparrow</v>
      </c>
      <c r="D205" t="str">
        <f ca="1"/>
        <v>Tom Sparrow</v>
      </c>
    </row>
    <row r="206" spans="1:4" x14ac:dyDescent="0.25">
      <c r="A206" s="117" t="s">
        <v>309</v>
      </c>
      <c r="B206" s="33">
        <f>IF(COUNTIF('Weekend Quads'!$D207:$V226,A206)&gt;=1,"",ROW())</f>
        <v>206</v>
      </c>
      <c r="C206" s="33" t="str" cm="1">
        <f t="array" ref="C206">IF(ROW(A206)-ROW(A$1)+1&gt;COUNT($B$1:$B$718),"",INDEX($A$1:$A$718,SMALL($B$1:$B$718,1+ROW(A206)-ROW(A$1))))</f>
        <v>Mitch Owens</v>
      </c>
      <c r="D206" t="str">
        <f ca="1"/>
        <v>Mitch Owens</v>
      </c>
    </row>
    <row r="207" spans="1:4" x14ac:dyDescent="0.25">
      <c r="A207" s="118" t="s">
        <v>310</v>
      </c>
      <c r="B207" s="33">
        <f>IF(COUNTIF('Weekend Quads'!$D208:$V227,A207)&gt;=1,"",ROW())</f>
        <v>207</v>
      </c>
      <c r="C207" s="33" t="str" cm="1">
        <f t="array" ref="C207">IF(ROW(A207)-ROW(A$1)+1&gt;COUNT($B$1:$B$718),"",INDEX($A$1:$A$718,SMALL($B$1:$B$718,1+ROW(A207)-ROW(A$1))))</f>
        <v>Josh Rachele</v>
      </c>
      <c r="D207" t="str">
        <f ca="1"/>
        <v>Josh Rachele</v>
      </c>
    </row>
    <row r="208" spans="1:4" x14ac:dyDescent="0.25">
      <c r="A208" s="117" t="s">
        <v>311</v>
      </c>
      <c r="B208" s="33">
        <f>IF(COUNTIF('Weekend Quads'!$D209:$V228,A208)&gt;=1,"",ROW())</f>
        <v>208</v>
      </c>
      <c r="C208" s="33" t="str" cm="1">
        <f t="array" ref="C208">IF(ROW(A208)-ROW(A$1)+1&gt;COUNT($B$1:$B$718),"",INDEX($A$1:$A$718,SMALL($B$1:$B$718,1+ROW(A208)-ROW(A$1))))</f>
        <v>Josh Treacy</v>
      </c>
      <c r="D208" t="str">
        <f ca="1"/>
        <v>Josh Treacy</v>
      </c>
    </row>
    <row r="209" spans="1:4" x14ac:dyDescent="0.25">
      <c r="A209" s="117" t="s">
        <v>312</v>
      </c>
      <c r="B209" s="33">
        <f>IF(COUNTIF('Weekend Quads'!$D210:$V229,A209)&gt;=1,"",ROW())</f>
        <v>209</v>
      </c>
      <c r="C209" s="33" t="str" cm="1">
        <f t="array" ref="C209">IF(ROW(A209)-ROW(A$1)+1&gt;COUNT($B$1:$B$718),"",INDEX($A$1:$A$718,SMALL($B$1:$B$718,1+ROW(A209)-ROW(A$1))))</f>
        <v>Bodhi Uwland</v>
      </c>
      <c r="D209" t="str">
        <f ca="1"/>
        <v>Bodhi Uwland</v>
      </c>
    </row>
    <row r="210" spans="1:4" x14ac:dyDescent="0.25">
      <c r="A210" s="118" t="s">
        <v>313</v>
      </c>
      <c r="B210" s="33">
        <f>IF(COUNTIF('Weekend Quads'!$D211:$V230,A210)&gt;=1,"",ROW())</f>
        <v>210</v>
      </c>
      <c r="C210" s="33" t="str" cm="1">
        <f t="array" ref="C210">IF(ROW(A210)-ROW(A$1)+1&gt;COUNT($B$1:$B$718),"",INDEX($A$1:$A$718,SMALL($B$1:$B$718,1+ROW(A210)-ROW(A$1))))</f>
        <v>Harley Reid</v>
      </c>
      <c r="D210" t="str">
        <f ca="1"/>
        <v>Harley Reid</v>
      </c>
    </row>
    <row r="211" spans="1:4" x14ac:dyDescent="0.25">
      <c r="A211" s="118" t="s">
        <v>314</v>
      </c>
      <c r="B211" s="33">
        <f>IF(COUNTIF('Weekend Quads'!$D212:$V231,A211)&gt;=1,"",ROW())</f>
        <v>211</v>
      </c>
      <c r="C211" s="33" t="str" cm="1">
        <f t="array" ref="C211">IF(ROW(A211)-ROW(A$1)+1&gt;COUNT($B$1:$B$718),"",INDEX($A$1:$A$718,SMALL($B$1:$B$718,1+ROW(A211)-ROW(A$1))))</f>
        <v>Darcy Wilson</v>
      </c>
      <c r="D211" t="str">
        <f ca="1"/>
        <v>Darcy Wilson</v>
      </c>
    </row>
    <row r="212" spans="1:4" x14ac:dyDescent="0.25">
      <c r="A212" s="117" t="s">
        <v>315</v>
      </c>
      <c r="B212" s="33">
        <f>IF(COUNTIF('Weekend Quads'!$D213:$V232,A212)&gt;=1,"",ROW())</f>
        <v>212</v>
      </c>
      <c r="C212" s="33" t="str" cm="1">
        <f t="array" ref="C212">IF(ROW(A212)-ROW(A$1)+1&gt;COUNT($B$1:$B$718),"",INDEX($A$1:$A$718,SMALL($B$1:$B$718,1+ROW(A212)-ROW(A$1))))</f>
        <v>Jaxon Prior</v>
      </c>
      <c r="D212" t="str">
        <f ca="1"/>
        <v>Jaxon Prior</v>
      </c>
    </row>
    <row r="213" spans="1:4" x14ac:dyDescent="0.25">
      <c r="A213" s="118" t="s">
        <v>316</v>
      </c>
      <c r="B213" s="33">
        <f>IF(COUNTIF('Weekend Quads'!$D214:$V233,A213)&gt;=1,"",ROW())</f>
        <v>213</v>
      </c>
      <c r="C213" s="33" t="str" cm="1">
        <f t="array" ref="C213">IF(ROW(A213)-ROW(A$1)+1&gt;COUNT($B$1:$B$718),"",INDEX($A$1:$A$718,SMALL($B$1:$B$718,1+ROW(A213)-ROW(A$1))))</f>
        <v>Wil Powell</v>
      </c>
      <c r="D213" t="str">
        <f ca="1"/>
        <v>Wil Powell</v>
      </c>
    </row>
    <row r="214" spans="1:4" x14ac:dyDescent="0.25">
      <c r="A214" s="117" t="s">
        <v>317</v>
      </c>
      <c r="B214" s="33">
        <f>IF(COUNTIF('Weekend Quads'!$D215:$V234,A214)&gt;=1,"",ROW())</f>
        <v>214</v>
      </c>
      <c r="C214" s="33" t="str" cm="1">
        <f t="array" ref="C214">IF(ROW(A214)-ROW(A$1)+1&gt;COUNT($B$1:$B$718),"",INDEX($A$1:$A$718,SMALL($B$1:$B$718,1+ROW(A214)-ROW(A$1))))</f>
        <v>Blake Hardwick</v>
      </c>
      <c r="D214" t="str">
        <f ca="1"/>
        <v>Blake Hardwick</v>
      </c>
    </row>
    <row r="215" spans="1:4" x14ac:dyDescent="0.25">
      <c r="A215" s="118" t="s">
        <v>318</v>
      </c>
      <c r="B215" s="33">
        <f>IF(COUNTIF('Weekend Quads'!$D216:$V235,A215)&gt;=1,"",ROW())</f>
        <v>215</v>
      </c>
      <c r="C215" s="33" t="str" cm="1">
        <f t="array" ref="C215">IF(ROW(A215)-ROW(A$1)+1&gt;COUNT($B$1:$B$718),"",INDEX($A$1:$A$718,SMALL($B$1:$B$718,1+ROW(A215)-ROW(A$1))))</f>
        <v>Patrick Dangerfield</v>
      </c>
      <c r="D215" t="str">
        <f ca="1"/>
        <v>Patrick Dangerfield</v>
      </c>
    </row>
    <row r="216" spans="1:4" x14ac:dyDescent="0.25">
      <c r="A216" s="117" t="s">
        <v>319</v>
      </c>
      <c r="B216" s="33">
        <f>IF(COUNTIF('Weekend Quads'!$D217:$V236,A216)&gt;=1,"",ROW())</f>
        <v>216</v>
      </c>
      <c r="C216" s="33" t="str" cm="1">
        <f t="array" ref="C216">IF(ROW(A216)-ROW(A$1)+1&gt;COUNT($B$1:$B$718),"",INDEX($A$1:$A$718,SMALL($B$1:$B$718,1+ROW(A216)-ROW(A$1))))</f>
        <v>Cooper Harvey</v>
      </c>
      <c r="D216" t="str">
        <f ca="1"/>
        <v>Cooper Harvey</v>
      </c>
    </row>
    <row r="217" spans="1:4" x14ac:dyDescent="0.25">
      <c r="A217" s="118" t="s">
        <v>320</v>
      </c>
      <c r="B217" s="33">
        <f>IF(COUNTIF('Weekend Quads'!$D218:$V237,A217)&gt;=1,"",ROW())</f>
        <v>217</v>
      </c>
      <c r="C217" s="33" t="str" cm="1">
        <f t="array" ref="C217">IF(ROW(A217)-ROW(A$1)+1&gt;COUNT($B$1:$B$718),"",INDEX($A$1:$A$718,SMALL($B$1:$B$718,1+ROW(A217)-ROW(A$1))))</f>
        <v>Sam De Koning</v>
      </c>
      <c r="D217" t="str">
        <f ca="1"/>
        <v>Sam De Koning</v>
      </c>
    </row>
    <row r="218" spans="1:4" x14ac:dyDescent="0.25">
      <c r="A218" s="117" t="s">
        <v>321</v>
      </c>
      <c r="B218" s="33">
        <f>IF(COUNTIF('Weekend Quads'!$D219:$V238,A218)&gt;=1,"",ROW())</f>
        <v>218</v>
      </c>
      <c r="C218" s="33" t="str" cm="1">
        <f t="array" ref="C218">IF(ROW(A218)-ROW(A$1)+1&gt;COUNT($B$1:$B$718),"",INDEX($A$1:$A$718,SMALL($B$1:$B$718,1+ROW(A218)-ROW(A$1))))</f>
        <v>Anthony Caminiti</v>
      </c>
      <c r="D218" t="str">
        <f ca="1"/>
        <v>Anthony Caminiti</v>
      </c>
    </row>
    <row r="219" spans="1:4" x14ac:dyDescent="0.25">
      <c r="A219" s="118" t="s">
        <v>322</v>
      </c>
      <c r="B219" s="33">
        <f>IF(COUNTIF('Weekend Quads'!$D220:$V239,A219)&gt;=1,"",ROW())</f>
        <v>219</v>
      </c>
      <c r="C219" s="33" t="str" cm="1">
        <f t="array" ref="C219">IF(ROW(A219)-ROW(A$1)+1&gt;COUNT($B$1:$B$718),"",INDEX($A$1:$A$718,SMALL($B$1:$B$718,1+ROW(A219)-ROW(A$1))))</f>
        <v>Mabior Chol</v>
      </c>
      <c r="D219" t="str">
        <f ca="1"/>
        <v>Mabior Chol</v>
      </c>
    </row>
    <row r="220" spans="1:4" x14ac:dyDescent="0.25">
      <c r="A220" s="117" t="s">
        <v>323</v>
      </c>
      <c r="B220" s="33">
        <f>IF(COUNTIF('Weekend Quads'!$D221:$V240,A220)&gt;=1,"",ROW())</f>
        <v>220</v>
      </c>
      <c r="C220" s="33" t="str" cm="1">
        <f t="array" ref="C220">IF(ROW(A220)-ROW(A$1)+1&gt;COUNT($B$1:$B$718),"",INDEX($A$1:$A$718,SMALL($B$1:$B$718,1+ROW(A220)-ROW(A$1))))</f>
        <v>Angus Clarke</v>
      </c>
      <c r="D220" t="str">
        <f ca="1"/>
        <v>Angus Clarke</v>
      </c>
    </row>
    <row r="221" spans="1:4" x14ac:dyDescent="0.25">
      <c r="A221" s="118" t="s">
        <v>324</v>
      </c>
      <c r="B221" s="33">
        <f>IF(COUNTIF('Weekend Quads'!$D222:$V241,A221)&gt;=1,"",ROW())</f>
        <v>221</v>
      </c>
      <c r="C221" s="33" t="str" cm="1">
        <f t="array" ref="C221">IF(ROW(A221)-ROW(A$1)+1&gt;COUNT($B$1:$B$718),"",INDEX($A$1:$A$718,SMALL($B$1:$B$718,1+ROW(A221)-ROW(A$1))))</f>
        <v>Taylor Walker</v>
      </c>
      <c r="D221" t="str">
        <f ca="1"/>
        <v>Taylor Walker</v>
      </c>
    </row>
    <row r="222" spans="1:4" x14ac:dyDescent="0.25">
      <c r="A222" s="117" t="s">
        <v>325</v>
      </c>
      <c r="B222" s="33">
        <f>IF(COUNTIF('Weekend Quads'!$D223:$V242,A222)&gt;=1,"",ROW())</f>
        <v>222</v>
      </c>
      <c r="C222" s="33" t="str" cm="1">
        <f t="array" ref="C222">IF(ROW(A222)-ROW(A$1)+1&gt;COUNT($B$1:$B$718),"",INDEX($A$1:$A$718,SMALL($B$1:$B$718,1+ROW(A222)-ROW(A$1))))</f>
        <v>Jordan Ridley</v>
      </c>
      <c r="D222" t="str">
        <f ca="1"/>
        <v>Jordan Ridley</v>
      </c>
    </row>
    <row r="223" spans="1:4" x14ac:dyDescent="0.25">
      <c r="A223" s="118" t="s">
        <v>326</v>
      </c>
      <c r="B223" s="33">
        <f>IF(COUNTIF('Weekend Quads'!$D224:$V243,A223)&gt;=1,"",ROW())</f>
        <v>223</v>
      </c>
      <c r="C223" s="33" t="str" cm="1">
        <f t="array" ref="C223">IF(ROW(A223)-ROW(A$1)+1&gt;COUNT($B$1:$B$718),"",INDEX($A$1:$A$718,SMALL($B$1:$B$718,1+ROW(A223)-ROW(A$1))))</f>
        <v>Jason Johannisen</v>
      </c>
      <c r="D223" t="str">
        <f ca="1"/>
        <v>Jason Johannisen</v>
      </c>
    </row>
    <row r="224" spans="1:4" x14ac:dyDescent="0.25">
      <c r="A224" s="118" t="s">
        <v>327</v>
      </c>
      <c r="B224" s="33">
        <f>IF(COUNTIF('Weekend Quads'!$D225:$V244,A224)&gt;=1,"",ROW())</f>
        <v>224</v>
      </c>
      <c r="C224" s="33" t="str" cm="1">
        <f t="array" ref="C224">IF(ROW(A224)-ROW(A$1)+1&gt;COUNT($B$1:$B$718),"",INDEX($A$1:$A$718,SMALL($B$1:$B$718,1+ROW(A224)-ROW(A$1))))</f>
        <v>Daniel McStay</v>
      </c>
      <c r="D224" t="str">
        <f ca="1"/>
        <v>Daniel McStay</v>
      </c>
    </row>
    <row r="225" spans="1:4" x14ac:dyDescent="0.25">
      <c r="A225" s="117" t="s">
        <v>328</v>
      </c>
      <c r="B225" s="33">
        <f>IF(COUNTIF('Weekend Quads'!$D226:$V245,A225)&gt;=1,"",ROW())</f>
        <v>225</v>
      </c>
      <c r="C225" s="33" t="str" cm="1">
        <f t="array" ref="C225">IF(ROW(A225)-ROW(A$1)+1&gt;COUNT($B$1:$B$718),"",INDEX($A$1:$A$718,SMALL($B$1:$B$718,1+ROW(A225)-ROW(A$1))))</f>
        <v>Rory Atkins</v>
      </c>
      <c r="D225" t="str">
        <f ca="1"/>
        <v>Rory Atkins</v>
      </c>
    </row>
    <row r="226" spans="1:4" x14ac:dyDescent="0.25">
      <c r="A226" s="118" t="s">
        <v>329</v>
      </c>
      <c r="B226" s="33">
        <f>IF(COUNTIF('Weekend Quads'!$D227:$V246,A226)&gt;=1,"",ROW())</f>
        <v>226</v>
      </c>
      <c r="C226" s="33" t="str" cm="1">
        <f t="array" ref="C226">IF(ROW(A226)-ROW(A$1)+1&gt;COUNT($B$1:$B$718),"",INDEX($A$1:$A$718,SMALL($B$1:$B$718,1+ROW(A226)-ROW(A$1))))</f>
        <v>Jake Waterman</v>
      </c>
      <c r="D226" t="str">
        <f ca="1"/>
        <v>Jake Waterman</v>
      </c>
    </row>
    <row r="227" spans="1:4" x14ac:dyDescent="0.25">
      <c r="A227" s="117" t="s">
        <v>330</v>
      </c>
      <c r="B227" s="33">
        <f>IF(COUNTIF('Weekend Quads'!$D228:$V247,A227)&gt;=1,"",ROW())</f>
        <v>227</v>
      </c>
      <c r="C227" s="33" t="str" cm="1">
        <f t="array" ref="C227">IF(ROW(A227)-ROW(A$1)+1&gt;COUNT($B$1:$B$718),"",INDEX($A$1:$A$718,SMALL($B$1:$B$718,1+ROW(A227)-ROW(A$1))))</f>
        <v>Braeden Campbell</v>
      </c>
      <c r="D227" t="str">
        <f ca="1"/>
        <v>Braeden Campbell</v>
      </c>
    </row>
    <row r="228" spans="1:4" x14ac:dyDescent="0.25">
      <c r="A228" s="117" t="s">
        <v>331</v>
      </c>
      <c r="B228" s="33">
        <f>IF(COUNTIF('Weekend Quads'!$D229:$V248,A228)&gt;=1,"",ROW())</f>
        <v>228</v>
      </c>
      <c r="C228" s="33" t="str" cm="1">
        <f t="array" ref="C228">IF(ROW(A228)-ROW(A$1)+1&gt;COUNT($B$1:$B$718),"",INDEX($A$1:$A$718,SMALL($B$1:$B$718,1+ROW(A228)-ROW(A$1))))</f>
        <v>Tyson Stengle</v>
      </c>
      <c r="D228" t="str">
        <f ca="1"/>
        <v>Tyson Stengle</v>
      </c>
    </row>
    <row r="229" spans="1:4" x14ac:dyDescent="0.25">
      <c r="A229" s="118" t="s">
        <v>332</v>
      </c>
      <c r="B229" s="33">
        <f>IF(COUNTIF('Weekend Quads'!$D230:$V249,A229)&gt;=1,"",ROW())</f>
        <v>229</v>
      </c>
      <c r="C229" s="33" t="str" cm="1">
        <f t="array" ref="C229">IF(ROW(A229)-ROW(A$1)+1&gt;COUNT($B$1:$B$718),"",INDEX($A$1:$A$718,SMALL($B$1:$B$718,1+ROW(A229)-ROW(A$1))))</f>
        <v>Jack Henry</v>
      </c>
      <c r="D229" t="str">
        <f ca="1"/>
        <v>Jack Henry</v>
      </c>
    </row>
    <row r="230" spans="1:4" x14ac:dyDescent="0.25">
      <c r="A230" s="117" t="s">
        <v>333</v>
      </c>
      <c r="B230" s="33">
        <f>IF(COUNTIF('Weekend Quads'!$D231:$V250,A230)&gt;=1,"",ROW())</f>
        <v>230</v>
      </c>
      <c r="C230" s="33" t="str" cm="1">
        <f t="array" ref="C230">IF(ROW(A230)-ROW(A$1)+1&gt;COUNT($B$1:$B$718),"",INDEX($A$1:$A$718,SMALL($B$1:$B$718,1+ROW(A230)-ROW(A$1))))</f>
        <v>Harvey Langford</v>
      </c>
      <c r="D230" t="str">
        <f ca="1"/>
        <v>Harvey Langford</v>
      </c>
    </row>
    <row r="231" spans="1:4" x14ac:dyDescent="0.25">
      <c r="A231" s="117" t="s">
        <v>334</v>
      </c>
      <c r="B231" s="33">
        <f>IF(COUNTIF('Weekend Quads'!$D232:$V251,A231)&gt;=1,"",ROW())</f>
        <v>231</v>
      </c>
      <c r="C231" s="33" t="str" cm="1">
        <f t="array" ref="C231">IF(ROW(A231)-ROW(A$1)+1&gt;COUNT($B$1:$B$718),"",INDEX($A$1:$A$718,SMALL($B$1:$B$718,1+ROW(A231)-ROW(A$1))))</f>
        <v>Luke McDonald</v>
      </c>
      <c r="D231" t="str">
        <f ca="1"/>
        <v>Luke McDonald</v>
      </c>
    </row>
    <row r="232" spans="1:4" x14ac:dyDescent="0.25">
      <c r="A232" s="117" t="s">
        <v>335</v>
      </c>
      <c r="B232" s="33">
        <f>IF(COUNTIF('Weekend Quads'!$D233:$V252,A232)&gt;=1,"",ROW())</f>
        <v>232</v>
      </c>
      <c r="C232" s="33" t="str" cm="1">
        <f t="array" ref="C232">IF(ROW(A232)-ROW(A$1)+1&gt;COUNT($B$1:$B$718),"",INDEX($A$1:$A$718,SMALL($B$1:$B$718,1+ROW(A232)-ROW(A$1))))</f>
        <v>Sean Darcy</v>
      </c>
      <c r="D232" t="str">
        <f ca="1"/>
        <v>Sean Darcy</v>
      </c>
    </row>
    <row r="233" spans="1:4" x14ac:dyDescent="0.25">
      <c r="A233" s="117" t="s">
        <v>336</v>
      </c>
      <c r="B233" s="33">
        <f>IF(COUNTIF('Weekend Quads'!$D234:$V253,A233)&gt;=1,"",ROW())</f>
        <v>233</v>
      </c>
      <c r="C233" s="33" t="str" cm="1">
        <f t="array" ref="C233">IF(ROW(A233)-ROW(A$1)+1&gt;COUNT($B$1:$B$718),"",INDEX($A$1:$A$718,SMALL($B$1:$B$718,1+ROW(A233)-ROW(A$1))))</f>
        <v>Jack Bowes</v>
      </c>
      <c r="D233" t="str">
        <f ca="1"/>
        <v>Jack Bowes</v>
      </c>
    </row>
    <row r="234" spans="1:4" x14ac:dyDescent="0.25">
      <c r="A234" s="118" t="s">
        <v>337</v>
      </c>
      <c r="B234" s="33">
        <f>IF(COUNTIF('Weekend Quads'!$D235:$V254,A234)&gt;=1,"",ROW())</f>
        <v>234</v>
      </c>
      <c r="C234" s="33" t="str" cm="1">
        <f t="array" ref="C234">IF(ROW(A234)-ROW(A$1)+1&gt;COUNT($B$1:$B$718),"",INDEX($A$1:$A$718,SMALL($B$1:$B$718,1+ROW(A234)-ROW(A$1))))</f>
        <v>Brody Mihocek</v>
      </c>
      <c r="D234" t="str">
        <f ca="1"/>
        <v>Brody Mihocek</v>
      </c>
    </row>
    <row r="235" spans="1:4" x14ac:dyDescent="0.25">
      <c r="A235" s="118" t="s">
        <v>338</v>
      </c>
      <c r="B235" s="33">
        <f>IF(COUNTIF('Weekend Quads'!$D236:$V255,A235)&gt;=1,"",ROW())</f>
        <v>235</v>
      </c>
      <c r="C235" s="33" t="str" cm="1">
        <f t="array" ref="C235">IF(ROW(A235)-ROW(A$1)+1&gt;COUNT($B$1:$B$718),"",INDEX($A$1:$A$718,SMALL($B$1:$B$718,1+ROW(A235)-ROW(A$1))))</f>
        <v>Judd McVee</v>
      </c>
      <c r="D235" t="str">
        <f ca="1"/>
        <v>Judd McVee</v>
      </c>
    </row>
    <row r="236" spans="1:4" x14ac:dyDescent="0.25">
      <c r="A236" s="118" t="s">
        <v>339</v>
      </c>
      <c r="B236" s="33">
        <f>IF(COUNTIF('Weekend Quads'!$D237:$V256,A236)&gt;=1,"",ROW())</f>
        <v>236</v>
      </c>
      <c r="C236" s="33" t="str" cm="1">
        <f t="array" ref="C236">IF(ROW(A236)-ROW(A$1)+1&gt;COUNT($B$1:$B$718),"",INDEX($A$1:$A$718,SMALL($B$1:$B$718,1+ROW(A236)-ROW(A$1))))</f>
        <v>Archer May</v>
      </c>
      <c r="D236" t="str">
        <f ca="1"/>
        <v>Archer May</v>
      </c>
    </row>
    <row r="237" spans="1:4" x14ac:dyDescent="0.25">
      <c r="A237" s="118" t="s">
        <v>340</v>
      </c>
      <c r="B237" s="33">
        <f>IF(COUNTIF('Weekend Quads'!$D238:$V257,A237)&gt;=1,"",ROW())</f>
        <v>237</v>
      </c>
      <c r="C237" s="33" t="str" cm="1">
        <f t="array" ref="C237">IF(ROW(A237)-ROW(A$1)+1&gt;COUNT($B$1:$B$718),"",INDEX($A$1:$A$718,SMALL($B$1:$B$718,1+ROW(A237)-ROW(A$1))))</f>
        <v>Riley Garcia</v>
      </c>
      <c r="D237" t="str">
        <f ca="1"/>
        <v>Riley Garcia</v>
      </c>
    </row>
    <row r="238" spans="1:4" x14ac:dyDescent="0.25">
      <c r="A238" s="117" t="s">
        <v>341</v>
      </c>
      <c r="B238" s="33">
        <f>IF(COUNTIF('Weekend Quads'!$D239:$V258,A238)&gt;=1,"",ROW())</f>
        <v>238</v>
      </c>
      <c r="C238" s="33" t="str" cm="1">
        <f t="array" ref="C238">IF(ROW(A238)-ROW(A$1)+1&gt;COUNT($B$1:$B$718),"",INDEX($A$1:$A$718,SMALL($B$1:$B$718,1+ROW(A238)-ROW(A$1))))</f>
        <v>Elijah Hewett</v>
      </c>
      <c r="D238" t="str">
        <f ca="1"/>
        <v>Elijah Hewett</v>
      </c>
    </row>
    <row r="239" spans="1:4" x14ac:dyDescent="0.25">
      <c r="A239" s="118" t="s">
        <v>342</v>
      </c>
      <c r="B239" s="33">
        <f>IF(COUNTIF('Weekend Quads'!$D240:$V259,A239)&gt;=1,"",ROW())</f>
        <v>239</v>
      </c>
      <c r="C239" s="33" t="str" cm="1">
        <f t="array" ref="C239">IF(ROW(A239)-ROW(A$1)+1&gt;COUNT($B$1:$B$718),"",INDEX($A$1:$A$718,SMALL($B$1:$B$718,1+ROW(A239)-ROW(A$1))))</f>
        <v>James Jordon</v>
      </c>
      <c r="D239" t="str">
        <f ca="1"/>
        <v>James Jordon</v>
      </c>
    </row>
    <row r="240" spans="1:4" x14ac:dyDescent="0.25">
      <c r="A240" s="117" t="s">
        <v>343</v>
      </c>
      <c r="B240" s="33">
        <f>IF(COUNTIF('Weekend Quads'!$D241:$V260,A240)&gt;=1,"",ROW())</f>
        <v>240</v>
      </c>
      <c r="C240" s="33" t="str" cm="1">
        <f t="array" ref="C240">IF(ROW(A240)-ROW(A$1)+1&gt;COUNT($B$1:$B$718),"",INDEX($A$1:$A$718,SMALL($B$1:$B$718,1+ROW(A240)-ROW(A$1))))</f>
        <v>George Wardlaw</v>
      </c>
      <c r="D240" t="str">
        <f ca="1"/>
        <v>George Wardlaw</v>
      </c>
    </row>
    <row r="241" spans="1:4" x14ac:dyDescent="0.25">
      <c r="A241" s="118" t="s">
        <v>344</v>
      </c>
      <c r="B241" s="33">
        <f>IF(COUNTIF('Weekend Quads'!$D242:$V261,A241)&gt;=1,"",ROW())</f>
        <v>241</v>
      </c>
      <c r="C241" s="33" t="str" cm="1">
        <f t="array" ref="C241">IF(ROW(A241)-ROW(A$1)+1&gt;COUNT($B$1:$B$718),"",INDEX($A$1:$A$718,SMALL($B$1:$B$718,1+ROW(A241)-ROW(A$1))))</f>
        <v>Hunter Clark</v>
      </c>
      <c r="D241" t="str">
        <f ca="1"/>
        <v>Hunter Clark</v>
      </c>
    </row>
    <row r="242" spans="1:4" x14ac:dyDescent="0.25">
      <c r="A242" s="118" t="s">
        <v>345</v>
      </c>
      <c r="B242" s="33">
        <f>IF(COUNTIF('Weekend Quads'!$D243:$V262,A242)&gt;=1,"",ROW())</f>
        <v>242</v>
      </c>
      <c r="C242" s="33" t="str" cm="1">
        <f t="array" ref="C242">IF(ROW(A242)-ROW(A$1)+1&gt;COUNT($B$1:$B$718),"",INDEX($A$1:$A$718,SMALL($B$1:$B$718,1+ROW(A242)-ROW(A$1))))</f>
        <v>Arie Schoenmaker</v>
      </c>
      <c r="D242" t="str">
        <f ca="1"/>
        <v>Arie Schoenmaker</v>
      </c>
    </row>
    <row r="243" spans="1:4" x14ac:dyDescent="0.25">
      <c r="A243" s="117" t="s">
        <v>346</v>
      </c>
      <c r="B243" s="33">
        <f>IF(COUNTIF('Weekend Quads'!$D244:$V263,A243)&gt;=1,"",ROW())</f>
        <v>243</v>
      </c>
      <c r="C243" s="33" t="str" cm="1">
        <f t="array" ref="C243">IF(ROW(A243)-ROW(A$1)+1&gt;COUNT($B$1:$B$718),"",INDEX($A$1:$A$718,SMALL($B$1:$B$718,1+ROW(A243)-ROW(A$1))))</f>
        <v>Jeremy Howe</v>
      </c>
      <c r="D243" t="str">
        <f ca="1"/>
        <v>Jeremy Howe</v>
      </c>
    </row>
    <row r="244" spans="1:4" x14ac:dyDescent="0.25">
      <c r="A244" s="118" t="s">
        <v>347</v>
      </c>
      <c r="B244" s="33">
        <f>IF(COUNTIF('Weekend Quads'!$D245:$V264,A244)&gt;=1,"",ROW())</f>
        <v>244</v>
      </c>
      <c r="C244" s="33" t="str" cm="1">
        <f t="array" ref="C244">IF(ROW(A244)-ROW(A$1)+1&gt;COUNT($B$1:$B$718),"",INDEX($A$1:$A$718,SMALL($B$1:$B$718,1+ROW(A244)-ROW(A$1))))</f>
        <v>Callum Brown</v>
      </c>
      <c r="D244" t="str">
        <f ca="1"/>
        <v>Callum Brown</v>
      </c>
    </row>
    <row r="245" spans="1:4" x14ac:dyDescent="0.25">
      <c r="A245" s="117" t="s">
        <v>348</v>
      </c>
      <c r="B245" s="33">
        <f>IF(COUNTIF('Weekend Quads'!$D246:$V265,A245)&gt;=1,"",ROW())</f>
        <v>245</v>
      </c>
      <c r="C245" s="33" t="str" cm="1">
        <f t="array" ref="C245">IF(ROW(A245)-ROW(A$1)+1&gt;COUNT($B$1:$B$718),"",INDEX($A$1:$A$718,SMALL($B$1:$B$718,1+ROW(A245)-ROW(A$1))))</f>
        <v>Cameron Zurhaar</v>
      </c>
      <c r="D245" t="str">
        <f ca="1"/>
        <v>Cameron Zurhaar</v>
      </c>
    </row>
    <row r="246" spans="1:4" x14ac:dyDescent="0.25">
      <c r="A246" s="117" t="s">
        <v>349</v>
      </c>
      <c r="B246" s="33">
        <f>IF(COUNTIF('Weekend Quads'!$D247:$V266,A246)&gt;=1,"",ROW())</f>
        <v>246</v>
      </c>
      <c r="C246" s="33" t="str" cm="1">
        <f t="array" ref="C246">IF(ROW(A246)-ROW(A$1)+1&gt;COUNT($B$1:$B$718),"",INDEX($A$1:$A$718,SMALL($B$1:$B$718,1+ROW(A246)-ROW(A$1))))</f>
        <v>Rory Lobb</v>
      </c>
      <c r="D246" t="str">
        <f ca="1"/>
        <v>Rory Lobb</v>
      </c>
    </row>
    <row r="247" spans="1:4" x14ac:dyDescent="0.25">
      <c r="A247" s="118" t="s">
        <v>350</v>
      </c>
      <c r="B247" s="33">
        <f>IF(COUNTIF('Weekend Quads'!$D248:$V267,A247)&gt;=1,"",ROW())</f>
        <v>247</v>
      </c>
      <c r="C247" s="33" t="str" cm="1">
        <f t="array" ref="C247">IF(ROW(A247)-ROW(A$1)+1&gt;COUNT($B$1:$B$718),"",INDEX($A$1:$A$718,SMALL($B$1:$B$718,1+ROW(A247)-ROW(A$1))))</f>
        <v>Mani Liddy</v>
      </c>
      <c r="D247" t="str">
        <f ca="1"/>
        <v>Mani Liddy</v>
      </c>
    </row>
    <row r="248" spans="1:4" x14ac:dyDescent="0.25">
      <c r="A248" s="117" t="s">
        <v>351</v>
      </c>
      <c r="B248" s="33">
        <f>IF(COUNTIF('Weekend Quads'!$D249:$V268,A248)&gt;=1,"",ROW())</f>
        <v>248</v>
      </c>
      <c r="C248" s="33" t="str" cm="1">
        <f t="array" ref="C248">IF(ROW(A248)-ROW(A$1)+1&gt;COUNT($B$1:$B$718),"",INDEX($A$1:$A$718,SMALL($B$1:$B$718,1+ROW(A248)-ROW(A$1))))</f>
        <v>Sam Butler</v>
      </c>
      <c r="D248" t="str">
        <f ca="1"/>
        <v>Sam Butler</v>
      </c>
    </row>
    <row r="249" spans="1:4" x14ac:dyDescent="0.25">
      <c r="A249" s="117" t="s">
        <v>352</v>
      </c>
      <c r="B249" s="33">
        <f>IF(COUNTIF('Weekend Quads'!$D250:$V269,A249)&gt;=1,"",ROW())</f>
        <v>249</v>
      </c>
      <c r="C249" s="33" t="str" cm="1">
        <f t="array" ref="C249">IF(ROW(A249)-ROW(A$1)+1&gt;COUNT($B$1:$B$718),"",INDEX($A$1:$A$718,SMALL($B$1:$B$718,1+ROW(A249)-ROW(A$1))))</f>
        <v>Ben Hobbs</v>
      </c>
      <c r="D249" t="str">
        <f ca="1"/>
        <v>Ben Hobbs</v>
      </c>
    </row>
    <row r="250" spans="1:4" x14ac:dyDescent="0.25">
      <c r="A250" s="118" t="s">
        <v>353</v>
      </c>
      <c r="B250" s="33">
        <f>IF(COUNTIF('Weekend Quads'!$D251:$V270,A250)&gt;=1,"",ROW())</f>
        <v>250</v>
      </c>
      <c r="C250" s="33" t="str" cm="1">
        <f t="array" ref="C250">IF(ROW(A250)-ROW(A$1)+1&gt;COUNT($B$1:$B$718),"",INDEX($A$1:$A$718,SMALL($B$1:$B$718,1+ROW(A250)-ROW(A$1))))</f>
        <v>Aidan Corr</v>
      </c>
      <c r="D250" t="str">
        <f ca="1"/>
        <v>Aidan Corr</v>
      </c>
    </row>
    <row r="251" spans="1:4" x14ac:dyDescent="0.25">
      <c r="A251" s="117" t="s">
        <v>354</v>
      </c>
      <c r="B251" s="33">
        <f>IF(COUNTIF('Weekend Quads'!$D252:$V271,A251)&gt;=1,"",ROW())</f>
        <v>251</v>
      </c>
      <c r="C251" s="33" t="str" cm="1">
        <f t="array" ref="C251">IF(ROW(A251)-ROW(A$1)+1&gt;COUNT($B$1:$B$718),"",INDEX($A$1:$A$718,SMALL($B$1:$B$718,1+ROW(A251)-ROW(A$1))))</f>
        <v>Angus Sheldrick</v>
      </c>
      <c r="D251" t="str">
        <f ca="1"/>
        <v>Angus Sheldrick</v>
      </c>
    </row>
    <row r="252" spans="1:4" x14ac:dyDescent="0.25">
      <c r="A252" s="117" t="s">
        <v>355</v>
      </c>
      <c r="B252" s="33">
        <f>IF(COUNTIF('Weekend Quads'!$D253:$V272,A252)&gt;=1,"",ROW())</f>
        <v>252</v>
      </c>
      <c r="C252" s="33" t="str" cm="1">
        <f t="array" ref="C252">IF(ROW(A252)-ROW(A$1)+1&gt;COUNT($B$1:$B$718),"",INDEX($A$1:$A$718,SMALL($B$1:$B$718,1+ROW(A252)-ROW(A$1))))</f>
        <v>Nick Larkey</v>
      </c>
      <c r="D252" t="str">
        <f ca="1"/>
        <v>Nick Larkey</v>
      </c>
    </row>
    <row r="253" spans="1:4" x14ac:dyDescent="0.25">
      <c r="A253" s="118" t="s">
        <v>356</v>
      </c>
      <c r="B253" s="33">
        <f>IF(COUNTIF('Weekend Quads'!$D254:$V273,A253)&gt;=1,"",ROW())</f>
        <v>253</v>
      </c>
      <c r="C253" s="33" t="str" cm="1">
        <f t="array" ref="C253">IF(ROW(A253)-ROW(A$1)+1&gt;COUNT($B$1:$B$718),"",INDEX($A$1:$A$718,SMALL($B$1:$B$718,1+ROW(A253)-ROW(A$1))))</f>
        <v>Seth Campbell</v>
      </c>
      <c r="D253" t="str">
        <f ca="1"/>
        <v>Seth Campbell</v>
      </c>
    </row>
    <row r="254" spans="1:4" x14ac:dyDescent="0.25">
      <c r="A254" s="117" t="s">
        <v>357</v>
      </c>
      <c r="B254" s="33">
        <f>IF(COUNTIF('Weekend Quads'!$D255:$V274,A254)&gt;=1,"",ROW())</f>
        <v>254</v>
      </c>
      <c r="C254" s="33" t="str" cm="1">
        <f t="array" ref="C254">IF(ROW(A254)-ROW(A$1)+1&gt;COUNT($B$1:$B$718),"",INDEX($A$1:$A$718,SMALL($B$1:$B$718,1+ROW(A254)-ROW(A$1))))</f>
        <v>Isaac Cumming</v>
      </c>
      <c r="D254" t="str">
        <f ca="1"/>
        <v>Isaac Cumming</v>
      </c>
    </row>
    <row r="255" spans="1:4" x14ac:dyDescent="0.25">
      <c r="A255" s="118" t="s">
        <v>358</v>
      </c>
      <c r="B255" s="33">
        <f>IF(COUNTIF('Weekend Quads'!$D256:$V275,A255)&gt;=1,"",ROW())</f>
        <v>255</v>
      </c>
      <c r="C255" s="33" t="str" cm="1">
        <f t="array" ref="C255">IF(ROW(A255)-ROW(A$1)+1&gt;COUNT($B$1:$B$718),"",INDEX($A$1:$A$718,SMALL($B$1:$B$718,1+ROW(A255)-ROW(A$1))))</f>
        <v>Kamdyn McIntosh</v>
      </c>
      <c r="D255" t="str">
        <f ca="1"/>
        <v>Kamdyn McIntosh</v>
      </c>
    </row>
    <row r="256" spans="1:4" x14ac:dyDescent="0.25">
      <c r="A256" s="118" t="s">
        <v>359</v>
      </c>
      <c r="B256" s="33">
        <f>IF(COUNTIF('Weekend Quads'!$D257:$V276,A256)&gt;=1,"",ROW())</f>
        <v>256</v>
      </c>
      <c r="C256" s="33" t="str" cm="1">
        <f t="array" ref="C256">IF(ROW(A256)-ROW(A$1)+1&gt;COUNT($B$1:$B$718),"",INDEX($A$1:$A$718,SMALL($B$1:$B$718,1+ROW(A256)-ROW(A$1))))</f>
        <v>Isaac Quaynor</v>
      </c>
      <c r="D256" t="str">
        <f ca="1"/>
        <v>Isaac Quaynor</v>
      </c>
    </row>
    <row r="257" spans="1:4" x14ac:dyDescent="0.25">
      <c r="A257" s="118" t="s">
        <v>360</v>
      </c>
      <c r="B257" s="33">
        <f>IF(COUNTIF('Weekend Quads'!$D258:$V277,A257)&gt;=1,"",ROW())</f>
        <v>257</v>
      </c>
      <c r="C257" s="33" t="str" cm="1">
        <f t="array" ref="C257">IF(ROW(A257)-ROW(A$1)+1&gt;COUNT($B$1:$B$718),"",INDEX($A$1:$A$718,SMALL($B$1:$B$718,1+ROW(A257)-ROW(A$1))))</f>
        <v>Jamie Cripps</v>
      </c>
      <c r="D257" t="str">
        <f ca="1"/>
        <v>Jamie Cripps</v>
      </c>
    </row>
    <row r="258" spans="1:4" x14ac:dyDescent="0.25">
      <c r="A258" s="118" t="s">
        <v>361</v>
      </c>
      <c r="B258" s="33">
        <f>IF(COUNTIF('Weekend Quads'!$D259:$V278,A258)&gt;=1,"",ROW())</f>
        <v>258</v>
      </c>
      <c r="C258" s="33" t="str" cm="1">
        <f t="array" ref="C258">IF(ROW(A258)-ROW(A$1)+1&gt;COUNT($B$1:$B$718),"",INDEX($A$1:$A$718,SMALL($B$1:$B$718,1+ROW(A258)-ROW(A$1))))</f>
        <v>Jacob Blight</v>
      </c>
      <c r="D258" t="str">
        <f ca="1"/>
        <v>Jacob Blight</v>
      </c>
    </row>
    <row r="259" spans="1:4" x14ac:dyDescent="0.25">
      <c r="A259" s="117" t="s">
        <v>362</v>
      </c>
      <c r="B259" s="33">
        <f>IF(COUNTIF('Weekend Quads'!$D260:$V279,A259)&gt;=1,"",ROW())</f>
        <v>259</v>
      </c>
      <c r="C259" s="33" t="str" cm="1">
        <f t="array" ref="C259">IF(ROW(A259)-ROW(A$1)+1&gt;COUNT($B$1:$B$718),"",INDEX($A$1:$A$718,SMALL($B$1:$B$718,1+ROW(A259)-ROW(A$1))))</f>
        <v>Jed Bews</v>
      </c>
      <c r="D259" t="str">
        <f ca="1"/>
        <v>Jed Bews</v>
      </c>
    </row>
    <row r="260" spans="1:4" x14ac:dyDescent="0.25">
      <c r="A260" s="117" t="s">
        <v>363</v>
      </c>
      <c r="B260" s="33">
        <f>IF(COUNTIF('Weekend Quads'!$D261:$V280,A260)&gt;=1,"",ROW())</f>
        <v>260</v>
      </c>
      <c r="C260" s="33" t="str" cm="1">
        <f t="array" ref="C260">IF(ROW(A260)-ROW(A$1)+1&gt;COUNT($B$1:$B$718),"",INDEX($A$1:$A$718,SMALL($B$1:$B$718,1+ROW(A260)-ROW(A$1))))</f>
        <v>Daniel Curtin</v>
      </c>
      <c r="D260" t="str">
        <f ca="1"/>
        <v>Daniel Curtin</v>
      </c>
    </row>
    <row r="261" spans="1:4" x14ac:dyDescent="0.25">
      <c r="A261" s="118" t="s">
        <v>364</v>
      </c>
      <c r="B261" s="33">
        <f>IF(COUNTIF('Weekend Quads'!$D262:$V281,A261)&gt;=1,"",ROW())</f>
        <v>261</v>
      </c>
      <c r="C261" s="33" t="str" cm="1">
        <f t="array" ref="C261">IF(ROW(A261)-ROW(A$1)+1&gt;COUNT($B$1:$B$718),"",INDEX($A$1:$A$718,SMALL($B$1:$B$718,1+ROW(A261)-ROW(A$1))))</f>
        <v>Sam Berry</v>
      </c>
      <c r="D261" t="str">
        <f ca="1"/>
        <v>Sam Berry</v>
      </c>
    </row>
    <row r="262" spans="1:4" x14ac:dyDescent="0.25">
      <c r="A262" s="117" t="s">
        <v>365</v>
      </c>
      <c r="B262" s="33">
        <f>IF(COUNTIF('Weekend Quads'!$D263:$V282,A262)&gt;=1,"",ROW())</f>
        <v>262</v>
      </c>
      <c r="C262" s="33" t="str" cm="1">
        <f t="array" ref="C262">IF(ROW(A262)-ROW(A$1)+1&gt;COUNT($B$1:$B$718),"",INDEX($A$1:$A$718,SMALL($B$1:$B$718,1+ROW(A262)-ROW(A$1))))</f>
        <v>Tim Kelly</v>
      </c>
      <c r="D262" t="str">
        <f ca="1"/>
        <v>Tim Kelly</v>
      </c>
    </row>
    <row r="263" spans="1:4" x14ac:dyDescent="0.25">
      <c r="A263" s="118" t="s">
        <v>366</v>
      </c>
      <c r="B263" s="33">
        <f>IF(COUNTIF('Weekend Quads'!$D264:$V283,A263)&gt;=1,"",ROW())</f>
        <v>263</v>
      </c>
      <c r="C263" s="33" t="str" cm="1">
        <f t="array" ref="C263">IF(ROW(A263)-ROW(A$1)+1&gt;COUNT($B$1:$B$718),"",INDEX($A$1:$A$718,SMALL($B$1:$B$718,1+ROW(A263)-ROW(A$1))))</f>
        <v>Caleb Poulter</v>
      </c>
      <c r="D263" t="str">
        <f ca="1"/>
        <v>Caleb Poulter</v>
      </c>
    </row>
    <row r="264" spans="1:4" x14ac:dyDescent="0.25">
      <c r="A264" s="118" t="s">
        <v>367</v>
      </c>
      <c r="B264" s="33">
        <f>IF(COUNTIF('Weekend Quads'!$D265:$V284,A264)&gt;=1,"",ROW())</f>
        <v>264</v>
      </c>
      <c r="C264" s="33" t="str" cm="1">
        <f t="array" ref="C264">IF(ROW(A264)-ROW(A$1)+1&gt;COUNT($B$1:$B$718),"",INDEX($A$1:$A$718,SMALL($B$1:$B$718,1+ROW(A264)-ROW(A$1))))</f>
        <v>Tom Cole</v>
      </c>
      <c r="D264" t="str">
        <f ca="1"/>
        <v>Tom Cole</v>
      </c>
    </row>
    <row r="265" spans="1:4" x14ac:dyDescent="0.25">
      <c r="A265" s="117" t="s">
        <v>368</v>
      </c>
      <c r="B265" s="33">
        <f>IF(COUNTIF('Weekend Quads'!$D266:$V285,A265)&gt;=1,"",ROW())</f>
        <v>265</v>
      </c>
      <c r="C265" s="33" t="str" cm="1">
        <f t="array" ref="C265">IF(ROW(A265)-ROW(A$1)+1&gt;COUNT($B$1:$B$718),"",INDEX($A$1:$A$718,SMALL($B$1:$B$718,1+ROW(A265)-ROW(A$1))))</f>
        <v>Michael Frederick</v>
      </c>
      <c r="D265" t="str">
        <f ca="1"/>
        <v>Michael Frederick</v>
      </c>
    </row>
    <row r="266" spans="1:4" x14ac:dyDescent="0.25">
      <c r="A266" s="117" t="s">
        <v>369</v>
      </c>
      <c r="B266" s="33">
        <f>IF(COUNTIF('Weekend Quads'!$D267:$V286,A266)&gt;=1,"",ROW())</f>
        <v>266</v>
      </c>
      <c r="C266" s="33" t="str" cm="1">
        <f t="array" ref="C266">IF(ROW(A266)-ROW(A$1)+1&gt;COUNT($B$1:$B$718),"",INDEX($A$1:$A$718,SMALL($B$1:$B$718,1+ROW(A266)-ROW(A$1))))</f>
        <v>Darcy Fogarty</v>
      </c>
      <c r="D266" t="str">
        <f ca="1"/>
        <v>Darcy Fogarty</v>
      </c>
    </row>
    <row r="267" spans="1:4" x14ac:dyDescent="0.25">
      <c r="A267" s="118" t="s">
        <v>370</v>
      </c>
      <c r="B267" s="33">
        <f>IF(COUNTIF('Weekend Quads'!$D268:$V287,A267)&gt;=1,"",ROW())</f>
        <v>267</v>
      </c>
      <c r="C267" s="33" t="str" cm="1">
        <f t="array" ref="C267">IF(ROW(A267)-ROW(A$1)+1&gt;COUNT($B$1:$B$718),"",INDEX($A$1:$A$718,SMALL($B$1:$B$718,1+ROW(A267)-ROW(A$1))))</f>
        <v>Ben Ainsworth</v>
      </c>
      <c r="D267" t="str">
        <f ca="1"/>
        <v>Ben Ainsworth</v>
      </c>
    </row>
    <row r="268" spans="1:4" x14ac:dyDescent="0.25">
      <c r="A268" s="117" t="s">
        <v>371</v>
      </c>
      <c r="B268" s="33">
        <f>IF(COUNTIF('Weekend Quads'!$D269:$V288,A268)&gt;=1,"",ROW())</f>
        <v>268</v>
      </c>
      <c r="C268" s="33" t="str" cm="1">
        <f t="array" ref="C268">IF(ROW(A268)-ROW(A$1)+1&gt;COUNT($B$1:$B$718),"",INDEX($A$1:$A$718,SMALL($B$1:$B$718,1+ROW(A268)-ROW(A$1))))</f>
        <v>Nick Bryan</v>
      </c>
      <c r="D268" t="str">
        <f ca="1"/>
        <v>Nick Bryan</v>
      </c>
    </row>
    <row r="269" spans="1:4" x14ac:dyDescent="0.25">
      <c r="A269" s="118" t="s">
        <v>372</v>
      </c>
      <c r="B269" s="33">
        <f>IF(COUNTIF('Weekend Quads'!$D270:$V289,A269)&gt;=1,"",ROW())</f>
        <v>269</v>
      </c>
      <c r="C269" s="33" t="str" cm="1">
        <f t="array" ref="C269">IF(ROW(A269)-ROW(A$1)+1&gt;COUNT($B$1:$B$718),"",INDEX($A$1:$A$718,SMALL($B$1:$B$718,1+ROW(A269)-ROW(A$1))))</f>
        <v>Liam Ryan</v>
      </c>
      <c r="D269" t="str">
        <f ca="1"/>
        <v>Liam Ryan</v>
      </c>
    </row>
    <row r="270" spans="1:4" x14ac:dyDescent="0.25">
      <c r="A270" s="117" t="s">
        <v>373</v>
      </c>
      <c r="B270" s="33">
        <f>IF(COUNTIF('Weekend Quads'!$D271:$V290,A270)&gt;=1,"",ROW())</f>
        <v>270</v>
      </c>
      <c r="C270" s="33" t="str" cm="1">
        <f t="array" ref="C270">IF(ROW(A270)-ROW(A$1)+1&gt;COUNT($B$1:$B$718),"",INDEX($A$1:$A$718,SMALL($B$1:$B$718,1+ROW(A270)-ROW(A$1))))</f>
        <v>Tom Brown</v>
      </c>
      <c r="D270" t="str">
        <f ca="1"/>
        <v>Tom Brown</v>
      </c>
    </row>
    <row r="271" spans="1:4" x14ac:dyDescent="0.25">
      <c r="A271" s="117" t="s">
        <v>374</v>
      </c>
      <c r="B271" s="33">
        <f>IF(COUNTIF('Weekend Quads'!$D272:$V291,A271)&gt;=1,"",ROW())</f>
        <v>271</v>
      </c>
      <c r="C271" s="33" t="str" cm="1">
        <f t="array" ref="C271">IF(ROW(A271)-ROW(A$1)+1&gt;COUNT($B$1:$B$718),"",INDEX($A$1:$A$718,SMALL($B$1:$B$718,1+ROW(A271)-ROW(A$1))))</f>
        <v>Oliver Florent</v>
      </c>
      <c r="D271" t="str">
        <f ca="1"/>
        <v>Oliver Florent</v>
      </c>
    </row>
    <row r="272" spans="1:4" x14ac:dyDescent="0.25">
      <c r="A272" s="118" t="s">
        <v>375</v>
      </c>
      <c r="B272" s="33">
        <f>IF(COUNTIF('Weekend Quads'!$D273:$V292,A272)&gt;=1,"",ROW())</f>
        <v>272</v>
      </c>
      <c r="C272" s="33" t="str" cm="1">
        <f t="array" ref="C272">IF(ROW(A272)-ROW(A$1)+1&gt;COUNT($B$1:$B$718),"",INDEX($A$1:$A$718,SMALL($B$1:$B$718,1+ROW(A272)-ROW(A$1))))</f>
        <v>Dougal Howard</v>
      </c>
      <c r="D272" t="str">
        <f ca="1"/>
        <v>Dougal Howard</v>
      </c>
    </row>
    <row r="273" spans="1:4" x14ac:dyDescent="0.25">
      <c r="A273" s="117" t="s">
        <v>376</v>
      </c>
      <c r="B273" s="33">
        <f>IF(COUNTIF('Weekend Quads'!$D274:$V293,A273)&gt;=1,"",ROW())</f>
        <v>273</v>
      </c>
      <c r="C273" s="33" t="str" cm="1">
        <f t="array" ref="C273">IF(ROW(A273)-ROW(A$1)+1&gt;COUNT($B$1:$B$718),"",INDEX($A$1:$A$718,SMALL($B$1:$B$718,1+ROW(A273)-ROW(A$1))))</f>
        <v>Xavier Lindsay</v>
      </c>
      <c r="D273" t="str">
        <f ca="1"/>
        <v>Xavier Lindsay</v>
      </c>
    </row>
    <row r="274" spans="1:4" x14ac:dyDescent="0.25">
      <c r="A274" s="117" t="s">
        <v>377</v>
      </c>
      <c r="B274" s="33">
        <f>IF(COUNTIF('Weekend Quads'!$D275:$V294,A274)&gt;=1,"",ROW())</f>
        <v>274</v>
      </c>
      <c r="C274" s="33" t="str" cm="1">
        <f t="array" ref="C274">IF(ROW(A274)-ROW(A$1)+1&gt;COUNT($B$1:$B$718),"",INDEX($A$1:$A$718,SMALL($B$1:$B$718,1+ROW(A274)-ROW(A$1))))</f>
        <v>Toby Bedford</v>
      </c>
      <c r="D274" t="str">
        <f ca="1"/>
        <v>Toby Bedford</v>
      </c>
    </row>
    <row r="275" spans="1:4" x14ac:dyDescent="0.25">
      <c r="A275" s="118" t="s">
        <v>378</v>
      </c>
      <c r="B275" s="33">
        <f>IF(COUNTIF('Weekend Quads'!$D276:$V295,A275)&gt;=1,"",ROW())</f>
        <v>275</v>
      </c>
      <c r="C275" s="33" t="str" cm="1">
        <f t="array" ref="C275">IF(ROW(A275)-ROW(A$1)+1&gt;COUNT($B$1:$B$718),"",INDEX($A$1:$A$718,SMALL($B$1:$B$718,1+ROW(A275)-ROW(A$1))))</f>
        <v>Jack Hutchinson</v>
      </c>
      <c r="D275" t="str">
        <f ca="1"/>
        <v>Jack Hutchinson</v>
      </c>
    </row>
    <row r="276" spans="1:4" x14ac:dyDescent="0.25">
      <c r="A276" s="118" t="s">
        <v>379</v>
      </c>
      <c r="B276" s="33">
        <f>IF(COUNTIF('Weekend Quads'!$D277:$V296,A276)&gt;=1,"",ROW())</f>
        <v>276</v>
      </c>
      <c r="C276" s="33" t="str" cm="1">
        <f t="array" ref="C276">IF(ROW(A276)-ROW(A$1)+1&gt;COUNT($B$1:$B$718),"",INDEX($A$1:$A$718,SMALL($B$1:$B$718,1+ROW(A276)-ROW(A$1))))</f>
        <v>Mitch Knevitt</v>
      </c>
      <c r="D276" t="str">
        <f ca="1"/>
        <v>Mitch Knevitt</v>
      </c>
    </row>
    <row r="277" spans="1:4" x14ac:dyDescent="0.25">
      <c r="A277" s="118" t="s">
        <v>380</v>
      </c>
      <c r="B277" s="33">
        <f>IF(COUNTIF('Weekend Quads'!$D278:$V297,A277)&gt;=1,"",ROW())</f>
        <v>277</v>
      </c>
      <c r="C277" s="33" t="str" cm="1">
        <f t="array" ref="C277">IF(ROW(A277)-ROW(A$1)+1&gt;COUNT($B$1:$B$718),"",INDEX($A$1:$A$718,SMALL($B$1:$B$718,1+ROW(A277)-ROW(A$1))))</f>
        <v>Jobe Shanahan</v>
      </c>
      <c r="D277" t="str">
        <f ca="1"/>
        <v>Jobe Shanahan</v>
      </c>
    </row>
    <row r="278" spans="1:4" x14ac:dyDescent="0.25">
      <c r="A278" s="117" t="s">
        <v>381</v>
      </c>
      <c r="B278" s="33">
        <f>IF(COUNTIF('Weekend Quads'!$D279:$V298,A278)&gt;=1,"",ROW())</f>
        <v>278</v>
      </c>
      <c r="C278" s="33" t="str" cm="1">
        <f t="array" ref="C278">IF(ROW(A278)-ROW(A$1)+1&gt;COUNT($B$1:$B$718),"",INDEX($A$1:$A$718,SMALL($B$1:$B$718,1+ROW(A278)-ROW(A$1))))</f>
        <v>Jake Melksham</v>
      </c>
      <c r="D278" t="str">
        <f ca="1"/>
        <v>Jake Melksham</v>
      </c>
    </row>
    <row r="279" spans="1:4" x14ac:dyDescent="0.25">
      <c r="A279" s="118" t="s">
        <v>382</v>
      </c>
      <c r="B279" s="33">
        <f>IF(COUNTIF('Weekend Quads'!$D280:$V299,A279)&gt;=1,"",ROW())</f>
        <v>279</v>
      </c>
      <c r="C279" s="33" t="str" cm="1">
        <f t="array" ref="C279">IF(ROW(A279)-ROW(A$1)+1&gt;COUNT($B$1:$B$718),"",INDEX($A$1:$A$718,SMALL($B$1:$B$718,1+ROW(A279)-ROW(A$1))))</f>
        <v>Caleb Windsor</v>
      </c>
      <c r="D279" t="str">
        <f ca="1"/>
        <v>Caleb Windsor</v>
      </c>
    </row>
    <row r="280" spans="1:4" x14ac:dyDescent="0.25">
      <c r="A280" s="118" t="s">
        <v>383</v>
      </c>
      <c r="B280" s="33">
        <f>IF(COUNTIF('Weekend Quads'!$D281:$V300,A280)&gt;=1,"",ROW())</f>
        <v>280</v>
      </c>
      <c r="C280" s="33" t="str" cm="1">
        <f t="array" ref="C280">IF(ROW(A280)-ROW(A$1)+1&gt;COUNT($B$1:$B$718),"",INDEX($A$1:$A$718,SMALL($B$1:$B$718,1+ROW(A280)-ROW(A$1))))</f>
        <v>Jacob Wehr</v>
      </c>
      <c r="D280" t="str">
        <f ca="1"/>
        <v>Jacob Wehr</v>
      </c>
    </row>
    <row r="281" spans="1:4" x14ac:dyDescent="0.25">
      <c r="A281" s="117" t="s">
        <v>384</v>
      </c>
      <c r="B281" s="33">
        <f>IF(COUNTIF('Weekend Quads'!$D282:$V301,A281)&gt;=1,"",ROW())</f>
        <v>281</v>
      </c>
      <c r="C281" s="33" t="str" cm="1">
        <f t="array" ref="C281">IF(ROW(A281)-ROW(A$1)+1&gt;COUNT($B$1:$B$718),"",INDEX($A$1:$A$718,SMALL($B$1:$B$718,1+ROW(A281)-ROW(A$1))))</f>
        <v>Rhyan Mansell</v>
      </c>
      <c r="D281" t="str">
        <f ca="1"/>
        <v>Rhyan Mansell</v>
      </c>
    </row>
    <row r="282" spans="1:4" x14ac:dyDescent="0.25">
      <c r="A282" s="117" t="s">
        <v>385</v>
      </c>
      <c r="B282" s="33">
        <f>IF(COUNTIF('Weekend Quads'!$D283:$V302,A282)&gt;=1,"",ROW())</f>
        <v>282</v>
      </c>
      <c r="C282" s="33" t="str" cm="1">
        <f t="array" ref="C282">IF(ROW(A282)-ROW(A$1)+1&gt;COUNT($B$1:$B$718),"",INDEX($A$1:$A$718,SMALL($B$1:$B$718,1+ROW(A282)-ROW(A$1))))</f>
        <v>Luke Trainor</v>
      </c>
      <c r="D282" t="str">
        <f ca="1"/>
        <v>Luke Trainor</v>
      </c>
    </row>
    <row r="283" spans="1:4" x14ac:dyDescent="0.25">
      <c r="A283" s="117" t="s">
        <v>386</v>
      </c>
      <c r="B283" s="33">
        <f>IF(COUNTIF('Weekend Quads'!$D284:$V303,A283)&gt;=1,"",ROW())</f>
        <v>283</v>
      </c>
      <c r="C283" s="33" t="str" cm="1">
        <f t="array" ref="C283">IF(ROW(A283)-ROW(A$1)+1&gt;COUNT($B$1:$B$718),"",INDEX($A$1:$A$718,SMALL($B$1:$B$718,1+ROW(A283)-ROW(A$1))))</f>
        <v>Hugo Ralphsmith</v>
      </c>
      <c r="D283" t="str">
        <f ca="1"/>
        <v>Hugo Ralphsmith</v>
      </c>
    </row>
    <row r="284" spans="1:4" x14ac:dyDescent="0.25">
      <c r="A284" s="118" t="s">
        <v>387</v>
      </c>
      <c r="B284" s="33">
        <f>IF(COUNTIF('Weekend Quads'!$D285:$V304,A284)&gt;=1,"",ROW())</f>
        <v>284</v>
      </c>
      <c r="C284" s="33" t="str" cm="1">
        <f t="array" ref="C284">IF(ROW(A284)-ROW(A$1)+1&gt;COUNT($B$1:$B$718),"",INDEX($A$1:$A$718,SMALL($B$1:$B$718,1+ROW(A284)-ROW(A$1))))</f>
        <v>Nick Coffield</v>
      </c>
      <c r="D284" t="str">
        <f ca="1"/>
        <v>Nick Coffield</v>
      </c>
    </row>
    <row r="285" spans="1:4" x14ac:dyDescent="0.25">
      <c r="A285" s="117" t="s">
        <v>388</v>
      </c>
      <c r="B285" s="33">
        <f>IF(COUNTIF('Weekend Quads'!$D286:$V305,A285)&gt;=1,"",ROW())</f>
        <v>285</v>
      </c>
      <c r="C285" s="33" t="str" cm="1">
        <f t="array" ref="C285">IF(ROW(A285)-ROW(A$1)+1&gt;COUNT($B$1:$B$718),"",INDEX($A$1:$A$718,SMALL($B$1:$B$718,1+ROW(A285)-ROW(A$1))))</f>
        <v>Heath Chapman</v>
      </c>
      <c r="D285" t="str">
        <f ca="1"/>
        <v>Heath Chapman</v>
      </c>
    </row>
    <row r="286" spans="1:4" x14ac:dyDescent="0.25">
      <c r="A286" s="118" t="s">
        <v>389</v>
      </c>
      <c r="B286" s="33">
        <f>IF(COUNTIF('Weekend Quads'!$D287:$V306,A286)&gt;=1,"",ROW())</f>
        <v>286</v>
      </c>
      <c r="C286" s="33" t="str" cm="1">
        <f t="array" ref="C286">IF(ROW(A286)-ROW(A$1)+1&gt;COUNT($B$1:$B$718),"",INDEX($A$1:$A$718,SMALL($B$1:$B$718,1+ROW(A286)-ROW(A$1))))</f>
        <v>Archie Perkins</v>
      </c>
      <c r="D286" t="str">
        <f ca="1"/>
        <v>Archie Perkins</v>
      </c>
    </row>
    <row r="287" spans="1:4" x14ac:dyDescent="0.25">
      <c r="A287" s="118" t="s">
        <v>390</v>
      </c>
      <c r="B287" s="33">
        <f>IF(COUNTIF('Weekend Quads'!$D288:$V307,A287)&gt;=1,"",ROW())</f>
        <v>287</v>
      </c>
      <c r="C287" s="33" t="str" cm="1">
        <f t="array" ref="C287">IF(ROW(A287)-ROW(A$1)+1&gt;COUNT($B$1:$B$718),"",INDEX($A$1:$A$718,SMALL($B$1:$B$718,1+ROW(A287)-ROW(A$1))))</f>
        <v>Will Hayward</v>
      </c>
      <c r="D287" t="str">
        <f ca="1"/>
        <v>Will Hayward</v>
      </c>
    </row>
    <row r="288" spans="1:4" x14ac:dyDescent="0.25">
      <c r="A288" s="117" t="s">
        <v>391</v>
      </c>
      <c r="B288" s="33">
        <f>IF(COUNTIF('Weekend Quads'!$D289:$V308,A288)&gt;=1,"",ROW())</f>
        <v>288</v>
      </c>
      <c r="C288" s="33" t="str" cm="1">
        <f t="array" ref="C288">IF(ROW(A288)-ROW(A$1)+1&gt;COUNT($B$1:$B$718),"",INDEX($A$1:$A$718,SMALL($B$1:$B$718,1+ROW(A288)-ROW(A$1))))</f>
        <v>Oscar McDonald</v>
      </c>
      <c r="D288" t="str">
        <f ca="1"/>
        <v>Oscar McDonald</v>
      </c>
    </row>
    <row r="289" spans="1:4" x14ac:dyDescent="0.25">
      <c r="A289" s="117" t="s">
        <v>392</v>
      </c>
      <c r="B289" s="33">
        <f>IF(COUNTIF('Weekend Quads'!$D290:$V309,A289)&gt;=1,"",ROW())</f>
        <v>289</v>
      </c>
      <c r="C289" s="33" t="str" cm="1">
        <f t="array" ref="C289">IF(ROW(A289)-ROW(A$1)+1&gt;COUNT($B$1:$B$718),"",INDEX($A$1:$A$718,SMALL($B$1:$B$718,1+ROW(A289)-ROW(A$1))))</f>
        <v>Harry Rowston</v>
      </c>
      <c r="D289" t="str">
        <f ca="1"/>
        <v>Harry Rowston</v>
      </c>
    </row>
    <row r="290" spans="1:4" x14ac:dyDescent="0.25">
      <c r="A290" s="118" t="s">
        <v>393</v>
      </c>
      <c r="B290" s="33">
        <f>IF(COUNTIF('Weekend Quads'!$D291:$V310,A290)&gt;=1,"",ROW())</f>
        <v>290</v>
      </c>
      <c r="C290" s="33" t="str" cm="1">
        <f t="array" ref="C290">IF(ROW(A290)-ROW(A$1)+1&gt;COUNT($B$1:$B$718),"",INDEX($A$1:$A$718,SMALL($B$1:$B$718,1+ROW(A290)-ROW(A$1))))</f>
        <v>Sam Wicks</v>
      </c>
      <c r="D290" t="str">
        <f ca="1"/>
        <v>Sam Wicks</v>
      </c>
    </row>
    <row r="291" spans="1:4" x14ac:dyDescent="0.25">
      <c r="A291" s="117" t="s">
        <v>394</v>
      </c>
      <c r="B291" s="33">
        <f>IF(COUNTIF('Weekend Quads'!$D292:$V311,A291)&gt;=1,"",ROW())</f>
        <v>291</v>
      </c>
      <c r="C291" s="33" t="str" cm="1">
        <f t="array" ref="C291">IF(ROW(A291)-ROW(A$1)+1&gt;COUNT($B$1:$B$718),"",INDEX($A$1:$A$718,SMALL($B$1:$B$718,1+ROW(A291)-ROW(A$1))))</f>
        <v>Bailey J. Williams</v>
      </c>
      <c r="D291" t="str">
        <f ca="1"/>
        <v>Bailey J. Williams</v>
      </c>
    </row>
    <row r="292" spans="1:4" x14ac:dyDescent="0.25">
      <c r="A292" s="118" t="s">
        <v>395</v>
      </c>
      <c r="B292" s="33">
        <f>IF(COUNTIF('Weekend Quads'!$D293:$V312,A292)&gt;=1,"",ROW())</f>
        <v>292</v>
      </c>
      <c r="C292" s="33" t="str" cm="1">
        <f t="array" ref="C292">IF(ROW(A292)-ROW(A$1)+1&gt;COUNT($B$1:$B$718),"",INDEX($A$1:$A$718,SMALL($B$1:$B$718,1+ROW(A292)-ROW(A$1))))</f>
        <v>Tom McCartin</v>
      </c>
      <c r="D292" t="str">
        <f ca="1"/>
        <v>Tom McCartin</v>
      </c>
    </row>
    <row r="293" spans="1:4" x14ac:dyDescent="0.25">
      <c r="A293" s="118" t="s">
        <v>396</v>
      </c>
      <c r="B293" s="33">
        <f>IF(COUNTIF('Weekend Quads'!$D294:$V313,A293)&gt;=1,"",ROW())</f>
        <v>293</v>
      </c>
      <c r="C293" s="33" t="str" cm="1">
        <f t="array" ref="C293">IF(ROW(A293)-ROW(A$1)+1&gt;COUNT($B$1:$B$718),"",INDEX($A$1:$A$718,SMALL($B$1:$B$718,1+ROW(A293)-ROW(A$1))))</f>
        <v>Bayley Fritsch</v>
      </c>
      <c r="D293" t="str">
        <f ca="1"/>
        <v>Bayley Fritsch</v>
      </c>
    </row>
    <row r="294" spans="1:4" x14ac:dyDescent="0.25">
      <c r="A294" s="117" t="s">
        <v>397</v>
      </c>
      <c r="B294" s="33">
        <f>IF(COUNTIF('Weekend Quads'!$D295:$V314,A294)&gt;=1,"",ROW())</f>
        <v>294</v>
      </c>
      <c r="C294" s="33" t="str" cm="1">
        <f t="array" ref="C294">IF(ROW(A294)-ROW(A$1)+1&gt;COUNT($B$1:$B$718),"",INDEX($A$1:$A$718,SMALL($B$1:$B$718,1+ROW(A294)-ROW(A$1))))</f>
        <v>Jack Buckley</v>
      </c>
      <c r="D294" t="str">
        <f ca="1"/>
        <v>Jack Buckley</v>
      </c>
    </row>
    <row r="295" spans="1:4" x14ac:dyDescent="0.25">
      <c r="A295" s="118" t="s">
        <v>398</v>
      </c>
      <c r="B295" s="33">
        <f>IF(COUNTIF('Weekend Quads'!$D296:$V315,A295)&gt;=1,"",ROW())</f>
        <v>295</v>
      </c>
      <c r="C295" s="33" t="str" cm="1">
        <f t="array" ref="C295">IF(ROW(A295)-ROW(A$1)+1&gt;COUNT($B$1:$B$718),"",INDEX($A$1:$A$718,SMALL($B$1:$B$718,1+ROW(A295)-ROW(A$1))))</f>
        <v>Ben Miller</v>
      </c>
      <c r="D295" t="str">
        <f ca="1"/>
        <v>Ben Miller</v>
      </c>
    </row>
    <row r="296" spans="1:4" x14ac:dyDescent="0.25">
      <c r="A296" s="118" t="s">
        <v>399</v>
      </c>
      <c r="B296" s="33">
        <f>IF(COUNTIF('Weekend Quads'!$D297:$V316,A296)&gt;=1,"",ROW())</f>
        <v>296</v>
      </c>
      <c r="C296" s="33" t="str" cm="1">
        <f t="array" ref="C296">IF(ROW(A296)-ROW(A$1)+1&gt;COUNT($B$1:$B$718),"",INDEX($A$1:$A$718,SMALL($B$1:$B$718,1+ROW(A296)-ROW(A$1))))</f>
        <v>Neil Erasmus</v>
      </c>
      <c r="D296" t="str">
        <f ca="1"/>
        <v>Neil Erasmus</v>
      </c>
    </row>
    <row r="297" spans="1:4" x14ac:dyDescent="0.25">
      <c r="A297" s="117" t="s">
        <v>400</v>
      </c>
      <c r="B297" s="33">
        <f>IF(COUNTIF('Weekend Quads'!$D298:$V317,A297)&gt;=1,"",ROW())</f>
        <v>297</v>
      </c>
      <c r="C297" s="33" t="str" cm="1">
        <f t="array" ref="C297">IF(ROW(A297)-ROW(A$1)+1&gt;COUNT($B$1:$B$718),"",INDEX($A$1:$A$718,SMALL($B$1:$B$718,1+ROW(A297)-ROW(A$1))))</f>
        <v>Changkuoth Jiath</v>
      </c>
      <c r="D297" t="str">
        <f ca="1"/>
        <v>Changkuoth Jiath</v>
      </c>
    </row>
    <row r="298" spans="1:4" x14ac:dyDescent="0.25">
      <c r="A298" s="117" t="s">
        <v>401</v>
      </c>
      <c r="B298" s="33">
        <f>IF(COUNTIF('Weekend Quads'!$D299:$V318,A298)&gt;=1,"",ROW())</f>
        <v>298</v>
      </c>
      <c r="C298" s="33" t="str" cm="1">
        <f t="array" ref="C298">IF(ROW(A298)-ROW(A$1)+1&gt;COUNT($B$1:$B$718),"",INDEX($A$1:$A$718,SMALL($B$1:$B$718,1+ROW(A298)-ROW(A$1))))</f>
        <v>Aaron Cadman</v>
      </c>
      <c r="D298" t="str">
        <f ca="1"/>
        <v>Aaron Cadman</v>
      </c>
    </row>
    <row r="299" spans="1:4" x14ac:dyDescent="0.25">
      <c r="A299" s="117" t="s">
        <v>402</v>
      </c>
      <c r="B299" s="33">
        <f>IF(COUNTIF('Weekend Quads'!$D300:$V319,A299)&gt;=1,"",ROW())</f>
        <v>299</v>
      </c>
      <c r="C299" s="33" t="str" cm="1">
        <f t="array" ref="C299">IF(ROW(A299)-ROW(A$1)+1&gt;COUNT($B$1:$B$718),"",INDEX($A$1:$A$718,SMALL($B$1:$B$718,1+ROW(A299)-ROW(A$1))))</f>
        <v>Darcy Byrne-Jones</v>
      </c>
      <c r="D299" t="str">
        <f ca="1"/>
        <v>Darcy Byrne-Jones</v>
      </c>
    </row>
    <row r="300" spans="1:4" x14ac:dyDescent="0.25">
      <c r="A300" s="118" t="s">
        <v>403</v>
      </c>
      <c r="B300" s="33">
        <f>IF(COUNTIF('Weekend Quads'!$D301:$V320,A300)&gt;=1,"",ROW())</f>
        <v>300</v>
      </c>
      <c r="C300" s="33" t="str" cm="1">
        <f t="array" ref="C300">IF(ROW(A300)-ROW(A$1)+1&gt;COUNT($B$1:$B$718),"",INDEX($A$1:$A$718,SMALL($B$1:$B$718,1+ROW(A300)-ROW(A$1))))</f>
        <v>Shannon Neale</v>
      </c>
      <c r="D300" t="str">
        <f ca="1"/>
        <v>Shannon Neale</v>
      </c>
    </row>
    <row r="301" spans="1:4" x14ac:dyDescent="0.25">
      <c r="A301" s="117" t="s">
        <v>404</v>
      </c>
      <c r="B301" s="33">
        <f>IF(COUNTIF('Weekend Quads'!$D302:$V321,A301)&gt;=1,"",ROW())</f>
        <v>301</v>
      </c>
      <c r="C301" s="33" t="str" cm="1">
        <f t="array" ref="C301">IF(ROW(A301)-ROW(A$1)+1&gt;COUNT($B$1:$B$718),"",INDEX($A$1:$A$718,SMALL($B$1:$B$718,1+ROW(A301)-ROW(A$1))))</f>
        <v>Jake Lever</v>
      </c>
      <c r="D301" t="str">
        <f ca="1"/>
        <v>Jake Lever</v>
      </c>
    </row>
    <row r="302" spans="1:4" x14ac:dyDescent="0.25">
      <c r="A302" s="118" t="s">
        <v>405</v>
      </c>
      <c r="B302" s="33">
        <f>IF(COUNTIF('Weekend Quads'!$D303:$V322,A302)&gt;=1,"",ROW())</f>
        <v>302</v>
      </c>
      <c r="C302" s="33" t="str" cm="1">
        <f t="array" ref="C302">IF(ROW(A302)-ROW(A$1)+1&gt;COUNT($B$1:$B$718),"",INDEX($A$1:$A$718,SMALL($B$1:$B$718,1+ROW(A302)-ROW(A$1))))</f>
        <v>Murphy Reid</v>
      </c>
      <c r="D302" t="str">
        <f ca="1"/>
        <v>Murphy Reid</v>
      </c>
    </row>
    <row r="303" spans="1:4" x14ac:dyDescent="0.25">
      <c r="A303" s="118" t="s">
        <v>406</v>
      </c>
      <c r="B303" s="33">
        <f>IF(COUNTIF('Weekend Quads'!$D304:$V323,A303)&gt;=1,"",ROW())</f>
        <v>303</v>
      </c>
      <c r="C303" s="33" t="str" cm="1">
        <f t="array" ref="C303">IF(ROW(A303)-ROW(A$1)+1&gt;COUNT($B$1:$B$718),"",INDEX($A$1:$A$718,SMALL($B$1:$B$718,1+ROW(A303)-ROW(A$1))))</f>
        <v>Nate Caddy</v>
      </c>
      <c r="D303" t="str">
        <f ca="1"/>
        <v>Nate Caddy</v>
      </c>
    </row>
    <row r="304" spans="1:4" x14ac:dyDescent="0.25">
      <c r="A304" s="117" t="s">
        <v>407</v>
      </c>
      <c r="B304" s="33">
        <f>IF(COUNTIF('Weekend Quads'!$D305:$V324,A304)&gt;=1,"",ROW())</f>
        <v>304</v>
      </c>
      <c r="C304" s="33" t="str" cm="1">
        <f t="array" ref="C304">IF(ROW(A304)-ROW(A$1)+1&gt;COUNT($B$1:$B$718),"",INDEX($A$1:$A$718,SMALL($B$1:$B$718,1+ROW(A304)-ROW(A$1))))</f>
        <v>Connor O'Sullivan</v>
      </c>
      <c r="D304" t="str">
        <f ca="1"/>
        <v>Connor O'Sullivan</v>
      </c>
    </row>
    <row r="305" spans="1:4" x14ac:dyDescent="0.25">
      <c r="A305" s="118" t="s">
        <v>408</v>
      </c>
      <c r="B305" s="33">
        <f>IF(COUNTIF('Weekend Quads'!$D306:$V325,A305)&gt;=1,"",ROW())</f>
        <v>305</v>
      </c>
      <c r="C305" s="33" t="str" cm="1">
        <f t="array" ref="C305">IF(ROW(A305)-ROW(A$1)+1&gt;COUNT($B$1:$B$718),"",INDEX($A$1:$A$718,SMALL($B$1:$B$718,1+ROW(A305)-ROW(A$1))))</f>
        <v>Will Graham</v>
      </c>
      <c r="D305" t="str">
        <f ca="1"/>
        <v>Will Graham</v>
      </c>
    </row>
    <row r="306" spans="1:4" x14ac:dyDescent="0.25">
      <c r="A306" s="118" t="s">
        <v>409</v>
      </c>
      <c r="B306" s="33">
        <f>IF(COUNTIF('Weekend Quads'!$D307:$V326,A306)&gt;=1,"",ROW())</f>
        <v>306</v>
      </c>
      <c r="C306" s="33" t="str" cm="1">
        <f t="array" ref="C306">IF(ROW(A306)-ROW(A$1)+1&gt;COUNT($B$1:$B$718),"",INDEX($A$1:$A$718,SMALL($B$1:$B$718,1+ROW(A306)-ROW(A$1))))</f>
        <v>Tim Membrey</v>
      </c>
      <c r="D306" t="str">
        <f ca="1"/>
        <v>Tim Membrey</v>
      </c>
    </row>
    <row r="307" spans="1:4" x14ac:dyDescent="0.25">
      <c r="A307" s="118" t="s">
        <v>410</v>
      </c>
      <c r="B307" s="33">
        <f>IF(COUNTIF('Weekend Quads'!$D308:$V327,A307)&gt;=1,"",ROW())</f>
        <v>307</v>
      </c>
      <c r="C307" s="33" t="str" cm="1">
        <f t="array" ref="C307">IF(ROW(A307)-ROW(A$1)+1&gt;COUNT($B$1:$B$718),"",INDEX($A$1:$A$718,SMALL($B$1:$B$718,1+ROW(A307)-ROW(A$1))))</f>
        <v>Karl Worner</v>
      </c>
      <c r="D307" t="str">
        <f ca="1"/>
        <v>Karl Worner</v>
      </c>
    </row>
    <row r="308" spans="1:4" x14ac:dyDescent="0.25">
      <c r="A308" s="117" t="s">
        <v>411</v>
      </c>
      <c r="B308" s="33">
        <f>IF(COUNTIF('Weekend Quads'!$D309:$V328,A308)&gt;=1,"",ROW())</f>
        <v>308</v>
      </c>
      <c r="C308" s="33" t="str" cm="1">
        <f t="array" ref="C308">IF(ROW(A308)-ROW(A$1)+1&gt;COUNT($B$1:$B$718),"",INDEX($A$1:$A$718,SMALL($B$1:$B$718,1+ROW(A308)-ROW(A$1))))</f>
        <v>Hayden McLean</v>
      </c>
      <c r="D308" t="str">
        <f ca="1"/>
        <v>Hayden McLean</v>
      </c>
    </row>
    <row r="309" spans="1:4" x14ac:dyDescent="0.25">
      <c r="A309" s="118" t="s">
        <v>412</v>
      </c>
      <c r="B309" s="33">
        <f>IF(COUNTIF('Weekend Quads'!$D310:$V329,A309)&gt;=1,"",ROW())</f>
        <v>309</v>
      </c>
      <c r="C309" s="33" t="str" cm="1">
        <f t="array" ref="C309">IF(ROW(A309)-ROW(A$1)+1&gt;COUNT($B$1:$B$718),"",INDEX($A$1:$A$718,SMALL($B$1:$B$718,1+ROW(A309)-ROW(A$1))))</f>
        <v>Brodie Smith</v>
      </c>
      <c r="D309" t="str">
        <f ca="1"/>
        <v>Brodie Smith</v>
      </c>
    </row>
    <row r="310" spans="1:4" x14ac:dyDescent="0.25">
      <c r="A310" s="117" t="s">
        <v>413</v>
      </c>
      <c r="B310" s="33">
        <f>IF(COUNTIF('Weekend Quads'!$D311:$V330,A310)&gt;=1,"",ROW())</f>
        <v>310</v>
      </c>
      <c r="C310" s="33" t="str" cm="1">
        <f t="array" ref="C310">IF(ROW(A310)-ROW(A$1)+1&gt;COUNT($B$1:$B$718),"",INDEX($A$1:$A$718,SMALL($B$1:$B$718,1+ROW(A310)-ROW(A$1))))</f>
        <v>Jordan De Goey</v>
      </c>
      <c r="D310" t="str">
        <f ca="1"/>
        <v>Jordan De Goey</v>
      </c>
    </row>
    <row r="311" spans="1:4" x14ac:dyDescent="0.25">
      <c r="A311" s="117" t="s">
        <v>414</v>
      </c>
      <c r="B311" s="33">
        <f>IF(COUNTIF('Weekend Quads'!$D312:$V331,A311)&gt;=1,"",ROW())</f>
        <v>311</v>
      </c>
      <c r="C311" s="33" t="str" cm="1">
        <f t="array" ref="C311">IF(ROW(A311)-ROW(A$1)+1&gt;COUNT($B$1:$B$718),"",INDEX($A$1:$A$718,SMALL($B$1:$B$718,1+ROW(A311)-ROW(A$1))))</f>
        <v>Will Phillips</v>
      </c>
      <c r="D311" t="str">
        <f ca="1"/>
        <v>Will Phillips</v>
      </c>
    </row>
    <row r="312" spans="1:4" x14ac:dyDescent="0.25">
      <c r="A312" s="118" t="s">
        <v>415</v>
      </c>
      <c r="B312" s="33">
        <f>IF(COUNTIF('Weekend Quads'!$D313:$V332,A312)&gt;=1,"",ROW())</f>
        <v>312</v>
      </c>
      <c r="C312" s="33" t="str" cm="1">
        <f t="array" ref="C312">IF(ROW(A312)-ROW(A$1)+1&gt;COUNT($B$1:$B$718),"",INDEX($A$1:$A$718,SMALL($B$1:$B$718,1+ROW(A312)-ROW(A$1))))</f>
        <v>Brad Close</v>
      </c>
      <c r="D312" t="str">
        <f ca="1"/>
        <v>Brad Close</v>
      </c>
    </row>
    <row r="313" spans="1:4" x14ac:dyDescent="0.25">
      <c r="A313" s="117" t="s">
        <v>416</v>
      </c>
      <c r="B313" s="33">
        <f>IF(COUNTIF('Weekend Quads'!$D314:$V333,A313)&gt;=1,"",ROW())</f>
        <v>313</v>
      </c>
      <c r="C313" s="33" t="str" cm="1">
        <f t="array" ref="C313">IF(ROW(A313)-ROW(A$1)+1&gt;COUNT($B$1:$B$718),"",INDEX($A$1:$A$718,SMALL($B$1:$B$718,1+ROW(A313)-ROW(A$1))))</f>
        <v>Joel Amartey</v>
      </c>
      <c r="D313" t="str">
        <f ca="1"/>
        <v>Joel Amartey</v>
      </c>
    </row>
    <row r="314" spans="1:4" x14ac:dyDescent="0.25">
      <c r="A314" s="117" t="s">
        <v>417</v>
      </c>
      <c r="B314" s="33">
        <f>IF(COUNTIF('Weekend Quads'!$D315:$V334,A314)&gt;=1,"",ROW())</f>
        <v>314</v>
      </c>
      <c r="C314" s="33" t="str" cm="1">
        <f t="array" ref="C314">IF(ROW(A314)-ROW(A$1)+1&gt;COUNT($B$1:$B$718),"",INDEX($A$1:$A$718,SMALL($B$1:$B$718,1+ROW(A314)-ROW(A$1))))</f>
        <v>Sam Lalor</v>
      </c>
      <c r="D314" t="str">
        <f ca="1"/>
        <v>Sam Lalor</v>
      </c>
    </row>
    <row r="315" spans="1:4" x14ac:dyDescent="0.25">
      <c r="A315" s="117" t="s">
        <v>418</v>
      </c>
      <c r="B315" s="33">
        <f>IF(COUNTIF('Weekend Quads'!$D316:$V335,A315)&gt;=1,"",ROW())</f>
        <v>315</v>
      </c>
      <c r="C315" s="33" t="str" cm="1">
        <f t="array" ref="C315">IF(ROW(A315)-ROW(A$1)+1&gt;COUNT($B$1:$B$718),"",INDEX($A$1:$A$718,SMALL($B$1:$B$718,1+ROW(A315)-ROW(A$1))))</f>
        <v>Dante Visentini</v>
      </c>
      <c r="D315" t="str">
        <f ca="1"/>
        <v>Dante Visentini</v>
      </c>
    </row>
    <row r="316" spans="1:4" x14ac:dyDescent="0.25">
      <c r="A316" s="117" t="s">
        <v>419</v>
      </c>
      <c r="B316" s="33">
        <f>IF(COUNTIF('Weekend Quads'!$D317:$V336,A316)&gt;=1,"",ROW())</f>
        <v>316</v>
      </c>
      <c r="C316" s="33" t="str" cm="1">
        <f t="array" ref="C316">IF(ROW(A316)-ROW(A$1)+1&gt;COUNT($B$1:$B$718),"",INDEX($A$1:$A$718,SMALL($B$1:$B$718,1+ROW(A316)-ROW(A$1))))</f>
        <v>Xavier O'Halloran</v>
      </c>
      <c r="D316" t="str">
        <f ca="1"/>
        <v>Xavier O'Halloran</v>
      </c>
    </row>
    <row r="317" spans="1:4" x14ac:dyDescent="0.25">
      <c r="A317" s="117" t="s">
        <v>420</v>
      </c>
      <c r="B317" s="33">
        <f>IF(COUNTIF('Weekend Quads'!$D318:$V337,A317)&gt;=1,"",ROW())</f>
        <v>317</v>
      </c>
      <c r="C317" s="33" t="str" cm="1">
        <f t="array" ref="C317">IF(ROW(A317)-ROW(A$1)+1&gt;COUNT($B$1:$B$718),"",INDEX($A$1:$A$718,SMALL($B$1:$B$718,1+ROW(A317)-ROW(A$1))))</f>
        <v>Patrick Voss</v>
      </c>
      <c r="D317" t="str">
        <f ca="1"/>
        <v>Patrick Voss</v>
      </c>
    </row>
    <row r="318" spans="1:4" x14ac:dyDescent="0.25">
      <c r="A318" s="118" t="s">
        <v>421</v>
      </c>
      <c r="B318" s="33">
        <f>IF(COUNTIF('Weekend Quads'!$D319:$V338,A318)&gt;=1,"",ROW())</f>
        <v>318</v>
      </c>
      <c r="C318" s="33" t="str" cm="1">
        <f t="array" ref="C318">IF(ROW(A318)-ROW(A$1)+1&gt;COUNT($B$1:$B$718),"",INDEX($A$1:$A$718,SMALL($B$1:$B$718,1+ROW(A318)-ROW(A$1))))</f>
        <v>Callan Ward</v>
      </c>
      <c r="D318" t="str">
        <f ca="1"/>
        <v>Callan Ward</v>
      </c>
    </row>
    <row r="319" spans="1:4" x14ac:dyDescent="0.25">
      <c r="A319" s="118" t="s">
        <v>422</v>
      </c>
      <c r="B319" s="33">
        <f>IF(COUNTIF('Weekend Quads'!$D320:$V339,A319)&gt;=1,"",ROW())</f>
        <v>319</v>
      </c>
      <c r="C319" s="33" t="str" cm="1">
        <f t="array" ref="C319">IF(ROW(A319)-ROW(A$1)+1&gt;COUNT($B$1:$B$718),"",INDEX($A$1:$A$718,SMALL($B$1:$B$718,1+ROW(A319)-ROW(A$1))))</f>
        <v>Mark Keane</v>
      </c>
      <c r="D319" t="str">
        <f ca="1"/>
        <v>Mark Keane</v>
      </c>
    </row>
    <row r="320" spans="1:4" x14ac:dyDescent="0.25">
      <c r="A320" s="118" t="s">
        <v>423</v>
      </c>
      <c r="B320" s="33">
        <f>IF(COUNTIF('Weekend Quads'!$D321:$V340,A320)&gt;=1,"",ROW())</f>
        <v>320</v>
      </c>
      <c r="C320" s="33" t="str" cm="1">
        <f t="array" ref="C320">IF(ROW(A320)-ROW(A$1)+1&gt;COUNT($B$1:$B$718),"",INDEX($A$1:$A$718,SMALL($B$1:$B$718,1+ROW(A320)-ROW(A$1))))</f>
        <v>Lachie Weller</v>
      </c>
      <c r="D320" t="str">
        <f ca="1"/>
        <v>Lachie Weller</v>
      </c>
    </row>
    <row r="321" spans="1:4" x14ac:dyDescent="0.25">
      <c r="A321" s="117" t="s">
        <v>424</v>
      </c>
      <c r="B321" s="33">
        <f>IF(COUNTIF('Weekend Quads'!$D322:$V341,A321)&gt;=1,"",ROW())</f>
        <v>321</v>
      </c>
      <c r="C321" s="33" t="str" cm="1">
        <f t="array" ref="C321">IF(ROW(A321)-ROW(A$1)+1&gt;COUNT($B$1:$B$718),"",INDEX($A$1:$A$718,SMALL($B$1:$B$718,1+ROW(A321)-ROW(A$1))))</f>
        <v>Reuben Ginbey</v>
      </c>
      <c r="D321" t="str">
        <f ca="1"/>
        <v>Reuben Ginbey</v>
      </c>
    </row>
    <row r="322" spans="1:4" x14ac:dyDescent="0.25">
      <c r="A322" s="117" t="s">
        <v>425</v>
      </c>
      <c r="B322" s="33">
        <f>IF(COUNTIF('Weekend Quads'!$D323:$V342,A322)&gt;=1,"",ROW())</f>
        <v>322</v>
      </c>
      <c r="C322" s="33" t="str" cm="1">
        <f t="array" ref="C322">IF(ROW(A322)-ROW(A$1)+1&gt;COUNT($B$1:$B$718),"",INDEX($A$1:$A$718,SMALL($B$1:$B$718,1+ROW(A322)-ROW(A$1))))</f>
        <v>Jack Higgins</v>
      </c>
      <c r="D322" t="str">
        <f ca="1"/>
        <v>Jack Higgins</v>
      </c>
    </row>
    <row r="323" spans="1:4" x14ac:dyDescent="0.25">
      <c r="A323" s="118" t="s">
        <v>426</v>
      </c>
      <c r="B323" s="33">
        <f>IF(COUNTIF('Weekend Quads'!$D324:$V343,A323)&gt;=1,"",ROW())</f>
        <v>323</v>
      </c>
      <c r="C323" s="33" t="str" cm="1">
        <f t="array" ref="C323">IF(ROW(A323)-ROW(A$1)+1&gt;COUNT($B$1:$B$718),"",INDEX($A$1:$A$718,SMALL($B$1:$B$718,1+ROW(A323)-ROW(A$1))))</f>
        <v>Alixzander Tauru</v>
      </c>
      <c r="D323" t="str">
        <f ca="1"/>
        <v>Alixzander Tauru</v>
      </c>
    </row>
    <row r="324" spans="1:4" x14ac:dyDescent="0.25">
      <c r="A324" s="118" t="s">
        <v>427</v>
      </c>
      <c r="B324" s="33">
        <f>IF(COUNTIF('Weekend Quads'!$D325:$V344,A324)&gt;=1,"",ROW())</f>
        <v>324</v>
      </c>
      <c r="C324" s="33" t="str" cm="1">
        <f t="array" ref="C324">IF(ROW(A324)-ROW(A$1)+1&gt;COUNT($B$1:$B$718),"",INDEX($A$1:$A$718,SMALL($B$1:$B$718,1+ROW(A324)-ROW(A$1))))</f>
        <v>Max Ramsden</v>
      </c>
      <c r="D324" t="str">
        <f ca="1"/>
        <v>Max Ramsden</v>
      </c>
    </row>
    <row r="325" spans="1:4" x14ac:dyDescent="0.25">
      <c r="A325" s="117" t="s">
        <v>428</v>
      </c>
      <c r="B325" s="33">
        <f>IF(COUNTIF('Weekend Quads'!$D326:$V345,A325)&gt;=1,"",ROW())</f>
        <v>325</v>
      </c>
      <c r="C325" s="33" t="str" cm="1">
        <f t="array" ref="C325">IF(ROW(A325)-ROW(A$1)+1&gt;COUNT($B$1:$B$718),"",INDEX($A$1:$A$718,SMALL($B$1:$B$718,1+ROW(A325)-ROW(A$1))))</f>
        <v>Noah Balta</v>
      </c>
      <c r="D325" t="str">
        <f ca="1"/>
        <v>Noah Balta</v>
      </c>
    </row>
    <row r="326" spans="1:4" x14ac:dyDescent="0.25">
      <c r="A326" s="118" t="s">
        <v>429</v>
      </c>
      <c r="B326" s="33">
        <f>IF(COUNTIF('Weekend Quads'!$D327:$V346,A326)&gt;=1,"",ROW())</f>
        <v>326</v>
      </c>
      <c r="C326" s="33" t="str" cm="1">
        <f t="array" ref="C326">IF(ROW(A326)-ROW(A$1)+1&gt;COUNT($B$1:$B$718),"",INDEX($A$1:$A$718,SMALL($B$1:$B$718,1+ROW(A326)-ROW(A$1))))</f>
        <v>Max Michalanney</v>
      </c>
      <c r="D326" t="str">
        <f ca="1"/>
        <v>Max Michalanney</v>
      </c>
    </row>
    <row r="327" spans="1:4" x14ac:dyDescent="0.25">
      <c r="A327" s="118" t="s">
        <v>430</v>
      </c>
      <c r="B327" s="33">
        <f>IF(COUNTIF('Weekend Quads'!$D328:$V347,A327)&gt;=1,"",ROW())</f>
        <v>327</v>
      </c>
      <c r="C327" s="33" t="str" cm="1">
        <f t="array" ref="C327">IF(ROW(A327)-ROW(A$1)+1&gt;COUNT($B$1:$B$718),"",INDEX($A$1:$A$718,SMALL($B$1:$B$718,1+ROW(A327)-ROW(A$1))))</f>
        <v>Aliir Aliir</v>
      </c>
      <c r="D327" t="str">
        <f ca="1"/>
        <v>Aliir Aliir</v>
      </c>
    </row>
    <row r="328" spans="1:4" x14ac:dyDescent="0.25">
      <c r="A328" s="117" t="s">
        <v>431</v>
      </c>
      <c r="B328" s="33">
        <f>IF(COUNTIF('Weekend Quads'!$D329:$V348,A328)&gt;=1,"",ROW())</f>
        <v>328</v>
      </c>
      <c r="C328" s="33" t="str" cm="1">
        <f t="array" ref="C328">IF(ROW(A328)-ROW(A$1)+1&gt;COUNT($B$1:$B$718),"",INDEX($A$1:$A$718,SMALL($B$1:$B$718,1+ROW(A328)-ROW(A$1))))</f>
        <v>Tyrell Dewar</v>
      </c>
      <c r="D328" t="str">
        <f ca="1"/>
        <v>Tyrell Dewar</v>
      </c>
    </row>
    <row r="329" spans="1:4" x14ac:dyDescent="0.25">
      <c r="A329" s="117" t="s">
        <v>432</v>
      </c>
      <c r="B329" s="33">
        <f>IF(COUNTIF('Weekend Quads'!$D330:$V349,A329)&gt;=1,"",ROW())</f>
        <v>329</v>
      </c>
      <c r="C329" s="33" t="str" cm="1">
        <f t="array" ref="C329">IF(ROW(A329)-ROW(A$1)+1&gt;COUNT($B$1:$B$718),"",INDEX($A$1:$A$718,SMALL($B$1:$B$718,1+ROW(A329)-ROW(A$1))))</f>
        <v>Tom Papley</v>
      </c>
      <c r="D329" t="str">
        <f ca="1"/>
        <v>Tom Papley</v>
      </c>
    </row>
    <row r="330" spans="1:4" x14ac:dyDescent="0.25">
      <c r="A330" s="118" t="s">
        <v>433</v>
      </c>
      <c r="B330" s="33">
        <f>IF(COUNTIF('Weekend Quads'!$D331:$V350,A330)&gt;=1,"",ROW())</f>
        <v>330</v>
      </c>
      <c r="C330" s="33" t="str" cm="1">
        <f t="array" ref="C330">IF(ROW(A330)-ROW(A$1)+1&gt;COUNT($B$1:$B$718),"",INDEX($A$1:$A$718,SMALL($B$1:$B$718,1+ROW(A330)-ROW(A$1))))</f>
        <v>Stephen Coniglio</v>
      </c>
      <c r="D330" t="str">
        <f ca="1"/>
        <v>Stephen Coniglio</v>
      </c>
    </row>
    <row r="331" spans="1:4" x14ac:dyDescent="0.25">
      <c r="A331" s="118" t="s">
        <v>434</v>
      </c>
      <c r="B331" s="33">
        <f>IF(COUNTIF('Weekend Quads'!$D332:$V351,A331)&gt;=1,"",ROW())</f>
        <v>331</v>
      </c>
      <c r="C331" s="33" t="str" cm="1">
        <f t="array" ref="C331">IF(ROW(A331)-ROW(A$1)+1&gt;COUNT($B$1:$B$718),"",INDEX($A$1:$A$718,SMALL($B$1:$B$718,1+ROW(A331)-ROW(A$1))))</f>
        <v>Mitch Duncan</v>
      </c>
      <c r="D331" t="str">
        <f ca="1"/>
        <v>Mitch Duncan</v>
      </c>
    </row>
    <row r="332" spans="1:4" x14ac:dyDescent="0.25">
      <c r="A332" s="118" t="s">
        <v>435</v>
      </c>
      <c r="B332" s="33">
        <f>IF(COUNTIF('Weekend Quads'!$D333:$V352,A332)&gt;=1,"",ROW())</f>
        <v>332</v>
      </c>
      <c r="C332" s="33" t="str" cm="1">
        <f t="array" ref="C332">IF(ROW(A332)-ROW(A$1)+1&gt;COUNT($B$1:$B$718),"",INDEX($A$1:$A$718,SMALL($B$1:$B$718,1+ROW(A332)-ROW(A$1))))</f>
        <v>Lachlan Sholl</v>
      </c>
      <c r="D332" t="str">
        <f ca="1"/>
        <v>Lachlan Sholl</v>
      </c>
    </row>
    <row r="333" spans="1:4" x14ac:dyDescent="0.25">
      <c r="A333" s="117" t="s">
        <v>436</v>
      </c>
      <c r="B333" s="33">
        <f>IF(COUNTIF('Weekend Quads'!$D334:$V353,A333)&gt;=1,"",ROW())</f>
        <v>333</v>
      </c>
      <c r="C333" s="33" t="str" cm="1">
        <f t="array" ref="C333">IF(ROW(A333)-ROW(A$1)+1&gt;COUNT($B$1:$B$718),"",INDEX($A$1:$A$718,SMALL($B$1:$B$718,1+ROW(A333)-ROW(A$1))))</f>
        <v>Tyler Brockman</v>
      </c>
      <c r="D333" t="str">
        <f ca="1"/>
        <v>Tyler Brockman</v>
      </c>
    </row>
    <row r="334" spans="1:4" x14ac:dyDescent="0.25">
      <c r="A334" s="118" t="s">
        <v>437</v>
      </c>
      <c r="B334" s="33">
        <f>IF(COUNTIF('Weekend Quads'!$D335:$V354,A334)&gt;=1,"",ROW())</f>
        <v>334</v>
      </c>
      <c r="C334" s="33" t="str" cm="1">
        <f t="array" ref="C334">IF(ROW(A334)-ROW(A$1)+1&gt;COUNT($B$1:$B$718),"",INDEX($A$1:$A$718,SMALL($B$1:$B$718,1+ROW(A334)-ROW(A$1))))</f>
        <v>Dane Rampe</v>
      </c>
      <c r="D334" t="str">
        <f ca="1"/>
        <v>Dane Rampe</v>
      </c>
    </row>
    <row r="335" spans="1:4" x14ac:dyDescent="0.25">
      <c r="A335" s="117" t="s">
        <v>438</v>
      </c>
      <c r="B335" s="33">
        <f>IF(COUNTIF('Weekend Quads'!$D336:$V355,A335)&gt;=1,"",ROW())</f>
        <v>335</v>
      </c>
      <c r="C335" s="33" t="str" cm="1">
        <f t="array" ref="C335">IF(ROW(A335)-ROW(A$1)+1&gt;COUNT($B$1:$B$718),"",INDEX($A$1:$A$718,SMALL($B$1:$B$718,1+ROW(A335)-ROW(A$1))))</f>
        <v>Jackson Mead</v>
      </c>
      <c r="D335" t="str">
        <f ca="1"/>
        <v>Jackson Mead</v>
      </c>
    </row>
    <row r="336" spans="1:4" x14ac:dyDescent="0.25">
      <c r="A336" s="118" t="s">
        <v>439</v>
      </c>
      <c r="B336" s="33">
        <f>IF(COUNTIF('Weekend Quads'!$D337:$V356,A336)&gt;=1,"",ROW())</f>
        <v>336</v>
      </c>
      <c r="C336" s="33" t="str" cm="1">
        <f t="array" ref="C336">IF(ROW(A336)-ROW(A$1)+1&gt;COUNT($B$1:$B$718),"",INDEX($A$1:$A$718,SMALL($B$1:$B$718,1+ROW(A336)-ROW(A$1))))</f>
        <v>Edward Allan</v>
      </c>
      <c r="D336" t="str">
        <f ca="1"/>
        <v>Edward Allan</v>
      </c>
    </row>
    <row r="337" spans="1:4" x14ac:dyDescent="0.25">
      <c r="A337" s="117" t="s">
        <v>440</v>
      </c>
      <c r="B337" s="33">
        <f>IF(COUNTIF('Weekend Quads'!$D338:$V357,A337)&gt;=1,"",ROW())</f>
        <v>337</v>
      </c>
      <c r="C337" s="33" t="str" cm="1">
        <f t="array" ref="C337">IF(ROW(A337)-ROW(A$1)+1&gt;COUNT($B$1:$B$718),"",INDEX($A$1:$A$718,SMALL($B$1:$B$718,1+ROW(A337)-ROW(A$1))))</f>
        <v>Willie Rioli</v>
      </c>
      <c r="D337" t="str">
        <f ca="1"/>
        <v>Willie Rioli</v>
      </c>
    </row>
    <row r="338" spans="1:4" x14ac:dyDescent="0.25">
      <c r="A338" s="117" t="s">
        <v>441</v>
      </c>
      <c r="B338" s="33">
        <f>IF(COUNTIF('Weekend Quads'!$D339:$V358,A338)&gt;=1,"",ROW())</f>
        <v>338</v>
      </c>
      <c r="C338" s="33" t="str" cm="1">
        <f t="array" ref="C338">IF(ROW(A338)-ROW(A$1)+1&gt;COUNT($B$1:$B$718),"",INDEX($A$1:$A$718,SMALL($B$1:$B$718,1+ROW(A338)-ROW(A$1))))</f>
        <v>Clay Hall</v>
      </c>
      <c r="D338" t="str">
        <f ca="1"/>
        <v>Clay Hall</v>
      </c>
    </row>
    <row r="339" spans="1:4" x14ac:dyDescent="0.25">
      <c r="A339" s="118" t="s">
        <v>442</v>
      </c>
      <c r="B339" s="33">
        <f>IF(COUNTIF('Weekend Quads'!$D340:$V359,A339)&gt;=1,"",ROW())</f>
        <v>339</v>
      </c>
      <c r="C339" s="33" t="str" cm="1">
        <f t="array" ref="C339">IF(ROW(A339)-ROW(A$1)+1&gt;COUNT($B$1:$B$718),"",INDEX($A$1:$A$718,SMALL($B$1:$B$718,1+ROW(A339)-ROW(A$1))))</f>
        <v>Lewis Hayes</v>
      </c>
      <c r="D339" t="str">
        <f ca="1"/>
        <v>Lewis Hayes</v>
      </c>
    </row>
    <row r="340" spans="1:4" x14ac:dyDescent="0.25">
      <c r="A340" s="117" t="s">
        <v>443</v>
      </c>
      <c r="B340" s="33">
        <f>IF(COUNTIF('Weekend Quads'!$D341:$V360,A340)&gt;=1,"",ROW())</f>
        <v>340</v>
      </c>
      <c r="C340" s="33" t="str" cm="1">
        <f t="array" ref="C340">IF(ROW(A340)-ROW(A$1)+1&gt;COUNT($B$1:$B$718),"",INDEX($A$1:$A$718,SMALL($B$1:$B$718,1+ROW(A340)-ROW(A$1))))</f>
        <v>Oskar Baker</v>
      </c>
      <c r="D340" t="str">
        <f ca="1"/>
        <v>Oskar Baker</v>
      </c>
    </row>
    <row r="341" spans="1:4" x14ac:dyDescent="0.25">
      <c r="A341" s="118" t="s">
        <v>444</v>
      </c>
      <c r="B341" s="33">
        <f>IF(COUNTIF('Weekend Quads'!$D342:$V361,A341)&gt;=1,"",ROW())</f>
        <v>341</v>
      </c>
      <c r="C341" s="33" t="str" cm="1">
        <f t="array" ref="C341">IF(ROW(A341)-ROW(A$1)+1&gt;COUNT($B$1:$B$718),"",INDEX($A$1:$A$718,SMALL($B$1:$B$718,1+ROW(A341)-ROW(A$1))))</f>
        <v>Logan Evans</v>
      </c>
      <c r="D341" t="str">
        <f ca="1"/>
        <v>Logan Evans</v>
      </c>
    </row>
    <row r="342" spans="1:4" x14ac:dyDescent="0.25">
      <c r="A342" s="117" t="s">
        <v>445</v>
      </c>
      <c r="B342" s="33">
        <f>IF(COUNTIF('Weekend Quads'!$D343:$V362,A342)&gt;=1,"",ROW())</f>
        <v>342</v>
      </c>
      <c r="C342" s="33" t="str" cm="1">
        <f t="array" ref="C342">IF(ROW(A342)-ROW(A$1)+1&gt;COUNT($B$1:$B$718),"",INDEX($A$1:$A$718,SMALL($B$1:$B$718,1+ROW(A342)-ROW(A$1))))</f>
        <v>Joe Fonti</v>
      </c>
      <c r="D342" t="str">
        <f ca="1"/>
        <v>Joe Fonti</v>
      </c>
    </row>
    <row r="343" spans="1:4" x14ac:dyDescent="0.25">
      <c r="A343" s="118" t="s">
        <v>446</v>
      </c>
      <c r="B343" s="33">
        <f>IF(COUNTIF('Weekend Quads'!$D344:$V363,A343)&gt;=1,"",ROW())</f>
        <v>343</v>
      </c>
      <c r="C343" s="33" t="str" cm="1">
        <f t="array" ref="C343">IF(ROW(A343)-ROW(A$1)+1&gt;COUNT($B$1:$B$718),"",INDEX($A$1:$A$718,SMALL($B$1:$B$718,1+ROW(A343)-ROW(A$1))))</f>
        <v>Sam Collins</v>
      </c>
      <c r="D343" t="str">
        <f ca="1"/>
        <v>Sam Collins</v>
      </c>
    </row>
    <row r="344" spans="1:4" x14ac:dyDescent="0.25">
      <c r="A344" s="118" t="s">
        <v>447</v>
      </c>
      <c r="B344" s="33">
        <f>IF(COUNTIF('Weekend Quads'!$D345:$V364,A344)&gt;=1,"",ROW())</f>
        <v>344</v>
      </c>
      <c r="C344" s="33" t="str" cm="1">
        <f t="array" ref="C344">IF(ROW(A344)-ROW(A$1)+1&gt;COUNT($B$1:$B$718),"",INDEX($A$1:$A$718,SMALL($B$1:$B$718,1+ROW(A344)-ROW(A$1))))</f>
        <v>Sam Switkowski</v>
      </c>
      <c r="D344" t="str">
        <f ca="1"/>
        <v>Sam Switkowski</v>
      </c>
    </row>
    <row r="345" spans="1:4" x14ac:dyDescent="0.25">
      <c r="A345" s="118" t="s">
        <v>448</v>
      </c>
      <c r="B345" s="33">
        <f>IF(COUNTIF('Weekend Quads'!$D346:$V365,A345)&gt;=1,"",ROW())</f>
        <v>345</v>
      </c>
      <c r="C345" s="33" t="str" cm="1">
        <f t="array" ref="C345">IF(ROW(A345)-ROW(A$1)+1&gt;COUNT($B$1:$B$718),"",INDEX($A$1:$A$718,SMALL($B$1:$B$718,1+ROW(A345)-ROW(A$1))))</f>
        <v>Lewis Melican</v>
      </c>
      <c r="D345" t="str">
        <f ca="1"/>
        <v>Lewis Melican</v>
      </c>
    </row>
    <row r="346" spans="1:4" x14ac:dyDescent="0.25">
      <c r="A346" s="117" t="s">
        <v>449</v>
      </c>
      <c r="B346" s="33">
        <f>IF(COUNTIF('Weekend Quads'!$D347:$V366,A346)&gt;=1,"",ROW())</f>
        <v>346</v>
      </c>
      <c r="C346" s="33" t="str" cm="1">
        <f t="array" ref="C346">IF(ROW(A346)-ROW(A$1)+1&gt;COUNT($B$1:$B$718),"",INDEX($A$1:$A$718,SMALL($B$1:$B$718,1+ROW(A346)-ROW(A$1))))</f>
        <v>Ned Moyle</v>
      </c>
      <c r="D346" t="str">
        <f ca="1"/>
        <v>Ned Moyle</v>
      </c>
    </row>
    <row r="347" spans="1:4" x14ac:dyDescent="0.25">
      <c r="A347" s="117" t="s">
        <v>450</v>
      </c>
      <c r="B347" s="33">
        <f>IF(COUNTIF('Weekend Quads'!$D348:$V367,A347)&gt;=1,"",ROW())</f>
        <v>347</v>
      </c>
      <c r="C347" s="33" t="str" cm="1">
        <f t="array" ref="C347">IF(ROW(A347)-ROW(A$1)+1&gt;COUNT($B$1:$B$718),"",INDEX($A$1:$A$718,SMALL($B$1:$B$718,1+ROW(A347)-ROW(A$1))))</f>
        <v>Henry Hustwaite</v>
      </c>
      <c r="D347" t="str">
        <f ca="1"/>
        <v>Henry Hustwaite</v>
      </c>
    </row>
    <row r="348" spans="1:4" x14ac:dyDescent="0.25">
      <c r="A348" s="117" t="s">
        <v>451</v>
      </c>
      <c r="B348" s="33">
        <f>IF(COUNTIF('Weekend Quads'!$D349:$V368,A348)&gt;=1,"",ROW())</f>
        <v>348</v>
      </c>
      <c r="C348" s="33" t="str" cm="1">
        <f t="array" ref="C348">IF(ROW(A348)-ROW(A$1)+1&gt;COUNT($B$1:$B$718),"",INDEX($A$1:$A$718,SMALL($B$1:$B$718,1+ROW(A348)-ROW(A$1))))</f>
        <v>Finn Maginness</v>
      </c>
      <c r="D348" t="str">
        <f ca="1"/>
        <v>Finn Maginness</v>
      </c>
    </row>
    <row r="349" spans="1:4" x14ac:dyDescent="0.25">
      <c r="A349" s="118" t="s">
        <v>452</v>
      </c>
      <c r="B349" s="33">
        <f>IF(COUNTIF('Weekend Quads'!$D350:$V369,A349)&gt;=1,"",ROW())</f>
        <v>349</v>
      </c>
      <c r="C349" s="33" t="str" cm="1">
        <f t="array" ref="C349">IF(ROW(A349)-ROW(A$1)+1&gt;COUNT($B$1:$B$718),"",INDEX($A$1:$A$718,SMALL($B$1:$B$718,1+ROW(A349)-ROW(A$1))))</f>
        <v>Jack Williams</v>
      </c>
      <c r="D349" t="str">
        <f ca="1"/>
        <v>Jack Williams</v>
      </c>
    </row>
    <row r="350" spans="1:4" x14ac:dyDescent="0.25">
      <c r="A350" s="117" t="s">
        <v>453</v>
      </c>
      <c r="B350" s="33">
        <f>IF(COUNTIF('Weekend Quads'!$D351:$V370,A350)&gt;=1,"",ROW())</f>
        <v>350</v>
      </c>
      <c r="C350" s="33" t="str" cm="1">
        <f t="array" ref="C350">IF(ROW(A350)-ROW(A$1)+1&gt;COUNT($B$1:$B$718),"",INDEX($A$1:$A$718,SMALL($B$1:$B$718,1+ROW(A350)-ROW(A$1))))</f>
        <v>Lachlan Keeffe</v>
      </c>
      <c r="D350" t="str">
        <f ca="1"/>
        <v>Lachlan Keeffe</v>
      </c>
    </row>
    <row r="351" spans="1:4" x14ac:dyDescent="0.25">
      <c r="A351" s="118" t="s">
        <v>454</v>
      </c>
      <c r="B351" s="33">
        <f>IF(COUNTIF('Weekend Quads'!$D352:$V371,A351)&gt;=1,"",ROW())</f>
        <v>351</v>
      </c>
      <c r="C351" s="33" t="str" cm="1">
        <f t="array" ref="C351">IF(ROW(A351)-ROW(A$1)+1&gt;COUNT($B$1:$B$718),"",INDEX($A$1:$A$718,SMALL($B$1:$B$718,1+ROW(A351)-ROW(A$1))))</f>
        <v>Nick Watson</v>
      </c>
      <c r="D351" t="str">
        <f ca="1"/>
        <v>Nick Watson</v>
      </c>
    </row>
    <row r="352" spans="1:4" x14ac:dyDescent="0.25">
      <c r="A352" s="117" t="s">
        <v>455</v>
      </c>
      <c r="B352" s="33">
        <f>IF(COUNTIF('Weekend Quads'!$D353:$V372,A352)&gt;=1,"",ROW())</f>
        <v>352</v>
      </c>
      <c r="C352" s="33" t="str" cm="1">
        <f t="array" ref="C352">IF(ROW(A352)-ROW(A$1)+1&gt;COUNT($B$1:$B$718),"",INDEX($A$1:$A$718,SMALL($B$1:$B$718,1+ROW(A352)-ROW(A$1))))</f>
        <v>Caiden Cleary</v>
      </c>
      <c r="D352" t="str">
        <f ca="1"/>
        <v>Caiden Cleary</v>
      </c>
    </row>
    <row r="353" spans="1:4" x14ac:dyDescent="0.25">
      <c r="A353" s="118" t="s">
        <v>456</v>
      </c>
      <c r="B353" s="33">
        <f>IF(COUNTIF('Weekend Quads'!$D354:$V373,A353)&gt;=1,"",ROW())</f>
        <v>353</v>
      </c>
      <c r="C353" s="33" t="str" cm="1">
        <f t="array" ref="C353">IF(ROW(A353)-ROW(A$1)+1&gt;COUNT($B$1:$B$718),"",INDEX($A$1:$A$718,SMALL($B$1:$B$718,1+ROW(A353)-ROW(A$1))))</f>
        <v>Peter Ladhams</v>
      </c>
      <c r="D353" t="str">
        <f ca="1"/>
        <v>Peter Ladhams</v>
      </c>
    </row>
    <row r="354" spans="1:4" x14ac:dyDescent="0.25">
      <c r="A354" s="117" t="s">
        <v>457</v>
      </c>
      <c r="B354" s="33">
        <f>IF(COUNTIF('Weekend Quads'!$D355:$V374,A354)&gt;=1,"",ROW())</f>
        <v>354</v>
      </c>
      <c r="C354" s="33" t="str" cm="1">
        <f t="array" ref="C354">IF(ROW(A354)-ROW(A$1)+1&gt;COUNT($B$1:$B$718),"",INDEX($A$1:$A$718,SMALL($B$1:$B$718,1+ROW(A354)-ROW(A$1))))</f>
        <v>Caleb Mitchell</v>
      </c>
      <c r="D354" t="str">
        <f ca="1"/>
        <v>Caleb Mitchell</v>
      </c>
    </row>
    <row r="355" spans="1:4" x14ac:dyDescent="0.25">
      <c r="A355" s="118" t="s">
        <v>458</v>
      </c>
      <c r="B355" s="33">
        <f>IF(COUNTIF('Weekend Quads'!$D356:$V375,A355)&gt;=1,"",ROW())</f>
        <v>355</v>
      </c>
      <c r="C355" s="33" t="str" cm="1">
        <f t="array" ref="C355">IF(ROW(A355)-ROW(A$1)+1&gt;COUNT($B$1:$B$718),"",INDEX($A$1:$A$718,SMALL($B$1:$B$718,1+ROW(A355)-ROW(A$1))))</f>
        <v>Jack Scrimshaw</v>
      </c>
      <c r="D355" t="str">
        <f ca="1"/>
        <v>Jack Scrimshaw</v>
      </c>
    </row>
    <row r="356" spans="1:4" x14ac:dyDescent="0.25">
      <c r="A356" s="117" t="s">
        <v>459</v>
      </c>
      <c r="B356" s="33">
        <f>IF(COUNTIF('Weekend Quads'!$D357:$V376,A356)&gt;=1,"",ROW())</f>
        <v>356</v>
      </c>
      <c r="C356" s="33" t="str" cm="1">
        <f t="array" ref="C356">IF(ROW(A356)-ROW(A$1)+1&gt;COUNT($B$1:$B$718),"",INDEX($A$1:$A$718,SMALL($B$1:$B$718,1+ROW(A356)-ROW(A$1))))</f>
        <v>Conor Stone</v>
      </c>
      <c r="D356" t="str">
        <f ca="1"/>
        <v>Conor Stone</v>
      </c>
    </row>
    <row r="357" spans="1:4" x14ac:dyDescent="0.25">
      <c r="A357" s="118" t="s">
        <v>460</v>
      </c>
      <c r="B357" s="33">
        <f>IF(COUNTIF('Weekend Quads'!$D358:$V377,A357)&gt;=1,"",ROW())</f>
        <v>357</v>
      </c>
      <c r="C357" s="33" t="str" cm="1">
        <f t="array" ref="C357">IF(ROW(A357)-ROW(A$1)+1&gt;COUNT($B$1:$B$718),"",INDEX($A$1:$A$718,SMALL($B$1:$B$718,1+ROW(A357)-ROW(A$1))))</f>
        <v>Jade Gresham</v>
      </c>
      <c r="D357" t="str">
        <f ca="1"/>
        <v>Jade Gresham</v>
      </c>
    </row>
    <row r="358" spans="1:4" x14ac:dyDescent="0.25">
      <c r="A358" s="117" t="s">
        <v>461</v>
      </c>
      <c r="B358" s="33">
        <f>IF(COUNTIF('Weekend Quads'!$D359:$V378,A358)&gt;=1,"",ROW())</f>
        <v>358</v>
      </c>
      <c r="C358" s="33" t="str" cm="1">
        <f t="array" ref="C358">IF(ROW(A358)-ROW(A$1)+1&gt;COUNT($B$1:$B$718),"",INDEX($A$1:$A$718,SMALL($B$1:$B$718,1+ROW(A358)-ROW(A$1))))</f>
        <v>Darcy Tucker</v>
      </c>
      <c r="D358" t="str">
        <f ca="1"/>
        <v>Darcy Tucker</v>
      </c>
    </row>
    <row r="359" spans="1:4" x14ac:dyDescent="0.25">
      <c r="A359" s="118" t="s">
        <v>462</v>
      </c>
      <c r="B359" s="33">
        <f>IF(COUNTIF('Weekend Quads'!$D360:$V379,A359)&gt;=1,"",ROW())</f>
        <v>359</v>
      </c>
      <c r="C359" s="33" t="str" cm="1">
        <f t="array" ref="C359">IF(ROW(A359)-ROW(A$1)+1&gt;COUNT($B$1:$B$718),"",INDEX($A$1:$A$718,SMALL($B$1:$B$718,1+ROW(A359)-ROW(A$1))))</f>
        <v>Wil Dawson</v>
      </c>
      <c r="D359" t="str">
        <f ca="1"/>
        <v>Wil Dawson</v>
      </c>
    </row>
    <row r="360" spans="1:4" x14ac:dyDescent="0.25">
      <c r="A360" s="117" t="s">
        <v>463</v>
      </c>
      <c r="B360" s="33">
        <f>IF(COUNTIF('Weekend Quads'!$D361:$V380,A360)&gt;=1,"",ROW())</f>
        <v>360</v>
      </c>
      <c r="C360" s="33" t="str" cm="1">
        <f t="array" ref="C360">IF(ROW(A360)-ROW(A$1)+1&gt;COUNT($B$1:$B$718),"",INDEX($A$1:$A$718,SMALL($B$1:$B$718,1+ROW(A360)-ROW(A$1))))</f>
        <v>Jimmy Webster</v>
      </c>
      <c r="D360" t="str">
        <f ca="1"/>
        <v>Jimmy Webster</v>
      </c>
    </row>
    <row r="361" spans="1:4" x14ac:dyDescent="0.25">
      <c r="A361" s="117" t="s">
        <v>464</v>
      </c>
      <c r="B361" s="33">
        <f>IF(COUNTIF('Weekend Quads'!$D362:$V381,A361)&gt;=1,"",ROW())</f>
        <v>361</v>
      </c>
      <c r="C361" s="33" t="str" cm="1">
        <f t="array" ref="C361">IF(ROW(A361)-ROW(A$1)+1&gt;COUNT($B$1:$B$718),"",INDEX($A$1:$A$718,SMALL($B$1:$B$718,1+ROW(A361)-ROW(A$1))))</f>
        <v>Zak Jones</v>
      </c>
      <c r="D361" t="str">
        <f ca="1"/>
        <v>Zak Jones</v>
      </c>
    </row>
    <row r="362" spans="1:4" x14ac:dyDescent="0.25">
      <c r="A362" s="118" t="s">
        <v>465</v>
      </c>
      <c r="B362" s="33">
        <f>IF(COUNTIF('Weekend Quads'!$D363:$V382,A362)&gt;=1,"",ROW())</f>
        <v>362</v>
      </c>
      <c r="C362" s="33" t="str" cm="1">
        <f t="array" ref="C362">IF(ROW(A362)-ROW(A$1)+1&gt;COUNT($B$1:$B$718),"",INDEX($A$1:$A$718,SMALL($B$1:$B$718,1+ROW(A362)-ROW(A$1))))</f>
        <v>Harrison Jones</v>
      </c>
      <c r="D362" t="str">
        <f ca="1"/>
        <v>Harrison Jones</v>
      </c>
    </row>
    <row r="363" spans="1:4" x14ac:dyDescent="0.25">
      <c r="A363" s="118" t="s">
        <v>466</v>
      </c>
      <c r="B363" s="33">
        <f>IF(COUNTIF('Weekend Quads'!$D364:$V383,A363)&gt;=1,"",ROW())</f>
        <v>363</v>
      </c>
      <c r="C363" s="33" t="str" cm="1">
        <f t="array" ref="C363">IF(ROW(A363)-ROW(A$1)+1&gt;COUNT($B$1:$B$718),"",INDEX($A$1:$A$718,SMALL($B$1:$B$718,1+ROW(A363)-ROW(A$1))))</f>
        <v>Tyler Sonsie</v>
      </c>
      <c r="D363" t="str">
        <f ca="1"/>
        <v>Tyler Sonsie</v>
      </c>
    </row>
    <row r="364" spans="1:4" x14ac:dyDescent="0.25">
      <c r="A364" s="117" t="s">
        <v>467</v>
      </c>
      <c r="B364" s="33">
        <f>IF(COUNTIF('Weekend Quads'!$D365:$V384,A364)&gt;=1,"",ROW())</f>
        <v>364</v>
      </c>
      <c r="C364" s="33" t="str" cm="1">
        <f t="array" ref="C364">IF(ROW(A364)-ROW(A$1)+1&gt;COUNT($B$1:$B$718),"",INDEX($A$1:$A$718,SMALL($B$1:$B$718,1+ROW(A364)-ROW(A$1))))</f>
        <v>Mac Andrew</v>
      </c>
      <c r="D364" t="str">
        <f ca="1"/>
        <v>Mac Andrew</v>
      </c>
    </row>
    <row r="365" spans="1:4" x14ac:dyDescent="0.25">
      <c r="A365" s="118" t="s">
        <v>468</v>
      </c>
      <c r="B365" s="33">
        <f>IF(COUNTIF('Weekend Quads'!$D366:$V385,A365)&gt;=1,"",ROW())</f>
        <v>365</v>
      </c>
      <c r="C365" s="33" t="str" cm="1">
        <f t="array" ref="C365">IF(ROW(A365)-ROW(A$1)+1&gt;COUNT($B$1:$B$718),"",INDEX($A$1:$A$718,SMALL($B$1:$B$718,1+ROW(A365)-ROW(A$1))))</f>
        <v>Oscar Allen</v>
      </c>
      <c r="D365" t="str">
        <f ca="1"/>
        <v>Oscar Allen</v>
      </c>
    </row>
    <row r="366" spans="1:4" x14ac:dyDescent="0.25">
      <c r="A366" s="117" t="s">
        <v>469</v>
      </c>
      <c r="B366" s="33">
        <f>IF(COUNTIF('Weekend Quads'!$D367:$V386,A366)&gt;=1,"",ROW())</f>
        <v>366</v>
      </c>
      <c r="C366" s="33" t="str" cm="1">
        <f t="array" ref="C366">IF(ROW(A366)-ROW(A$1)+1&gt;COUNT($B$1:$B$718),"",INDEX($A$1:$A$718,SMALL($B$1:$B$718,1+ROW(A366)-ROW(A$1))))</f>
        <v>Beau McCreery</v>
      </c>
      <c r="D366" t="str">
        <f ca="1"/>
        <v>Beau McCreery</v>
      </c>
    </row>
    <row r="367" spans="1:4" x14ac:dyDescent="0.25">
      <c r="A367" s="117" t="s">
        <v>470</v>
      </c>
      <c r="B367" s="33">
        <f>IF(COUNTIF('Weekend Quads'!$D368:$V387,A367)&gt;=1,"",ROW())</f>
        <v>367</v>
      </c>
      <c r="C367" s="33" t="str" cm="1">
        <f t="array" ref="C367">IF(ROW(A367)-ROW(A$1)+1&gt;COUNT($B$1:$B$718),"",INDEX($A$1:$A$718,SMALL($B$1:$B$718,1+ROW(A367)-ROW(A$1))))</f>
        <v>Liam Stocker</v>
      </c>
      <c r="D367" t="str">
        <f ca="1"/>
        <v>Liam Stocker</v>
      </c>
    </row>
    <row r="368" spans="1:4" x14ac:dyDescent="0.25">
      <c r="A368" s="117" t="s">
        <v>471</v>
      </c>
      <c r="B368" s="33">
        <f>IF(COUNTIF('Weekend Quads'!$D369:$V388,A368)&gt;=1,"",ROW())</f>
        <v>368</v>
      </c>
      <c r="C368" s="33" t="str" cm="1">
        <f t="array" ref="C368">IF(ROW(A368)-ROW(A$1)+1&gt;COUNT($B$1:$B$718),"",INDEX($A$1:$A$718,SMALL($B$1:$B$718,1+ROW(A368)-ROW(A$1))))</f>
        <v>Nick Murray</v>
      </c>
      <c r="D368" t="str">
        <f ca="1"/>
        <v>Nick Murray</v>
      </c>
    </row>
    <row r="369" spans="1:4" x14ac:dyDescent="0.25">
      <c r="A369" s="117" t="s">
        <v>472</v>
      </c>
      <c r="B369" s="33">
        <f>IF(COUNTIF('Weekend Quads'!$D370:$V389,A369)&gt;=1,"",ROW())</f>
        <v>369</v>
      </c>
      <c r="C369" s="33" t="str" cm="1">
        <f t="array" ref="C369">IF(ROW(A369)-ROW(A$1)+1&gt;COUNT($B$1:$B$718),"",INDEX($A$1:$A$718,SMALL($B$1:$B$718,1+ROW(A369)-ROW(A$1))))</f>
        <v>Luke Pedlar</v>
      </c>
      <c r="D369" t="str">
        <f ca="1"/>
        <v>Luke Pedlar</v>
      </c>
    </row>
    <row r="370" spans="1:4" x14ac:dyDescent="0.25">
      <c r="A370" s="117" t="s">
        <v>473</v>
      </c>
      <c r="B370" s="33">
        <f>IF(COUNTIF('Weekend Quads'!$D371:$V390,A370)&gt;=1,"",ROW())</f>
        <v>370</v>
      </c>
      <c r="C370" s="33" t="str" cm="1">
        <f t="array" ref="C370">IF(ROW(A370)-ROW(A$1)+1&gt;COUNT($B$1:$B$718),"",INDEX($A$1:$A$718,SMALL($B$1:$B$718,1+ROW(A370)-ROW(A$1))))</f>
        <v>Esava Ratugolea</v>
      </c>
      <c r="D370" t="str">
        <f ca="1"/>
        <v>Esava Ratugolea</v>
      </c>
    </row>
    <row r="371" spans="1:4" x14ac:dyDescent="0.25">
      <c r="A371" s="118" t="s">
        <v>474</v>
      </c>
      <c r="B371" s="33">
        <f>IF(COUNTIF('Weekend Quads'!$D372:$V391,A371)&gt;=1,"",ROW())</f>
        <v>371</v>
      </c>
      <c r="C371" s="33" t="str" cm="1">
        <f t="array" ref="C371">IF(ROW(A371)-ROW(A$1)+1&gt;COUNT($B$1:$B$718),"",INDEX($A$1:$A$718,SMALL($B$1:$B$718,1+ROW(A371)-ROW(A$1))))</f>
        <v>Tom Lynch</v>
      </c>
      <c r="D371" t="str">
        <f ca="1"/>
        <v>Tom Lynch</v>
      </c>
    </row>
    <row r="372" spans="1:4" x14ac:dyDescent="0.25">
      <c r="A372" s="118" t="s">
        <v>475</v>
      </c>
      <c r="B372" s="33">
        <f>IF(COUNTIF('Weekend Quads'!$D373:$V392,A372)&gt;=1,"",ROW())</f>
        <v>372</v>
      </c>
      <c r="C372" s="33" t="str" cm="1">
        <f t="array" ref="C372">IF(ROW(A372)-ROW(A$1)+1&gt;COUNT($B$1:$B$718),"",INDEX($A$1:$A$718,SMALL($B$1:$B$718,1+ROW(A372)-ROW(A$1))))</f>
        <v>Christian Moraes</v>
      </c>
      <c r="D372" t="str">
        <f ca="1"/>
        <v>Christian Moraes</v>
      </c>
    </row>
    <row r="373" spans="1:4" x14ac:dyDescent="0.25">
      <c r="A373" s="117" t="s">
        <v>476</v>
      </c>
      <c r="B373" s="33">
        <f>IF(COUNTIF('Weekend Quads'!$D374:$V393,A373)&gt;=1,"",ROW())</f>
        <v>373</v>
      </c>
      <c r="C373" s="33" t="str" cm="1">
        <f t="array" ref="C373">IF(ROW(A373)-ROW(A$1)+1&gt;COUNT($B$1:$B$718),"",INDEX($A$1:$A$718,SMALL($B$1:$B$718,1+ROW(A373)-ROW(A$1))))</f>
        <v>Jack Darling</v>
      </c>
      <c r="D373" t="str">
        <f ca="1"/>
        <v>Jack Darling</v>
      </c>
    </row>
    <row r="374" spans="1:4" x14ac:dyDescent="0.25">
      <c r="A374" s="118" t="s">
        <v>477</v>
      </c>
      <c r="B374" s="33">
        <f>IF(COUNTIF('Weekend Quads'!$D375:$V394,A374)&gt;=1,"",ROW())</f>
        <v>374</v>
      </c>
      <c r="C374" s="33" t="str" cm="1">
        <f t="array" ref="C374">IF(ROW(A374)-ROW(A$1)+1&gt;COUNT($B$1:$B$718),"",INDEX($A$1:$A$718,SMALL($B$1:$B$718,1+ROW(A374)-ROW(A$1))))</f>
        <v>Will Lorenz</v>
      </c>
      <c r="D374" t="str">
        <f ca="1"/>
        <v>Will Lorenz</v>
      </c>
    </row>
    <row r="375" spans="1:4" x14ac:dyDescent="0.25">
      <c r="A375" s="117" t="s">
        <v>478</v>
      </c>
      <c r="B375" s="33">
        <f>IF(COUNTIF('Weekend Quads'!$D376:$V395,A375)&gt;=1,"",ROW())</f>
        <v>375</v>
      </c>
      <c r="C375" s="33" t="str" cm="1">
        <f t="array" ref="C375">IF(ROW(A375)-ROW(A$1)+1&gt;COUNT($B$1:$B$718),"",INDEX($A$1:$A$718,SMALL($B$1:$B$718,1+ROW(A375)-ROW(A$1))))</f>
        <v>Josh Sinn</v>
      </c>
      <c r="D375" t="str">
        <f ca="1"/>
        <v>Josh Sinn</v>
      </c>
    </row>
    <row r="376" spans="1:4" x14ac:dyDescent="0.25">
      <c r="A376" s="118" t="s">
        <v>479</v>
      </c>
      <c r="B376" s="33">
        <f>IF(COUNTIF('Weekend Quads'!$D377:$V396,A376)&gt;=1,"",ROW())</f>
        <v>376</v>
      </c>
      <c r="C376" s="33" t="str" cm="1">
        <f t="array" ref="C376">IF(ROW(A376)-ROW(A$1)+1&gt;COUNT($B$1:$B$718),"",INDEX($A$1:$A$718,SMALL($B$1:$B$718,1+ROW(A376)-ROW(A$1))))</f>
        <v>Mattaes Phillipou</v>
      </c>
      <c r="D376" t="str">
        <f ca="1"/>
        <v>Mattaes Phillipou</v>
      </c>
    </row>
    <row r="377" spans="1:4" x14ac:dyDescent="0.25">
      <c r="A377" s="118" t="s">
        <v>480</v>
      </c>
      <c r="B377" s="33">
        <f>IF(COUNTIF('Weekend Quads'!$D378:$V397,A377)&gt;=1,"",ROW())</f>
        <v>377</v>
      </c>
      <c r="C377" s="33" t="str" cm="1">
        <f t="array" ref="C377">IF(ROW(A377)-ROW(A$1)+1&gt;COUNT($B$1:$B$718),"",INDEX($A$1:$A$718,SMALL($B$1:$B$718,1+ROW(A377)-ROW(A$1))))</f>
        <v>Bailey Banfield</v>
      </c>
      <c r="D377" t="str">
        <f ca="1"/>
        <v>Bailey Banfield</v>
      </c>
    </row>
    <row r="378" spans="1:4" x14ac:dyDescent="0.25">
      <c r="A378" s="117" t="s">
        <v>481</v>
      </c>
      <c r="B378" s="33">
        <f>IF(COUNTIF('Weekend Quads'!$D379:$V398,A378)&gt;=1,"",ROW())</f>
        <v>378</v>
      </c>
      <c r="C378" s="33" t="str" cm="1">
        <f t="array" ref="C378">IF(ROW(A378)-ROW(A$1)+1&gt;COUNT($B$1:$B$718),"",INDEX($A$1:$A$718,SMALL($B$1:$B$718,1+ROW(A378)-ROW(A$1))))</f>
        <v>Charlie Comben</v>
      </c>
      <c r="D378" t="str">
        <f ca="1"/>
        <v>Charlie Comben</v>
      </c>
    </row>
    <row r="379" spans="1:4" x14ac:dyDescent="0.25">
      <c r="A379" s="118" t="s">
        <v>482</v>
      </c>
      <c r="B379" s="33">
        <f>IF(COUNTIF('Weekend Quads'!$D380:$V399,A379)&gt;=1,"",ROW())</f>
        <v>379</v>
      </c>
      <c r="C379" s="33" t="str" cm="1">
        <f t="array" ref="C379">IF(ROW(A379)-ROW(A$1)+1&gt;COUNT($B$1:$B$718),"",INDEX($A$1:$A$718,SMALL($B$1:$B$718,1+ROW(A379)-ROW(A$1))))</f>
        <v>Luke Cleary</v>
      </c>
      <c r="D379" t="str">
        <f ca="1"/>
        <v>Luke Cleary</v>
      </c>
    </row>
    <row r="380" spans="1:4" x14ac:dyDescent="0.25">
      <c r="A380" s="118" t="s">
        <v>483</v>
      </c>
      <c r="B380" s="33">
        <f>IF(COUNTIF('Weekend Quads'!$D381:$V400,A380)&gt;=1,"",ROW())</f>
        <v>380</v>
      </c>
      <c r="C380" s="33" t="str" cm="1">
        <f t="array" ref="C380">IF(ROW(A380)-ROW(A$1)+1&gt;COUNT($B$1:$B$718),"",INDEX($A$1:$A$718,SMALL($B$1:$B$718,1+ROW(A380)-ROW(A$1))))</f>
        <v>Laitham Vandermeer</v>
      </c>
      <c r="D380" t="str">
        <f ca="1"/>
        <v>Laitham Vandermeer</v>
      </c>
    </row>
    <row r="381" spans="1:4" x14ac:dyDescent="0.25">
      <c r="A381" s="117" t="s">
        <v>484</v>
      </c>
      <c r="B381" s="33">
        <f>IF(COUNTIF('Weekend Quads'!$D382:$V401,A381)&gt;=1,"",ROW())</f>
        <v>381</v>
      </c>
      <c r="C381" s="33" t="str" cm="1">
        <f t="array" ref="C381">IF(ROW(A381)-ROW(A$1)+1&gt;COUNT($B$1:$B$718),"",INDEX($A$1:$A$718,SMALL($B$1:$B$718,1+ROW(A381)-ROW(A$1))))</f>
        <v>Ben King</v>
      </c>
      <c r="D381" t="str">
        <f ca="1"/>
        <v>Ben King</v>
      </c>
    </row>
    <row r="382" spans="1:4" x14ac:dyDescent="0.25">
      <c r="A382" s="117" t="s">
        <v>485</v>
      </c>
      <c r="B382" s="33">
        <f>IF(COUNTIF('Weekend Quads'!$D383:$V402,A382)&gt;=1,"",ROW())</f>
        <v>382</v>
      </c>
      <c r="C382" s="33" t="str" cm="1">
        <f t="array" ref="C382">IF(ROW(A382)-ROW(A$1)+1&gt;COUNT($B$1:$B$718),"",INDEX($A$1:$A$718,SMALL($B$1:$B$718,1+ROW(A382)-ROW(A$1))))</f>
        <v>Bobby Hill</v>
      </c>
      <c r="D382" t="str">
        <f ca="1"/>
        <v>Bobby Hill</v>
      </c>
    </row>
    <row r="383" spans="1:4" x14ac:dyDescent="0.25">
      <c r="A383" s="118" t="s">
        <v>486</v>
      </c>
      <c r="B383" s="33">
        <f>IF(COUNTIF('Weekend Quads'!$D384:$V403,A383)&gt;=1,"",ROW())</f>
        <v>383</v>
      </c>
      <c r="C383" s="33" t="str" cm="1">
        <f t="array" ref="C383">IF(ROW(A383)-ROW(A$1)+1&gt;COUNT($B$1:$B$718),"",INDEX($A$1:$A$718,SMALL($B$1:$B$718,1+ROW(A383)-ROW(A$1))))</f>
        <v>Corey Warner</v>
      </c>
      <c r="D383" t="str">
        <f ca="1"/>
        <v>Corey Warner</v>
      </c>
    </row>
    <row r="384" spans="1:4" x14ac:dyDescent="0.25">
      <c r="A384" s="118" t="s">
        <v>487</v>
      </c>
      <c r="B384" s="33">
        <f>IF(COUNTIF('Weekend Quads'!$D385:$V404,A384)&gt;=1,"",ROW())</f>
        <v>384</v>
      </c>
      <c r="C384" s="33" t="str" cm="1">
        <f t="array" ref="C384">IF(ROW(A384)-ROW(A$1)+1&gt;COUNT($B$1:$B$718),"",INDEX($A$1:$A$718,SMALL($B$1:$B$718,1+ROW(A384)-ROW(A$1))))</f>
        <v>Toby Pink</v>
      </c>
      <c r="D384" t="str">
        <f ca="1"/>
        <v>Toby Pink</v>
      </c>
    </row>
    <row r="385" spans="1:4" x14ac:dyDescent="0.25">
      <c r="A385" s="117" t="s">
        <v>488</v>
      </c>
      <c r="B385" s="33">
        <f>IF(COUNTIF('Weekend Quads'!$D386:$V405,A385)&gt;=1,"",ROW())</f>
        <v>385</v>
      </c>
      <c r="C385" s="33" t="str" cm="1">
        <f t="array" ref="C385">IF(ROW(A385)-ROW(A$1)+1&gt;COUNT($B$1:$B$718),"",INDEX($A$1:$A$718,SMALL($B$1:$B$718,1+ROW(A385)-ROW(A$1))))</f>
        <v>Jeremy Sharp</v>
      </c>
      <c r="D385" t="str">
        <f ca="1"/>
        <v>Jeremy Sharp</v>
      </c>
    </row>
    <row r="386" spans="1:4" x14ac:dyDescent="0.25">
      <c r="A386" s="117" t="s">
        <v>489</v>
      </c>
      <c r="B386" s="33">
        <f>IF(COUNTIF('Weekend Quads'!$D387:$V406,A386)&gt;=1,"",ROW())</f>
        <v>386</v>
      </c>
      <c r="C386" s="33" t="str" cm="1">
        <f t="array" ref="C386">IF(ROW(A386)-ROW(A$1)+1&gt;COUNT($B$1:$B$718),"",INDEX($A$1:$A$718,SMALL($B$1:$B$718,1+ROW(A386)-ROW(A$1))))</f>
        <v>Alex Pearce</v>
      </c>
      <c r="D386" t="str">
        <f ca="1"/>
        <v>Alex Pearce</v>
      </c>
    </row>
    <row r="387" spans="1:4" x14ac:dyDescent="0.25">
      <c r="A387" s="118" t="s">
        <v>490</v>
      </c>
      <c r="B387" s="33">
        <f>IF(COUNTIF('Weekend Quads'!$D388:$V407,A387)&gt;=1,"",ROW())</f>
        <v>387</v>
      </c>
      <c r="C387" s="33" t="str" cm="1">
        <f t="array" ref="C387">IF(ROW(A387)-ROW(A$1)+1&gt;COUNT($B$1:$B$718),"",INDEX($A$1:$A$718,SMALL($B$1:$B$718,1+ROW(A387)-ROW(A$1))))</f>
        <v>Brent Daniels</v>
      </c>
      <c r="D387" t="str">
        <f ca="1"/>
        <v>Brent Daniels</v>
      </c>
    </row>
    <row r="388" spans="1:4" x14ac:dyDescent="0.25">
      <c r="A388" s="117" t="s">
        <v>491</v>
      </c>
      <c r="B388" s="33">
        <f>IF(COUNTIF('Weekend Quads'!$D389:$V408,A388)&gt;=1,"",ROW())</f>
        <v>388</v>
      </c>
      <c r="C388" s="33" t="str" cm="1">
        <f t="array" ref="C388">IF(ROW(A388)-ROW(A$1)+1&gt;COUNT($B$1:$B$718),"",INDEX($A$1:$A$718,SMALL($B$1:$B$718,1+ROW(A388)-ROW(A$1))))</f>
        <v>Buku Khamis</v>
      </c>
      <c r="D388" t="str">
        <f ca="1"/>
        <v>Buku Khamis</v>
      </c>
    </row>
    <row r="389" spans="1:4" x14ac:dyDescent="0.25">
      <c r="A389" s="118" t="s">
        <v>492</v>
      </c>
      <c r="B389" s="33">
        <f>IF(COUNTIF('Weekend Quads'!$D390:$V409,A389)&gt;=1,"",ROW())</f>
        <v>389</v>
      </c>
      <c r="C389" s="33" t="str" cm="1">
        <f t="array" ref="C389">IF(ROW(A389)-ROW(A$1)+1&gt;COUNT($B$1:$B$718),"",INDEX($A$1:$A$718,SMALL($B$1:$B$718,1+ROW(A389)-ROW(A$1))))</f>
        <v>Riley Hardeman</v>
      </c>
      <c r="D389" t="str">
        <f ca="1"/>
        <v>Riley Hardeman</v>
      </c>
    </row>
    <row r="390" spans="1:4" x14ac:dyDescent="0.25">
      <c r="A390" s="118" t="s">
        <v>493</v>
      </c>
      <c r="B390" s="33">
        <f>IF(COUNTIF('Weekend Quads'!$D391:$V410,A390)&gt;=1,"",ROW())</f>
        <v>390</v>
      </c>
      <c r="C390" s="33" t="str" cm="1">
        <f t="array" ref="C390">IF(ROW(A390)-ROW(A$1)+1&gt;COUNT($B$1:$B$718),"",INDEX($A$1:$A$718,SMALL($B$1:$B$718,1+ROW(A390)-ROW(A$1))))</f>
        <v>Bailey Scott</v>
      </c>
      <c r="D390" t="str">
        <f ca="1"/>
        <v>Bailey Scott</v>
      </c>
    </row>
    <row r="391" spans="1:4" x14ac:dyDescent="0.25">
      <c r="A391" s="118" t="s">
        <v>494</v>
      </c>
      <c r="B391" s="33">
        <f>IF(COUNTIF('Weekend Quads'!$D392:$V411,A391)&gt;=1,"",ROW())</f>
        <v>391</v>
      </c>
      <c r="C391" s="33" t="str" cm="1">
        <f t="array" ref="C391">IF(ROW(A391)-ROW(A$1)+1&gt;COUNT($B$1:$B$718),"",INDEX($A$1:$A$718,SMALL($B$1:$B$718,1+ROW(A391)-ROW(A$1))))</f>
        <v>Harvey Thomas</v>
      </c>
      <c r="D391" t="str">
        <f ca="1"/>
        <v>Harvey Thomas</v>
      </c>
    </row>
    <row r="392" spans="1:4" x14ac:dyDescent="0.25">
      <c r="A392" s="117" t="s">
        <v>495</v>
      </c>
      <c r="B392" s="33">
        <f>IF(COUNTIF('Weekend Quads'!$D393:$V412,A392)&gt;=1,"",ROW())</f>
        <v>392</v>
      </c>
      <c r="C392" s="33" t="str" cm="1">
        <f t="array" ref="C392">IF(ROW(A392)-ROW(A$1)+1&gt;COUNT($B$1:$B$718),"",INDEX($A$1:$A$718,SMALL($B$1:$B$718,1+ROW(A392)-ROW(A$1))))</f>
        <v>Jack Billings</v>
      </c>
      <c r="D392" t="str">
        <f ca="1"/>
        <v>Jack Billings</v>
      </c>
    </row>
    <row r="393" spans="1:4" x14ac:dyDescent="0.25">
      <c r="A393" s="118" t="s">
        <v>496</v>
      </c>
      <c r="B393" s="33">
        <f>IF(COUNTIF('Weekend Quads'!$D394:$V413,A393)&gt;=1,"",ROW())</f>
        <v>393</v>
      </c>
      <c r="C393" s="33" t="str" cm="1">
        <f t="array" ref="C393">IF(ROW(A393)-ROW(A$1)+1&gt;COUNT($B$1:$B$718),"",INDEX($A$1:$A$718,SMALL($B$1:$B$718,1+ROW(A393)-ROW(A$1))))</f>
        <v>Darcy Moore</v>
      </c>
      <c r="D393" t="str">
        <f ca="1"/>
        <v>Darcy Moore</v>
      </c>
    </row>
    <row r="394" spans="1:4" x14ac:dyDescent="0.25">
      <c r="A394" s="117" t="s">
        <v>497</v>
      </c>
      <c r="B394" s="33">
        <f>IF(COUNTIF('Weekend Quads'!$D395:$V414,A394)&gt;=1,"",ROW())</f>
        <v>394</v>
      </c>
      <c r="C394" s="33" t="str" cm="1">
        <f t="array" ref="C394">IF(ROW(A394)-ROW(A$1)+1&gt;COUNT($B$1:$B$718),"",INDEX($A$1:$A$718,SMALL($B$1:$B$718,1+ROW(A394)-ROW(A$1))))</f>
        <v>Lachlan Sullivan</v>
      </c>
      <c r="D394" t="str">
        <f ca="1"/>
        <v>Lachlan Sullivan</v>
      </c>
    </row>
    <row r="395" spans="1:4" x14ac:dyDescent="0.25">
      <c r="A395" s="118" t="s">
        <v>498</v>
      </c>
      <c r="B395" s="33">
        <f>IF(COUNTIF('Weekend Quads'!$D396:$V415,A395)&gt;=1,"",ROW())</f>
        <v>395</v>
      </c>
      <c r="C395" s="33" t="str" cm="1">
        <f t="array" ref="C395">IF(ROW(A395)-ROW(A$1)+1&gt;COUNT($B$1:$B$718),"",INDEX($A$1:$A$718,SMALL($B$1:$B$718,1+ROW(A395)-ROW(A$1))))</f>
        <v>James Trezise</v>
      </c>
      <c r="D395" t="str">
        <f ca="1"/>
        <v>James Trezise</v>
      </c>
    </row>
    <row r="396" spans="1:4" x14ac:dyDescent="0.25">
      <c r="A396" s="117" t="s">
        <v>499</v>
      </c>
      <c r="B396" s="33">
        <f>IF(COUNTIF('Weekend Quads'!$D397:$V416,A396)&gt;=1,"",ROW())</f>
        <v>396</v>
      </c>
      <c r="C396" s="33" t="str" cm="1">
        <f t="array" ref="C396">IF(ROW(A396)-ROW(A$1)+1&gt;COUNT($B$1:$B$718),"",INDEX($A$1:$A$718,SMALL($B$1:$B$718,1+ROW(A396)-ROW(A$1))))</f>
        <v>Finn O'Sullivan</v>
      </c>
      <c r="D396" t="str">
        <f ca="1"/>
        <v>Finn O'Sullivan</v>
      </c>
    </row>
    <row r="397" spans="1:4" x14ac:dyDescent="0.25">
      <c r="A397" s="117" t="s">
        <v>500</v>
      </c>
      <c r="B397" s="33">
        <f>IF(COUNTIF('Weekend Quads'!$D398:$V417,A397)&gt;=1,"",ROW())</f>
        <v>397</v>
      </c>
      <c r="C397" s="33" t="str" cm="1">
        <f t="array" ref="C397">IF(ROW(A397)-ROW(A$1)+1&gt;COUNT($B$1:$B$718),"",INDEX($A$1:$A$718,SMALL($B$1:$B$718,1+ROW(A397)-ROW(A$1))))</f>
        <v>James O'Donnell</v>
      </c>
      <c r="D397" t="str">
        <f ca="1"/>
        <v>James O'Donnell</v>
      </c>
    </row>
    <row r="398" spans="1:4" x14ac:dyDescent="0.25">
      <c r="A398" s="118" t="s">
        <v>501</v>
      </c>
      <c r="B398" s="33">
        <f>IF(COUNTIF('Weekend Quads'!$D399:$V418,A398)&gt;=1,"",ROW())</f>
        <v>398</v>
      </c>
      <c r="C398" s="33" t="str" cm="1">
        <f t="array" ref="C398">IF(ROW(A398)-ROW(A$1)+1&gt;COUNT($B$1:$B$718),"",INDEX($A$1:$A$718,SMALL($B$1:$B$718,1+ROW(A398)-ROW(A$1))))</f>
        <v>Jake Stringer</v>
      </c>
      <c r="D398" t="str">
        <f ca="1"/>
        <v>Jake Stringer</v>
      </c>
    </row>
    <row r="399" spans="1:4" x14ac:dyDescent="0.25">
      <c r="A399" s="118" t="s">
        <v>502</v>
      </c>
      <c r="B399" s="33">
        <f>IF(COUNTIF('Weekend Quads'!$D400:$V419,A399)&gt;=1,"",ROW())</f>
        <v>399</v>
      </c>
      <c r="C399" s="33" t="str" cm="1">
        <f t="array" ref="C399">IF(ROW(A399)-ROW(A$1)+1&gt;COUNT($B$1:$B$718),"",INDEX($A$1:$A$718,SMALL($B$1:$B$718,1+ROW(A399)-ROW(A$1))))</f>
        <v>Will Hoskin-Elliott</v>
      </c>
      <c r="D399" t="str">
        <f ca="1"/>
        <v>Will Hoskin-Elliott</v>
      </c>
    </row>
    <row r="400" spans="1:4" x14ac:dyDescent="0.25">
      <c r="A400" s="118" t="s">
        <v>503</v>
      </c>
      <c r="B400" s="33">
        <f>IF(COUNTIF('Weekend Quads'!$D401:$V420,A400)&gt;=1,"",ROW())</f>
        <v>400</v>
      </c>
      <c r="C400" s="33" t="str" cm="1">
        <f t="array" ref="C400">IF(ROW(A400)-ROW(A$1)+1&gt;COUNT($B$1:$B$718),"",INDEX($A$1:$A$718,SMALL($B$1:$B$718,1+ROW(A400)-ROW(A$1))))</f>
        <v>Brandon Zerk-Thatcher</v>
      </c>
      <c r="D400" t="str">
        <f ca="1"/>
        <v>Brandon Zerk-Thatcher</v>
      </c>
    </row>
    <row r="401" spans="1:4" x14ac:dyDescent="0.25">
      <c r="A401" s="118" t="s">
        <v>504</v>
      </c>
      <c r="B401" s="33">
        <f>IF(COUNTIF('Weekend Quads'!$D402:$V421,A401)&gt;=1,"",ROW())</f>
        <v>401</v>
      </c>
      <c r="C401" s="33" t="str" cm="1">
        <f t="array" ref="C401">IF(ROW(A401)-ROW(A$1)+1&gt;COUNT($B$1:$B$718),"",INDEX($A$1:$A$718,SMALL($B$1:$B$718,1+ROW(A401)-ROW(A$1))))</f>
        <v>Liam Jones</v>
      </c>
      <c r="D401" t="str">
        <f ca="1"/>
        <v>Liam Jones</v>
      </c>
    </row>
    <row r="402" spans="1:4" x14ac:dyDescent="0.25">
      <c r="A402" s="117" t="s">
        <v>505</v>
      </c>
      <c r="B402" s="33">
        <f>IF(COUNTIF('Weekend Quads'!$D403:$V422,A402)&gt;=1,"",ROW())</f>
        <v>402</v>
      </c>
      <c r="C402" s="33" t="str" cm="1">
        <f t="array" ref="C402">IF(ROW(A402)-ROW(A$1)+1&gt;COUNT($B$1:$B$718),"",INDEX($A$1:$A$718,SMALL($B$1:$B$718,1+ROW(A402)-ROW(A$1))))</f>
        <v>Matt Guelfi</v>
      </c>
      <c r="D402" t="str">
        <f ca="1"/>
        <v>Matt Guelfi</v>
      </c>
    </row>
    <row r="403" spans="1:4" x14ac:dyDescent="0.25">
      <c r="A403" s="117" t="s">
        <v>506</v>
      </c>
      <c r="B403" s="33">
        <f>IF(COUNTIF('Weekend Quads'!$D404:$V423,A403)&gt;=1,"",ROW())</f>
        <v>403</v>
      </c>
      <c r="C403" s="33" t="str" cm="1">
        <f t="array" ref="C403">IF(ROW(A403)-ROW(A$1)+1&gt;COUNT($B$1:$B$718),"",INDEX($A$1:$A$718,SMALL($B$1:$B$718,1+ROW(A403)-ROW(A$1))))</f>
        <v>Elijah Tsatas</v>
      </c>
      <c r="D403" t="str">
        <f ca="1"/>
        <v>Elijah Tsatas</v>
      </c>
    </row>
    <row r="404" spans="1:4" x14ac:dyDescent="0.25">
      <c r="A404" s="118" t="s">
        <v>507</v>
      </c>
      <c r="B404" s="33">
        <f>IF(COUNTIF('Weekend Quads'!$D405:$V424,A404)&gt;=1,"",ROW())</f>
        <v>404</v>
      </c>
      <c r="C404" s="33" t="str" cm="1">
        <f t="array" ref="C404">IF(ROW(A404)-ROW(A$1)+1&gt;COUNT($B$1:$B$718),"",INDEX($A$1:$A$718,SMALL($B$1:$B$718,1+ROW(A404)-ROW(A$1))))</f>
        <v>Toby McMullin</v>
      </c>
      <c r="D404" t="str">
        <f ca="1"/>
        <v>Toby McMullin</v>
      </c>
    </row>
    <row r="405" spans="1:4" x14ac:dyDescent="0.25">
      <c r="A405" s="118" t="s">
        <v>508</v>
      </c>
      <c r="B405" s="33">
        <f>IF(COUNTIF('Weekend Quads'!$D406:$V425,A405)&gt;=1,"",ROW())</f>
        <v>405</v>
      </c>
      <c r="C405" s="33" t="str" cm="1">
        <f t="array" ref="C405">IF(ROW(A405)-ROW(A$1)+1&gt;COUNT($B$1:$B$718),"",INDEX($A$1:$A$718,SMALL($B$1:$B$718,1+ROW(A405)-ROW(A$1))))</f>
        <v>Matthew Owies</v>
      </c>
      <c r="D405" t="str">
        <f ca="1"/>
        <v>Matthew Owies</v>
      </c>
    </row>
    <row r="406" spans="1:4" x14ac:dyDescent="0.25">
      <c r="A406" s="117" t="s">
        <v>509</v>
      </c>
      <c r="B406" s="33">
        <f>IF(COUNTIF('Weekend Quads'!$D407:$V426,A406)&gt;=1,"",ROW())</f>
        <v>406</v>
      </c>
      <c r="C406" s="33" t="str" cm="1">
        <f t="array" ref="C406">IF(ROW(A406)-ROW(A$1)+1&gt;COUNT($B$1:$B$718),"",INDEX($A$1:$A$718,SMALL($B$1:$B$718,1+ROW(A406)-ROW(A$1))))</f>
        <v>Jacob van Rooyen</v>
      </c>
      <c r="D406" t="str">
        <f ca="1"/>
        <v>Jacob van Rooyen</v>
      </c>
    </row>
    <row r="407" spans="1:4" x14ac:dyDescent="0.25">
      <c r="A407" s="117" t="s">
        <v>510</v>
      </c>
      <c r="B407" s="33">
        <f>IF(COUNTIF('Weekend Quads'!$D408:$V427,A407)&gt;=1,"",ROW())</f>
        <v>407</v>
      </c>
      <c r="C407" s="33" t="str" cm="1">
        <f t="array" ref="C407">IF(ROW(A407)-ROW(A$1)+1&gt;COUNT($B$1:$B$718),"",INDEX($A$1:$A$718,SMALL($B$1:$B$718,1+ROW(A407)-ROW(A$1))))</f>
        <v>Brennan Cox</v>
      </c>
      <c r="D407" t="str">
        <f ca="1"/>
        <v>Brennan Cox</v>
      </c>
    </row>
    <row r="408" spans="1:4" x14ac:dyDescent="0.25">
      <c r="A408" s="117" t="s">
        <v>511</v>
      </c>
      <c r="B408" s="33">
        <f>IF(COUNTIF('Weekend Quads'!$D409:$V428,A408)&gt;=1,"",ROW())</f>
        <v>408</v>
      </c>
      <c r="C408" s="33" t="str" cm="1">
        <f t="array" ref="C408">IF(ROW(A408)-ROW(A$1)+1&gt;COUNT($B$1:$B$718),"",INDEX($A$1:$A$718,SMALL($B$1:$B$718,1+ROW(A408)-ROW(A$1))))</f>
        <v>Luke Nankervis</v>
      </c>
      <c r="D408" t="str">
        <f ca="1"/>
        <v>Luke Nankervis</v>
      </c>
    </row>
    <row r="409" spans="1:4" x14ac:dyDescent="0.25">
      <c r="A409" s="117" t="s">
        <v>512</v>
      </c>
      <c r="B409" s="33">
        <f>IF(COUNTIF('Weekend Quads'!$D410:$V429,A409)&gt;=1,"",ROW())</f>
        <v>409</v>
      </c>
      <c r="C409" s="33" t="str" cm="1">
        <f t="array" ref="C409">IF(ROW(A409)-ROW(A$1)+1&gt;COUNT($B$1:$B$718),"",INDEX($A$1:$A$718,SMALL($B$1:$B$718,1+ROW(A409)-ROW(A$1))))</f>
        <v>William Hayes</v>
      </c>
      <c r="D409" t="str">
        <f ca="1"/>
        <v>William Hayes</v>
      </c>
    </row>
    <row r="410" spans="1:4" x14ac:dyDescent="0.25">
      <c r="A410" s="118" t="s">
        <v>513</v>
      </c>
      <c r="B410" s="33">
        <f>IF(COUNTIF('Weekend Quads'!$D411:$V430,A410)&gt;=1,"",ROW())</f>
        <v>410</v>
      </c>
      <c r="C410" s="33" t="str" cm="1">
        <f t="array" ref="C410">IF(ROW(A410)-ROW(A$1)+1&gt;COUNT($B$1:$B$718),"",INDEX($A$1:$A$718,SMALL($B$1:$B$718,1+ROW(A410)-ROW(A$1))))</f>
        <v>Oisin Mullin</v>
      </c>
      <c r="D410" t="str">
        <f ca="1"/>
        <v>Oisin Mullin</v>
      </c>
    </row>
    <row r="411" spans="1:4" x14ac:dyDescent="0.25">
      <c r="A411" s="118" t="s">
        <v>514</v>
      </c>
      <c r="B411" s="33">
        <f>IF(COUNTIF('Weekend Quads'!$D412:$V431,A411)&gt;=1,"",ROW())</f>
        <v>411</v>
      </c>
      <c r="C411" s="33" t="str" cm="1">
        <f t="array" ref="C411">IF(ROW(A411)-ROW(A$1)+1&gt;COUNT($B$1:$B$718),"",INDEX($A$1:$A$718,SMALL($B$1:$B$718,1+ROW(A411)-ROW(A$1))))</f>
        <v>Isaac Kako</v>
      </c>
      <c r="D411" t="str">
        <f ca="1"/>
        <v>Isaac Kako</v>
      </c>
    </row>
    <row r="412" spans="1:4" x14ac:dyDescent="0.25">
      <c r="A412" s="117" t="s">
        <v>515</v>
      </c>
      <c r="B412" s="33">
        <f>IF(COUNTIF('Weekend Quads'!$D413:$V432,A412)&gt;=1,"",ROW())</f>
        <v>412</v>
      </c>
      <c r="C412" s="33" t="str" cm="1">
        <f t="array" ref="C412">IF(ROW(A412)-ROW(A$1)+1&gt;COUNT($B$1:$B$718),"",INDEX($A$1:$A$718,SMALL($B$1:$B$718,1+ROW(A412)-ROW(A$1))))</f>
        <v>Campbell Gray</v>
      </c>
      <c r="D412" t="str">
        <f ca="1"/>
        <v>Campbell Gray</v>
      </c>
    </row>
    <row r="413" spans="1:4" x14ac:dyDescent="0.25">
      <c r="A413" s="118" t="s">
        <v>516</v>
      </c>
      <c r="B413" s="33">
        <f>IF(COUNTIF('Weekend Quads'!$D414:$V433,A413)&gt;=1,"",ROW())</f>
        <v>413</v>
      </c>
      <c r="C413" s="33" t="str" cm="1">
        <f t="array" ref="C413">IF(ROW(A413)-ROW(A$1)+1&gt;COUNT($B$1:$B$718),"",INDEX($A$1:$A$718,SMALL($B$1:$B$718,1+ROW(A413)-ROW(A$1))))</f>
        <v>Hugh Boxshall</v>
      </c>
      <c r="D413" t="str">
        <f ca="1"/>
        <v>Hugh Boxshall</v>
      </c>
    </row>
    <row r="414" spans="1:4" x14ac:dyDescent="0.25">
      <c r="A414" s="118" t="s">
        <v>517</v>
      </c>
      <c r="B414" s="33">
        <f>IF(COUNTIF('Weekend Quads'!$D415:$V434,A414)&gt;=1,"",ROW())</f>
        <v>414</v>
      </c>
      <c r="C414" s="33" t="str" cm="1">
        <f t="array" ref="C414">IF(ROW(A414)-ROW(A$1)+1&gt;COUNT($B$1:$B$718),"",INDEX($A$1:$A$718,SMALL($B$1:$B$718,1+ROW(A414)-ROW(A$1))))</f>
        <v>Sandy Brock</v>
      </c>
      <c r="D414" t="str">
        <f ca="1"/>
        <v>Sandy Brock</v>
      </c>
    </row>
    <row r="415" spans="1:4" x14ac:dyDescent="0.25">
      <c r="A415" s="117" t="s">
        <v>518</v>
      </c>
      <c r="B415" s="33">
        <f>IF(COUNTIF('Weekend Quads'!$D416:$V435,A415)&gt;=1,"",ROW())</f>
        <v>415</v>
      </c>
      <c r="C415" s="33" t="str" cm="1">
        <f t="array" ref="C415">IF(ROW(A415)-ROW(A$1)+1&gt;COUNT($B$1:$B$718),"",INDEX($A$1:$A$718,SMALL($B$1:$B$718,1+ROW(A415)-ROW(A$1))))</f>
        <v>Taylor Duryea</v>
      </c>
      <c r="D415" t="str">
        <f ca="1"/>
        <v>Taylor Duryea</v>
      </c>
    </row>
    <row r="416" spans="1:4" x14ac:dyDescent="0.25">
      <c r="A416" s="117" t="s">
        <v>519</v>
      </c>
      <c r="B416" s="33">
        <f>IF(COUNTIF('Weekend Quads'!$D417:$V436,A416)&gt;=1,"",ROW())</f>
        <v>416</v>
      </c>
      <c r="C416" s="33" t="str" cm="1">
        <f t="array" ref="C416">IF(ROW(A416)-ROW(A$1)+1&gt;COUNT($B$1:$B$718),"",INDEX($A$1:$A$718,SMALL($B$1:$B$718,1+ROW(A416)-ROW(A$1))))</f>
        <v>Jeremy Finlayson</v>
      </c>
      <c r="D416" t="str">
        <f ca="1"/>
        <v>Jeremy Finlayson</v>
      </c>
    </row>
    <row r="417" spans="1:4" x14ac:dyDescent="0.25">
      <c r="A417" s="118" t="s">
        <v>520</v>
      </c>
      <c r="B417" s="33">
        <f>IF(COUNTIF('Weekend Quads'!$D418:$V437,A417)&gt;=1,"",ROW())</f>
        <v>417</v>
      </c>
      <c r="C417" s="33" t="str" cm="1">
        <f t="array" ref="C417">IF(ROW(A417)-ROW(A$1)+1&gt;COUNT($B$1:$B$718),"",INDEX($A$1:$A$718,SMALL($B$1:$B$718,1+ROW(A417)-ROW(A$1))))</f>
        <v>Blake Howes</v>
      </c>
      <c r="D417" t="str">
        <f ca="1"/>
        <v>Blake Howes</v>
      </c>
    </row>
    <row r="418" spans="1:4" x14ac:dyDescent="0.25">
      <c r="A418" s="118" t="s">
        <v>521</v>
      </c>
      <c r="B418" s="33">
        <f>IF(COUNTIF('Weekend Quads'!$D419:$V438,A418)&gt;=1,"",ROW())</f>
        <v>418</v>
      </c>
      <c r="C418" s="33" t="str" cm="1">
        <f t="array" ref="C418">IF(ROW(A418)-ROW(A$1)+1&gt;COUNT($B$1:$B$718),"",INDEX($A$1:$A$718,SMALL($B$1:$B$718,1+ROW(A418)-ROW(A$1))))</f>
        <v>Jayden Hunt</v>
      </c>
      <c r="D418" t="str">
        <f ca="1"/>
        <v>Jayden Hunt</v>
      </c>
    </row>
    <row r="419" spans="1:4" x14ac:dyDescent="0.25">
      <c r="A419" s="117" t="s">
        <v>522</v>
      </c>
      <c r="B419" s="33">
        <f>IF(COUNTIF('Weekend Quads'!$D420:$V439,A419)&gt;=1,"",ROW())</f>
        <v>419</v>
      </c>
      <c r="C419" s="33" t="str" cm="1">
        <f t="array" ref="C419">IF(ROW(A419)-ROW(A$1)+1&gt;COUNT($B$1:$B$718),"",INDEX($A$1:$A$718,SMALL($B$1:$B$718,1+ROW(A419)-ROW(A$1))))</f>
        <v>Lachlan McNeil</v>
      </c>
      <c r="D419" t="str">
        <f ca="1"/>
        <v>Lachlan McNeil</v>
      </c>
    </row>
    <row r="420" spans="1:4" x14ac:dyDescent="0.25">
      <c r="A420" s="117" t="s">
        <v>523</v>
      </c>
      <c r="B420" s="33">
        <f>IF(COUNTIF('Weekend Quads'!$D421:$V440,A420)&gt;=1,"",ROW())</f>
        <v>420</v>
      </c>
      <c r="C420" s="33" t="str" cm="1">
        <f t="array" ref="C420">IF(ROW(A420)-ROW(A$1)+1&gt;COUNT($B$1:$B$718),"",INDEX($A$1:$A$718,SMALL($B$1:$B$718,1+ROW(A420)-ROW(A$1))))</f>
        <v>Harrison Petty</v>
      </c>
      <c r="D420" t="str">
        <f ca="1"/>
        <v>Harrison Petty</v>
      </c>
    </row>
    <row r="421" spans="1:4" x14ac:dyDescent="0.25">
      <c r="A421" s="117" t="s">
        <v>524</v>
      </c>
      <c r="B421" s="33">
        <f>IF(COUNTIF('Weekend Quads'!$D422:$V441,A421)&gt;=1,"",ROW())</f>
        <v>421</v>
      </c>
      <c r="C421" s="33" t="str" cm="1">
        <f t="array" ref="C421">IF(ROW(A421)-ROW(A$1)+1&gt;COUNT($B$1:$B$718),"",INDEX($A$1:$A$718,SMALL($B$1:$B$718,1+ROW(A421)-ROW(A$1))))</f>
        <v>Jacob Konstanty</v>
      </c>
      <c r="D421" t="str">
        <f ca="1"/>
        <v>Jacob Konstanty</v>
      </c>
    </row>
    <row r="422" spans="1:4" x14ac:dyDescent="0.25">
      <c r="A422" s="118" t="s">
        <v>525</v>
      </c>
      <c r="B422" s="33">
        <f>IF(COUNTIF('Weekend Quads'!$D423:$V442,A422)&gt;=1,"",ROW())</f>
        <v>422</v>
      </c>
      <c r="C422" s="33" t="str" cm="1">
        <f t="array" ref="C422">IF(ROW(A422)-ROW(A$1)+1&gt;COUNT($B$1:$B$718),"",INDEX($A$1:$A$718,SMALL($B$1:$B$718,1+ROW(A422)-ROW(A$1))))</f>
        <v>Oliver Henry</v>
      </c>
      <c r="D422" t="str">
        <f ca="1"/>
        <v>Oliver Henry</v>
      </c>
    </row>
    <row r="423" spans="1:4" x14ac:dyDescent="0.25">
      <c r="A423" s="118" t="s">
        <v>526</v>
      </c>
      <c r="B423" s="33">
        <f>IF(COUNTIF('Weekend Quads'!$D424:$V443,A423)&gt;=1,"",ROW())</f>
        <v>423</v>
      </c>
      <c r="C423" s="33" t="str" cm="1">
        <f t="array" ref="C423">IF(ROW(A423)-ROW(A$1)+1&gt;COUNT($B$1:$B$718),"",INDEX($A$1:$A$718,SMALL($B$1:$B$718,1+ROW(A423)-ROW(A$1))))</f>
        <v>Tom Barrass</v>
      </c>
      <c r="D423" t="str">
        <f ca="1"/>
        <v>Tom Barrass</v>
      </c>
    </row>
    <row r="424" spans="1:4" x14ac:dyDescent="0.25">
      <c r="A424" s="117" t="s">
        <v>527</v>
      </c>
      <c r="B424" s="33">
        <f>IF(COUNTIF('Weekend Quads'!$D425:$V444,A424)&gt;=1,"",ROW())</f>
        <v>424</v>
      </c>
      <c r="C424" s="33" t="str" cm="1">
        <f t="array" ref="C424">IF(ROW(A424)-ROW(A$1)+1&gt;COUNT($B$1:$B$718),"",INDEX($A$1:$A$718,SMALL($B$1:$B$718,1+ROW(A424)-ROW(A$1))))</f>
        <v>Kaleb Smith</v>
      </c>
      <c r="D424" t="str">
        <f ca="1"/>
        <v>Kaleb Smith</v>
      </c>
    </row>
    <row r="425" spans="1:4" x14ac:dyDescent="0.25">
      <c r="A425" s="117" t="s">
        <v>528</v>
      </c>
      <c r="B425" s="33">
        <f>IF(COUNTIF('Weekend Quads'!$D426:$V445,A425)&gt;=1,"",ROW())</f>
        <v>425</v>
      </c>
      <c r="C425" s="33" t="str" cm="1">
        <f t="array" ref="C425">IF(ROW(A425)-ROW(A$1)+1&gt;COUNT($B$1:$B$718),"",INDEX($A$1:$A$718,SMALL($B$1:$B$718,1+ROW(A425)-ROW(A$1))))</f>
        <v>Zac Fisher</v>
      </c>
      <c r="D425" t="str">
        <f ca="1"/>
        <v>Zac Fisher</v>
      </c>
    </row>
    <row r="426" spans="1:4" x14ac:dyDescent="0.25">
      <c r="A426" s="117" t="s">
        <v>529</v>
      </c>
      <c r="B426" s="33">
        <f>IF(COUNTIF('Weekend Quads'!$D427:$V446,A426)&gt;=1,"",ROW())</f>
        <v>426</v>
      </c>
      <c r="C426" s="33" t="str" cm="1">
        <f t="array" ref="C426">IF(ROW(A426)-ROW(A$1)+1&gt;COUNT($B$1:$B$718),"",INDEX($A$1:$A$718,SMALL($B$1:$B$718,1+ROW(A426)-ROW(A$1))))</f>
        <v>Charlie Spargo</v>
      </c>
      <c r="D426" t="str">
        <f ca="1"/>
        <v>Charlie Spargo</v>
      </c>
    </row>
    <row r="427" spans="1:4" x14ac:dyDescent="0.25">
      <c r="A427" s="118" t="s">
        <v>530</v>
      </c>
      <c r="B427" s="33">
        <f>IF(COUNTIF('Weekend Quads'!$D428:$V447,A427)&gt;=1,"",ROW())</f>
        <v>427</v>
      </c>
      <c r="C427" s="33" t="str" cm="1">
        <f t="array" ref="C427">IF(ROW(A427)-ROW(A$1)+1&gt;COUNT($B$1:$B$718),"",INDEX($A$1:$A$718,SMALL($B$1:$B$718,1+ROW(A427)-ROW(A$1))))</f>
        <v>Jack Lukosius</v>
      </c>
      <c r="D427" t="str">
        <f ca="1"/>
        <v>Jack Lukosius</v>
      </c>
    </row>
    <row r="428" spans="1:4" x14ac:dyDescent="0.25">
      <c r="A428" s="118" t="s">
        <v>531</v>
      </c>
      <c r="B428" s="33">
        <f>IF(COUNTIF('Weekend Quads'!$D429:$V448,A428)&gt;=1,"",ROW())</f>
        <v>428</v>
      </c>
      <c r="C428" s="33" t="str" cm="1">
        <f t="array" ref="C428">IF(ROW(A428)-ROW(A$1)+1&gt;COUNT($B$1:$B$718),"",INDEX($A$1:$A$718,SMALL($B$1:$B$718,1+ROW(A428)-ROW(A$1))))</f>
        <v>Samson Ryan</v>
      </c>
      <c r="D428" t="str">
        <f ca="1"/>
        <v>Samson Ryan</v>
      </c>
    </row>
    <row r="429" spans="1:4" x14ac:dyDescent="0.25">
      <c r="A429" s="117" t="s">
        <v>532</v>
      </c>
      <c r="B429" s="33">
        <f>IF(COUNTIF('Weekend Quads'!$D430:$V449,A429)&gt;=1,"",ROW())</f>
        <v>429</v>
      </c>
      <c r="C429" s="33" t="str" cm="1">
        <f t="array" ref="C429">IF(ROW(A429)-ROW(A$1)+1&gt;COUNT($B$1:$B$718),"",INDEX($A$1:$A$718,SMALL($B$1:$B$718,1+ROW(A429)-ROW(A$1))))</f>
        <v>Cody Angove</v>
      </c>
      <c r="D429" t="str">
        <f ca="1"/>
        <v>Cody Angove</v>
      </c>
    </row>
    <row r="430" spans="1:4" x14ac:dyDescent="0.25">
      <c r="A430" s="117" t="s">
        <v>533</v>
      </c>
      <c r="B430" s="33">
        <f>IF(COUNTIF('Weekend Quads'!$D431:$V450,A430)&gt;=1,"",ROW())</f>
        <v>430</v>
      </c>
      <c r="C430" s="33" t="str" cm="1">
        <f t="array" ref="C430">IF(ROW(A430)-ROW(A$1)+1&gt;COUNT($B$1:$B$718),"",INDEX($A$1:$A$718,SMALL($B$1:$B$718,1+ROW(A430)-ROW(A$1))))</f>
        <v>Connor Budarick</v>
      </c>
      <c r="D430" t="str">
        <f ca="1"/>
        <v>Connor Budarick</v>
      </c>
    </row>
    <row r="431" spans="1:4" x14ac:dyDescent="0.25">
      <c r="A431" s="117" t="s">
        <v>534</v>
      </c>
      <c r="B431" s="33">
        <f>IF(COUNTIF('Weekend Quads'!$D432:$V451,A431)&gt;=1,"",ROW())</f>
        <v>431</v>
      </c>
      <c r="C431" s="33" t="str" cm="1">
        <f t="array" ref="C431">IF(ROW(A431)-ROW(A$1)+1&gt;COUNT($B$1:$B$718),"",INDEX($A$1:$A$718,SMALL($B$1:$B$718,1+ROW(A431)-ROW(A$1))))</f>
        <v>Isaiah Dudley</v>
      </c>
      <c r="D431" t="str">
        <f ca="1"/>
        <v>Isaiah Dudley</v>
      </c>
    </row>
    <row r="432" spans="1:4" x14ac:dyDescent="0.25">
      <c r="A432" s="118" t="s">
        <v>535</v>
      </c>
      <c r="B432" s="33">
        <f>IF(COUNTIF('Weekend Quads'!$D433:$V452,A432)&gt;=1,"",ROW())</f>
        <v>432</v>
      </c>
      <c r="C432" s="33" t="str" cm="1">
        <f t="array" ref="C432">IF(ROW(A432)-ROW(A$1)+1&gt;COUNT($B$1:$B$718),"",INDEX($A$1:$A$718,SMALL($B$1:$B$718,1+ROW(A432)-ROW(A$1))))</f>
        <v>Harvey Gallagher</v>
      </c>
      <c r="D432" t="str">
        <f ca="1"/>
        <v>Harvey Gallagher</v>
      </c>
    </row>
    <row r="433" spans="1:4" x14ac:dyDescent="0.25">
      <c r="A433" s="117" t="s">
        <v>536</v>
      </c>
      <c r="B433" s="33">
        <f>IF(COUNTIF('Weekend Quads'!$D434:$V453,A433)&gt;=1,"",ROW())</f>
        <v>433</v>
      </c>
      <c r="C433" s="33" t="str" cm="1">
        <f t="array" ref="C433">IF(ROW(A433)-ROW(A$1)+1&gt;COUNT($B$1:$B$718),"",INDEX($A$1:$A$718,SMALL($B$1:$B$718,1+ROW(A433)-ROW(A$1))))</f>
        <v>Zac Taylor</v>
      </c>
      <c r="D433" t="str">
        <f ca="1"/>
        <v>Zac Taylor</v>
      </c>
    </row>
    <row r="434" spans="1:4" x14ac:dyDescent="0.25">
      <c r="A434" s="117" t="s">
        <v>537</v>
      </c>
      <c r="B434" s="33">
        <f>IF(COUNTIF('Weekend Quads'!$D435:$V454,A434)&gt;=1,"",ROW())</f>
        <v>434</v>
      </c>
      <c r="C434" s="33" t="str" cm="1">
        <f t="array" ref="C434">IF(ROW(A434)-ROW(A$1)+1&gt;COUNT($B$1:$B$718),"",INDEX($A$1:$A$718,SMALL($B$1:$B$718,1+ROW(A434)-ROW(A$1))))</f>
        <v>Kyle Langford</v>
      </c>
      <c r="D434" t="str">
        <f ca="1"/>
        <v>Kyle Langford</v>
      </c>
    </row>
    <row r="435" spans="1:4" x14ac:dyDescent="0.25">
      <c r="A435" s="118" t="s">
        <v>538</v>
      </c>
      <c r="B435" s="33">
        <f>IF(COUNTIF('Weekend Quads'!$D436:$V455,A435)&gt;=1,"",ROW())</f>
        <v>435</v>
      </c>
      <c r="C435" s="33" t="str" cm="1">
        <f t="array" ref="C435">IF(ROW(A435)-ROW(A$1)+1&gt;COUNT($B$1:$B$718),"",INDEX($A$1:$A$718,SMALL($B$1:$B$718,1+ROW(A435)-ROW(A$1))))</f>
        <v>Tobie Travaglia</v>
      </c>
      <c r="D435" t="str">
        <f ca="1"/>
        <v>Tobie Travaglia</v>
      </c>
    </row>
    <row r="436" spans="1:4" x14ac:dyDescent="0.25">
      <c r="A436" s="118" t="s">
        <v>539</v>
      </c>
      <c r="B436" s="33">
        <f>IF(COUNTIF('Weekend Quads'!$D437:$V456,A436)&gt;=1,"",ROW())</f>
        <v>436</v>
      </c>
      <c r="C436" s="33" t="str" cm="1">
        <f t="array" ref="C436">IF(ROW(A436)-ROW(A$1)+1&gt;COUNT($B$1:$B$718),"",INDEX($A$1:$A$718,SMALL($B$1:$B$718,1+ROW(A436)-ROW(A$1))))</f>
        <v>Nick Holman</v>
      </c>
      <c r="D436" t="str">
        <f ca="1"/>
        <v>Nick Holman</v>
      </c>
    </row>
    <row r="437" spans="1:4" x14ac:dyDescent="0.25">
      <c r="A437" s="118" t="s">
        <v>540</v>
      </c>
      <c r="B437" s="33">
        <f>IF(COUNTIF('Weekend Quads'!$D438:$V457,A437)&gt;=1,"",ROW())</f>
        <v>437</v>
      </c>
      <c r="C437" s="33" t="str" cm="1">
        <f t="array" ref="C437">IF(ROW(A437)-ROW(A$1)+1&gt;COUNT($B$1:$B$718),"",INDEX($A$1:$A$718,SMALL($B$1:$B$718,1+ROW(A437)-ROW(A$1))))</f>
        <v>Jack Henderson</v>
      </c>
      <c r="D437" t="str">
        <f ca="1"/>
        <v>Jack Henderson</v>
      </c>
    </row>
    <row r="438" spans="1:4" x14ac:dyDescent="0.25">
      <c r="A438" s="117" t="s">
        <v>541</v>
      </c>
      <c r="B438" s="33">
        <f>IF(COUNTIF('Weekend Quads'!$D439:$V458,A438)&gt;=1,"",ROW())</f>
        <v>438</v>
      </c>
      <c r="C438" s="33" t="str" cm="1">
        <f t="array" ref="C438">IF(ROW(A438)-ROW(A$1)+1&gt;COUNT($B$1:$B$718),"",INDEX($A$1:$A$718,SMALL($B$1:$B$718,1+ROW(A438)-ROW(A$1))))</f>
        <v>Ethan Read</v>
      </c>
      <c r="D438" t="str">
        <f ca="1"/>
        <v>Ethan Read</v>
      </c>
    </row>
    <row r="439" spans="1:4" x14ac:dyDescent="0.25">
      <c r="A439" s="118" t="s">
        <v>542</v>
      </c>
      <c r="B439" s="33">
        <f>IF(COUNTIF('Weekend Quads'!$D440:$V459,A439)&gt;=1,"",ROW())</f>
        <v>439</v>
      </c>
      <c r="C439" s="33" t="str" cm="1">
        <f t="array" ref="C439">IF(ROW(A439)-ROW(A$1)+1&gt;COUNT($B$1:$B$718),"",INDEX($A$1:$A$718,SMALL($B$1:$B$718,1+ROW(A439)-ROW(A$1))))</f>
        <v>Dan Butler</v>
      </c>
      <c r="D439" t="str">
        <f ca="1"/>
        <v>Dan Butler</v>
      </c>
    </row>
    <row r="440" spans="1:4" x14ac:dyDescent="0.25">
      <c r="A440" s="117" t="s">
        <v>543</v>
      </c>
      <c r="B440" s="33">
        <f>IF(COUNTIF('Weekend Quads'!$D441:$V460,A440)&gt;=1,"",ROW())</f>
        <v>440</v>
      </c>
      <c r="C440" s="33" t="str" cm="1">
        <f t="array" ref="C440">IF(ROW(A440)-ROW(A$1)+1&gt;COUNT($B$1:$B$718),"",INDEX($A$1:$A$718,SMALL($B$1:$B$718,1+ROW(A440)-ROW(A$1))))</f>
        <v>Aaron Francis</v>
      </c>
      <c r="D440" t="str">
        <f ca="1"/>
        <v>Aaron Francis</v>
      </c>
    </row>
    <row r="441" spans="1:4" x14ac:dyDescent="0.25">
      <c r="A441" s="118" t="s">
        <v>544</v>
      </c>
      <c r="B441" s="33">
        <f>IF(COUNTIF('Weekend Quads'!$D442:$V461,A441)&gt;=1,"",ROW())</f>
        <v>441</v>
      </c>
      <c r="C441" s="33" t="str" cm="1">
        <f t="array" ref="C441">IF(ROW(A441)-ROW(A$1)+1&gt;COUNT($B$1:$B$718),"",INDEX($A$1:$A$718,SMALL($B$1:$B$718,1+ROW(A441)-ROW(A$1))))</f>
        <v>Cooper Simpson</v>
      </c>
      <c r="D441" t="str">
        <f ca="1"/>
        <v>Cooper Simpson</v>
      </c>
    </row>
    <row r="442" spans="1:4" x14ac:dyDescent="0.25">
      <c r="A442" s="118" t="s">
        <v>545</v>
      </c>
      <c r="B442" s="33">
        <f>IF(COUNTIF('Weekend Quads'!$D443:$V462,A442)&gt;=1,"",ROW())</f>
        <v>442</v>
      </c>
      <c r="C442" s="33" t="str" cm="1">
        <f t="array" ref="C442">IF(ROW(A442)-ROW(A$1)+1&gt;COUNT($B$1:$B$718),"",INDEX($A$1:$A$718,SMALL($B$1:$B$718,1+ROW(A442)-ROW(A$1))))</f>
        <v>Luamon Lual</v>
      </c>
      <c r="D442" t="str">
        <f ca="1"/>
        <v>Luamon Lual</v>
      </c>
    </row>
    <row r="443" spans="1:4" x14ac:dyDescent="0.25">
      <c r="A443" s="117" t="s">
        <v>546</v>
      </c>
      <c r="B443" s="33">
        <f>IF(COUNTIF('Weekend Quads'!$D444:$V463,A443)&gt;=1,"",ROW())</f>
        <v>443</v>
      </c>
      <c r="C443" s="33" t="str" cm="1">
        <f t="array" ref="C443">IF(ROW(A443)-ROW(A$1)+1&gt;COUNT($B$1:$B$718),"",INDEX($A$1:$A$718,SMALL($B$1:$B$718,1+ROW(A443)-ROW(A$1))))</f>
        <v>Finnbar Maley</v>
      </c>
      <c r="D443" t="str">
        <f ca="1"/>
        <v>Finnbar Maley</v>
      </c>
    </row>
    <row r="444" spans="1:4" x14ac:dyDescent="0.25">
      <c r="A444" s="118" t="s">
        <v>547</v>
      </c>
      <c r="B444" s="33">
        <f>IF(COUNTIF('Weekend Quads'!$D445:$V464,A444)&gt;=1,"",ROW())</f>
        <v>444</v>
      </c>
      <c r="C444" s="33" t="str" cm="1">
        <f t="array" ref="C444">IF(ROW(A444)-ROW(A$1)+1&gt;COUNT($B$1:$B$718),"",INDEX($A$1:$A$718,SMALL($B$1:$B$718,1+ROW(A444)-ROW(A$1))))</f>
        <v>Jhye Clark</v>
      </c>
      <c r="D444" t="str">
        <f ca="1"/>
        <v>Jhye Clark</v>
      </c>
    </row>
    <row r="445" spans="1:4" x14ac:dyDescent="0.25">
      <c r="A445" s="117" t="s">
        <v>548</v>
      </c>
      <c r="B445" s="33">
        <f>IF(COUNTIF('Weekend Quads'!$D446:$V465,A445)&gt;=1,"",ROW())</f>
        <v>445</v>
      </c>
      <c r="C445" s="33" t="str" cm="1">
        <f t="array" ref="C445">IF(ROW(A445)-ROW(A$1)+1&gt;COUNT($B$1:$B$718),"",INDEX($A$1:$A$718,SMALL($B$1:$B$718,1+ROW(A445)-ROW(A$1))))</f>
        <v>Jye Amiss</v>
      </c>
      <c r="D445" t="str">
        <f ca="1"/>
        <v>Jye Amiss</v>
      </c>
    </row>
    <row r="446" spans="1:4" x14ac:dyDescent="0.25">
      <c r="A446" s="118" t="s">
        <v>549</v>
      </c>
      <c r="B446" s="33">
        <f>IF(COUNTIF('Weekend Quads'!$D447:$V466,A446)&gt;=1,"",ROW())</f>
        <v>446</v>
      </c>
      <c r="C446" s="33" t="str" cm="1">
        <f t="array" ref="C446">IF(ROW(A446)-ROW(A$1)+1&gt;COUNT($B$1:$B$718),"",INDEX($A$1:$A$718,SMALL($B$1:$B$718,1+ROW(A446)-ROW(A$1))))</f>
        <v>Maurice Rioli</v>
      </c>
      <c r="D446" t="str">
        <f ca="1"/>
        <v>Maurice Rioli</v>
      </c>
    </row>
    <row r="447" spans="1:4" x14ac:dyDescent="0.25">
      <c r="A447" s="118" t="s">
        <v>550</v>
      </c>
      <c r="B447" s="33">
        <f>IF(COUNTIF('Weekend Quads'!$D448:$V467,A447)&gt;=1,"",ROW())</f>
        <v>447</v>
      </c>
      <c r="C447" s="33" t="str" cm="1">
        <f t="array" ref="C447">IF(ROW(A447)-ROW(A$1)+1&gt;COUNT($B$1:$B$718),"",INDEX($A$1:$A$718,SMALL($B$1:$B$718,1+ROW(A447)-ROW(A$1))))</f>
        <v>Thomas Edwards</v>
      </c>
      <c r="D447" t="str">
        <f ca="1"/>
        <v>Thomas Edwards</v>
      </c>
    </row>
    <row r="448" spans="1:4" x14ac:dyDescent="0.25">
      <c r="A448" s="117" t="s">
        <v>551</v>
      </c>
      <c r="B448" s="33">
        <f>IF(COUNTIF('Weekend Quads'!$D449:$V468,A448)&gt;=1,"",ROW())</f>
        <v>448</v>
      </c>
      <c r="C448" s="33" t="str" cm="1">
        <f t="array" ref="C448">IF(ROW(A448)-ROW(A$1)+1&gt;COUNT($B$1:$B$718),"",INDEX($A$1:$A$718,SMALL($B$1:$B$718,1+ROW(A448)-ROW(A$1))))</f>
        <v>Saad El-Hawli</v>
      </c>
      <c r="D448" t="str">
        <f ca="1"/>
        <v>Saad El-Hawli</v>
      </c>
    </row>
    <row r="449" spans="1:4" x14ac:dyDescent="0.25">
      <c r="A449" s="118" t="s">
        <v>552</v>
      </c>
      <c r="B449" s="33">
        <f>IF(COUNTIF('Weekend Quads'!$D450:$V469,A449)&gt;=1,"",ROW())</f>
        <v>449</v>
      </c>
      <c r="C449" s="33" t="str" cm="1">
        <f t="array" ref="C449">IF(ROW(A449)-ROW(A$1)+1&gt;COUNT($B$1:$B$718),"",INDEX($A$1:$A$718,SMALL($B$1:$B$718,1+ROW(A449)-ROW(A$1))))</f>
        <v>Lachie Jones</v>
      </c>
      <c r="D449" t="str">
        <f ca="1"/>
        <v>Lachie Jones</v>
      </c>
    </row>
    <row r="450" spans="1:4" x14ac:dyDescent="0.25">
      <c r="A450" s="118" t="s">
        <v>553</v>
      </c>
      <c r="B450" s="33">
        <f>IF(COUNTIF('Weekend Quads'!$D451:$V470,A450)&gt;=1,"",ROW())</f>
        <v>450</v>
      </c>
      <c r="C450" s="33" t="str" cm="1">
        <f t="array" ref="C450">IF(ROW(A450)-ROW(A$1)+1&gt;COUNT($B$1:$B$718),"",INDEX($A$1:$A$718,SMALL($B$1:$B$718,1+ROW(A450)-ROW(A$1))))</f>
        <v>Billy Frampton</v>
      </c>
      <c r="D450" t="str">
        <f ca="1"/>
        <v>Billy Frampton</v>
      </c>
    </row>
    <row r="451" spans="1:4" x14ac:dyDescent="0.25">
      <c r="A451" s="117" t="s">
        <v>554</v>
      </c>
      <c r="B451" s="33">
        <f>IF(COUNTIF('Weekend Quads'!$D452:$V471,A451)&gt;=1,"",ROW())</f>
        <v>451</v>
      </c>
      <c r="C451" s="33" t="str" cm="1">
        <f t="array" ref="C451">IF(ROW(A451)-ROW(A$1)+1&gt;COUNT($B$1:$B$718),"",INDEX($A$1:$A$718,SMALL($B$1:$B$718,1+ROW(A451)-ROW(A$1))))</f>
        <v>Jed Walter</v>
      </c>
      <c r="D451" t="str">
        <f ca="1"/>
        <v>Jed Walter</v>
      </c>
    </row>
    <row r="452" spans="1:4" x14ac:dyDescent="0.25">
      <c r="A452" s="118" t="s">
        <v>555</v>
      </c>
      <c r="B452" s="33">
        <f>IF(COUNTIF('Weekend Quads'!$D453:$V472,A452)&gt;=1,"",ROW())</f>
        <v>452</v>
      </c>
      <c r="C452" s="33" t="str" cm="1">
        <f t="array" ref="C452">IF(ROW(A452)-ROW(A$1)+1&gt;COUNT($B$1:$B$718),"",INDEX($A$1:$A$718,SMALL($B$1:$B$718,1+ROW(A452)-ROW(A$1))))</f>
        <v>Ben McKay</v>
      </c>
      <c r="D452" t="str">
        <f ca="1"/>
        <v>Ben McKay</v>
      </c>
    </row>
    <row r="453" spans="1:4" x14ac:dyDescent="0.25">
      <c r="A453" s="118" t="s">
        <v>556</v>
      </c>
      <c r="B453" s="33">
        <f>IF(COUNTIF('Weekend Quads'!$D454:$V473,A453)&gt;=1,"",ROW())</f>
        <v>453</v>
      </c>
      <c r="C453" s="33" t="str" cm="1">
        <f t="array" ref="C453">IF(ROW(A453)-ROW(A$1)+1&gt;COUNT($B$1:$B$718),"",INDEX($A$1:$A$718,SMALL($B$1:$B$718,1+ROW(A453)-ROW(A$1))))</f>
        <v>Mason Cox</v>
      </c>
      <c r="D453" t="str">
        <f ca="1"/>
        <v>Mason Cox</v>
      </c>
    </row>
    <row r="454" spans="1:4" x14ac:dyDescent="0.25">
      <c r="A454" s="117" t="s">
        <v>557</v>
      </c>
      <c r="B454" s="33">
        <f>IF(COUNTIF('Weekend Quads'!$D455:$V474,A454)&gt;=1,"",ROW())</f>
        <v>454</v>
      </c>
      <c r="C454" s="33" t="str" cm="1">
        <f t="array" ref="C454">IF(ROW(A454)-ROW(A$1)+1&gt;COUNT($B$1:$B$718),"",INDEX($A$1:$A$718,SMALL($B$1:$B$718,1+ROW(A454)-ROW(A$1))))</f>
        <v>Hugh Jackson</v>
      </c>
      <c r="D454" t="str">
        <f ca="1"/>
        <v>Hugh Jackson</v>
      </c>
    </row>
    <row r="455" spans="1:4" x14ac:dyDescent="0.25">
      <c r="A455" s="117" t="s">
        <v>558</v>
      </c>
      <c r="B455" s="33">
        <f>IF(COUNTIF('Weekend Quads'!$D456:$V475,A455)&gt;=1,"",ROW())</f>
        <v>455</v>
      </c>
      <c r="C455" s="33" t="str" cm="1">
        <f t="array" ref="C455">IF(ROW(A455)-ROW(A$1)+1&gt;COUNT($B$1:$B$718),"",INDEX($A$1:$A$718,SMALL($B$1:$B$718,1+ROW(A455)-ROW(A$1))))</f>
        <v>Thomas Sims</v>
      </c>
      <c r="D455" t="str">
        <f ca="1"/>
        <v>Thomas Sims</v>
      </c>
    </row>
    <row r="456" spans="1:4" x14ac:dyDescent="0.25">
      <c r="A456" s="117" t="s">
        <v>559</v>
      </c>
      <c r="B456" s="33">
        <f>IF(COUNTIF('Weekend Quads'!$D457:$V476,A456)&gt;=1,"",ROW())</f>
        <v>456</v>
      </c>
      <c r="C456" s="33" t="str" cm="1">
        <f t="array" ref="C456">IF(ROW(A456)-ROW(A$1)+1&gt;COUNT($B$1:$B$718),"",INDEX($A$1:$A$718,SMALL($B$1:$B$718,1+ROW(A456)-ROW(A$1))))</f>
        <v>Griffin Logue</v>
      </c>
      <c r="D456" t="str">
        <f ca="1"/>
        <v>Griffin Logue</v>
      </c>
    </row>
    <row r="457" spans="1:4" x14ac:dyDescent="0.25">
      <c r="A457" s="117" t="s">
        <v>560</v>
      </c>
      <c r="B457" s="33">
        <f>IF(COUNTIF('Weekend Quads'!$D458:$V477,A457)&gt;=1,"",ROW())</f>
        <v>457</v>
      </c>
      <c r="C457" s="33" t="str" cm="1">
        <f t="array" ref="C457">IF(ROW(A457)-ROW(A$1)+1&gt;COUNT($B$1:$B$718),"",INDEX($A$1:$A$718,SMALL($B$1:$B$718,1+ROW(A457)-ROW(A$1))))</f>
        <v>Angus Hastie</v>
      </c>
      <c r="D457" t="str">
        <f ca="1"/>
        <v>Angus Hastie</v>
      </c>
    </row>
    <row r="458" spans="1:4" x14ac:dyDescent="0.25">
      <c r="A458" s="118" t="s">
        <v>561</v>
      </c>
      <c r="B458" s="33">
        <f>IF(COUNTIF('Weekend Quads'!$D459:$V478,A458)&gt;=1,"",ROW())</f>
        <v>458</v>
      </c>
      <c r="C458" s="33" t="str" cm="1">
        <f t="array" ref="C458">IF(ROW(A458)-ROW(A$1)+1&gt;COUNT($B$1:$B$718),"",INDEX($A$1:$A$718,SMALL($B$1:$B$718,1+ROW(A458)-ROW(A$1))))</f>
        <v>Harry Edwards</v>
      </c>
      <c r="D458" t="str">
        <f ca="1"/>
        <v>Harry Edwards</v>
      </c>
    </row>
    <row r="459" spans="1:4" x14ac:dyDescent="0.25">
      <c r="A459" s="117" t="s">
        <v>562</v>
      </c>
      <c r="B459" s="33">
        <f>IF(COUNTIF('Weekend Quads'!$D460:$V479,A459)&gt;=1,"",ROW())</f>
        <v>459</v>
      </c>
      <c r="C459" s="33" t="str" cm="1">
        <f t="array" ref="C459">IF(ROW(A459)-ROW(A$1)+1&gt;COUNT($B$1:$B$718),"",INDEX($A$1:$A$718,SMALL($B$1:$B$718,1+ROW(A459)-ROW(A$1))))</f>
        <v>Harry Armstrong</v>
      </c>
      <c r="D459" t="str">
        <f ca="1"/>
        <v>Harry Armstrong</v>
      </c>
    </row>
    <row r="460" spans="1:4" x14ac:dyDescent="0.25">
      <c r="A460" s="118" t="s">
        <v>563</v>
      </c>
      <c r="B460" s="33">
        <f>IF(COUNTIF('Weekend Quads'!$D461:$V480,A460)&gt;=1,"",ROW())</f>
        <v>460</v>
      </c>
      <c r="C460" s="33" t="str" cm="1">
        <f t="array" ref="C460">IF(ROW(A460)-ROW(A$1)+1&gt;COUNT($B$1:$B$718),"",INDEX($A$1:$A$718,SMALL($B$1:$B$718,1+ROW(A460)-ROW(A$1))))</f>
        <v>Ted Clohesy</v>
      </c>
      <c r="D460" t="str">
        <f ca="1"/>
        <v>Ted Clohesy</v>
      </c>
    </row>
    <row r="461" spans="1:4" x14ac:dyDescent="0.25">
      <c r="A461" s="117" t="s">
        <v>564</v>
      </c>
      <c r="B461" s="33">
        <f>IF(COUNTIF('Weekend Quads'!$D462:$V481,A461)&gt;=1,"",ROW())</f>
        <v>461</v>
      </c>
      <c r="C461" s="33" t="str" cm="1">
        <f t="array" ref="C461">IF(ROW(A461)-ROW(A$1)+1&gt;COUNT($B$1:$B$718),"",INDEX($A$1:$A$718,SMALL($B$1:$B$718,1+ROW(A461)-ROW(A$1))))</f>
        <v>Steely Green</v>
      </c>
      <c r="D461" t="str">
        <f ca="1"/>
        <v>Steely Green</v>
      </c>
    </row>
    <row r="462" spans="1:4" x14ac:dyDescent="0.25">
      <c r="A462" s="117" t="s">
        <v>565</v>
      </c>
      <c r="B462" s="33">
        <f>IF(COUNTIF('Weekend Quads'!$D463:$V482,A462)&gt;=1,"",ROW())</f>
        <v>462</v>
      </c>
      <c r="C462" s="33" t="str" cm="1">
        <f t="array" ref="C462">IF(ROW(A462)-ROW(A$1)+1&gt;COUNT($B$1:$B$718),"",INDEX($A$1:$A$718,SMALL($B$1:$B$718,1+ROW(A462)-ROW(A$1))))</f>
        <v>Robert Hansen Jr</v>
      </c>
      <c r="D462" t="str">
        <f ca="1"/>
        <v>Robert Hansen Jr</v>
      </c>
    </row>
    <row r="463" spans="1:4" x14ac:dyDescent="0.25">
      <c r="A463" s="118" t="s">
        <v>566</v>
      </c>
      <c r="B463" s="33">
        <f>IF(COUNTIF('Weekend Quads'!$D464:$V483,A463)&gt;=1,"",ROW())</f>
        <v>463</v>
      </c>
      <c r="C463" s="33" t="str" cm="1">
        <f t="array" ref="C463">IF(ROW(A463)-ROW(A$1)+1&gt;COUNT($B$1:$B$718),"",INDEX($A$1:$A$718,SMALL($B$1:$B$718,1+ROW(A463)-ROW(A$1))))</f>
        <v>Liam Reidy</v>
      </c>
      <c r="D463" t="str">
        <f ca="1"/>
        <v>Liam Reidy</v>
      </c>
    </row>
    <row r="464" spans="1:4" x14ac:dyDescent="0.25">
      <c r="A464" s="117" t="s">
        <v>567</v>
      </c>
      <c r="B464" s="33">
        <f>IF(COUNTIF('Weekend Quads'!$D465:$V484,A464)&gt;=1,"",ROW())</f>
        <v>464</v>
      </c>
      <c r="C464" s="33" t="str" cm="1">
        <f t="array" ref="C464">IF(ROW(A464)-ROW(A$1)+1&gt;COUNT($B$1:$B$718),"",INDEX($A$1:$A$718,SMALL($B$1:$B$718,1+ROW(A464)-ROW(A$1))))</f>
        <v>Koltyn Tholstrup</v>
      </c>
      <c r="D464" t="str">
        <f ca="1"/>
        <v>Koltyn Tholstrup</v>
      </c>
    </row>
    <row r="465" spans="1:4" x14ac:dyDescent="0.25">
      <c r="A465" s="117" t="s">
        <v>568</v>
      </c>
      <c r="B465" s="33">
        <f>IF(COUNTIF('Weekend Quads'!$D466:$V485,A465)&gt;=1,"",ROW())</f>
        <v>465</v>
      </c>
      <c r="C465" s="33" t="str" cm="1">
        <f t="array" ref="C465">IF(ROW(A465)-ROW(A$1)+1&gt;COUNT($B$1:$B$718),"",INDEX($A$1:$A$718,SMALL($B$1:$B$718,1+ROW(A465)-ROW(A$1))))</f>
        <v>Jye Menzie</v>
      </c>
      <c r="D465" t="str">
        <f ca="1"/>
        <v>Jye Menzie</v>
      </c>
    </row>
    <row r="466" spans="1:4" x14ac:dyDescent="0.25">
      <c r="A466" s="118" t="s">
        <v>569</v>
      </c>
      <c r="B466" s="33">
        <f>IF(COUNTIF('Weekend Quads'!$D467:$V486,A466)&gt;=1,"",ROW())</f>
        <v>466</v>
      </c>
      <c r="C466" s="33" t="str" cm="1">
        <f t="array" ref="C466">IF(ROW(A466)-ROW(A$1)+1&gt;COUNT($B$1:$B$718),"",INDEX($A$1:$A$718,SMALL($B$1:$B$718,1+ROW(A466)-ROW(A$1))))</f>
        <v>Archer Reid</v>
      </c>
      <c r="D466" t="str">
        <f ca="1"/>
        <v>Archer Reid</v>
      </c>
    </row>
    <row r="467" spans="1:4" x14ac:dyDescent="0.25">
      <c r="A467" s="118" t="s">
        <v>570</v>
      </c>
      <c r="B467" s="33">
        <f>IF(COUNTIF('Weekend Quads'!$D468:$V487,A467)&gt;=1,"",ROW())</f>
        <v>467</v>
      </c>
      <c r="C467" s="33" t="str" cm="1">
        <f t="array" ref="C467">IF(ROW(A467)-ROW(A$1)+1&gt;COUNT($B$1:$B$718),"",INDEX($A$1:$A$718,SMALL($B$1:$B$718,1+ROW(A467)-ROW(A$1))))</f>
        <v>Tom Gross</v>
      </c>
      <c r="D467" t="str">
        <f ca="1"/>
        <v>Tom Gross</v>
      </c>
    </row>
    <row r="468" spans="1:4" x14ac:dyDescent="0.25">
      <c r="A468" s="118" t="s">
        <v>571</v>
      </c>
      <c r="B468" s="33">
        <f>IF(COUNTIF('Weekend Quads'!$D469:$V488,A468)&gt;=1,"",ROW())</f>
        <v>468</v>
      </c>
      <c r="C468" s="33" t="str" cm="1">
        <f t="array" ref="C468">IF(ROW(A468)-ROW(A$1)+1&gt;COUNT($B$1:$B$718),"",INDEX($A$1:$A$718,SMALL($B$1:$B$718,1+ROW(A468)-ROW(A$1))))</f>
        <v>Matt Whitlock</v>
      </c>
      <c r="D468" t="str">
        <f ca="1"/>
        <v>Matt Whitlock</v>
      </c>
    </row>
    <row r="469" spans="1:4" x14ac:dyDescent="0.25">
      <c r="A469" s="117" t="s">
        <v>572</v>
      </c>
      <c r="B469" s="33">
        <f>IF(COUNTIF('Weekend Quads'!$D470:$V489,A469)&gt;=1,"",ROW())</f>
        <v>469</v>
      </c>
      <c r="C469" s="33" t="str" cm="1">
        <f t="array" ref="C469">IF(ROW(A469)-ROW(A$1)+1&gt;COUNT($B$1:$B$718),"",INDEX($A$1:$A$718,SMALL($B$1:$B$718,1+ROW(A469)-ROW(A$1))))</f>
        <v>Jonty Faull</v>
      </c>
      <c r="D469" t="str">
        <f ca="1"/>
        <v>Jonty Faull</v>
      </c>
    </row>
    <row r="470" spans="1:4" x14ac:dyDescent="0.25">
      <c r="A470" s="117" t="s">
        <v>573</v>
      </c>
      <c r="B470" s="33">
        <f>IF(COUNTIF('Weekend Quads'!$D471:$V490,A470)&gt;=1,"",ROW())</f>
        <v>470</v>
      </c>
      <c r="C470" s="33" t="str" cm="1">
        <f t="array" ref="C470">IF(ROW(A470)-ROW(A$1)+1&gt;COUNT($B$1:$B$718),"",INDEX($A$1:$A$718,SMALL($B$1:$B$718,1+ROW(A470)-ROW(A$1))))</f>
        <v>Taylor Adams</v>
      </c>
      <c r="D470" t="str">
        <f ca="1"/>
        <v>Taylor Adams</v>
      </c>
    </row>
    <row r="471" spans="1:4" x14ac:dyDescent="0.25">
      <c r="A471" s="117" t="s">
        <v>574</v>
      </c>
      <c r="B471" s="33">
        <f>IF(COUNTIF('Weekend Quads'!$D472:$V491,A471)&gt;=1,"",ROW())</f>
        <v>471</v>
      </c>
      <c r="C471" s="33" t="str" cm="1">
        <f t="array" ref="C471">IF(ROW(A471)-ROW(A$1)+1&gt;COUNT($B$1:$B$718),"",INDEX($A$1:$A$718,SMALL($B$1:$B$718,1+ROW(A471)-ROW(A$1))))</f>
        <v>Isaac Keeler</v>
      </c>
      <c r="D471" t="str">
        <f ca="1"/>
        <v>Isaac Keeler</v>
      </c>
    </row>
    <row r="472" spans="1:4" x14ac:dyDescent="0.25">
      <c r="A472" s="118" t="s">
        <v>575</v>
      </c>
      <c r="B472" s="33">
        <f>IF(COUNTIF('Weekend Quads'!$D473:$V492,A472)&gt;=1,"",ROW())</f>
        <v>472</v>
      </c>
      <c r="C472" s="33" t="str" cm="1">
        <f t="array" ref="C472">IF(ROW(A472)-ROW(A$1)+1&gt;COUNT($B$1:$B$718),"",INDEX($A$1:$A$718,SMALL($B$1:$B$718,1+ROW(A472)-ROW(A$1))))</f>
        <v>Liam O'Connell</v>
      </c>
      <c r="D472" t="str">
        <f ca="1"/>
        <v>Liam O'Connell</v>
      </c>
    </row>
    <row r="473" spans="1:4" x14ac:dyDescent="0.25">
      <c r="A473" s="118" t="s">
        <v>576</v>
      </c>
      <c r="B473" s="33">
        <f>IF(COUNTIF('Weekend Quads'!$D474:$V493,A473)&gt;=1,"",ROW())</f>
        <v>473</v>
      </c>
      <c r="C473" s="33" t="str" cm="1">
        <f t="array" ref="C473">IF(ROW(A473)-ROW(A$1)+1&gt;COUNT($B$1:$B$718),"",INDEX($A$1:$A$718,SMALL($B$1:$B$718,1+ROW(A473)-ROW(A$1))))</f>
        <v>Joel Hamling</v>
      </c>
      <c r="D473" t="str">
        <f ca="1"/>
        <v>Joel Hamling</v>
      </c>
    </row>
    <row r="474" spans="1:4" x14ac:dyDescent="0.25">
      <c r="A474" s="117" t="s">
        <v>577</v>
      </c>
      <c r="B474" s="33">
        <f>IF(COUNTIF('Weekend Quads'!$D475:$V494,A474)&gt;=1,"",ROW())</f>
        <v>474</v>
      </c>
      <c r="C474" s="33" t="str" cm="1">
        <f t="array" ref="C474">IF(ROW(A474)-ROW(A$1)+1&gt;COUNT($B$1:$B$718),"",INDEX($A$1:$A$718,SMALL($B$1:$B$718,1+ROW(A474)-ROW(A$1))))</f>
        <v>Leek Aleer</v>
      </c>
      <c r="D474" t="str">
        <f ca="1"/>
        <v>Leek Aleer</v>
      </c>
    </row>
    <row r="475" spans="1:4" x14ac:dyDescent="0.25">
      <c r="A475" s="118" t="s">
        <v>578</v>
      </c>
      <c r="B475" s="33">
        <f>IF(COUNTIF('Weekend Quads'!$D476:$V495,A475)&gt;=1,"",ROW())</f>
        <v>475</v>
      </c>
      <c r="C475" s="33" t="str" cm="1">
        <f t="array" ref="C475">IF(ROW(A475)-ROW(A$1)+1&gt;COUNT($B$1:$B$718),"",INDEX($A$1:$A$718,SMALL($B$1:$B$718,1+ROW(A475)-ROW(A$1))))</f>
        <v>Oliver Wiltshire</v>
      </c>
      <c r="D475" t="str">
        <f ca="1"/>
        <v>Oliver Wiltshire</v>
      </c>
    </row>
    <row r="476" spans="1:4" x14ac:dyDescent="0.25">
      <c r="A476" s="118" t="s">
        <v>579</v>
      </c>
      <c r="B476" s="33">
        <f>IF(COUNTIF('Weekend Quads'!$D477:$V496,A476)&gt;=1,"",ROW())</f>
        <v>476</v>
      </c>
      <c r="C476" s="33" t="str" cm="1">
        <f t="array" ref="C476">IF(ROW(A476)-ROW(A$1)+1&gt;COUNT($B$1:$B$718),"",INDEX($A$1:$A$718,SMALL($B$1:$B$718,1+ROW(A476)-ROW(A$1))))</f>
        <v>Reef McInnes</v>
      </c>
      <c r="D476" t="str">
        <f ca="1"/>
        <v>Reef McInnes</v>
      </c>
    </row>
    <row r="477" spans="1:4" x14ac:dyDescent="0.25">
      <c r="A477" s="117" t="s">
        <v>580</v>
      </c>
      <c r="B477" s="33">
        <f>IF(COUNTIF('Weekend Quads'!$D478:$V497,A477)&gt;=1,"",ROW())</f>
        <v>477</v>
      </c>
      <c r="C477" s="33" t="str" cm="1">
        <f t="array" ref="C477">IF(ROW(A477)-ROW(A$1)+1&gt;COUNT($B$1:$B$718),"",INDEX($A$1:$A$718,SMALL($B$1:$B$718,1+ROW(A477)-ROW(A$1))))</f>
        <v>Brandon Walker</v>
      </c>
      <c r="D477" t="str">
        <f ca="1"/>
        <v>Brandon Walker</v>
      </c>
    </row>
    <row r="478" spans="1:4" x14ac:dyDescent="0.25">
      <c r="A478" s="118" t="s">
        <v>581</v>
      </c>
      <c r="B478" s="33">
        <f>IF(COUNTIF('Weekend Quads'!$D479:$V498,A478)&gt;=1,"",ROW())</f>
        <v>478</v>
      </c>
      <c r="C478" s="33" t="str" cm="1">
        <f t="array" ref="C478">IF(ROW(A478)-ROW(A$1)+1&gt;COUNT($B$1:$B$718),"",INDEX($A$1:$A$718,SMALL($B$1:$B$718,1+ROW(A478)-ROW(A$1))))</f>
        <v>Lachlan Murphy</v>
      </c>
      <c r="D478" t="str">
        <f ca="1"/>
        <v>Lachlan Murphy</v>
      </c>
    </row>
    <row r="479" spans="1:4" x14ac:dyDescent="0.25">
      <c r="A479" s="117" t="s">
        <v>582</v>
      </c>
      <c r="B479" s="33">
        <f>IF(COUNTIF('Weekend Quads'!$D480:$V499,A479)&gt;=1,"",ROW())</f>
        <v>479</v>
      </c>
      <c r="C479" s="33" t="str" cm="1">
        <f t="array" ref="C479">IF(ROW(A479)-ROW(A$1)+1&gt;COUNT($B$1:$B$718),"",INDEX($A$1:$A$718,SMALL($B$1:$B$718,1+ROW(A479)-ROW(A$1))))</f>
        <v>Tom Hanily</v>
      </c>
      <c r="D479" t="str">
        <f ca="1"/>
        <v>Tom Hanily</v>
      </c>
    </row>
    <row r="480" spans="1:4" x14ac:dyDescent="0.25">
      <c r="A480" s="117" t="s">
        <v>583</v>
      </c>
      <c r="B480" s="33">
        <f>IF(COUNTIF('Weekend Quads'!$D481:$V500,A480)&gt;=1,"",ROW())</f>
        <v>480</v>
      </c>
      <c r="C480" s="33" t="str" cm="1">
        <f t="array" ref="C480">IF(ROW(A480)-ROW(A$1)+1&gt;COUNT($B$1:$B$718),"",INDEX($A$1:$A$718,SMALL($B$1:$B$718,1+ROW(A480)-ROW(A$1))))</f>
        <v>Taj Woewodin</v>
      </c>
      <c r="D480" t="str">
        <f ca="1"/>
        <v>Taj Woewodin</v>
      </c>
    </row>
    <row r="481" spans="1:4" x14ac:dyDescent="0.25">
      <c r="A481" s="118" t="s">
        <v>584</v>
      </c>
      <c r="B481" s="33">
        <f>IF(COUNTIF('Weekend Quads'!$D482:$V501,A481)&gt;=1,"",ROW())</f>
        <v>481</v>
      </c>
      <c r="C481" s="33" t="str" cm="1">
        <f t="array" ref="C481">IF(ROW(A481)-ROW(A$1)+1&gt;COUNT($B$1:$B$718),"",INDEX($A$1:$A$718,SMALL($B$1:$B$718,1+ROW(A481)-ROW(A$1))))</f>
        <v>Archer Day-Wicks</v>
      </c>
      <c r="D481" t="str">
        <f ca="1"/>
        <v>Archer Day-Wicks</v>
      </c>
    </row>
    <row r="482" spans="1:4" x14ac:dyDescent="0.25">
      <c r="A482" s="118" t="s">
        <v>585</v>
      </c>
      <c r="B482" s="33">
        <f>IF(COUNTIF('Weekend Quads'!$D483:$V502,A482)&gt;=1,"",ROW())</f>
        <v>482</v>
      </c>
      <c r="C482" s="33" t="str" cm="1">
        <f t="array" ref="C482">IF(ROW(A482)-ROW(A$1)+1&gt;COUNT($B$1:$B$718),"",INDEX($A$1:$A$718,SMALL($B$1:$B$718,1+ROW(A482)-ROW(A$1))))</f>
        <v>Noah Long</v>
      </c>
      <c r="D482" t="str">
        <f ca="1"/>
        <v>Noah Long</v>
      </c>
    </row>
    <row r="483" spans="1:4" x14ac:dyDescent="0.25">
      <c r="A483" s="117" t="s">
        <v>586</v>
      </c>
      <c r="B483" s="33">
        <f>IF(COUNTIF('Weekend Quads'!$D484:$V503,A483)&gt;=1,"",ROW())</f>
        <v>483</v>
      </c>
      <c r="C483" s="33" t="str" cm="1">
        <f t="array" ref="C483">IF(ROW(A483)-ROW(A$1)+1&gt;COUNT($B$1:$B$718),"",INDEX($A$1:$A$718,SMALL($B$1:$B$718,1+ROW(A483)-ROW(A$1))))</f>
        <v>Joe Berry</v>
      </c>
      <c r="D483" t="str">
        <f ca="1"/>
        <v>Joe Berry</v>
      </c>
    </row>
    <row r="484" spans="1:4" x14ac:dyDescent="0.25">
      <c r="A484" s="118" t="s">
        <v>587</v>
      </c>
      <c r="B484" s="33">
        <f>IF(COUNTIF('Weekend Quads'!$D485:$V504,A484)&gt;=1,"",ROW())</f>
        <v>484</v>
      </c>
      <c r="C484" s="33" t="str" cm="1">
        <f t="array" ref="C484">IF(ROW(A484)-ROW(A$1)+1&gt;COUNT($B$1:$B$718),"",INDEX($A$1:$A$718,SMALL($B$1:$B$718,1+ROW(A484)-ROW(A$1))))</f>
        <v>Harry Sharp</v>
      </c>
      <c r="D484" t="str">
        <f ca="1"/>
        <v>Harry Sharp</v>
      </c>
    </row>
    <row r="485" spans="1:4" x14ac:dyDescent="0.25">
      <c r="A485" s="117" t="s">
        <v>588</v>
      </c>
      <c r="B485" s="33">
        <f>IF(COUNTIF('Weekend Quads'!$D486:$V505,A485)&gt;=1,"",ROW())</f>
        <v>485</v>
      </c>
      <c r="C485" s="33" t="str" cm="1">
        <f t="array" ref="C485">IF(ROW(A485)-ROW(A$1)+1&gt;COUNT($B$1:$B$718),"",INDEX($A$1:$A$718,SMALL($B$1:$B$718,1+ROW(A485)-ROW(A$1))))</f>
        <v>Luke Breust</v>
      </c>
      <c r="D485" t="str">
        <f ca="1"/>
        <v>Luke Breust</v>
      </c>
    </row>
    <row r="486" spans="1:4" x14ac:dyDescent="0.25">
      <c r="A486" s="117" t="s">
        <v>589</v>
      </c>
      <c r="B486" s="33">
        <f>IF(COUNTIF('Weekend Quads'!$D487:$V506,A486)&gt;=1,"",ROW())</f>
        <v>486</v>
      </c>
      <c r="C486" s="33" t="str" cm="1">
        <f t="array" ref="C486">IF(ROW(A486)-ROW(A$1)+1&gt;COUNT($B$1:$B$718),"",INDEX($A$1:$A$718,SMALL($B$1:$B$718,1+ROW(A486)-ROW(A$1))))</f>
        <v>Tom Cochrane</v>
      </c>
      <c r="D486" t="str">
        <f ca="1"/>
        <v>Tom Cochrane</v>
      </c>
    </row>
    <row r="487" spans="1:4" x14ac:dyDescent="0.25">
      <c r="A487" s="118" t="s">
        <v>590</v>
      </c>
      <c r="B487" s="33">
        <f>IF(COUNTIF('Weekend Quads'!$D488:$V507,A487)&gt;=1,"",ROW())</f>
        <v>487</v>
      </c>
      <c r="C487" s="33" t="str" cm="1">
        <f t="array" ref="C487">IF(ROW(A487)-ROW(A$1)+1&gt;COUNT($B$1:$B$718),"",INDEX($A$1:$A$718,SMALL($B$1:$B$718,1+ROW(A487)-ROW(A$1))))</f>
        <v>Angus McLennan</v>
      </c>
      <c r="D487" t="str">
        <f ca="1"/>
        <v>Angus McLennan</v>
      </c>
    </row>
    <row r="488" spans="1:4" x14ac:dyDescent="0.25">
      <c r="A488" s="118" t="s">
        <v>591</v>
      </c>
      <c r="B488" s="33">
        <f>IF(COUNTIF('Weekend Quads'!$D489:$V508,A488)&gt;=1,"",ROW())</f>
        <v>488</v>
      </c>
      <c r="C488" s="33" t="str" cm="1">
        <f t="array" ref="C488">IF(ROW(A488)-ROW(A$1)+1&gt;COUNT($B$1:$B$718),"",INDEX($A$1:$A$718,SMALL($B$1:$B$718,1+ROW(A488)-ROW(A$1))))</f>
        <v>Kallan Dawson</v>
      </c>
      <c r="D488" t="str">
        <f ca="1"/>
        <v>Kallan Dawson</v>
      </c>
    </row>
    <row r="489" spans="1:4" x14ac:dyDescent="0.25">
      <c r="A489" s="117" t="s">
        <v>592</v>
      </c>
      <c r="B489" s="33">
        <f>IF(COUNTIF('Weekend Quads'!$D490:$V509,A489)&gt;=1,"",ROW())</f>
        <v>489</v>
      </c>
      <c r="C489" s="33" t="str" cm="1">
        <f t="array" ref="C489">IF(ROW(A489)-ROW(A$1)+1&gt;COUNT($B$1:$B$718),"",INDEX($A$1:$A$718,SMALL($B$1:$B$718,1+ROW(A489)-ROW(A$1))))</f>
        <v>Sean Lemmens</v>
      </c>
      <c r="D489" t="str">
        <f ca="1"/>
        <v>Sean Lemmens</v>
      </c>
    </row>
    <row r="490" spans="1:4" x14ac:dyDescent="0.25">
      <c r="A490" s="118" t="s">
        <v>593</v>
      </c>
      <c r="B490" s="33">
        <f>IF(COUNTIF('Weekend Quads'!$D491:$V510,A490)&gt;=1,"",ROW())</f>
        <v>490</v>
      </c>
      <c r="C490" s="33" t="str" cm="1">
        <f t="array" ref="C490">IF(ROW(A490)-ROW(A$1)+1&gt;COUNT($B$1:$B$718),"",INDEX($A$1:$A$718,SMALL($B$1:$B$718,1+ROW(A490)-ROW(A$1))))</f>
        <v>Ollie Lord</v>
      </c>
      <c r="D490" t="str">
        <f ca="1"/>
        <v>Ollie Lord</v>
      </c>
    </row>
    <row r="491" spans="1:4" x14ac:dyDescent="0.25">
      <c r="A491" s="118" t="s">
        <v>594</v>
      </c>
      <c r="B491" s="33">
        <f>IF(COUNTIF('Weekend Quads'!$D492:$V511,A491)&gt;=1,"",ROW())</f>
        <v>491</v>
      </c>
      <c r="C491" s="33" t="str" cm="1">
        <f t="array" ref="C491">IF(ROW(A491)-ROW(A$1)+1&gt;COUNT($B$1:$B$718),"",INDEX($A$1:$A$718,SMALL($B$1:$B$718,1+ROW(A491)-ROW(A$1))))</f>
        <v>James Leake</v>
      </c>
      <c r="D491" t="str">
        <f ca="1"/>
        <v>James Leake</v>
      </c>
    </row>
    <row r="492" spans="1:4" x14ac:dyDescent="0.25">
      <c r="A492" s="118" t="s">
        <v>595</v>
      </c>
      <c r="B492" s="33">
        <f>IF(COUNTIF('Weekend Quads'!$D493:$V512,A492)&gt;=1,"",ROW())</f>
        <v>492</v>
      </c>
      <c r="C492" s="33" t="str" cm="1">
        <f t="array" ref="C492">IF(ROW(A492)-ROW(A$1)+1&gt;COUNT($B$1:$B$718),"",INDEX($A$1:$A$718,SMALL($B$1:$B$718,1+ROW(A492)-ROW(A$1))))</f>
        <v>Ben Paton</v>
      </c>
      <c r="D492" t="str">
        <f ca="1"/>
        <v>Ben Paton</v>
      </c>
    </row>
    <row r="493" spans="1:4" x14ac:dyDescent="0.25">
      <c r="A493" s="117" t="s">
        <v>596</v>
      </c>
      <c r="B493" s="33">
        <f>IF(COUNTIF('Weekend Quads'!$D494:$V513,A493)&gt;=1,"",ROW())</f>
        <v>493</v>
      </c>
      <c r="C493" s="33" t="str" cm="1">
        <f t="array" ref="C493">IF(ROW(A493)-ROW(A$1)+1&gt;COUNT($B$1:$B$718),"",INDEX($A$1:$A$718,SMALL($B$1:$B$718,1+ROW(A493)-ROW(A$1))))</f>
        <v>Joshua Draper</v>
      </c>
      <c r="D493" t="str">
        <f ca="1"/>
        <v>Joshua Draper</v>
      </c>
    </row>
    <row r="494" spans="1:4" x14ac:dyDescent="0.25">
      <c r="A494" s="118" t="s">
        <v>597</v>
      </c>
      <c r="B494" s="33">
        <f>IF(COUNTIF('Weekend Quads'!$D495:$V514,A494)&gt;=1,"",ROW())</f>
        <v>494</v>
      </c>
      <c r="C494" s="33" t="str" cm="1">
        <f t="array" ref="C494">IF(ROW(A494)-ROW(A$1)+1&gt;COUNT($B$1:$B$718),"",INDEX($A$1:$A$718,SMALL($B$1:$B$718,1+ROW(A494)-ROW(A$1))))</f>
        <v>David Swallow</v>
      </c>
      <c r="D494" t="str">
        <f ca="1"/>
        <v>David Swallow</v>
      </c>
    </row>
    <row r="495" spans="1:4" x14ac:dyDescent="0.25">
      <c r="A495" s="117" t="s">
        <v>598</v>
      </c>
      <c r="B495" s="33">
        <f>IF(COUNTIF('Weekend Quads'!$D496:$V515,A495)&gt;=1,"",ROW())</f>
        <v>495</v>
      </c>
      <c r="C495" s="33" t="str" cm="1">
        <f t="array" ref="C495">IF(ROW(A495)-ROW(A$1)+1&gt;COUNT($B$1:$B$718),"",INDEX($A$1:$A$718,SMALL($B$1:$B$718,1+ROW(A495)-ROW(A$1))))</f>
        <v>Malcolm Rosas</v>
      </c>
      <c r="D495" t="str">
        <f ca="1"/>
        <v>Malcolm Rosas</v>
      </c>
    </row>
    <row r="496" spans="1:4" x14ac:dyDescent="0.25">
      <c r="A496" s="117" t="s">
        <v>599</v>
      </c>
      <c r="B496" s="33">
        <f>IF(COUNTIF('Weekend Quads'!$D497:$V516,A496)&gt;=1,"",ROW())</f>
        <v>496</v>
      </c>
      <c r="C496" s="33" t="str" cm="1">
        <f t="array" ref="C496">IF(ROW(A496)-ROW(A$1)+1&gt;COUNT($B$1:$B$718),"",INDEX($A$1:$A$718,SMALL($B$1:$B$718,1+ROW(A496)-ROW(A$1))))</f>
        <v>Aidan Johnson</v>
      </c>
      <c r="D496" t="str">
        <f ca="1"/>
        <v>Aidan Johnson</v>
      </c>
    </row>
    <row r="497" spans="1:4" x14ac:dyDescent="0.25">
      <c r="A497" s="118" t="s">
        <v>600</v>
      </c>
      <c r="B497" s="33">
        <f>IF(COUNTIF('Weekend Quads'!$D498:$V517,A497)&gt;=1,"",ROW())</f>
        <v>497</v>
      </c>
      <c r="C497" s="33" t="str" cm="1">
        <f t="array" ref="C497">IF(ROW(A497)-ROW(A$1)+1&gt;COUNT($B$1:$B$718),"",INDEX($A$1:$A$718,SMALL($B$1:$B$718,1+ROW(A497)-ROW(A$1))))</f>
        <v>Seamus Mitchell</v>
      </c>
      <c r="D497" t="str">
        <f ca="1"/>
        <v>Seamus Mitchell</v>
      </c>
    </row>
    <row r="498" spans="1:4" x14ac:dyDescent="0.25">
      <c r="A498" s="118" t="s">
        <v>601</v>
      </c>
      <c r="B498" s="33">
        <f>IF(COUNTIF('Weekend Quads'!$D499:$V518,A498)&gt;=1,"",ROW())</f>
        <v>498</v>
      </c>
      <c r="C498" s="33" t="str" cm="1">
        <f t="array" ref="C498">IF(ROW(A498)-ROW(A$1)+1&gt;COUNT($B$1:$B$718),"",INDEX($A$1:$A$718,SMALL($B$1:$B$718,1+ROW(A498)-ROW(A$1))))</f>
        <v>Sid Draper</v>
      </c>
      <c r="D498" t="str">
        <f ca="1"/>
        <v>Sid Draper</v>
      </c>
    </row>
    <row r="499" spans="1:4" x14ac:dyDescent="0.25">
      <c r="A499" s="117" t="s">
        <v>602</v>
      </c>
      <c r="B499" s="33">
        <f>IF(COUNTIF('Weekend Quads'!$D500:$V519,A499)&gt;=1,"",ROW())</f>
        <v>499</v>
      </c>
      <c r="C499" s="33" t="str" cm="1">
        <f t="array" ref="C499">IF(ROW(A499)-ROW(A$1)+1&gt;COUNT($B$1:$B$718),"",INDEX($A$1:$A$718,SMALL($B$1:$B$718,1+ROW(A499)-ROW(A$1))))</f>
        <v>Jed McEntee</v>
      </c>
      <c r="D499" t="str">
        <f ca="1"/>
        <v>Jed McEntee</v>
      </c>
    </row>
    <row r="500" spans="1:4" x14ac:dyDescent="0.25">
      <c r="A500" s="118" t="s">
        <v>603</v>
      </c>
      <c r="B500" s="33">
        <f>IF(COUNTIF('Weekend Quads'!$D501:$V520,A500)&gt;=1,"",ROW())</f>
        <v>500</v>
      </c>
      <c r="C500" s="33" t="str" cm="1">
        <f t="array" ref="C500">IF(ROW(A500)-ROW(A$1)+1&gt;COUNT($B$1:$B$718),"",INDEX($A$1:$A$718,SMALL($B$1:$B$718,1+ROW(A500)-ROW(A$1))))</f>
        <v>Charlie Ballard</v>
      </c>
      <c r="D500" t="str">
        <f ca="1"/>
        <v>Charlie Ballard</v>
      </c>
    </row>
    <row r="501" spans="1:4" x14ac:dyDescent="0.25">
      <c r="A501" s="117" t="s">
        <v>604</v>
      </c>
      <c r="B501" s="33">
        <f>IF(COUNTIF('Weekend Quads'!$D502:$V521,A501)&gt;=1,"",ROW())</f>
        <v>501</v>
      </c>
      <c r="C501" s="33" t="str" cm="1">
        <f t="array" ref="C501">IF(ROW(A501)-ROW(A$1)+1&gt;COUNT($B$1:$B$718),"",INDEX($A$1:$A$718,SMALL($B$1:$B$718,1+ROW(A501)-ROW(A$1))))</f>
        <v>Lance Collard</v>
      </c>
      <c r="D501" t="str">
        <f ca="1"/>
        <v>Lance Collard</v>
      </c>
    </row>
    <row r="502" spans="1:4" x14ac:dyDescent="0.25">
      <c r="A502" s="117" t="s">
        <v>605</v>
      </c>
      <c r="B502" s="33">
        <f>IF(COUNTIF('Weekend Quads'!$D503:$V522,A502)&gt;=1,"",ROW())</f>
        <v>502</v>
      </c>
      <c r="C502" s="33" t="str" cm="1">
        <f t="array" ref="C502">IF(ROW(A502)-ROW(A$1)+1&gt;COUNT($B$1:$B$718),"",INDEX($A$1:$A$718,SMALL($B$1:$B$718,1+ROW(A502)-ROW(A$1))))</f>
        <v>Cooper Hynes</v>
      </c>
      <c r="D502" t="str">
        <f ca="1"/>
        <v>Cooper Hynes</v>
      </c>
    </row>
    <row r="503" spans="1:4" x14ac:dyDescent="0.25">
      <c r="A503" s="117" t="s">
        <v>606</v>
      </c>
      <c r="B503" s="33">
        <f>IF(COUNTIF('Weekend Quads'!$D504:$V523,A503)&gt;=1,"",ROW())</f>
        <v>503</v>
      </c>
      <c r="C503" s="33" t="str" cm="1">
        <f t="array" ref="C503">IF(ROW(A503)-ROW(A$1)+1&gt;COUNT($B$1:$B$718),"",INDEX($A$1:$A$718,SMALL($B$1:$B$718,1+ROW(A503)-ROW(A$1))))</f>
        <v>Jack Buller</v>
      </c>
      <c r="D503" t="str">
        <f ca="1"/>
        <v>Jack Buller</v>
      </c>
    </row>
    <row r="504" spans="1:4" x14ac:dyDescent="0.25">
      <c r="A504" s="118" t="s">
        <v>607</v>
      </c>
      <c r="B504" s="33">
        <f>IF(COUNTIF('Weekend Quads'!$D505:$V524,A504)&gt;=1,"",ROW())</f>
        <v>504</v>
      </c>
      <c r="C504" s="33" t="str" cm="1">
        <f t="array" ref="C504">IF(ROW(A504)-ROW(A$1)+1&gt;COUNT($B$1:$B$718),"",INDEX($A$1:$A$718,SMALL($B$1:$B$718,1+ROW(A504)-ROW(A$1))))</f>
        <v>Hamish Davis</v>
      </c>
      <c r="D504" t="str">
        <f ca="1"/>
        <v>Hamish Davis</v>
      </c>
    </row>
    <row r="505" spans="1:4" x14ac:dyDescent="0.25">
      <c r="A505" s="117" t="s">
        <v>608</v>
      </c>
      <c r="B505" s="33">
        <f>IF(COUNTIF('Weekend Quads'!$D506:$V525,A505)&gt;=1,"",ROW())</f>
        <v>505</v>
      </c>
      <c r="C505" s="33" t="str" cm="1">
        <f t="array" ref="C505">IF(ROW(A505)-ROW(A$1)+1&gt;COUNT($B$1:$B$718),"",INDEX($A$1:$A$718,SMALL($B$1:$B$718,1+ROW(A505)-ROW(A$1))))</f>
        <v>Jordon Butts</v>
      </c>
      <c r="D505" t="str">
        <f ca="1"/>
        <v>Jordon Butts</v>
      </c>
    </row>
    <row r="506" spans="1:4" x14ac:dyDescent="0.25">
      <c r="A506" s="118" t="s">
        <v>609</v>
      </c>
      <c r="B506" s="33">
        <f>IF(COUNTIF('Weekend Quads'!$D507:$V526,A506)&gt;=1,"",ROW())</f>
        <v>506</v>
      </c>
      <c r="C506" s="33" t="str" cm="1">
        <f t="array" ref="C506">IF(ROW(A506)-ROW(A$1)+1&gt;COUNT($B$1:$B$718),"",INDEX($A$1:$A$718,SMALL($B$1:$B$718,1+ROW(A506)-ROW(A$1))))</f>
        <v>Jake Rogers</v>
      </c>
      <c r="D506" t="str">
        <f ca="1"/>
        <v>Jake Rogers</v>
      </c>
    </row>
    <row r="507" spans="1:4" x14ac:dyDescent="0.25">
      <c r="A507" s="117" t="s">
        <v>610</v>
      </c>
      <c r="B507" s="33">
        <f>IF(COUNTIF('Weekend Quads'!$D508:$V527,A507)&gt;=1,"",ROW())</f>
        <v>507</v>
      </c>
      <c r="C507" s="33" t="str" cm="1">
        <f t="array" ref="C507">IF(ROW(A507)-ROW(A$1)+1&gt;COUNT($B$1:$B$718),"",INDEX($A$1:$A$718,SMALL($B$1:$B$718,1+ROW(A507)-ROW(A$1))))</f>
        <v>Josaia Delana</v>
      </c>
      <c r="D507" t="str">
        <f ca="1"/>
        <v>Josaia Delana</v>
      </c>
    </row>
    <row r="508" spans="1:4" x14ac:dyDescent="0.25">
      <c r="A508" s="117" t="s">
        <v>611</v>
      </c>
      <c r="B508" s="33">
        <f>IF(COUNTIF('Weekend Quads'!$D509:$V528,A508)&gt;=1,"",ROW())</f>
        <v>508</v>
      </c>
      <c r="C508" s="33" t="str" cm="1">
        <f t="array" ref="C508">IF(ROW(A508)-ROW(A$1)+1&gt;COUNT($B$1:$B$718),"",INDEX($A$1:$A$718,SMALL($B$1:$B$718,1+ROW(A508)-ROW(A$1))))</f>
        <v>Josh Dolan</v>
      </c>
      <c r="D508" t="str">
        <f ca="1"/>
        <v>Josh Dolan</v>
      </c>
    </row>
    <row r="509" spans="1:4" x14ac:dyDescent="0.25">
      <c r="A509" s="118" t="s">
        <v>612</v>
      </c>
      <c r="B509" s="33">
        <f>IF(COUNTIF('Weekend Quads'!$D510:$V529,A509)&gt;=1,"",ROW())</f>
        <v>509</v>
      </c>
      <c r="C509" s="33" t="str" cm="1">
        <f t="array" ref="C509">IF(ROW(A509)-ROW(A$1)+1&gt;COUNT($B$1:$B$718),"",INDEX($A$1:$A$718,SMALL($B$1:$B$718,1+ROW(A509)-ROW(A$1))))</f>
        <v>Jacob Bauer</v>
      </c>
      <c r="D509" t="str">
        <f ca="1"/>
        <v>Jacob Bauer</v>
      </c>
    </row>
    <row r="510" spans="1:4" x14ac:dyDescent="0.25">
      <c r="A510" s="117" t="s">
        <v>613</v>
      </c>
      <c r="B510" s="33">
        <f>IF(COUNTIF('Weekend Quads'!$D511:$V530,A510)&gt;=1,"",ROW())</f>
        <v>510</v>
      </c>
      <c r="C510" s="33" t="str" cm="1">
        <f t="array" ref="C510">IF(ROW(A510)-ROW(A$1)+1&gt;COUNT($B$1:$B$718),"",INDEX($A$1:$A$718,SMALL($B$1:$B$718,1+ROW(A510)-ROW(A$1))))</f>
        <v>Jackson Archer</v>
      </c>
      <c r="D510" t="str">
        <f ca="1"/>
        <v>Jackson Archer</v>
      </c>
    </row>
    <row r="511" spans="1:4" x14ac:dyDescent="0.25">
      <c r="A511" s="118" t="s">
        <v>614</v>
      </c>
      <c r="B511" s="33">
        <f>IF(COUNTIF('Weekend Quads'!$D512:$V531,A511)&gt;=1,"",ROW())</f>
        <v>511</v>
      </c>
      <c r="C511" s="33" t="str" cm="1">
        <f t="array" ref="C511">IF(ROW(A511)-ROW(A$1)+1&gt;COUNT($B$1:$B$718),"",INDEX($A$1:$A$718,SMALL($B$1:$B$718,1+ROW(A511)-ROW(A$1))))</f>
        <v>Zane Duursma</v>
      </c>
      <c r="D511" t="str">
        <f ca="1"/>
        <v>Zane Duursma</v>
      </c>
    </row>
    <row r="512" spans="1:4" x14ac:dyDescent="0.25">
      <c r="A512" s="118" t="s">
        <v>615</v>
      </c>
      <c r="B512" s="33">
        <f>IF(COUNTIF('Weekend Quads'!$D513:$V532,A512)&gt;=1,"",ROW())</f>
        <v>512</v>
      </c>
      <c r="C512" s="33" t="str" cm="1">
        <f t="array" ref="C512">IF(ROW(A512)-ROW(A$1)+1&gt;COUNT($B$1:$B$718),"",INDEX($A$1:$A$718,SMALL($B$1:$B$718,1+ROW(A512)-ROW(A$1))))</f>
        <v>James Borlase</v>
      </c>
      <c r="D512" t="str">
        <f ca="1"/>
        <v>James Borlase</v>
      </c>
    </row>
    <row r="513" spans="1:4" x14ac:dyDescent="0.25">
      <c r="A513" s="117" t="s">
        <v>616</v>
      </c>
      <c r="B513" s="33">
        <f>IF(COUNTIF('Weekend Quads'!$D514:$V533,A513)&gt;=1,"",ROW())</f>
        <v>513</v>
      </c>
      <c r="C513" s="33" t="str" cm="1">
        <f t="array" ref="C513">IF(ROW(A513)-ROW(A$1)+1&gt;COUNT($B$1:$B$718),"",INDEX($A$1:$A$718,SMALL($B$1:$B$718,1+ROW(A513)-ROW(A$1))))</f>
        <v>Wil Parker</v>
      </c>
      <c r="D513" t="str">
        <f ca="1"/>
        <v>Wil Parker</v>
      </c>
    </row>
    <row r="514" spans="1:4" x14ac:dyDescent="0.25">
      <c r="A514" s="118" t="s">
        <v>617</v>
      </c>
      <c r="B514" s="33">
        <f>IF(COUNTIF('Weekend Quads'!$D515:$V534,A514)&gt;=1,"",ROW())</f>
        <v>514</v>
      </c>
      <c r="C514" s="33" t="str" cm="1">
        <f t="array" ref="C514">IF(ROW(A514)-ROW(A$1)+1&gt;COUNT($B$1:$B$718),"",INDEX($A$1:$A$718,SMALL($B$1:$B$718,1+ROW(A514)-ROW(A$1))))</f>
        <v>Bo Allan</v>
      </c>
      <c r="D514" t="str">
        <f ca="1"/>
        <v>Bo Allan</v>
      </c>
    </row>
    <row r="515" spans="1:4" x14ac:dyDescent="0.25">
      <c r="A515" s="118" t="s">
        <v>618</v>
      </c>
      <c r="B515" s="33">
        <f>IF(COUNTIF('Weekend Quads'!$D516:$V535,A515)&gt;=1,"",ROW())</f>
        <v>515</v>
      </c>
      <c r="C515" s="33" t="str" cm="1">
        <f t="array" ref="C515">IF(ROW(A515)-ROW(A$1)+1&gt;COUNT($B$1:$B$718),"",INDEX($A$1:$A$718,SMALL($B$1:$B$718,1+ROW(A515)-ROW(A$1))))</f>
        <v>James Aish</v>
      </c>
      <c r="D515" t="str">
        <f ca="1"/>
        <v>James Aish</v>
      </c>
    </row>
    <row r="516" spans="1:4" x14ac:dyDescent="0.25">
      <c r="A516" s="117" t="s">
        <v>619</v>
      </c>
      <c r="B516" s="33">
        <f>IF(COUNTIF('Weekend Quads'!$D517:$V536,A516)&gt;=1,"",ROW())</f>
        <v>516</v>
      </c>
      <c r="C516" s="33" t="str" cm="1">
        <f t="array" ref="C516">IF(ROW(A516)-ROW(A$1)+1&gt;COUNT($B$1:$B$718),"",INDEX($A$1:$A$718,SMALL($B$1:$B$718,1+ROW(A516)-ROW(A$1))))</f>
        <v>Lachlan Blakiston</v>
      </c>
      <c r="D516" t="str">
        <f ca="1"/>
        <v>Lachlan Blakiston</v>
      </c>
    </row>
    <row r="517" spans="1:4" x14ac:dyDescent="0.25">
      <c r="A517" s="117" t="s">
        <v>620</v>
      </c>
      <c r="B517" s="33">
        <f>IF(COUNTIF('Weekend Quads'!$D518:$V537,A517)&gt;=1,"",ROW())</f>
        <v>517</v>
      </c>
      <c r="C517" s="33" t="str" cm="1">
        <f t="array" ref="C517">IF(ROW(A517)-ROW(A$1)+1&gt;COUNT($B$1:$B$718),"",INDEX($A$1:$A$718,SMALL($B$1:$B$718,1+ROW(A517)-ROW(A$1))))</f>
        <v>Ivan Soldo</v>
      </c>
      <c r="D517" t="str">
        <f ca="1"/>
        <v>Ivan Soldo</v>
      </c>
    </row>
    <row r="518" spans="1:4" x14ac:dyDescent="0.25">
      <c r="A518" s="117" t="s">
        <v>621</v>
      </c>
      <c r="B518" s="33">
        <f>IF(COUNTIF('Weekend Quads'!$D519:$V538,A518)&gt;=1,"",ROW())</f>
        <v>518</v>
      </c>
      <c r="C518" s="33" t="str" cm="1">
        <f t="array" ref="C518">IF(ROW(A518)-ROW(A$1)+1&gt;COUNT($B$1:$B$718),"",INDEX($A$1:$A$718,SMALL($B$1:$B$718,1+ROW(A518)-ROW(A$1))))</f>
        <v>Zaine Cordy</v>
      </c>
      <c r="D518" t="str">
        <f ca="1"/>
        <v>Zaine Cordy</v>
      </c>
    </row>
    <row r="519" spans="1:4" x14ac:dyDescent="0.25">
      <c r="A519" s="118" t="s">
        <v>622</v>
      </c>
      <c r="B519" s="33">
        <f>IF(COUNTIF('Weekend Quads'!$D520:$V539,A519)&gt;=1,"",ROW())</f>
        <v>519</v>
      </c>
      <c r="C519" s="33" t="str" cm="1">
        <f t="array" ref="C519">IF(ROW(A519)-ROW(A$1)+1&gt;COUNT($B$1:$B$718),"",INDEX($A$1:$A$718,SMALL($B$1:$B$718,1+ROW(A519)-ROW(A$1))))</f>
        <v>Liam Henry</v>
      </c>
      <c r="D519" t="str">
        <f ca="1"/>
        <v>Liam Henry</v>
      </c>
    </row>
    <row r="520" spans="1:4" x14ac:dyDescent="0.25">
      <c r="A520" s="118" t="s">
        <v>623</v>
      </c>
      <c r="B520" s="33">
        <f>IF(COUNTIF('Weekend Quads'!$D521:$V540,A520)&gt;=1,"",ROW())</f>
        <v>520</v>
      </c>
      <c r="C520" s="33" t="str" cm="1">
        <f t="array" ref="C520">IF(ROW(A520)-ROW(A$1)+1&gt;COUNT($B$1:$B$718),"",INDEX($A$1:$A$718,SMALL($B$1:$B$718,1+ROW(A520)-ROW(A$1))))</f>
        <v>Jasper Alger</v>
      </c>
      <c r="D520" t="str">
        <f ca="1"/>
        <v>Jasper Alger</v>
      </c>
    </row>
    <row r="521" spans="1:4" x14ac:dyDescent="0.25">
      <c r="A521" s="118" t="s">
        <v>624</v>
      </c>
      <c r="B521" s="33">
        <f>IF(COUNTIF('Weekend Quads'!$D522:$V541,A521)&gt;=1,"",ROW())</f>
        <v>521</v>
      </c>
      <c r="C521" s="33" t="str" cm="1">
        <f t="array" ref="C521">IF(ROW(A521)-ROW(A$1)+1&gt;COUNT($B$1:$B$718),"",INDEX($A$1:$A$718,SMALL($B$1:$B$718,1+ROW(A521)-ROW(A$1))))</f>
        <v>Ryan Gardner</v>
      </c>
      <c r="D521" t="str">
        <f ca="1"/>
        <v>Ryan Gardner</v>
      </c>
    </row>
    <row r="522" spans="1:4" x14ac:dyDescent="0.25">
      <c r="A522" s="118" t="s">
        <v>625</v>
      </c>
      <c r="B522" s="33">
        <f>IF(COUNTIF('Weekend Quads'!$D523:$V542,A522)&gt;=1,"",ROW())</f>
        <v>522</v>
      </c>
      <c r="C522" s="33" t="str" cm="1">
        <f t="array" ref="C522">IF(ROW(A522)-ROW(A$1)+1&gt;COUNT($B$1:$B$718),"",INDEX($A$1:$A$718,SMALL($B$1:$B$718,1+ROW(A522)-ROW(A$1))))</f>
        <v>Oscar Adams</v>
      </c>
      <c r="D522" t="str">
        <f ca="1"/>
        <v>Oscar Adams</v>
      </c>
    </row>
    <row r="523" spans="1:4" x14ac:dyDescent="0.25">
      <c r="A523" s="117" t="s">
        <v>626</v>
      </c>
      <c r="B523" s="33">
        <f>IF(COUNTIF('Weekend Quads'!$D524:$V543,A523)&gt;=1,"",ROW())</f>
        <v>523</v>
      </c>
      <c r="C523" s="33" t="str" cm="1">
        <f t="array" ref="C523">IF(ROW(A523)-ROW(A$1)+1&gt;COUNT($B$1:$B$718),"",INDEX($A$1:$A$718,SMALL($B$1:$B$718,1+ROW(A523)-ROW(A$1))))</f>
        <v>Tom Fullarton</v>
      </c>
      <c r="D523" t="str">
        <f ca="1"/>
        <v>Tom Fullarton</v>
      </c>
    </row>
    <row r="524" spans="1:4" x14ac:dyDescent="0.25">
      <c r="A524" s="117" t="s">
        <v>627</v>
      </c>
      <c r="B524" s="33">
        <f>IF(COUNTIF('Weekend Quads'!$D525:$V544,A524)&gt;=1,"",ROW())</f>
        <v>524</v>
      </c>
      <c r="C524" s="33" t="str" cm="1">
        <f t="array" ref="C524">IF(ROW(A524)-ROW(A$1)+1&gt;COUNT($B$1:$B$718),"",INDEX($A$1:$A$718,SMALL($B$1:$B$718,1+ROW(A524)-ROW(A$1))))</f>
        <v>Jedd Busslinger</v>
      </c>
      <c r="D524" t="str">
        <f ca="1"/>
        <v>Jedd Busslinger</v>
      </c>
    </row>
    <row r="525" spans="1:4" x14ac:dyDescent="0.25">
      <c r="A525" s="118" t="s">
        <v>628</v>
      </c>
      <c r="B525" s="33">
        <f>IF(COUNTIF('Weekend Quads'!$D526:$V545,A525)&gt;=1,"",ROW())</f>
        <v>525</v>
      </c>
      <c r="C525" s="33" t="str" cm="1">
        <f t="array" ref="C525">IF(ROW(A525)-ROW(A$1)+1&gt;COUNT($B$1:$B$718),"",INDEX($A$1:$A$718,SMALL($B$1:$B$718,1+ROW(A525)-ROW(A$1))))</f>
        <v>Oleg Markov</v>
      </c>
      <c r="D525" t="str">
        <f ca="1"/>
        <v>Oleg Markov</v>
      </c>
    </row>
    <row r="526" spans="1:4" x14ac:dyDescent="0.25">
      <c r="A526" s="118" t="s">
        <v>629</v>
      </c>
      <c r="B526" s="33">
        <f>IF(COUNTIF('Weekend Quads'!$D527:$V546,A526)&gt;=1,"",ROW())</f>
        <v>526</v>
      </c>
      <c r="C526" s="33" t="str" cm="1">
        <f t="array" ref="C526">IF(ROW(A526)-ROW(A$1)+1&gt;COUNT($B$1:$B$718),"",INDEX($A$1:$A$718,SMALL($B$1:$B$718,1+ROW(A526)-ROW(A$1))))</f>
        <v>Quinton Narkle</v>
      </c>
      <c r="D526" t="str">
        <f ca="1"/>
        <v>Quinton Narkle</v>
      </c>
    </row>
    <row r="527" spans="1:4" x14ac:dyDescent="0.25">
      <c r="A527" s="117" t="s">
        <v>630</v>
      </c>
      <c r="B527" s="33">
        <f>IF(COUNTIF('Weekend Quads'!$D528:$V547,A527)&gt;=1,"",ROW())</f>
        <v>527</v>
      </c>
      <c r="C527" s="33" t="str" cm="1">
        <f t="array" ref="C527">IF(ROW(A527)-ROW(A$1)+1&gt;COUNT($B$1:$B$718),"",INDEX($A$1:$A$718,SMALL($B$1:$B$718,1+ROW(A527)-ROW(A$1))))</f>
        <v>Leonardo Lombard</v>
      </c>
      <c r="D527" t="str">
        <f ca="1"/>
        <v>Leonardo Lombard</v>
      </c>
    </row>
    <row r="528" spans="1:4" x14ac:dyDescent="0.25">
      <c r="A528" s="117" t="s">
        <v>631</v>
      </c>
      <c r="B528" s="33">
        <f>IF(COUNTIF('Weekend Quads'!$D529:$V548,A528)&gt;=1,"",ROW())</f>
        <v>528</v>
      </c>
      <c r="C528" s="33" t="str" cm="1">
        <f t="array" ref="C528">IF(ROW(A528)-ROW(A$1)+1&gt;COUNT($B$1:$B$718),"",INDEX($A$1:$A$718,SMALL($B$1:$B$718,1+ROW(A528)-ROW(A$1))))</f>
        <v>Liam Fawcett</v>
      </c>
      <c r="D528" t="str">
        <f ca="1"/>
        <v>Liam Fawcett</v>
      </c>
    </row>
    <row r="529" spans="1:4" x14ac:dyDescent="0.25">
      <c r="A529" s="117" t="s">
        <v>632</v>
      </c>
      <c r="B529" s="33">
        <f>IF(COUNTIF('Weekend Quads'!$D530:$V549,A529)&gt;=1,"",ROW())</f>
        <v>529</v>
      </c>
      <c r="C529" s="33" t="str" cm="1">
        <f t="array" ref="C529">IF(ROW(A529)-ROW(A$1)+1&gt;COUNT($B$1:$B$718),"",INDEX($A$1:$A$718,SMALL($B$1:$B$718,1+ROW(A529)-ROW(A$1))))</f>
        <v>Matthew Jefferson</v>
      </c>
      <c r="D529" t="str">
        <f ca="1"/>
        <v>Matthew Jefferson</v>
      </c>
    </row>
    <row r="530" spans="1:4" x14ac:dyDescent="0.25">
      <c r="A530" s="117" t="s">
        <v>633</v>
      </c>
      <c r="B530" s="33">
        <f>IF(COUNTIF('Weekend Quads'!$D531:$V550,A530)&gt;=1,"",ROW())</f>
        <v>530</v>
      </c>
      <c r="C530" s="33" t="str" cm="1">
        <f t="array" ref="C530">IF(ROW(A530)-ROW(A$1)+1&gt;COUNT($B$1:$B$718),"",INDEX($A$1:$A$718,SMALL($B$1:$B$718,1+ROW(A530)-ROW(A$1))))</f>
        <v>Malakai Champion</v>
      </c>
      <c r="D530" t="str">
        <f ca="1"/>
        <v>Malakai Champion</v>
      </c>
    </row>
    <row r="531" spans="1:4" x14ac:dyDescent="0.25">
      <c r="A531" s="118" t="s">
        <v>634</v>
      </c>
      <c r="B531" s="33">
        <f>IF(COUNTIF('Weekend Quads'!$D532:$V551,A531)&gt;=1,"",ROW())</f>
        <v>531</v>
      </c>
      <c r="C531" s="33" t="str" cm="1">
        <f t="array" ref="C531">IF(ROW(A531)-ROW(A$1)+1&gt;COUNT($B$1:$B$718),"",INDEX($A$1:$A$718,SMALL($B$1:$B$718,1+ROW(A531)-ROW(A$1))))</f>
        <v>Jack Petruccelle</v>
      </c>
      <c r="D531" t="str">
        <f ca="1"/>
        <v>Jack Petruccelle</v>
      </c>
    </row>
    <row r="532" spans="1:4" x14ac:dyDescent="0.25">
      <c r="A532" s="118" t="s">
        <v>635</v>
      </c>
      <c r="B532" s="33">
        <f>IF(COUNTIF('Weekend Quads'!$D533:$V552,A532)&gt;=1,"",ROW())</f>
        <v>532</v>
      </c>
      <c r="C532" s="33" t="str" cm="1">
        <f t="array" ref="C532">IF(ROW(A532)-ROW(A$1)+1&gt;COUNT($B$1:$B$718),"",INDEX($A$1:$A$718,SMALL($B$1:$B$718,1+ROW(A532)-ROW(A$1))))</f>
        <v>Jack Carroll</v>
      </c>
      <c r="D532" t="str">
        <f ca="1"/>
        <v>Jack Carroll</v>
      </c>
    </row>
    <row r="533" spans="1:4" x14ac:dyDescent="0.25">
      <c r="A533" s="118" t="s">
        <v>636</v>
      </c>
      <c r="B533" s="33">
        <f>IF(COUNTIF('Weekend Quads'!$D534:$V553,A533)&gt;=1,"",ROW())</f>
        <v>533</v>
      </c>
      <c r="C533" s="33" t="str" cm="1">
        <f t="array" ref="C533">IF(ROW(A533)-ROW(A$1)+1&gt;COUNT($B$1:$B$718),"",INDEX($A$1:$A$718,SMALL($B$1:$B$718,1+ROW(A533)-ROW(A$1))))</f>
        <v>Nat Fyfe</v>
      </c>
      <c r="D533" t="str">
        <f ca="1"/>
        <v>Nat Fyfe</v>
      </c>
    </row>
    <row r="534" spans="1:4" x14ac:dyDescent="0.25">
      <c r="A534" s="117" t="s">
        <v>637</v>
      </c>
      <c r="B534" s="33">
        <f>IF(COUNTIF('Weekend Quads'!$D535:$V554,A534)&gt;=1,"",ROW())</f>
        <v>534</v>
      </c>
      <c r="C534" s="33" t="str" cm="1">
        <f t="array" ref="C534">IF(ROW(A534)-ROW(A$1)+1&gt;COUNT($B$1:$B$718),"",INDEX($A$1:$A$718,SMALL($B$1:$B$718,1+ROW(A534)-ROW(A$1))))</f>
        <v>Max Gruzewski</v>
      </c>
      <c r="D534" t="str">
        <f ca="1"/>
        <v>Max Gruzewski</v>
      </c>
    </row>
    <row r="535" spans="1:4" x14ac:dyDescent="0.25">
      <c r="A535" s="118" t="s">
        <v>638</v>
      </c>
      <c r="B535" s="33">
        <f>IF(COUNTIF('Weekend Quads'!$D536:$V555,A535)&gt;=1,"",ROW())</f>
        <v>535</v>
      </c>
      <c r="C535" s="33" t="str" cm="1">
        <f t="array" ref="C535">IF(ROW(A535)-ROW(A$1)+1&gt;COUNT($B$1:$B$718),"",INDEX($A$1:$A$718,SMALL($B$1:$B$718,1+ROW(A535)-ROW(A$1))))</f>
        <v>Charlie West</v>
      </c>
      <c r="D535" t="str">
        <f ca="1"/>
        <v>Charlie West</v>
      </c>
    </row>
    <row r="536" spans="1:4" x14ac:dyDescent="0.25">
      <c r="A536" s="117" t="s">
        <v>639</v>
      </c>
      <c r="B536" s="33">
        <f>IF(COUNTIF('Weekend Quads'!$D537:$V556,A536)&gt;=1,"",ROW())</f>
        <v>536</v>
      </c>
      <c r="C536" s="33" t="str" cm="1">
        <f t="array" ref="C536">IF(ROW(A536)-ROW(A$1)+1&gt;COUNT($B$1:$B$718),"",INDEX($A$1:$A$718,SMALL($B$1:$B$718,1+ROW(A536)-ROW(A$1))))</f>
        <v>Bailey Macdonald</v>
      </c>
      <c r="D536" t="str">
        <f ca="1"/>
        <v>Bailey Macdonald</v>
      </c>
    </row>
    <row r="537" spans="1:4" x14ac:dyDescent="0.25">
      <c r="A537" s="118" t="s">
        <v>640</v>
      </c>
      <c r="B537" s="33">
        <f>IF(COUNTIF('Weekend Quads'!$D538:$V557,A537)&gt;=1,"",ROW())</f>
        <v>537</v>
      </c>
      <c r="C537" s="33" t="str" cm="1">
        <f t="array" ref="C537">IF(ROW(A537)-ROW(A$1)+1&gt;COUNT($B$1:$B$718),"",INDEX($A$1:$A$718,SMALL($B$1:$B$718,1+ROW(A537)-ROW(A$1))))</f>
        <v>Arthur Jones</v>
      </c>
      <c r="D537" t="str">
        <f ca="1"/>
        <v>Arthur Jones</v>
      </c>
    </row>
    <row r="538" spans="1:4" x14ac:dyDescent="0.25">
      <c r="A538" s="118" t="s">
        <v>641</v>
      </c>
      <c r="B538" s="33">
        <f>IF(COUNTIF('Weekend Quads'!$D539:$V558,A538)&gt;=1,"",ROW())</f>
        <v>538</v>
      </c>
      <c r="C538" s="33" t="str" cm="1">
        <f t="array" ref="C538">IF(ROW(A538)-ROW(A$1)+1&gt;COUNT($B$1:$B$718),"",INDEX($A$1:$A$718,SMALL($B$1:$B$718,1+ROW(A538)-ROW(A$1))))</f>
        <v>Charlie Dean</v>
      </c>
      <c r="D538" t="str">
        <f ca="1"/>
        <v>Charlie Dean</v>
      </c>
    </row>
    <row r="539" spans="1:4" x14ac:dyDescent="0.25">
      <c r="A539" s="117" t="s">
        <v>642</v>
      </c>
      <c r="B539" s="33">
        <f>IF(COUNTIF('Weekend Quads'!$D540:$V559,A539)&gt;=1,"",ROW())</f>
        <v>539</v>
      </c>
      <c r="C539" s="33" t="str" cm="1">
        <f t="array" ref="C539">IF(ROW(A539)-ROW(A$1)+1&gt;COUNT($B$1:$B$718),"",INDEX($A$1:$A$718,SMALL($B$1:$B$718,1+ROW(A539)-ROW(A$1))))</f>
        <v>Calsher Dear</v>
      </c>
      <c r="D539" t="str">
        <f ca="1"/>
        <v>Calsher Dear</v>
      </c>
    </row>
    <row r="540" spans="1:4" x14ac:dyDescent="0.25">
      <c r="A540" s="117" t="s">
        <v>643</v>
      </c>
      <c r="B540" s="33">
        <f>IF(COUNTIF('Weekend Quads'!$D541:$V560,A540)&gt;=1,"",ROW())</f>
        <v>540</v>
      </c>
      <c r="C540" s="33" t="str" cm="1">
        <f t="array" ref="C540">IF(ROW(A540)-ROW(A$1)+1&gt;COUNT($B$1:$B$718),"",INDEX($A$1:$A$718,SMALL($B$1:$B$718,1+ROW(A540)-ROW(A$1))))</f>
        <v>Bailey Laurie</v>
      </c>
      <c r="D540" t="str">
        <f ca="1"/>
        <v>Bailey Laurie</v>
      </c>
    </row>
    <row r="541" spans="1:4" x14ac:dyDescent="0.25">
      <c r="A541" s="117" t="s">
        <v>644</v>
      </c>
      <c r="B541" s="33">
        <f>IF(COUNTIF('Weekend Quads'!$D542:$V561,A541)&gt;=1,"",ROW())</f>
        <v>541</v>
      </c>
      <c r="C541" s="33" t="str" cm="1">
        <f t="array" ref="C541">IF(ROW(A541)-ROW(A$1)+1&gt;COUNT($B$1:$B$718),"",INDEX($A$1:$A$718,SMALL($B$1:$B$718,1+ROW(A541)-ROW(A$1))))</f>
        <v>Alex Sexton</v>
      </c>
      <c r="D541" t="str">
        <f ca="1"/>
        <v>Alex Sexton</v>
      </c>
    </row>
    <row r="542" spans="1:4" x14ac:dyDescent="0.25">
      <c r="A542" s="118" t="s">
        <v>645</v>
      </c>
      <c r="B542" s="33">
        <f>IF(COUNTIF('Weekend Quads'!$D543:$V562,A542)&gt;=1,"",ROW())</f>
        <v>542</v>
      </c>
      <c r="C542" s="33" t="str" cm="1">
        <f t="array" ref="C542">IF(ROW(A542)-ROW(A$1)+1&gt;COUNT($B$1:$B$718),"",INDEX($A$1:$A$718,SMALL($B$1:$B$718,1+ROW(A542)-ROW(A$1))))</f>
        <v>Sam Frost</v>
      </c>
      <c r="D542" t="str">
        <f ca="1"/>
        <v>Sam Frost</v>
      </c>
    </row>
    <row r="543" spans="1:4" x14ac:dyDescent="0.25">
      <c r="A543" s="117" t="s">
        <v>646</v>
      </c>
      <c r="B543" s="33">
        <f>IF(COUNTIF('Weekend Quads'!$D544:$V563,A543)&gt;=1,"",ROW())</f>
        <v>543</v>
      </c>
      <c r="C543" s="33" t="str" cm="1">
        <f t="array" ref="C543">IF(ROW(A543)-ROW(A$1)+1&gt;COUNT($B$1:$B$718),"",INDEX($A$1:$A$718,SMALL($B$1:$B$718,1+ROW(A543)-ROW(A$1))))</f>
        <v>Mykelti Lefau</v>
      </c>
      <c r="D543" t="str">
        <f ca="1"/>
        <v>Mykelti Lefau</v>
      </c>
    </row>
    <row r="544" spans="1:4" x14ac:dyDescent="0.25">
      <c r="A544" s="117" t="s">
        <v>647</v>
      </c>
      <c r="B544" s="33">
        <f>IF(COUNTIF('Weekend Quads'!$D545:$V564,A544)&gt;=1,"",ROW())</f>
        <v>544</v>
      </c>
      <c r="C544" s="33" t="str" cm="1">
        <f t="array" ref="C544">IF(ROW(A544)-ROW(A$1)+1&gt;COUNT($B$1:$B$718),"",INDEX($A$1:$A$718,SMALL($B$1:$B$718,1+ROW(A544)-ROW(A$1))))</f>
        <v>Tom Anastasopoulos</v>
      </c>
      <c r="D544" t="str">
        <f ca="1"/>
        <v>Tom Anastasopoulos</v>
      </c>
    </row>
    <row r="545" spans="1:4" x14ac:dyDescent="0.25">
      <c r="A545" s="117" t="s">
        <v>648</v>
      </c>
      <c r="B545" s="33">
        <f>IF(COUNTIF('Weekend Quads'!$D546:$V565,A545)&gt;=1,"",ROW())</f>
        <v>545</v>
      </c>
      <c r="C545" s="33" t="str" cm="1">
        <f t="array" ref="C545">IF(ROW(A545)-ROW(A$1)+1&gt;COUNT($B$1:$B$718),"",INDEX($A$1:$A$718,SMALL($B$1:$B$718,1+ROW(A545)-ROW(A$1))))</f>
        <v>Harry Barnett</v>
      </c>
      <c r="D545" t="str">
        <f ca="1"/>
        <v>Harry Barnett</v>
      </c>
    </row>
    <row r="546" spans="1:4" x14ac:dyDescent="0.25">
      <c r="A546" s="117" t="s">
        <v>649</v>
      </c>
      <c r="B546" s="33">
        <f>IF(COUNTIF('Weekend Quads'!$D547:$V566,A546)&gt;=1,"",ROW())</f>
        <v>546</v>
      </c>
      <c r="C546" s="33" t="str" cm="1">
        <f t="array" ref="C546">IF(ROW(A546)-ROW(A$1)+1&gt;COUNT($B$1:$B$718),"",INDEX($A$1:$A$718,SMALL($B$1:$B$718,1+ROW(A546)-ROW(A$1))))</f>
        <v>Benny Barrett</v>
      </c>
      <c r="D546" t="str">
        <f ca="1"/>
        <v>Benny Barrett</v>
      </c>
    </row>
    <row r="547" spans="1:4" x14ac:dyDescent="0.25">
      <c r="A547" s="118" t="s">
        <v>650</v>
      </c>
      <c r="B547" s="33">
        <f>IF(COUNTIF('Weekend Quads'!$D548:$V567,A547)&gt;=1,"",ROW())</f>
        <v>547</v>
      </c>
      <c r="C547" s="33" t="str" cm="1">
        <f t="array" ref="C547">IF(ROW(A547)-ROW(A$1)+1&gt;COUNT($B$1:$B$718),"",INDEX($A$1:$A$718,SMALL($B$1:$B$718,1+ROW(A547)-ROW(A$1))))</f>
        <v>Rhett Bazzo</v>
      </c>
      <c r="D547" t="str">
        <f ca="1"/>
        <v>Rhett Bazzo</v>
      </c>
    </row>
    <row r="548" spans="1:4" x14ac:dyDescent="0.25">
      <c r="A548" s="118" t="s">
        <v>651</v>
      </c>
      <c r="B548" s="33">
        <f>IF(COUNTIF('Weekend Quads'!$D549:$V568,A548)&gt;=1,"",ROW())</f>
        <v>548</v>
      </c>
      <c r="C548" s="33" t="str" cm="1">
        <f t="array" ref="C548">IF(ROW(A548)-ROW(A$1)+1&gt;COUNT($B$1:$B$718),"",INDEX($A$1:$A$718,SMALL($B$1:$B$718,1+ROW(A548)-ROW(A$1))))</f>
        <v>Lachlan Charleson</v>
      </c>
      <c r="D548" t="str">
        <f ca="1"/>
        <v>Lachlan Charleson</v>
      </c>
    </row>
    <row r="549" spans="1:4" x14ac:dyDescent="0.25">
      <c r="A549" s="118" t="s">
        <v>652</v>
      </c>
      <c r="B549" s="33">
        <f>IF(COUNTIF('Weekend Quads'!$D550:$V569,A549)&gt;=1,"",ROW())</f>
        <v>549</v>
      </c>
      <c r="C549" s="33" t="str" cm="1">
        <f t="array" ref="C549">IF(ROW(A549)-ROW(A$1)+1&gt;COUNT($B$1:$B$718),"",INDEX($A$1:$A$718,SMALL($B$1:$B$718,1+ROW(A549)-ROW(A$1))))</f>
        <v>Campbell Chesser</v>
      </c>
      <c r="D549" t="str">
        <f ca="1"/>
        <v>Campbell Chesser</v>
      </c>
    </row>
    <row r="550" spans="1:4" x14ac:dyDescent="0.25">
      <c r="A550" s="117" t="s">
        <v>653</v>
      </c>
      <c r="B550" s="33">
        <f>IF(COUNTIF('Weekend Quads'!$D551:$V570,A550)&gt;=1,"",ROW())</f>
        <v>550</v>
      </c>
      <c r="C550" s="33" t="str" cm="1">
        <f t="array" ref="C550">IF(ROW(A550)-ROW(A$1)+1&gt;COUNT($B$1:$B$718),"",INDEX($A$1:$A$718,SMALL($B$1:$B$718,1+ROW(A550)-ROW(A$1))))</f>
        <v>Lucca Grego</v>
      </c>
      <c r="D550" t="str">
        <f ca="1"/>
        <v>Lucca Grego</v>
      </c>
    </row>
    <row r="551" spans="1:4" x14ac:dyDescent="0.25">
      <c r="A551" s="117" t="s">
        <v>654</v>
      </c>
      <c r="B551" s="33">
        <f>IF(COUNTIF('Weekend Quads'!$D552:$V571,A551)&gt;=1,"",ROW())</f>
        <v>551</v>
      </c>
      <c r="C551" s="33" t="str" cm="1">
        <f t="array" ref="C551">IF(ROW(A551)-ROW(A$1)+1&gt;COUNT($B$1:$B$718),"",INDEX($A$1:$A$718,SMALL($B$1:$B$718,1+ROW(A551)-ROW(A$1))))</f>
        <v>Callum Jamieson</v>
      </c>
      <c r="D551" t="str">
        <f ca="1"/>
        <v>Callum Jamieson</v>
      </c>
    </row>
    <row r="552" spans="1:4" x14ac:dyDescent="0.25">
      <c r="A552" s="118" t="s">
        <v>655</v>
      </c>
      <c r="B552" s="33">
        <f>IF(COUNTIF('Weekend Quads'!$D553:$V572,A552)&gt;=1,"",ROW())</f>
        <v>552</v>
      </c>
      <c r="C552" s="33" t="str" cm="1">
        <f t="array" ref="C552">IF(ROW(A552)-ROW(A$1)+1&gt;COUNT($B$1:$B$718),"",INDEX($A$1:$A$718,SMALL($B$1:$B$718,1+ROW(A552)-ROW(A$1))))</f>
        <v>Harvey Johnston</v>
      </c>
      <c r="D552" t="str">
        <f ca="1"/>
        <v>Harvey Johnston</v>
      </c>
    </row>
    <row r="553" spans="1:4" x14ac:dyDescent="0.25">
      <c r="A553" s="118" t="s">
        <v>656</v>
      </c>
      <c r="B553" s="33">
        <f>IF(COUNTIF('Weekend Quads'!$D554:$V573,A553)&gt;=1,"",ROW())</f>
        <v>553</v>
      </c>
      <c r="C553" s="33" t="str" cm="1">
        <f t="array" ref="C553">IF(ROW(A553)-ROW(A$1)+1&gt;COUNT($B$1:$B$718),"",INDEX($A$1:$A$718,SMALL($B$1:$B$718,1+ROW(A553)-ROW(A$1))))</f>
        <v>Josh Lai</v>
      </c>
      <c r="D553" t="str">
        <f ca="1"/>
        <v>Josh Lai</v>
      </c>
    </row>
    <row r="554" spans="1:4" x14ac:dyDescent="0.25">
      <c r="A554" s="118" t="s">
        <v>657</v>
      </c>
      <c r="B554" s="33">
        <f>IF(COUNTIF('Weekend Quads'!$D555:$V574,A554)&gt;=1,"",ROW())</f>
        <v>554</v>
      </c>
      <c r="C554" s="33" t="str" cm="1">
        <f t="array" ref="C554">IF(ROW(A554)-ROW(A$1)+1&gt;COUNT($B$1:$B$718),"",INDEX($A$1:$A$718,SMALL($B$1:$B$718,1+ROW(A554)-ROW(A$1))))</f>
        <v>Coen Livingstone</v>
      </c>
      <c r="D554" t="str">
        <f ca="1"/>
        <v>Coen Livingstone</v>
      </c>
    </row>
    <row r="555" spans="1:4" x14ac:dyDescent="0.25">
      <c r="A555" s="118" t="s">
        <v>658</v>
      </c>
      <c r="B555" s="33">
        <f>IF(COUNTIF('Weekend Quads'!$D556:$V575,A555)&gt;=1,"",ROW())</f>
        <v>555</v>
      </c>
      <c r="C555" s="33" t="str" cm="1">
        <f t="array" ref="C555">IF(ROW(A555)-ROW(A$1)+1&gt;COUNT($B$1:$B$718),"",INDEX($A$1:$A$718,SMALL($B$1:$B$718,1+ROW(A555)-ROW(A$1))))</f>
        <v>Ewan Mackinlay</v>
      </c>
      <c r="D555" t="str">
        <f ca="1"/>
        <v>Ewan Mackinlay</v>
      </c>
    </row>
    <row r="556" spans="1:4" x14ac:dyDescent="0.25">
      <c r="A556" s="118" t="s">
        <v>659</v>
      </c>
      <c r="B556" s="33">
        <f>IF(COUNTIF('Weekend Quads'!$D557:$V576,A556)&gt;=1,"",ROW())</f>
        <v>556</v>
      </c>
      <c r="C556" s="33" t="str" cm="1">
        <f t="array" ref="C556">IF(ROW(A556)-ROW(A$1)+1&gt;COUNT($B$1:$B$718),"",INDEX($A$1:$A$718,SMALL($B$1:$B$718,1+ROW(A556)-ROW(A$1))))</f>
        <v>Todd Marshall</v>
      </c>
      <c r="D556" t="str">
        <f ca="1"/>
        <v>Todd Marshall</v>
      </c>
    </row>
    <row r="557" spans="1:4" x14ac:dyDescent="0.25">
      <c r="A557" s="117" t="s">
        <v>660</v>
      </c>
      <c r="B557" s="33">
        <f>IF(COUNTIF('Weekend Quads'!$D558:$V577,A557)&gt;=1,"",ROW())</f>
        <v>557</v>
      </c>
      <c r="C557" s="33" t="str" cm="1">
        <f t="array" ref="C557">IF(ROW(A557)-ROW(A$1)+1&gt;COUNT($B$1:$B$718),"",INDEX($A$1:$A$718,SMALL($B$1:$B$718,1+ROW(A557)-ROW(A$1))))</f>
        <v>Jacob Moss</v>
      </c>
      <c r="D557" t="str">
        <f ca="1"/>
        <v>Jacob Moss</v>
      </c>
    </row>
    <row r="558" spans="1:4" x14ac:dyDescent="0.25">
      <c r="A558" s="118" t="s">
        <v>661</v>
      </c>
      <c r="B558" s="33">
        <f>IF(COUNTIF('Weekend Quads'!$D559:$V578,A558)&gt;=1,"",ROW())</f>
        <v>558</v>
      </c>
      <c r="C558" s="33" t="str" cm="1">
        <f t="array" ref="C558">IF(ROW(A558)-ROW(A$1)+1&gt;COUNT($B$1:$B$718),"",INDEX($A$1:$A$718,SMALL($B$1:$B$718,1+ROW(A558)-ROW(A$1))))</f>
        <v>Jacob Newton</v>
      </c>
      <c r="D558" t="str">
        <f ca="1"/>
        <v>Jacob Newton</v>
      </c>
    </row>
    <row r="559" spans="1:4" x14ac:dyDescent="0.25">
      <c r="A559" s="117" t="s">
        <v>662</v>
      </c>
      <c r="B559" s="33">
        <f>IF(COUNTIF('Weekend Quads'!$D560:$V579,A559)&gt;=1,"",ROW())</f>
        <v>559</v>
      </c>
      <c r="C559" s="33" t="str" cm="1">
        <f t="array" ref="C559">IF(ROW(A559)-ROW(A$1)+1&gt;COUNT($B$1:$B$718),"",INDEX($A$1:$A$718,SMALL($B$1:$B$718,1+ROW(A559)-ROW(A$1))))</f>
        <v>Harrison Ramm</v>
      </c>
      <c r="D559" t="str">
        <f ca="1"/>
        <v>Harrison Ramm</v>
      </c>
    </row>
    <row r="560" spans="1:4" x14ac:dyDescent="0.25">
      <c r="A560" s="118" t="s">
        <v>663</v>
      </c>
      <c r="B560" s="33">
        <f>IF(COUNTIF('Weekend Quads'!$D561:$V580,A560)&gt;=1,"",ROW())</f>
        <v>560</v>
      </c>
      <c r="C560" s="33" t="str" cm="1">
        <f t="array" ref="C560">IF(ROW(A560)-ROW(A$1)+1&gt;COUNT($B$1:$B$718),"",INDEX($A$1:$A$718,SMALL($B$1:$B$718,1+ROW(A560)-ROW(A$1))))</f>
        <v>Loch Rawlinson</v>
      </c>
      <c r="D560" t="str">
        <f ca="1"/>
        <v>Loch Rawlinson</v>
      </c>
    </row>
    <row r="561" spans="1:4" x14ac:dyDescent="0.25">
      <c r="A561" s="117" t="s">
        <v>664</v>
      </c>
      <c r="B561" s="33">
        <f>IF(COUNTIF('Weekend Quads'!$D562:$V581,A561)&gt;=1,"",ROW())</f>
        <v>561</v>
      </c>
      <c r="C561" s="33" t="str" cm="1">
        <f t="array" ref="C561">IF(ROW(A561)-ROW(A$1)+1&gt;COUNT($B$1:$B$718),"",INDEX($A$1:$A$718,SMALL($B$1:$B$718,1+ROW(A561)-ROW(A$1))))</f>
        <v>Dom Sheed</v>
      </c>
      <c r="D561" t="str">
        <f ca="1"/>
        <v>Dom Sheed</v>
      </c>
    </row>
    <row r="562" spans="1:4" x14ac:dyDescent="0.25">
      <c r="A562" s="118" t="s">
        <v>665</v>
      </c>
      <c r="B562" s="33">
        <f>IF(COUNTIF('Weekend Quads'!$D563:$V582,A562)&gt;=1,"",ROW())</f>
        <v>562</v>
      </c>
      <c r="C562" s="33" t="str" cm="1">
        <f t="array" ref="C562">IF(ROW(A562)-ROW(A$1)+1&gt;COUNT($B$1:$B$718),"",INDEX($A$1:$A$718,SMALL($B$1:$B$718,1+ROW(A562)-ROW(A$1))))</f>
        <v>Xavier Walsh</v>
      </c>
      <c r="D562" t="str">
        <f ca="1"/>
        <v>Xavier Walsh</v>
      </c>
    </row>
    <row r="563" spans="1:4" x14ac:dyDescent="0.25">
      <c r="A563" s="117" t="s">
        <v>666</v>
      </c>
      <c r="B563" s="33">
        <f>IF(COUNTIF('Weekend Quads'!$D564:$V583,A563)&gt;=1,"",ROW())</f>
        <v>563</v>
      </c>
      <c r="C563" s="33" t="str" cm="1">
        <f t="array" ref="C563">IF(ROW(A563)-ROW(A$1)+1&gt;COUNT($B$1:$B$718),"",INDEX($A$1:$A$718,SMALL($B$1:$B$718,1+ROW(A563)-ROW(A$1))))</f>
        <v>Jack Whitlock</v>
      </c>
      <c r="D563" t="str">
        <f ca="1"/>
        <v>Jack Whitlock</v>
      </c>
    </row>
    <row r="564" spans="1:4" x14ac:dyDescent="0.25">
      <c r="A564" s="118" t="s">
        <v>667</v>
      </c>
      <c r="B564" s="33">
        <f>IF(COUNTIF('Weekend Quads'!$D565:$V584,A564)&gt;=1,"",ROW())</f>
        <v>564</v>
      </c>
      <c r="C564" s="33" t="str" cm="1">
        <f t="array" ref="C564">IF(ROW(A564)-ROW(A$1)+1&gt;COUNT($B$1:$B$718),"",INDEX($A$1:$A$718,SMALL($B$1:$B$718,1+ROW(A564)-ROW(A$1))))</f>
        <v>Dylan Williams</v>
      </c>
      <c r="D564" t="str">
        <f ca="1"/>
        <v>Dylan Williams</v>
      </c>
    </row>
    <row r="565" spans="1:4" x14ac:dyDescent="0.25">
      <c r="A565" s="117" t="s">
        <v>668</v>
      </c>
      <c r="B565" s="33">
        <f>IF(COUNTIF('Weekend Quads'!$D566:$V585,A565)&gt;=1,"",ROW())</f>
        <v>565</v>
      </c>
      <c r="C565" s="33" t="str" cm="1">
        <f t="array" ref="C565">IF(ROW(A565)-ROW(A$1)+1&gt;COUNT($B$1:$B$718),"",INDEX($A$1:$A$718,SMALL($B$1:$B$718,1+ROW(A565)-ROW(A$1))))</f>
        <v>Elliot Yeo</v>
      </c>
      <c r="D565" t="str">
        <f ca="1"/>
        <v>Elliot Yeo</v>
      </c>
    </row>
    <row r="566" spans="1:4" x14ac:dyDescent="0.25">
      <c r="A566" s="118" t="s">
        <v>669</v>
      </c>
      <c r="B566" s="33">
        <f>IF(COUNTIF('Weekend Quads'!$D567:$V586,A566)&gt;=1,"",ROW())</f>
        <v>566</v>
      </c>
      <c r="C566" s="33" t="str" cm="1">
        <f t="array" ref="C566">IF(ROW(A566)-ROW(A$1)+1&gt;COUNT($B$1:$B$718),"",INDEX($A$1:$A$718,SMALL($B$1:$B$718,1+ROW(A566)-ROW(A$1))))</f>
        <v>Riak Andrew</v>
      </c>
      <c r="D566" t="str">
        <f ca="1"/>
        <v>Riak Andrew</v>
      </c>
    </row>
    <row r="567" spans="1:4" x14ac:dyDescent="0.25">
      <c r="A567" s="117" t="s">
        <v>670</v>
      </c>
      <c r="B567" s="33">
        <f>IF(COUNTIF('Weekend Quads'!$D568:$V587,A567)&gt;=1,"",ROW())</f>
        <v>567</v>
      </c>
      <c r="C567" s="33" t="str" cm="1">
        <f t="array" ref="C567">IF(ROW(A567)-ROW(A$1)+1&gt;COUNT($B$1:$B$718),"",INDEX($A$1:$A$718,SMALL($B$1:$B$718,1+ROW(A567)-ROW(A$1))))</f>
        <v>Eamonn Armstrong</v>
      </c>
      <c r="D567" t="str">
        <f ca="1"/>
        <v>Eamonn Armstrong</v>
      </c>
    </row>
    <row r="568" spans="1:4" x14ac:dyDescent="0.25">
      <c r="A568" s="118" t="s">
        <v>671</v>
      </c>
      <c r="B568" s="33">
        <f>IF(COUNTIF('Weekend Quads'!$D569:$V588,A568)&gt;=1,"",ROW())</f>
        <v>568</v>
      </c>
      <c r="C568" s="33" t="str" cm="1">
        <f t="array" ref="C568">IF(ROW(A568)-ROW(A$1)+1&gt;COUNT($B$1:$B$718),"",INDEX($A$1:$A$718,SMALL($B$1:$B$718,1+ROW(A568)-ROW(A$1))))</f>
        <v>James Barrat</v>
      </c>
      <c r="D568" t="str">
        <f ca="1"/>
        <v>James Barrat</v>
      </c>
    </row>
    <row r="569" spans="1:4" x14ac:dyDescent="0.25">
      <c r="A569" s="117" t="s">
        <v>672</v>
      </c>
      <c r="B569" s="33">
        <f>IF(COUNTIF('Weekend Quads'!$D570:$V589,A569)&gt;=1,"",ROW())</f>
        <v>569</v>
      </c>
      <c r="C569" s="33" t="str" cm="1">
        <f t="array" ref="C569">IF(ROW(A569)-ROW(A$1)+1&gt;COUNT($B$1:$B$718),"",INDEX($A$1:$A$718,SMALL($B$1:$B$718,1+ROW(A569)-ROW(A$1))))</f>
        <v>Ned Bowman</v>
      </c>
      <c r="D569" t="str">
        <f ca="1"/>
        <v>Ned Bowman</v>
      </c>
    </row>
    <row r="570" spans="1:4" x14ac:dyDescent="0.25">
      <c r="A570" s="118" t="s">
        <v>673</v>
      </c>
      <c r="B570" s="33">
        <f>IF(COUNTIF('Weekend Quads'!$D571:$V590,A570)&gt;=1,"",ROW())</f>
        <v>570</v>
      </c>
      <c r="C570" s="33" t="str" cm="1">
        <f t="array" ref="C570">IF(ROW(A570)-ROW(A$1)+1&gt;COUNT($B$1:$B$718),"",INDEX($A$1:$A$718,SMALL($B$1:$B$718,1+ROW(A570)-ROW(A$1))))</f>
        <v>Jesse Dattoli</v>
      </c>
      <c r="D570" t="str">
        <f ca="1"/>
        <v>Jesse Dattoli</v>
      </c>
    </row>
    <row r="571" spans="1:4" x14ac:dyDescent="0.25">
      <c r="A571" s="117" t="s">
        <v>674</v>
      </c>
      <c r="B571" s="33">
        <f>IF(COUNTIF('Weekend Quads'!$D572:$V591,A571)&gt;=1,"",ROW())</f>
        <v>571</v>
      </c>
      <c r="C571" s="33" t="str" cm="1">
        <f t="array" ref="C571">IF(ROW(A571)-ROW(A$1)+1&gt;COUNT($B$1:$B$718),"",INDEX($A$1:$A$718,SMALL($B$1:$B$718,1+ROW(A571)-ROW(A$1))))</f>
        <v>Alex Dodson</v>
      </c>
      <c r="D571" t="str">
        <f ca="1"/>
        <v>Alex Dodson</v>
      </c>
    </row>
    <row r="572" spans="1:4" x14ac:dyDescent="0.25">
      <c r="A572" s="118" t="s">
        <v>675</v>
      </c>
      <c r="B572" s="33">
        <f>IF(COUNTIF('Weekend Quads'!$D573:$V592,A572)&gt;=1,"",ROW())</f>
        <v>572</v>
      </c>
      <c r="C572" s="33" t="str" cm="1">
        <f t="array" ref="C572">IF(ROW(A572)-ROW(A$1)+1&gt;COUNT($B$1:$B$718),"",INDEX($A$1:$A$718,SMALL($B$1:$B$718,1+ROW(A572)-ROW(A$1))))</f>
        <v>Paddy Dow</v>
      </c>
      <c r="D572" t="str">
        <f ca="1"/>
        <v>Paddy Dow</v>
      </c>
    </row>
    <row r="573" spans="1:4" x14ac:dyDescent="0.25">
      <c r="A573" s="117" t="s">
        <v>676</v>
      </c>
      <c r="B573" s="33">
        <f>IF(COUNTIF('Weekend Quads'!$D574:$V593,A573)&gt;=1,"",ROW())</f>
        <v>573</v>
      </c>
      <c r="C573" s="33" t="str" cm="1">
        <f t="array" ref="C573">IF(ROW(A573)-ROW(A$1)+1&gt;COUNT($B$1:$B$718),"",INDEX($A$1:$A$718,SMALL($B$1:$B$718,1+ROW(A573)-ROW(A$1))))</f>
        <v>William Edwards</v>
      </c>
      <c r="D573" t="str">
        <f ca="1"/>
        <v>William Edwards</v>
      </c>
    </row>
    <row r="574" spans="1:4" x14ac:dyDescent="0.25">
      <c r="A574" s="118" t="s">
        <v>677</v>
      </c>
      <c r="B574" s="33">
        <f>IF(COUNTIF('Weekend Quads'!$D575:$V594,A574)&gt;=1,"",ROW())</f>
        <v>574</v>
      </c>
      <c r="C574" s="33" t="str" cm="1">
        <f t="array" ref="C574">IF(ROW(A574)-ROW(A$1)+1&gt;COUNT($B$1:$B$718),"",INDEX($A$1:$A$718,SMALL($B$1:$B$718,1+ROW(A574)-ROW(A$1))))</f>
        <v>Robbie Fox</v>
      </c>
      <c r="D574" t="str">
        <f ca="1"/>
        <v>Robbie Fox</v>
      </c>
    </row>
    <row r="575" spans="1:4" x14ac:dyDescent="0.25">
      <c r="A575" s="117" t="s">
        <v>678</v>
      </c>
      <c r="B575" s="33">
        <f>IF(COUNTIF('Weekend Quads'!$D576:$V595,A575)&gt;=1,"",ROW())</f>
        <v>575</v>
      </c>
      <c r="C575" s="33" t="str" cm="1">
        <f t="array" ref="C575">IF(ROW(A575)-ROW(A$1)+1&gt;COUNT($B$1:$B$718),"",INDEX($A$1:$A$718,SMALL($B$1:$B$718,1+ROW(A575)-ROW(A$1))))</f>
        <v>William Green</v>
      </c>
      <c r="D575" t="str">
        <f ca="1"/>
        <v>William Green</v>
      </c>
    </row>
    <row r="576" spans="1:4" x14ac:dyDescent="0.25">
      <c r="A576" s="118" t="s">
        <v>679</v>
      </c>
      <c r="B576" s="33">
        <f>IF(COUNTIF('Weekend Quads'!$D577:$V596,A576)&gt;=1,"",ROW())</f>
        <v>576</v>
      </c>
      <c r="C576" s="33" t="str" cm="1">
        <f t="array" ref="C576">IF(ROW(A576)-ROW(A$1)+1&gt;COUNT($B$1:$B$718),"",INDEX($A$1:$A$718,SMALL($B$1:$B$718,1+ROW(A576)-ROW(A$1))))</f>
        <v>Max Heath</v>
      </c>
      <c r="D576" t="str">
        <f ca="1"/>
        <v>Max Heath</v>
      </c>
    </row>
    <row r="577" spans="1:4" x14ac:dyDescent="0.25">
      <c r="A577" s="117" t="s">
        <v>680</v>
      </c>
      <c r="B577" s="33">
        <f>IF(COUNTIF('Weekend Quads'!$D578:$V597,A577)&gt;=1,"",ROW())</f>
        <v>577</v>
      </c>
      <c r="C577" s="33" t="str" cm="1">
        <f t="array" ref="C577">IF(ROW(A577)-ROW(A$1)+1&gt;COUNT($B$1:$B$718),"",INDEX($A$1:$A$718,SMALL($B$1:$B$718,1+ROW(A577)-ROW(A$1))))</f>
        <v>Max King</v>
      </c>
      <c r="D577" t="str">
        <f ca="1"/>
        <v>Max King</v>
      </c>
    </row>
    <row r="578" spans="1:4" x14ac:dyDescent="0.25">
      <c r="A578" s="118" t="s">
        <v>681</v>
      </c>
      <c r="B578" s="33">
        <f>IF(COUNTIF('Weekend Quads'!$D579:$V598,A578)&gt;=1,"",ROW())</f>
        <v>578</v>
      </c>
      <c r="C578" s="33" t="str" cm="1">
        <f t="array" ref="C578">IF(ROW(A578)-ROW(A$1)+1&gt;COUNT($B$1:$B$718),"",INDEX($A$1:$A$718,SMALL($B$1:$B$718,1+ROW(A578)-ROW(A$1))))</f>
        <v>Indhi Kirk</v>
      </c>
      <c r="D578" t="str">
        <f ca="1"/>
        <v>Indhi Kirk</v>
      </c>
    </row>
    <row r="579" spans="1:4" x14ac:dyDescent="0.25">
      <c r="A579" s="117" t="s">
        <v>682</v>
      </c>
      <c r="B579" s="33">
        <f>IF(COUNTIF('Weekend Quads'!$D580:$V599,A579)&gt;=1,"",ROW())</f>
        <v>579</v>
      </c>
      <c r="C579" s="33" t="str" cm="1">
        <f t="array" ref="C579">IF(ROW(A579)-ROW(A$1)+1&gt;COUNT($B$1:$B$718),"",INDEX($A$1:$A$718,SMALL($B$1:$B$718,1+ROW(A579)-ROW(A$1))))</f>
        <v>Blake Leidler</v>
      </c>
      <c r="D579" t="str">
        <f ca="1"/>
        <v>Blake Leidler</v>
      </c>
    </row>
    <row r="580" spans="1:4" x14ac:dyDescent="0.25">
      <c r="A580" s="118" t="s">
        <v>683</v>
      </c>
      <c r="B580" s="33">
        <f>IF(COUNTIF('Weekend Quads'!$D581:$V600,A580)&gt;=1,"",ROW())</f>
        <v>580</v>
      </c>
      <c r="C580" s="33" t="str" cm="1">
        <f t="array" ref="C580">IF(ROW(A580)-ROW(A$1)+1&gt;COUNT($B$1:$B$718),"",INDEX($A$1:$A$718,SMALL($B$1:$B$718,1+ROW(A580)-ROW(A$1))))</f>
        <v>Logan McDonald</v>
      </c>
      <c r="D580" t="str">
        <f ca="1"/>
        <v>Logan McDonald</v>
      </c>
    </row>
    <row r="581" spans="1:4" x14ac:dyDescent="0.25">
      <c r="A581" s="117" t="s">
        <v>684</v>
      </c>
      <c r="B581" s="33">
        <f>IF(COUNTIF('Weekend Quads'!$D582:$V601,A581)&gt;=1,"",ROW())</f>
        <v>581</v>
      </c>
      <c r="C581" s="33" t="str" cm="1">
        <f t="array" ref="C581">IF(ROW(A581)-ROW(A$1)+1&gt;COUNT($B$1:$B$718),"",INDEX($A$1:$A$718,SMALL($B$1:$B$718,1+ROW(A581)-ROW(A$1))))</f>
        <v>Patrick Said</v>
      </c>
      <c r="D581" t="str">
        <f ca="1"/>
        <v>Patrick Said</v>
      </c>
    </row>
    <row r="582" spans="1:4" x14ac:dyDescent="0.25">
      <c r="A582" s="118" t="s">
        <v>685</v>
      </c>
      <c r="B582" s="33">
        <f>IF(COUNTIF('Weekend Quads'!$D583:$V602,A582)&gt;=1,"",ROW())</f>
        <v>582</v>
      </c>
      <c r="C582" s="33" t="str" cm="1">
        <f t="array" ref="C582">IF(ROW(A582)-ROW(A$1)+1&gt;COUNT($B$1:$B$718),"",INDEX($A$1:$A$718,SMALL($B$1:$B$718,1+ROW(A582)-ROW(A$1))))</f>
        <v>Patrick Snell</v>
      </c>
      <c r="D582" t="str">
        <f ca="1"/>
        <v>Patrick Snell</v>
      </c>
    </row>
    <row r="583" spans="1:4" x14ac:dyDescent="0.25">
      <c r="A583" s="117" t="s">
        <v>686</v>
      </c>
      <c r="B583" s="33">
        <f>IF(COUNTIF('Weekend Quads'!$D584:$V603,A583)&gt;=1,"",ROW())</f>
        <v>583</v>
      </c>
      <c r="C583" s="33" t="str" cm="1">
        <f t="array" ref="C583">IF(ROW(A583)-ROW(A$1)+1&gt;COUNT($B$1:$B$718),"",INDEX($A$1:$A$718,SMALL($B$1:$B$718,1+ROW(A583)-ROW(A$1))))</f>
        <v>Jed Adams</v>
      </c>
      <c r="D583" t="str">
        <f ca="1"/>
        <v>Jed Adams</v>
      </c>
    </row>
    <row r="584" spans="1:4" x14ac:dyDescent="0.25">
      <c r="A584" s="118" t="s">
        <v>687</v>
      </c>
      <c r="B584" s="33">
        <f>IF(COUNTIF('Weekend Quads'!$D585:$V604,A584)&gt;=1,"",ROW())</f>
        <v>584</v>
      </c>
      <c r="C584" s="33" t="str" cm="1">
        <f t="array" ref="C584">IF(ROW(A584)-ROW(A$1)+1&gt;COUNT($B$1:$B$718),"",INDEX($A$1:$A$718,SMALL($B$1:$B$718,1+ROW(A584)-ROW(A$1))))</f>
        <v>Zac Banch</v>
      </c>
      <c r="D584" t="str">
        <f ca="1"/>
        <v>Zac Banch</v>
      </c>
    </row>
    <row r="585" spans="1:4" x14ac:dyDescent="0.25">
      <c r="A585" s="117" t="s">
        <v>688</v>
      </c>
      <c r="B585" s="33">
        <f>IF(COUNTIF('Weekend Quads'!$D586:$V605,A585)&gt;=1,"",ROW())</f>
        <v>585</v>
      </c>
      <c r="C585" s="33" t="str" cm="1">
        <f t="array" ref="C585">IF(ROW(A585)-ROW(A$1)+1&gt;COUNT($B$1:$B$718),"",INDEX($A$1:$A$718,SMALL($B$1:$B$718,1+ROW(A585)-ROW(A$1))))</f>
        <v>Miller Bergman</v>
      </c>
      <c r="D585" t="str">
        <f ca="1"/>
        <v>Miller Bergman</v>
      </c>
    </row>
    <row r="586" spans="1:4" x14ac:dyDescent="0.25">
      <c r="A586" s="118" t="s">
        <v>689</v>
      </c>
      <c r="B586" s="33">
        <f>IF(COUNTIF('Weekend Quads'!$D587:$V606,A586)&gt;=1,"",ROW())</f>
        <v>586</v>
      </c>
      <c r="C586" s="33" t="str" cm="1">
        <f t="array" ref="C586">IF(ROW(A586)-ROW(A$1)+1&gt;COUNT($B$1:$B$718),"",INDEX($A$1:$A$718,SMALL($B$1:$B$718,1+ROW(A586)-ROW(A$1))))</f>
        <v>Kynan Brown</v>
      </c>
      <c r="D586" t="str">
        <f ca="1"/>
        <v>Kynan Brown</v>
      </c>
    </row>
    <row r="587" spans="1:4" x14ac:dyDescent="0.25">
      <c r="A587" s="117" t="s">
        <v>690</v>
      </c>
      <c r="B587" s="33">
        <f>IF(COUNTIF('Weekend Quads'!$D588:$V607,A587)&gt;=1,"",ROW())</f>
        <v>587</v>
      </c>
      <c r="C587" s="33" t="str" cm="1">
        <f t="array" ref="C587">IF(ROW(A587)-ROW(A$1)+1&gt;COUNT($B$1:$B$718),"",INDEX($A$1:$A$718,SMALL($B$1:$B$718,1+ROW(A587)-ROW(A$1))))</f>
        <v>Tom Campbell</v>
      </c>
      <c r="D587" t="str">
        <f ca="1"/>
        <v>Tom Campbell</v>
      </c>
    </row>
    <row r="588" spans="1:4" x14ac:dyDescent="0.25">
      <c r="A588" s="118" t="s">
        <v>691</v>
      </c>
      <c r="B588" s="33">
        <f>IF(COUNTIF('Weekend Quads'!$D589:$V608,A588)&gt;=1,"",ROW())</f>
        <v>588</v>
      </c>
      <c r="C588" s="33" t="str" cm="1">
        <f t="array" ref="C588">IF(ROW(A588)-ROW(A$1)+1&gt;COUNT($B$1:$B$718),"",INDEX($A$1:$A$718,SMALL($B$1:$B$718,1+ROW(A588)-ROW(A$1))))</f>
        <v>Callum Coleman-Jones</v>
      </c>
      <c r="D588" t="str">
        <f ca="1"/>
        <v>Callum Coleman-Jones</v>
      </c>
    </row>
    <row r="589" spans="1:4" x14ac:dyDescent="0.25">
      <c r="A589" s="117" t="s">
        <v>692</v>
      </c>
      <c r="B589" s="33">
        <f>IF(COUNTIF('Weekend Quads'!$D590:$V609,A589)&gt;=1,"",ROW())</f>
        <v>589</v>
      </c>
      <c r="C589" s="33" t="str" cm="1">
        <f t="array" ref="C589">IF(ROW(A589)-ROW(A$1)+1&gt;COUNT($B$1:$B$718),"",INDEX($A$1:$A$718,SMALL($B$1:$B$718,1+ROW(A589)-ROW(A$1))))</f>
        <v>Jai Culley</v>
      </c>
      <c r="D589" t="str">
        <f ca="1"/>
        <v>Jai Culley</v>
      </c>
    </row>
    <row r="590" spans="1:4" x14ac:dyDescent="0.25">
      <c r="A590" s="118" t="s">
        <v>693</v>
      </c>
      <c r="B590" s="33">
        <f>IF(COUNTIF('Weekend Quads'!$D591:$V610,A590)&gt;=1,"",ROW())</f>
        <v>590</v>
      </c>
      <c r="C590" s="33" t="str" cm="1">
        <f t="array" ref="C590">IF(ROW(A590)-ROW(A$1)+1&gt;COUNT($B$1:$B$718),"",INDEX($A$1:$A$718,SMALL($B$1:$B$718,1+ROW(A590)-ROW(A$1))))</f>
        <v>Eddie Ford</v>
      </c>
      <c r="D590" t="str">
        <f ca="1"/>
        <v>Eddie Ford</v>
      </c>
    </row>
    <row r="591" spans="1:4" x14ac:dyDescent="0.25">
      <c r="A591" s="117" t="s">
        <v>694</v>
      </c>
      <c r="B591" s="33">
        <f>IF(COUNTIF('Weekend Quads'!$D592:$V611,A591)&gt;=1,"",ROW())</f>
        <v>591</v>
      </c>
      <c r="C591" s="33" t="str" cm="1">
        <f t="array" ref="C591">IF(ROW(A591)-ROW(A$1)+1&gt;COUNT($B$1:$B$718),"",INDEX($A$1:$A$718,SMALL($B$1:$B$718,1+ROW(A591)-ROW(A$1))))</f>
        <v>Brayden George</v>
      </c>
      <c r="D591" t="str">
        <f ca="1"/>
        <v>Brayden George</v>
      </c>
    </row>
    <row r="592" spans="1:4" x14ac:dyDescent="0.25">
      <c r="A592" s="118" t="s">
        <v>695</v>
      </c>
      <c r="B592" s="33">
        <f>IF(COUNTIF('Weekend Quads'!$D593:$V612,A592)&gt;=1,"",ROW())</f>
        <v>592</v>
      </c>
      <c r="C592" s="33" t="str" cm="1">
        <f t="array" ref="C592">IF(ROW(A592)-ROW(A$1)+1&gt;COUNT($B$1:$B$718),"",INDEX($A$1:$A$718,SMALL($B$1:$B$718,1+ROW(A592)-ROW(A$1))))</f>
        <v>Taylor Goad</v>
      </c>
      <c r="D592" t="str">
        <f ca="1"/>
        <v>Taylor Goad</v>
      </c>
    </row>
    <row r="593" spans="1:4" x14ac:dyDescent="0.25">
      <c r="A593" s="117" t="s">
        <v>696</v>
      </c>
      <c r="B593" s="33">
        <f>IF(COUNTIF('Weekend Quads'!$D594:$V613,A593)&gt;=1,"",ROW())</f>
        <v>593</v>
      </c>
      <c r="C593" s="33" t="str" cm="1">
        <f t="array" ref="C593">IF(ROW(A593)-ROW(A$1)+1&gt;COUNT($B$1:$B$718),"",INDEX($A$1:$A$718,SMALL($B$1:$B$718,1+ROW(A593)-ROW(A$1))))</f>
        <v>Josh Goater</v>
      </c>
      <c r="D593" t="str">
        <f ca="1"/>
        <v>Josh Goater</v>
      </c>
    </row>
    <row r="594" spans="1:4" x14ac:dyDescent="0.25">
      <c r="A594" s="118" t="s">
        <v>697</v>
      </c>
      <c r="B594" s="33">
        <f>IF(COUNTIF('Weekend Quads'!$D595:$V614,A594)&gt;=1,"",ROW())</f>
        <v>594</v>
      </c>
      <c r="C594" s="33" t="str" cm="1">
        <f t="array" ref="C594">IF(ROW(A594)-ROW(A$1)+1&gt;COUNT($B$1:$B$718),"",INDEX($A$1:$A$718,SMALL($B$1:$B$718,1+ROW(A594)-ROW(A$1))))</f>
        <v>Marty Hore</v>
      </c>
      <c r="D594" t="str">
        <f ca="1"/>
        <v>Marty Hore</v>
      </c>
    </row>
    <row r="595" spans="1:4" x14ac:dyDescent="0.25">
      <c r="A595" s="117" t="s">
        <v>698</v>
      </c>
      <c r="B595" s="33">
        <f>IF(COUNTIF('Weekend Quads'!$D596:$V615,A595)&gt;=1,"",ROW())</f>
        <v>595</v>
      </c>
      <c r="C595" s="33" t="str" cm="1">
        <f t="array" ref="C595">IF(ROW(A595)-ROW(A$1)+1&gt;COUNT($B$1:$B$718),"",INDEX($A$1:$A$718,SMALL($B$1:$B$718,1+ROW(A595)-ROW(A$1))))</f>
        <v>Luker Kentfield</v>
      </c>
      <c r="D595" t="str">
        <f ca="1"/>
        <v>Luker Kentfield</v>
      </c>
    </row>
    <row r="596" spans="1:4" x14ac:dyDescent="0.25">
      <c r="A596" s="118" t="s">
        <v>699</v>
      </c>
      <c r="B596" s="33">
        <f>IF(COUNTIF('Weekend Quads'!$D597:$V616,A596)&gt;=1,"",ROW())</f>
        <v>596</v>
      </c>
      <c r="C596" s="33" t="str" cm="1">
        <f t="array" ref="C596">IF(ROW(A596)-ROW(A$1)+1&gt;COUNT($B$1:$B$718),"",INDEX($A$1:$A$718,SMALL($B$1:$B$718,1+ROW(A596)-ROW(A$1))))</f>
        <v>Shane McAdam</v>
      </c>
      <c r="D596" t="str">
        <f ca="1"/>
        <v>Shane McAdam</v>
      </c>
    </row>
    <row r="597" spans="1:4" x14ac:dyDescent="0.25">
      <c r="A597" s="117" t="s">
        <v>700</v>
      </c>
      <c r="B597" s="33">
        <f>IF(COUNTIF('Weekend Quads'!$D598:$V617,A597)&gt;=1,"",ROW())</f>
        <v>597</v>
      </c>
      <c r="C597" s="33" t="str" cm="1">
        <f t="array" ref="C597">IF(ROW(A597)-ROW(A$1)+1&gt;COUNT($B$1:$B$718),"",INDEX($A$1:$A$718,SMALL($B$1:$B$718,1+ROW(A597)-ROW(A$1))))</f>
        <v>Ricky Mentha</v>
      </c>
      <c r="D597" t="str">
        <f ca="1"/>
        <v>Ricky Mentha</v>
      </c>
    </row>
    <row r="598" spans="1:4" x14ac:dyDescent="0.25">
      <c r="A598" s="118" t="s">
        <v>701</v>
      </c>
      <c r="B598" s="33">
        <f>IF(COUNTIF('Weekend Quads'!$D599:$V618,A598)&gt;=1,"",ROW())</f>
        <v>598</v>
      </c>
      <c r="C598" s="33" t="str" cm="1">
        <f t="array" ref="C598">IF(ROW(A598)-ROW(A$1)+1&gt;COUNT($B$1:$B$718),"",INDEX($A$1:$A$718,SMALL($B$1:$B$718,1+ROW(A598)-ROW(A$1))))</f>
        <v>Andy Moniz-Wakefield</v>
      </c>
      <c r="D598" t="str">
        <f ca="1"/>
        <v>Andy Moniz-Wakefield</v>
      </c>
    </row>
    <row r="599" spans="1:4" x14ac:dyDescent="0.25">
      <c r="A599" s="117" t="s">
        <v>702</v>
      </c>
      <c r="B599" s="33">
        <f>IF(COUNTIF('Weekend Quads'!$D600:$V619,A599)&gt;=1,"",ROW())</f>
        <v>599</v>
      </c>
      <c r="C599" s="33" t="str" cm="1">
        <f t="array" ref="C599">IF(ROW(A599)-ROW(A$1)+1&gt;COUNT($B$1:$B$718),"",INDEX($A$1:$A$718,SMALL($B$1:$B$718,1+ROW(A599)-ROW(A$1))))</f>
        <v>Geordie Payne</v>
      </c>
      <c r="D599" t="str">
        <f ca="1"/>
        <v>Geordie Payne</v>
      </c>
    </row>
    <row r="600" spans="1:4" x14ac:dyDescent="0.25">
      <c r="A600" s="118" t="s">
        <v>703</v>
      </c>
      <c r="B600" s="33">
        <f>IF(COUNTIF('Weekend Quads'!$D601:$V620,A600)&gt;=1,"",ROW())</f>
        <v>600</v>
      </c>
      <c r="C600" s="33" t="str" cm="1">
        <f t="array" ref="C600">IF(ROW(A600)-ROW(A$1)+1&gt;COUNT($B$1:$B$718),"",INDEX($A$1:$A$718,SMALL($B$1:$B$718,1+ROW(A600)-ROW(A$1))))</f>
        <v>Oliver Sestan</v>
      </c>
      <c r="D600" t="str">
        <f ca="1"/>
        <v>Oliver Sestan</v>
      </c>
    </row>
    <row r="601" spans="1:4" x14ac:dyDescent="0.25">
      <c r="A601" s="117" t="s">
        <v>704</v>
      </c>
      <c r="B601" s="33">
        <f>IF(COUNTIF('Weekend Quads'!$D602:$V621,A601)&gt;=1,"",ROW())</f>
        <v>601</v>
      </c>
      <c r="C601" s="33" t="str" cm="1">
        <f t="array" ref="C601">IF(ROW(A601)-ROW(A$1)+1&gt;COUNT($B$1:$B$718),"",INDEX($A$1:$A$718,SMALL($B$1:$B$718,1+ROW(A601)-ROW(A$1))))</f>
        <v>River Stevens</v>
      </c>
      <c r="D601" t="str">
        <f ca="1"/>
        <v>River Stevens</v>
      </c>
    </row>
    <row r="602" spans="1:4" x14ac:dyDescent="0.25">
      <c r="A602" s="118" t="s">
        <v>705</v>
      </c>
      <c r="B602" s="33">
        <f>IF(COUNTIF('Weekend Quads'!$D603:$V622,A602)&gt;=1,"",ROW())</f>
        <v>602</v>
      </c>
      <c r="C602" s="33" t="str" cm="1">
        <f t="array" ref="C602">IF(ROW(A602)-ROW(A$1)+1&gt;COUNT($B$1:$B$718),"",INDEX($A$1:$A$718,SMALL($B$1:$B$718,1+ROW(A602)-ROW(A$1))))</f>
        <v>Brynn Teakle</v>
      </c>
      <c r="D602" t="str">
        <f ca="1"/>
        <v>Brynn Teakle</v>
      </c>
    </row>
    <row r="603" spans="1:4" x14ac:dyDescent="0.25">
      <c r="A603" s="117" t="s">
        <v>706</v>
      </c>
      <c r="B603" s="33">
        <f>IF(COUNTIF('Weekend Quads'!$D604:$V623,A603)&gt;=1,"",ROW())</f>
        <v>603</v>
      </c>
      <c r="C603" s="33" t="str" cm="1">
        <f t="array" ref="C603">IF(ROW(A603)-ROW(A$1)+1&gt;COUNT($B$1:$B$718),"",INDEX($A$1:$A$718,SMALL($B$1:$B$718,1+ROW(A603)-ROW(A$1))))</f>
        <v>Cooper Trembath</v>
      </c>
      <c r="D603" t="str">
        <f ca="1"/>
        <v>Cooper Trembath</v>
      </c>
    </row>
    <row r="604" spans="1:4" x14ac:dyDescent="0.25">
      <c r="A604" s="118" t="s">
        <v>707</v>
      </c>
      <c r="B604" s="33">
        <f>IF(COUNTIF('Weekend Quads'!$D605:$V624,A604)&gt;=1,"",ROW())</f>
        <v>604</v>
      </c>
      <c r="C604" s="33" t="str" cm="1">
        <f t="array" ref="C604">IF(ROW(A604)-ROW(A$1)+1&gt;COUNT($B$1:$B$718),"",INDEX($A$1:$A$718,SMALL($B$1:$B$718,1+ROW(A604)-ROW(A$1))))</f>
        <v>Luke Urquhart</v>
      </c>
      <c r="D604" t="str">
        <f ca="1"/>
        <v>Luke Urquhart</v>
      </c>
    </row>
    <row r="605" spans="1:4" x14ac:dyDescent="0.25">
      <c r="A605" s="117" t="s">
        <v>708</v>
      </c>
      <c r="B605" s="33">
        <f>IF(COUNTIF('Weekend Quads'!$D606:$V625,A605)&gt;=1,"",ROW())</f>
        <v>605</v>
      </c>
      <c r="C605" s="33" t="str" cm="1">
        <f t="array" ref="C605">IF(ROW(A605)-ROW(A$1)+1&gt;COUNT($B$1:$B$718),"",INDEX($A$1:$A$718,SMALL($B$1:$B$718,1+ROW(A605)-ROW(A$1))))</f>
        <v>Will Verrall</v>
      </c>
      <c r="D605" t="str">
        <f ca="1"/>
        <v>Will Verrall</v>
      </c>
    </row>
    <row r="606" spans="1:4" x14ac:dyDescent="0.25">
      <c r="A606" s="118" t="s">
        <v>709</v>
      </c>
      <c r="B606" s="33">
        <f>IF(COUNTIF('Weekend Quads'!$D607:$V626,A606)&gt;=1,"",ROW())</f>
        <v>606</v>
      </c>
      <c r="C606" s="33" t="str" cm="1">
        <f t="array" ref="C606">IF(ROW(A606)-ROW(A$1)+1&gt;COUNT($B$1:$B$718),"",INDEX($A$1:$A$718,SMALL($B$1:$B$718,1+ROW(A606)-ROW(A$1))))</f>
        <v>Cody Anderson</v>
      </c>
      <c r="D606" t="str">
        <f ca="1"/>
        <v>Cody Anderson</v>
      </c>
    </row>
    <row r="607" spans="1:4" x14ac:dyDescent="0.25">
      <c r="A607" s="117" t="s">
        <v>710</v>
      </c>
      <c r="B607" s="33">
        <f>IF(COUNTIF('Weekend Quads'!$D608:$V627,A607)&gt;=1,"",ROW())</f>
        <v>607</v>
      </c>
      <c r="C607" s="33" t="str" cm="1">
        <f t="array" ref="C607">IF(ROW(A607)-ROW(A$1)+1&gt;COUNT($B$1:$B$718),"",INDEX($A$1:$A$718,SMALL($B$1:$B$718,1+ROW(A607)-ROW(A$1))))</f>
        <v>James Blanck</v>
      </c>
      <c r="D607" t="str">
        <f ca="1"/>
        <v>James Blanck</v>
      </c>
    </row>
    <row r="608" spans="1:4" x14ac:dyDescent="0.25">
      <c r="A608" s="118" t="s">
        <v>711</v>
      </c>
      <c r="B608" s="33">
        <f>IF(COUNTIF('Weekend Quads'!$D609:$V628,A608)&gt;=1,"",ROW())</f>
        <v>608</v>
      </c>
      <c r="C608" s="33" t="str" cm="1">
        <f t="array" ref="C608">IF(ROW(A608)-ROW(A$1)+1&gt;COUNT($B$1:$B$718),"",INDEX($A$1:$A$718,SMALL($B$1:$B$718,1+ROW(A608)-ROW(A$1))))</f>
        <v>Will Brodie</v>
      </c>
      <c r="D608" t="str">
        <f ca="1"/>
        <v>Will Brodie</v>
      </c>
    </row>
    <row r="609" spans="1:4" x14ac:dyDescent="0.25">
      <c r="A609" s="117" t="s">
        <v>712</v>
      </c>
      <c r="B609" s="33">
        <f>IF(COUNTIF('Weekend Quads'!$D610:$V629,A609)&gt;=1,"",ROW())</f>
        <v>609</v>
      </c>
      <c r="C609" s="33" t="str" cm="1">
        <f t="array" ref="C609">IF(ROW(A609)-ROW(A$1)+1&gt;COUNT($B$1:$B$718),"",INDEX($A$1:$A$718,SMALL($B$1:$B$718,1+ROW(A609)-ROW(A$1))))</f>
        <v>Jaren Carr</v>
      </c>
      <c r="D609" t="str">
        <f ca="1"/>
        <v>Jaren Carr</v>
      </c>
    </row>
    <row r="610" spans="1:4" x14ac:dyDescent="0.25">
      <c r="A610" s="118" t="s">
        <v>713</v>
      </c>
      <c r="B610" s="33">
        <f>IF(COUNTIF('Weekend Quads'!$D611:$V630,A610)&gt;=1,"",ROW())</f>
        <v>610</v>
      </c>
      <c r="C610" s="33" t="str" cm="1">
        <f t="array" ref="C610">IF(ROW(A610)-ROW(A$1)+1&gt;COUNT($B$1:$B$718),"",INDEX($A$1:$A$718,SMALL($B$1:$B$718,1+ROW(A610)-ROW(A$1))))</f>
        <v>Hugh Davies</v>
      </c>
      <c r="D610" t="str">
        <f ca="1"/>
        <v>Hugh Davies</v>
      </c>
    </row>
    <row r="611" spans="1:4" x14ac:dyDescent="0.25">
      <c r="A611" s="117" t="s">
        <v>714</v>
      </c>
      <c r="B611" s="33">
        <f>IF(COUNTIF('Weekend Quads'!$D612:$V631,A611)&gt;=1,"",ROW())</f>
        <v>611</v>
      </c>
      <c r="C611" s="33" t="str" cm="1">
        <f t="array" ref="C611">IF(ROW(A611)-ROW(A$1)+1&gt;COUNT($B$1:$B$718),"",INDEX($A$1:$A$718,SMALL($B$1:$B$718,1+ROW(A611)-ROW(A$1))))</f>
        <v>Jack Delean</v>
      </c>
      <c r="D611" t="str">
        <f ca="1"/>
        <v>Jack Delean</v>
      </c>
    </row>
    <row r="612" spans="1:4" x14ac:dyDescent="0.25">
      <c r="A612" s="118" t="s">
        <v>715</v>
      </c>
      <c r="B612" s="33">
        <f>IF(COUNTIF('Weekend Quads'!$D613:$V632,A612)&gt;=1,"",ROW())</f>
        <v>612</v>
      </c>
      <c r="C612" s="33" t="str" cm="1">
        <f t="array" ref="C612">IF(ROW(A612)-ROW(A$1)+1&gt;COUNT($B$1:$B$718),"",INDEX($A$1:$A$718,SMALL($B$1:$B$718,1+ROW(A612)-ROW(A$1))))</f>
        <v>Matt Hill</v>
      </c>
      <c r="D612" t="str">
        <f ca="1"/>
        <v>Matt Hill</v>
      </c>
    </row>
    <row r="613" spans="1:4" x14ac:dyDescent="0.25">
      <c r="A613" s="117" t="s">
        <v>716</v>
      </c>
      <c r="B613" s="33">
        <f>IF(COUNTIF('Weekend Quads'!$D614:$V633,A613)&gt;=1,"",ROW())</f>
        <v>613</v>
      </c>
      <c r="C613" s="33" t="str" cm="1">
        <f t="array" ref="C613">IF(ROW(A613)-ROW(A$1)+1&gt;COUNT($B$1:$B$718),"",INDEX($A$1:$A$718,SMALL($B$1:$B$718,1+ROW(A613)-ROW(A$1))))</f>
        <v>Odin Jones</v>
      </c>
      <c r="D613" t="str">
        <f ca="1"/>
        <v>Odin Jones</v>
      </c>
    </row>
    <row r="614" spans="1:4" x14ac:dyDescent="0.25">
      <c r="A614" s="118" t="s">
        <v>717</v>
      </c>
      <c r="B614" s="33">
        <f>IF(COUNTIF('Weekend Quads'!$D615:$V634,A614)&gt;=1,"",ROW())</f>
        <v>614</v>
      </c>
      <c r="C614" s="33" t="str" cm="1">
        <f t="array" ref="C614">IF(ROW(A614)-ROW(A$1)+1&gt;COUNT($B$1:$B$718),"",INDEX($A$1:$A$718,SMALL($B$1:$B$718,1+ROW(A614)-ROW(A$1))))</f>
        <v>Mitch Lewis</v>
      </c>
      <c r="D614" t="str">
        <f ca="1"/>
        <v>Mitch Lewis</v>
      </c>
    </row>
    <row r="615" spans="1:4" x14ac:dyDescent="0.25">
      <c r="A615" s="117" t="s">
        <v>718</v>
      </c>
      <c r="B615" s="33">
        <f>IF(COUNTIF('Weekend Quads'!$D616:$V635,A615)&gt;=1,"",ROW())</f>
        <v>615</v>
      </c>
      <c r="C615" s="33" t="str" cm="1">
        <f t="array" ref="C615">IF(ROW(A615)-ROW(A$1)+1&gt;COUNT($B$1:$B$718),"",INDEX($A$1:$A$718,SMALL($B$1:$B$718,1+ROW(A615)-ROW(A$1))))</f>
        <v>William McCabe</v>
      </c>
      <c r="D615" t="str">
        <f ca="1"/>
        <v>William McCabe</v>
      </c>
    </row>
    <row r="616" spans="1:4" x14ac:dyDescent="0.25">
      <c r="A616" s="118" t="s">
        <v>719</v>
      </c>
      <c r="B616" s="33">
        <f>IF(COUNTIF('Weekend Quads'!$D617:$V636,A616)&gt;=1,"",ROW())</f>
        <v>616</v>
      </c>
      <c r="C616" s="33" t="str" cm="1">
        <f t="array" ref="C616">IF(ROW(A616)-ROW(A$1)+1&gt;COUNT($B$1:$B$718),"",INDEX($A$1:$A$718,SMALL($B$1:$B$718,1+ROW(A616)-ROW(A$1))))</f>
        <v>Noah Mraz</v>
      </c>
      <c r="D616" t="str">
        <f ca="1"/>
        <v>Noah Mraz</v>
      </c>
    </row>
    <row r="617" spans="1:4" x14ac:dyDescent="0.25">
      <c r="A617" s="117" t="s">
        <v>720</v>
      </c>
      <c r="B617" s="33">
        <f>IF(COUNTIF('Weekend Quads'!$D618:$V637,A617)&gt;=1,"",ROW())</f>
        <v>617</v>
      </c>
      <c r="C617" s="33" t="str" cm="1">
        <f t="array" ref="C617">IF(ROW(A617)-ROW(A$1)+1&gt;COUNT($B$1:$B$718),"",INDEX($A$1:$A$718,SMALL($B$1:$B$718,1+ROW(A617)-ROW(A$1))))</f>
        <v>Ollie Murphy</v>
      </c>
      <c r="D617" t="str">
        <f ca="1"/>
        <v>Ollie Murphy</v>
      </c>
    </row>
    <row r="618" spans="1:4" x14ac:dyDescent="0.25">
      <c r="A618" s="117" t="s">
        <v>721</v>
      </c>
      <c r="B618" s="33">
        <f>IF(COUNTIF('Weekend Quads'!$D619:$V638,A618)&gt;=1,"",ROW())</f>
        <v>618</v>
      </c>
      <c r="C618" s="33" t="str" cm="1">
        <f t="array" ref="C618">IF(ROW(A618)-ROW(A$1)+1&gt;COUNT($B$1:$B$718),"",INDEX($A$1:$A$718,SMALL($B$1:$B$718,1+ROW(A618)-ROW(A$1))))</f>
        <v>Charlie Nicholls</v>
      </c>
      <c r="D618" t="str">
        <f ca="1"/>
        <v>Charlie Nicholls</v>
      </c>
    </row>
    <row r="619" spans="1:4" x14ac:dyDescent="0.25">
      <c r="A619" s="118" t="s">
        <v>722</v>
      </c>
      <c r="B619" s="33">
        <f>IF(COUNTIF('Weekend Quads'!$D620:$V639,A619)&gt;=1,"",ROW())</f>
        <v>619</v>
      </c>
      <c r="C619" s="33" t="str" cm="1">
        <f t="array" ref="C619">IF(ROW(A619)-ROW(A$1)+1&gt;COUNT($B$1:$B$718),"",INDEX($A$1:$A$718,SMALL($B$1:$B$718,1+ROW(A619)-ROW(A$1))))</f>
        <v>Aiden Riddle</v>
      </c>
      <c r="D619" t="str">
        <f ca="1"/>
        <v>Aiden Riddle</v>
      </c>
    </row>
    <row r="620" spans="1:4" x14ac:dyDescent="0.25">
      <c r="A620" s="117" t="s">
        <v>723</v>
      </c>
      <c r="B620" s="33">
        <f>IF(COUNTIF('Weekend Quads'!$D621:$V640,A620)&gt;=1,"",ROW())</f>
        <v>620</v>
      </c>
      <c r="C620" s="33" t="str" cm="1">
        <f t="array" ref="C620">IF(ROW(A620)-ROW(A$1)+1&gt;COUNT($B$1:$B$718),"",INDEX($A$1:$A$718,SMALL($B$1:$B$718,1+ROW(A620)-ROW(A$1))))</f>
        <v>Bodie Ryan</v>
      </c>
      <c r="D620" t="str">
        <f ca="1"/>
        <v>Bodie Ryan</v>
      </c>
    </row>
    <row r="621" spans="1:4" x14ac:dyDescent="0.25">
      <c r="A621" s="118" t="s">
        <v>724</v>
      </c>
      <c r="B621" s="33">
        <f>IF(COUNTIF('Weekend Quads'!$D622:$V641,A621)&gt;=1,"",ROW())</f>
        <v>621</v>
      </c>
      <c r="C621" s="33" t="str" cm="1">
        <f t="array" ref="C621">IF(ROW(A621)-ROW(A$1)+1&gt;COUNT($B$1:$B$718),"",INDEX($A$1:$A$718,SMALL($B$1:$B$718,1+ROW(A621)-ROW(A$1))))</f>
        <v>Jasper Scaife</v>
      </c>
      <c r="D621" t="str">
        <f ca="1"/>
        <v>Jasper Scaife</v>
      </c>
    </row>
    <row r="622" spans="1:4" x14ac:dyDescent="0.25">
      <c r="A622" s="117" t="s">
        <v>725</v>
      </c>
      <c r="B622" s="33">
        <f>IF(COUNTIF('Weekend Quads'!$D623:$V642,A622)&gt;=1,"",ROW())</f>
        <v>622</v>
      </c>
      <c r="C622" s="33" t="str" cm="1">
        <f t="array" ref="C622">IF(ROW(A622)-ROW(A$1)+1&gt;COUNT($B$1:$B$718),"",INDEX($A$1:$A$718,SMALL($B$1:$B$718,1+ROW(A622)-ROW(A$1))))</f>
        <v>Jai Serong</v>
      </c>
      <c r="D622" t="str">
        <f ca="1"/>
        <v>Jai Serong</v>
      </c>
    </row>
    <row r="623" spans="1:4" x14ac:dyDescent="0.25">
      <c r="A623" s="118" t="s">
        <v>726</v>
      </c>
      <c r="B623" s="33">
        <f>IF(COUNTIF('Weekend Quads'!$D624:$V643,A623)&gt;=1,"",ROW())</f>
        <v>623</v>
      </c>
      <c r="C623" s="33" t="str" cm="1">
        <f t="array" ref="C623">IF(ROW(A623)-ROW(A$1)+1&gt;COUNT($B$1:$B$718),"",INDEX($A$1:$A$718,SMALL($B$1:$B$718,1+ROW(A623)-ROW(A$1))))</f>
        <v>Sam Sturt</v>
      </c>
      <c r="D623" t="str">
        <f ca="1"/>
        <v>Sam Sturt</v>
      </c>
    </row>
    <row r="624" spans="1:4" x14ac:dyDescent="0.25">
      <c r="A624" s="117" t="s">
        <v>727</v>
      </c>
      <c r="B624" s="33">
        <f>IF(COUNTIF('Weekend Quads'!$D625:$V644,A624)&gt;=1,"",ROW())</f>
        <v>624</v>
      </c>
      <c r="C624" s="33" t="str" cm="1">
        <f t="array" ref="C624">IF(ROW(A624)-ROW(A$1)+1&gt;COUNT($B$1:$B$718),"",INDEX($A$1:$A$718,SMALL($B$1:$B$718,1+ROW(A624)-ROW(A$1))))</f>
        <v>Jaime Uhr-Henry</v>
      </c>
      <c r="D624" t="str">
        <f ca="1"/>
        <v>Jaime Uhr-Henry</v>
      </c>
    </row>
    <row r="625" spans="1:4" x14ac:dyDescent="0.25">
      <c r="A625" s="118" t="s">
        <v>728</v>
      </c>
      <c r="B625" s="33">
        <f>IF(COUNTIF('Weekend Quads'!$D626:$V645,A625)&gt;=1,"",ROW())</f>
        <v>625</v>
      </c>
      <c r="C625" s="33" t="str" cm="1">
        <f t="array" ref="C625">IF(ROW(A625)-ROW(A$1)+1&gt;COUNT($B$1:$B$718),"",INDEX($A$1:$A$718,SMALL($B$1:$B$718,1+ROW(A625)-ROW(A$1))))</f>
        <v>Michael Walters</v>
      </c>
      <c r="D625" t="str">
        <f ca="1"/>
        <v>Michael Walters</v>
      </c>
    </row>
    <row r="626" spans="1:4" x14ac:dyDescent="0.25">
      <c r="A626" s="117" t="s">
        <v>729</v>
      </c>
      <c r="B626" s="33">
        <f>IF(COUNTIF('Weekend Quads'!$D627:$V646,A626)&gt;=1,"",ROW())</f>
        <v>626</v>
      </c>
      <c r="C626" s="33" t="str" cm="1">
        <f t="array" ref="C626">IF(ROW(A626)-ROW(A$1)+1&gt;COUNT($B$1:$B$718),"",INDEX($A$1:$A$718,SMALL($B$1:$B$718,1+ROW(A626)-ROW(A$1))))</f>
        <v>Judson Clarke</v>
      </c>
      <c r="D626" t="str">
        <f ca="1"/>
        <v>Judson Clarke</v>
      </c>
    </row>
    <row r="627" spans="1:4" x14ac:dyDescent="0.25">
      <c r="A627" s="118" t="s">
        <v>730</v>
      </c>
      <c r="B627" s="33">
        <f>IF(COUNTIF('Weekend Quads'!$D628:$V647,A627)&gt;=1,"",ROW())</f>
        <v>627</v>
      </c>
      <c r="C627" s="33" t="str" cm="1">
        <f t="array" ref="C627">IF(ROW(A627)-ROW(A$1)+1&gt;COUNT($B$1:$B$718),"",INDEX($A$1:$A$718,SMALL($B$1:$B$718,1+ROW(A627)-ROW(A$1))))</f>
        <v>Mate Colina</v>
      </c>
      <c r="D627" t="str">
        <f ca="1"/>
        <v>Mate Colina</v>
      </c>
    </row>
    <row r="628" spans="1:4" x14ac:dyDescent="0.25">
      <c r="A628" s="117" t="s">
        <v>731</v>
      </c>
      <c r="B628" s="33">
        <f>IF(COUNTIF('Weekend Quads'!$D629:$V648,A628)&gt;=1,"",ROW())</f>
        <v>628</v>
      </c>
      <c r="C628" s="33" t="str" cm="1">
        <f t="array" ref="C628">IF(ROW(A628)-ROW(A$1)+1&gt;COUNT($B$1:$B$718),"",INDEX($A$1:$A$718,SMALL($B$1:$B$718,1+ROW(A628)-ROW(A$1))))</f>
        <v>Nik Cox</v>
      </c>
      <c r="D628" t="str">
        <f ca="1"/>
        <v>Nik Cox</v>
      </c>
    </row>
    <row r="629" spans="1:4" x14ac:dyDescent="0.25">
      <c r="A629" s="118" t="s">
        <v>732</v>
      </c>
      <c r="B629" s="33">
        <f>IF(COUNTIF('Weekend Quads'!$D630:$V649,A629)&gt;=1,"",ROW())</f>
        <v>629</v>
      </c>
      <c r="C629" s="33" t="str" cm="1">
        <f t="array" ref="C629">IF(ROW(A629)-ROW(A$1)+1&gt;COUNT($B$1:$B$718),"",INDEX($A$1:$A$718,SMALL($B$1:$B$718,1+ROW(A629)-ROW(A$1))))</f>
        <v>Alwyn Davey Jnr</v>
      </c>
      <c r="D629" t="str">
        <f ca="1"/>
        <v>Alwyn Davey Jnr</v>
      </c>
    </row>
    <row r="630" spans="1:4" x14ac:dyDescent="0.25">
      <c r="A630" s="117" t="s">
        <v>733</v>
      </c>
      <c r="B630" s="33">
        <f>IF(COUNTIF('Weekend Quads'!$D631:$V650,A630)&gt;=1,"",ROW())</f>
        <v>630</v>
      </c>
      <c r="C630" s="33" t="str" cm="1">
        <f t="array" ref="C630">IF(ROW(A630)-ROW(A$1)+1&gt;COUNT($B$1:$B$718),"",INDEX($A$1:$A$718,SMALL($B$1:$B$718,1+ROW(A630)-ROW(A$1))))</f>
        <v>Kayle Gerreyn</v>
      </c>
      <c r="D630" t="str">
        <f ca="1"/>
        <v>Kayle Gerreyn</v>
      </c>
    </row>
    <row r="631" spans="1:4" x14ac:dyDescent="0.25">
      <c r="A631" s="118" t="s">
        <v>734</v>
      </c>
      <c r="B631" s="33">
        <f>IF(COUNTIF('Weekend Quads'!$D632:$V651,A631)&gt;=1,"",ROW())</f>
        <v>631</v>
      </c>
      <c r="C631" s="33" t="str" cm="1">
        <f t="array" ref="C631">IF(ROW(A631)-ROW(A$1)+1&gt;COUNT($B$1:$B$718),"",INDEX($A$1:$A$718,SMALL($B$1:$B$718,1+ROW(A631)-ROW(A$1))))</f>
        <v>Josh Gibcus</v>
      </c>
      <c r="D631" t="str">
        <f ca="1"/>
        <v>Josh Gibcus</v>
      </c>
    </row>
    <row r="632" spans="1:4" x14ac:dyDescent="0.25">
      <c r="A632" s="117" t="s">
        <v>735</v>
      </c>
      <c r="B632" s="33">
        <f>IF(COUNTIF('Weekend Quads'!$D633:$V652,A632)&gt;=1,"",ROW())</f>
        <v>632</v>
      </c>
      <c r="C632" s="33" t="str" cm="1">
        <f t="array" ref="C632">IF(ROW(A632)-ROW(A$1)+1&gt;COUNT($B$1:$B$718),"",INDEX($A$1:$A$718,SMALL($B$1:$B$718,1+ROW(A632)-ROW(A$1))))</f>
        <v>Oliver Hayes-Brown</v>
      </c>
      <c r="D632" t="str">
        <f ca="1"/>
        <v>Oliver Hayes-Brown</v>
      </c>
    </row>
    <row r="633" spans="1:4" x14ac:dyDescent="0.25">
      <c r="A633" s="118" t="s">
        <v>736</v>
      </c>
      <c r="B633" s="33">
        <f>IF(COUNTIF('Weekend Quads'!$D634:$V653,A633)&gt;=1,"",ROW())</f>
        <v>633</v>
      </c>
      <c r="C633" s="33" t="str" cm="1">
        <f t="array" ref="C633">IF(ROW(A633)-ROW(A$1)+1&gt;COUNT($B$1:$B$718),"",INDEX($A$1:$A$718,SMALL($B$1:$B$718,1+ROW(A633)-ROW(A$1))))</f>
        <v>Taj Hotton</v>
      </c>
      <c r="D633" t="str">
        <f ca="1"/>
        <v>Taj Hotton</v>
      </c>
    </row>
    <row r="634" spans="1:4" x14ac:dyDescent="0.25">
      <c r="A634" s="117" t="s">
        <v>737</v>
      </c>
      <c r="B634" s="33">
        <f>IF(COUNTIF('Weekend Quads'!$D635:$V654,A634)&gt;=1,"",ROW())</f>
        <v>634</v>
      </c>
      <c r="C634" s="33" t="str" cm="1">
        <f t="array" ref="C634">IF(ROW(A634)-ROW(A$1)+1&gt;COUNT($B$1:$B$718),"",INDEX($A$1:$A$718,SMALL($B$1:$B$718,1+ROW(A634)-ROW(A$1))))</f>
        <v>Jacob Koschitzke</v>
      </c>
      <c r="D634" t="str">
        <f ca="1"/>
        <v>Jacob Koschitzke</v>
      </c>
    </row>
    <row r="635" spans="1:4" x14ac:dyDescent="0.25">
      <c r="A635" s="118" t="s">
        <v>738</v>
      </c>
      <c r="B635" s="33">
        <f>IF(COUNTIF('Weekend Quads'!$D636:$V655,A635)&gt;=1,"",ROW())</f>
        <v>635</v>
      </c>
      <c r="C635" s="33" t="str" cm="1">
        <f t="array" ref="C635">IF(ROW(A635)-ROW(A$1)+1&gt;COUNT($B$1:$B$718),"",INDEX($A$1:$A$718,SMALL($B$1:$B$718,1+ROW(A635)-ROW(A$1))))</f>
        <v>Liam McMahon</v>
      </c>
      <c r="D635" t="str">
        <f ca="1"/>
        <v>Liam McMahon</v>
      </c>
    </row>
    <row r="636" spans="1:4" x14ac:dyDescent="0.25">
      <c r="A636" s="117" t="s">
        <v>739</v>
      </c>
      <c r="B636" s="33">
        <f>IF(COUNTIF('Weekend Quads'!$D637:$V656,A636)&gt;=1,"",ROW())</f>
        <v>636</v>
      </c>
      <c r="C636" s="33" t="str" cm="1">
        <f t="array" ref="C636">IF(ROW(A636)-ROW(A$1)+1&gt;COUNT($B$1:$B$718),"",INDEX($A$1:$A$718,SMALL($B$1:$B$718,1+ROW(A636)-ROW(A$1))))</f>
        <v>Jayden Nguyen</v>
      </c>
      <c r="D636" t="str">
        <f ca="1"/>
        <v>Jayden Nguyen</v>
      </c>
    </row>
    <row r="637" spans="1:4" x14ac:dyDescent="0.25">
      <c r="A637" s="118" t="s">
        <v>740</v>
      </c>
      <c r="B637" s="33">
        <f>IF(COUNTIF('Weekend Quads'!$D638:$V657,A637)&gt;=1,"",ROW())</f>
        <v>637</v>
      </c>
      <c r="C637" s="33" t="str" cm="1">
        <f t="array" ref="C637">IF(ROW(A637)-ROW(A$1)+1&gt;COUNT($B$1:$B$718),"",INDEX($A$1:$A$718,SMALL($B$1:$B$718,1+ROW(A637)-ROW(A$1))))</f>
        <v>Oskar Smartt</v>
      </c>
      <c r="D637" t="str">
        <f ca="1"/>
        <v>Oskar Smartt</v>
      </c>
    </row>
    <row r="638" spans="1:4" x14ac:dyDescent="0.25">
      <c r="A638" s="117" t="s">
        <v>741</v>
      </c>
      <c r="B638" s="33">
        <f>IF(COUNTIF('Weekend Quads'!$D639:$V658,A638)&gt;=1,"",ROW())</f>
        <v>638</v>
      </c>
      <c r="C638" s="33" t="str" cm="1">
        <f t="array" ref="C638">IF(ROW(A638)-ROW(A$1)+1&gt;COUNT($B$1:$B$718),"",INDEX($A$1:$A$718,SMALL($B$1:$B$718,1+ROW(A638)-ROW(A$1))))</f>
        <v>Josh Smillie</v>
      </c>
      <c r="D638" t="str">
        <f ca="1"/>
        <v>Josh Smillie</v>
      </c>
    </row>
    <row r="639" spans="1:4" x14ac:dyDescent="0.25">
      <c r="A639" s="118" t="s">
        <v>742</v>
      </c>
      <c r="B639" s="33">
        <f>IF(COUNTIF('Weekend Quads'!$D640:$V659,A639)&gt;=1,"",ROW())</f>
        <v>639</v>
      </c>
      <c r="C639" s="33" t="str" cm="1">
        <f t="array" ref="C639">IF(ROW(A639)-ROW(A$1)+1&gt;COUNT($B$1:$B$718),"",INDEX($A$1:$A$718,SMALL($B$1:$B$718,1+ROW(A639)-ROW(A$1))))</f>
        <v>Rhys Unwin</v>
      </c>
      <c r="D639" t="str">
        <f ca="1"/>
        <v>Rhys Unwin</v>
      </c>
    </row>
    <row r="640" spans="1:4" x14ac:dyDescent="0.25">
      <c r="A640" s="117" t="s">
        <v>743</v>
      </c>
      <c r="B640" s="33">
        <f>IF(COUNTIF('Weekend Quads'!$D641:$V660,A640)&gt;=1,"",ROW())</f>
        <v>640</v>
      </c>
      <c r="C640" s="33" t="str" cm="1">
        <f t="array" ref="C640">IF(ROW(A640)-ROW(A$1)+1&gt;COUNT($B$1:$B$718),"",INDEX($A$1:$A$718,SMALL($B$1:$B$718,1+ROW(A640)-ROW(A$1))))</f>
        <v>Tylar Young</v>
      </c>
      <c r="D640" t="str">
        <f ca="1"/>
        <v>Tylar Young</v>
      </c>
    </row>
    <row r="641" spans="1:4" x14ac:dyDescent="0.25">
      <c r="A641" s="118" t="s">
        <v>744</v>
      </c>
      <c r="B641" s="33">
        <f>IF(COUNTIF('Weekend Quads'!$D642:$V661,A641)&gt;=1,"",ROW())</f>
        <v>641</v>
      </c>
      <c r="C641" s="33" t="str" cm="1">
        <f t="array" ref="C641">IF(ROW(A641)-ROW(A$1)+1&gt;COUNT($B$1:$B$718),"",INDEX($A$1:$A$718,SMALL($B$1:$B$718,1+ROW(A641)-ROW(A$1))))</f>
        <v>Tanner Bruhn</v>
      </c>
      <c r="D641" t="str">
        <f ca="1"/>
        <v>Tanner Bruhn</v>
      </c>
    </row>
    <row r="642" spans="1:4" x14ac:dyDescent="0.25">
      <c r="A642" s="117" t="s">
        <v>745</v>
      </c>
      <c r="B642" s="33">
        <f>IF(COUNTIF('Weekend Quads'!$D643:$V662,A642)&gt;=1,"",ROW())</f>
        <v>642</v>
      </c>
      <c r="C642" s="33" t="str" cm="1">
        <f t="array" ref="C642">IF(ROW(A642)-ROW(A$1)+1&gt;COUNT($B$1:$B$718),"",INDEX($A$1:$A$718,SMALL($B$1:$B$718,1+ROW(A642)-ROW(A$1))))</f>
        <v>Cillian Burke</v>
      </c>
      <c r="D642" t="str">
        <f ca="1"/>
        <v>Cillian Burke</v>
      </c>
    </row>
    <row r="643" spans="1:4" x14ac:dyDescent="0.25">
      <c r="A643" s="118" t="s">
        <v>746</v>
      </c>
      <c r="B643" s="33">
        <f>IF(COUNTIF('Weekend Quads'!$D644:$V663,A643)&gt;=1,"",ROW())</f>
        <v>643</v>
      </c>
      <c r="C643" s="33" t="str" cm="1">
        <f t="array" ref="C643">IF(ROW(A643)-ROW(A$1)+1&gt;COUNT($B$1:$B$718),"",INDEX($A$1:$A$718,SMALL($B$1:$B$718,1+ROW(A643)-ROW(A$1))))</f>
        <v>Toby Conway</v>
      </c>
      <c r="D643" t="str">
        <f ca="1"/>
        <v>Toby Conway</v>
      </c>
    </row>
    <row r="644" spans="1:4" x14ac:dyDescent="0.25">
      <c r="A644" s="117" t="s">
        <v>747</v>
      </c>
      <c r="B644" s="33">
        <f>IF(COUNTIF('Weekend Quads'!$D645:$V664,A644)&gt;=1,"",ROW())</f>
        <v>644</v>
      </c>
      <c r="C644" s="33" t="str" cm="1">
        <f t="array" ref="C644">IF(ROW(A644)-ROW(A$1)+1&gt;COUNT($B$1:$B$718),"",INDEX($A$1:$A$718,SMALL($B$1:$B$718,1+ROW(A644)-ROW(A$1))))</f>
        <v>Wade Derksen</v>
      </c>
      <c r="D644" t="str">
        <f ca="1"/>
        <v>Wade Derksen</v>
      </c>
    </row>
    <row r="645" spans="1:4" x14ac:dyDescent="0.25">
      <c r="A645" s="118" t="s">
        <v>748</v>
      </c>
      <c r="B645" s="33">
        <f>IF(COUNTIF('Weekend Quads'!$D646:$V665,A645)&gt;=1,"",ROW())</f>
        <v>645</v>
      </c>
      <c r="C645" s="33" t="str" cm="1">
        <f t="array" ref="C645">IF(ROW(A645)-ROW(A$1)+1&gt;COUNT($B$1:$B$718),"",INDEX($A$1:$A$718,SMALL($B$1:$B$718,1+ROW(A645)-ROW(A$1))))</f>
        <v>Mitchell Edwards</v>
      </c>
      <c r="D645" t="str">
        <f ca="1"/>
        <v>Mitchell Edwards</v>
      </c>
    </row>
    <row r="646" spans="1:4" x14ac:dyDescent="0.25">
      <c r="A646" s="117" t="s">
        <v>749</v>
      </c>
      <c r="B646" s="33">
        <f>IF(COUNTIF('Weekend Quads'!$D647:$V666,A646)&gt;=1,"",ROW())</f>
        <v>646</v>
      </c>
      <c r="C646" s="33" t="str" cm="1">
        <f t="array" ref="C646">IF(ROW(A646)-ROW(A$1)+1&gt;COUNT($B$1:$B$718),"",INDEX($A$1:$A$718,SMALL($B$1:$B$718,1+ROW(A646)-ROW(A$1))))</f>
        <v>Josh Fahey</v>
      </c>
      <c r="D646" t="str">
        <f ca="1"/>
        <v>Josh Fahey</v>
      </c>
    </row>
    <row r="647" spans="1:4" x14ac:dyDescent="0.25">
      <c r="A647" s="118" t="s">
        <v>750</v>
      </c>
      <c r="B647" s="33">
        <f>IF(COUNTIF('Weekend Quads'!$D648:$V667,A647)&gt;=1,"",ROW())</f>
        <v>647</v>
      </c>
      <c r="C647" s="33" t="str" cm="1">
        <f t="array" ref="C647">IF(ROW(A647)-ROW(A$1)+1&gt;COUNT($B$1:$B$718),"",INDEX($A$1:$A$718,SMALL($B$1:$B$718,1+ROW(A647)-ROW(A$1))))</f>
        <v>Phoenix Gothard</v>
      </c>
      <c r="D647" t="str">
        <f ca="1"/>
        <v>Phoenix Gothard</v>
      </c>
    </row>
    <row r="648" spans="1:4" x14ac:dyDescent="0.25">
      <c r="A648" s="117" t="s">
        <v>751</v>
      </c>
      <c r="B648" s="33">
        <f>IF(COUNTIF('Weekend Quads'!$D649:$V668,A648)&gt;=1,"",ROW())</f>
        <v>648</v>
      </c>
      <c r="C648" s="33" t="str" cm="1">
        <f t="array" ref="C648">IF(ROW(A648)-ROW(A$1)+1&gt;COUNT($B$1:$B$718),"",INDEX($A$1:$A$718,SMALL($B$1:$B$718,1+ROW(A648)-ROW(A$1))))</f>
        <v>Cameron Guthrie</v>
      </c>
      <c r="D648" t="str">
        <f ca="1"/>
        <v>Cameron Guthrie</v>
      </c>
    </row>
    <row r="649" spans="1:4" x14ac:dyDescent="0.25">
      <c r="A649" s="118" t="s">
        <v>752</v>
      </c>
      <c r="B649" s="33">
        <f>IF(COUNTIF('Weekend Quads'!$D650:$V669,A649)&gt;=1,"",ROW())</f>
        <v>649</v>
      </c>
      <c r="C649" s="33" t="str" cm="1">
        <f t="array" ref="C649">IF(ROW(A649)-ROW(A$1)+1&gt;COUNT($B$1:$B$718),"",INDEX($A$1:$A$718,SMALL($B$1:$B$718,1+ROW(A649)-ROW(A$1))))</f>
        <v>Oliver Hannaford</v>
      </c>
      <c r="D649" t="str">
        <f ca="1"/>
        <v>Oliver Hannaford</v>
      </c>
    </row>
    <row r="650" spans="1:4" x14ac:dyDescent="0.25">
      <c r="A650" s="117" t="s">
        <v>753</v>
      </c>
      <c r="B650" s="33">
        <f>IF(COUNTIF('Weekend Quads'!$D651:$V670,A650)&gt;=1,"",ROW())</f>
        <v>650</v>
      </c>
      <c r="C650" s="33" t="str" cm="1">
        <f t="array" ref="C650">IF(ROW(A650)-ROW(A$1)+1&gt;COUNT($B$1:$B$718),"",INDEX($A$1:$A$718,SMALL($B$1:$B$718,1+ROW(A650)-ROW(A$1))))</f>
        <v>Lennox Hofmann</v>
      </c>
      <c r="D650" t="str">
        <f ca="1"/>
        <v>Lennox Hofmann</v>
      </c>
    </row>
    <row r="651" spans="1:4" x14ac:dyDescent="0.25">
      <c r="A651" s="118" t="s">
        <v>754</v>
      </c>
      <c r="B651" s="33">
        <f>IF(COUNTIF('Weekend Quads'!$D652:$V671,A651)&gt;=1,"",ROW())</f>
        <v>651</v>
      </c>
      <c r="C651" s="33" t="str" cm="1">
        <f t="array" ref="C651">IF(ROW(A651)-ROW(A$1)+1&gt;COUNT($B$1:$B$718),"",INDEX($A$1:$A$718,SMALL($B$1:$B$718,1+ROW(A651)-ROW(A$1))))</f>
        <v>Xavier Ivisic</v>
      </c>
      <c r="D651" t="str">
        <f ca="1"/>
        <v>Xavier Ivisic</v>
      </c>
    </row>
    <row r="652" spans="1:4" x14ac:dyDescent="0.25">
      <c r="A652" s="117" t="s">
        <v>755</v>
      </c>
      <c r="B652" s="33">
        <f>IF(COUNTIF('Weekend Quads'!$D653:$V672,A652)&gt;=1,"",ROW())</f>
        <v>652</v>
      </c>
      <c r="C652" s="33" t="str" cm="1">
        <f t="array" ref="C652">IF(ROW(A652)-ROW(A$1)+1&gt;COUNT($B$1:$B$718),"",INDEX($A$1:$A$718,SMALL($B$1:$B$718,1+ROW(A652)-ROW(A$1))))</f>
        <v>Jake Kolodjashnij</v>
      </c>
      <c r="D652" t="str">
        <f ca="1"/>
        <v>Jake Kolodjashnij</v>
      </c>
    </row>
    <row r="653" spans="1:4" x14ac:dyDescent="0.25">
      <c r="A653" s="118" t="s">
        <v>756</v>
      </c>
      <c r="B653" s="33">
        <f>IF(COUNTIF('Weekend Quads'!$D654:$V673,A653)&gt;=1,"",ROW())</f>
        <v>653</v>
      </c>
      <c r="C653" s="33" t="str" cm="1">
        <f t="array" ref="C653">IF(ROW(A653)-ROW(A$1)+1&gt;COUNT($B$1:$B$718),"",INDEX($A$1:$A$718,SMALL($B$1:$B$718,1+ROW(A653)-ROW(A$1))))</f>
        <v>Keighton Matofai-Forbes</v>
      </c>
      <c r="D653" t="str">
        <f ca="1"/>
        <v>Keighton Matofai-Forbes</v>
      </c>
    </row>
    <row r="654" spans="1:4" x14ac:dyDescent="0.25">
      <c r="A654" s="117" t="s">
        <v>757</v>
      </c>
      <c r="B654" s="33">
        <f>IF(COUNTIF('Weekend Quads'!$D655:$V674,A654)&gt;=1,"",ROW())</f>
        <v>654</v>
      </c>
      <c r="C654" s="33" t="str" cm="1">
        <f t="array" ref="C654">IF(ROW(A654)-ROW(A$1)+1&gt;COUNT($B$1:$B$718),"",INDEX($A$1:$A$718,SMALL($B$1:$B$718,1+ROW(A654)-ROW(A$1))))</f>
        <v>Jacob Molier</v>
      </c>
      <c r="D654" t="str">
        <f ca="1"/>
        <v>Jacob Molier</v>
      </c>
    </row>
    <row r="655" spans="1:4" x14ac:dyDescent="0.25">
      <c r="A655" s="118" t="s">
        <v>758</v>
      </c>
      <c r="B655" s="33">
        <f>IF(COUNTIF('Weekend Quads'!$D656:$V675,A655)&gt;=1,"",ROW())</f>
        <v>655</v>
      </c>
      <c r="C655" s="33" t="str" cm="1">
        <f t="array" ref="C655">IF(ROW(A655)-ROW(A$1)+1&gt;COUNT($B$1:$B$718),"",INDEX($A$1:$A$718,SMALL($B$1:$B$718,1+ROW(A655)-ROW(A$1))))</f>
        <v>Harrison Oliver</v>
      </c>
      <c r="D655" t="str">
        <f ca="1"/>
        <v>Harrison Oliver</v>
      </c>
    </row>
    <row r="656" spans="1:4" x14ac:dyDescent="0.25">
      <c r="A656" s="117" t="s">
        <v>759</v>
      </c>
      <c r="B656" s="33">
        <f>IF(COUNTIF('Weekend Quads'!$D657:$V676,A656)&gt;=1,"",ROW())</f>
        <v>656</v>
      </c>
      <c r="C656" s="33" t="str" cm="1">
        <f t="array" ref="C656">IF(ROW(A656)-ROW(A$1)+1&gt;COUNT($B$1:$B$718),"",INDEX($A$1:$A$718,SMALL($B$1:$B$718,1+ROW(A656)-ROW(A$1))))</f>
        <v>Jack Ough</v>
      </c>
      <c r="D656" t="str">
        <f ca="1"/>
        <v>Jack Ough</v>
      </c>
    </row>
    <row r="657" spans="1:4" x14ac:dyDescent="0.25">
      <c r="A657" s="118" t="s">
        <v>760</v>
      </c>
      <c r="B657" s="33">
        <f>IF(COUNTIF('Weekend Quads'!$D658:$V677,A657)&gt;=1,"",ROW())</f>
        <v>657</v>
      </c>
      <c r="C657" s="33" t="str" cm="1">
        <f t="array" ref="C657">IF(ROW(A657)-ROW(A$1)+1&gt;COUNT($B$1:$B$718),"",INDEX($A$1:$A$718,SMALL($B$1:$B$718,1+ROW(A657)-ROW(A$1))))</f>
        <v>Joe Pike</v>
      </c>
      <c r="D657" t="str">
        <f ca="1"/>
        <v>Joe Pike</v>
      </c>
    </row>
    <row r="658" spans="1:4" x14ac:dyDescent="0.25">
      <c r="A658" s="117" t="s">
        <v>761</v>
      </c>
      <c r="B658" s="33">
        <f>IF(COUNTIF('Weekend Quads'!$D659:$V678,A658)&gt;=1,"",ROW())</f>
        <v>658</v>
      </c>
      <c r="C658" s="33" t="str" cm="1">
        <f t="array" ref="C658">IF(ROW(A658)-ROW(A$1)+1&gt;COUNT($B$1:$B$718),"",INDEX($A$1:$A$718,SMALL($B$1:$B$718,1+ROW(A658)-ROW(A$1))))</f>
        <v>Jay Polkinghorne</v>
      </c>
      <c r="D658" t="str">
        <f ca="1"/>
        <v>Jay Polkinghorne</v>
      </c>
    </row>
    <row r="659" spans="1:4" x14ac:dyDescent="0.25">
      <c r="A659" s="118" t="s">
        <v>762</v>
      </c>
      <c r="B659" s="33">
        <f>IF(COUNTIF('Weekend Quads'!$D660:$V679,A659)&gt;=1,"",ROW())</f>
        <v>659</v>
      </c>
      <c r="C659" s="33" t="str" cm="1">
        <f t="array" ref="C659">IF(ROW(A659)-ROW(A$1)+1&gt;COUNT($B$1:$B$718),"",INDEX($A$1:$A$718,SMALL($B$1:$B$718,1+ROW(A659)-ROW(A$1))))</f>
        <v>Patrick Retschko</v>
      </c>
      <c r="D659" t="str">
        <f ca="1"/>
        <v>Patrick Retschko</v>
      </c>
    </row>
    <row r="660" spans="1:4" x14ac:dyDescent="0.25">
      <c r="A660" s="117" t="s">
        <v>763</v>
      </c>
      <c r="B660" s="33">
        <f>IF(COUNTIF('Weekend Quads'!$D661:$V680,A660)&gt;=1,"",ROW())</f>
        <v>660</v>
      </c>
      <c r="C660" s="33" t="str" cm="1">
        <f t="array" ref="C660">IF(ROW(A660)-ROW(A$1)+1&gt;COUNT($B$1:$B$718),"",INDEX($A$1:$A$718,SMALL($B$1:$B$718,1+ROW(A660)-ROW(A$1))))</f>
        <v>Logan Smith</v>
      </c>
      <c r="D660" t="str">
        <f ca="1"/>
        <v>Logan Smith</v>
      </c>
    </row>
    <row r="661" spans="1:4" x14ac:dyDescent="0.25">
      <c r="A661" s="118" t="s">
        <v>764</v>
      </c>
      <c r="B661" s="33">
        <f>IF(COUNTIF('Weekend Quads'!$D662:$V681,A661)&gt;=1,"",ROW())</f>
        <v>661</v>
      </c>
      <c r="C661" s="33" t="str" cm="1">
        <f t="array" ref="C661">IF(ROW(A661)-ROW(A$1)+1&gt;COUNT($B$1:$B$718),"",INDEX($A$1:$A$718,SMALL($B$1:$B$718,1+ROW(A661)-ROW(A$1))))</f>
        <v>Nathan Wardius</v>
      </c>
      <c r="D661" t="str">
        <f ca="1"/>
        <v>Nathan Wardius</v>
      </c>
    </row>
    <row r="662" spans="1:4" x14ac:dyDescent="0.25">
      <c r="A662" s="117" t="s">
        <v>765</v>
      </c>
      <c r="B662" s="33">
        <f>IF(COUNTIF('Weekend Quads'!$D663:$V682,A662)&gt;=1,"",ROW())</f>
        <v>662</v>
      </c>
      <c r="C662" s="33" t="str" cm="1">
        <f t="array" ref="C662">IF(ROW(A662)-ROW(A$1)+1&gt;COUNT($B$1:$B$718),"",INDEX($A$1:$A$718,SMALL($B$1:$B$718,1+ROW(A662)-ROW(A$1))))</f>
        <v>Hugh Bond</v>
      </c>
      <c r="D662" t="str">
        <f ca="1"/>
        <v>Hugh Bond</v>
      </c>
    </row>
    <row r="663" spans="1:4" x14ac:dyDescent="0.25">
      <c r="A663" s="118" t="s">
        <v>766</v>
      </c>
      <c r="B663" s="33">
        <f>IF(COUNTIF('Weekend Quads'!$D664:$V683,A663)&gt;=1,"",ROW())</f>
        <v>663</v>
      </c>
      <c r="C663" s="33" t="str" cm="1">
        <f t="array" ref="C663">IF(ROW(A663)-ROW(A$1)+1&gt;COUNT($B$1:$B$718),"",INDEX($A$1:$A$718,SMALL($B$1:$B$718,1+ROW(A663)-ROW(A$1))))</f>
        <v>Chris Burgess</v>
      </c>
      <c r="D663" t="str">
        <f ca="1"/>
        <v>Chris Burgess</v>
      </c>
    </row>
    <row r="664" spans="1:4" x14ac:dyDescent="0.25">
      <c r="A664" s="117" t="s">
        <v>767</v>
      </c>
      <c r="B664" s="33">
        <f>IF(COUNTIF('Weekend Quads'!$D665:$V684,A664)&gt;=1,"",ROW())</f>
        <v>664</v>
      </c>
      <c r="C664" s="33" t="str" cm="1">
        <f t="array" ref="C664">IF(ROW(A664)-ROW(A$1)+1&gt;COUNT($B$1:$B$718),"",INDEX($A$1:$A$718,SMALL($B$1:$B$718,1+ROW(A664)-ROW(A$1))))</f>
        <v>Brayden Cook</v>
      </c>
      <c r="D664" t="str">
        <f ca="1"/>
        <v>Brayden Cook</v>
      </c>
    </row>
    <row r="665" spans="1:4" x14ac:dyDescent="0.25">
      <c r="A665" s="118" t="s">
        <v>768</v>
      </c>
      <c r="B665" s="33">
        <f>IF(COUNTIF('Weekend Quads'!$D666:$V685,A665)&gt;=1,"",ROW())</f>
        <v>665</v>
      </c>
      <c r="C665" s="33" t="str" cm="1">
        <f t="array" ref="C665">IF(ROW(A665)-ROW(A$1)+1&gt;COUNT($B$1:$B$718),"",INDEX($A$1:$A$718,SMALL($B$1:$B$718,1+ROW(A665)-ROW(A$1))))</f>
        <v>Jordan Croft</v>
      </c>
      <c r="D665" t="str">
        <f ca="1"/>
        <v>Jordan Croft</v>
      </c>
    </row>
    <row r="666" spans="1:4" x14ac:dyDescent="0.25">
      <c r="A666" s="117" t="s">
        <v>769</v>
      </c>
      <c r="B666" s="33">
        <f>IF(COUNTIF('Weekend Quads'!$D667:$V686,A666)&gt;=1,"",ROW())</f>
        <v>666</v>
      </c>
      <c r="C666" s="33" t="str" cm="1">
        <f t="array" ref="C666">IF(ROW(A666)-ROW(A$1)+1&gt;COUNT($B$1:$B$718),"",INDEX($A$1:$A$718,SMALL($B$1:$B$718,1+ROW(A666)-ROW(A$1))))</f>
        <v>Billy Dowling</v>
      </c>
      <c r="D666" t="str">
        <f ca="1"/>
        <v>Billy Dowling</v>
      </c>
    </row>
    <row r="667" spans="1:4" x14ac:dyDescent="0.25">
      <c r="A667" s="118" t="s">
        <v>770</v>
      </c>
      <c r="B667" s="33">
        <f>IF(COUNTIF('Weekend Quads'!$D668:$V687,A667)&gt;=1,"",ROW())</f>
        <v>667</v>
      </c>
      <c r="C667" s="33" t="str" cm="1">
        <f t="array" ref="C667">IF(ROW(A667)-ROW(A$1)+1&gt;COUNT($B$1:$B$718),"",INDEX($A$1:$A$718,SMALL($B$1:$B$718,1+ROW(A667)-ROW(A$1))))</f>
        <v>Charlie Edwards</v>
      </c>
      <c r="D667" t="str">
        <f ca="1"/>
        <v>Charlie Edwards</v>
      </c>
    </row>
    <row r="668" spans="1:4" x14ac:dyDescent="0.25">
      <c r="A668" s="117" t="s">
        <v>771</v>
      </c>
      <c r="B668" s="33">
        <f>IF(COUNTIF('Weekend Quads'!$D669:$V688,A668)&gt;=1,"",ROW())</f>
        <v>668</v>
      </c>
      <c r="C668" s="33" t="str" cm="1">
        <f t="array" ref="C668">IF(ROW(A668)-ROW(A$1)+1&gt;COUNT($B$1:$B$718),"",INDEX($A$1:$A$718,SMALL($B$1:$B$718,1+ROW(A668)-ROW(A$1))))</f>
        <v>Karl Gallagher</v>
      </c>
      <c r="D668" t="str">
        <f ca="1"/>
        <v>Karl Gallagher</v>
      </c>
    </row>
    <row r="669" spans="1:4" x14ac:dyDescent="0.25">
      <c r="A669" s="118" t="s">
        <v>772</v>
      </c>
      <c r="B669" s="33">
        <f>IF(COUNTIF('Weekend Quads'!$D670:$V689,A669)&gt;=1,"",ROW())</f>
        <v>669</v>
      </c>
      <c r="C669" s="33" t="str" cm="1">
        <f t="array" ref="C669">IF(ROW(A669)-ROW(A$1)+1&gt;COUNT($B$1:$B$718),"",INDEX($A$1:$A$718,SMALL($B$1:$B$718,1+ROW(A669)-ROW(A$1))))</f>
        <v>Lachie Jaques</v>
      </c>
      <c r="D669" t="str">
        <f ca="1"/>
        <v>Lachie Jaques</v>
      </c>
    </row>
    <row r="670" spans="1:4" x14ac:dyDescent="0.25">
      <c r="A670" s="117" t="s">
        <v>773</v>
      </c>
      <c r="B670" s="33">
        <f>IF(COUNTIF('Weekend Quads'!$D671:$V690,A670)&gt;=1,"",ROW())</f>
        <v>670</v>
      </c>
      <c r="C670" s="33" t="str" cm="1">
        <f t="array" ref="C670">IF(ROW(A670)-ROW(A$1)+1&gt;COUNT($B$1:$B$718),"",INDEX($A$1:$A$718,SMALL($B$1:$B$718,1+ROW(A670)-ROW(A$1))))</f>
        <v>Chayce Jones</v>
      </c>
      <c r="D670" t="str">
        <f ca="1"/>
        <v>Chayce Jones</v>
      </c>
    </row>
    <row r="671" spans="1:4" x14ac:dyDescent="0.25">
      <c r="A671" s="118" t="s">
        <v>774</v>
      </c>
      <c r="B671" s="33">
        <f>IF(COUNTIF('Weekend Quads'!$D672:$V691,A671)&gt;=1,"",ROW())</f>
        <v>671</v>
      </c>
      <c r="C671" s="33" t="str" cm="1">
        <f t="array" ref="C671">IF(ROW(A671)-ROW(A$1)+1&gt;COUNT($B$1:$B$718),"",INDEX($A$1:$A$718,SMALL($B$1:$B$718,1+ROW(A671)-ROW(A$1))))</f>
        <v>Luke Kennedy</v>
      </c>
      <c r="D671" t="str">
        <f ca="1"/>
        <v>Luke Kennedy</v>
      </c>
    </row>
    <row r="672" spans="1:4" x14ac:dyDescent="0.25">
      <c r="A672" s="117" t="s">
        <v>775</v>
      </c>
      <c r="B672" s="33">
        <f>IF(COUNTIF('Weekend Quads'!$D673:$V692,A672)&gt;=1,"",ROW())</f>
        <v>672</v>
      </c>
      <c r="C672" s="33" t="str" cm="1">
        <f t="array" ref="C672">IF(ROW(A672)-ROW(A$1)+1&gt;COUNT($B$1:$B$718),"",INDEX($A$1:$A$718,SMALL($B$1:$B$718,1+ROW(A672)-ROW(A$1))))</f>
        <v>Lachlan McAndrew</v>
      </c>
      <c r="D672" t="str">
        <f ca="1"/>
        <v>Lachlan McAndrew</v>
      </c>
    </row>
    <row r="673" spans="1:4" x14ac:dyDescent="0.25">
      <c r="A673" s="118" t="s">
        <v>776</v>
      </c>
      <c r="B673" s="33">
        <f>IF(COUNTIF('Weekend Quads'!$D674:$V693,A673)&gt;=1,"",ROW())</f>
        <v>673</v>
      </c>
      <c r="C673" s="33" t="str" cm="1">
        <f t="array" ref="C673">IF(ROW(A673)-ROW(A$1)+1&gt;COUNT($B$1:$B$718),"",INDEX($A$1:$A$718,SMALL($B$1:$B$718,1+ROW(A673)-ROW(A$1))))</f>
        <v>Toby Murray</v>
      </c>
      <c r="D673" t="str">
        <f ca="1"/>
        <v>Toby Murray</v>
      </c>
    </row>
    <row r="674" spans="1:4" x14ac:dyDescent="0.25">
      <c r="A674" s="117" t="s">
        <v>777</v>
      </c>
      <c r="B674" s="33">
        <f>IF(COUNTIF('Weekend Quads'!$D675:$V694,A674)&gt;=1,"",ROW())</f>
        <v>674</v>
      </c>
      <c r="C674" s="33" t="str" cm="1">
        <f t="array" ref="C674">IF(ROW(A674)-ROW(A$1)+1&gt;COUNT($B$1:$B$718),"",INDEX($A$1:$A$718,SMALL($B$1:$B$718,1+ROW(A674)-ROW(A$1))))</f>
        <v>Oscar Ryan</v>
      </c>
      <c r="D674" t="str">
        <f ca="1"/>
        <v>Oscar Ryan</v>
      </c>
    </row>
    <row r="675" spans="1:4" x14ac:dyDescent="0.25">
      <c r="A675" s="118" t="s">
        <v>778</v>
      </c>
      <c r="B675" s="33">
        <f>IF(COUNTIF('Weekend Quads'!$D676:$V695,A675)&gt;=1,"",ROW())</f>
        <v>675</v>
      </c>
      <c r="C675" s="33" t="str" cm="1">
        <f t="array" ref="C675">IF(ROW(A675)-ROW(A$1)+1&gt;COUNT($B$1:$B$718),"",INDEX($A$1:$A$718,SMALL($B$1:$B$718,1+ROW(A675)-ROW(A$1))))</f>
        <v>Harry Schoenberg</v>
      </c>
      <c r="D675" t="str">
        <f ca="1"/>
        <v>Harry Schoenberg</v>
      </c>
    </row>
    <row r="676" spans="1:4" x14ac:dyDescent="0.25">
      <c r="A676" s="117" t="s">
        <v>779</v>
      </c>
      <c r="B676" s="33">
        <f>IF(COUNTIF('Weekend Quads'!$D677:$V696,A676)&gt;=1,"",ROW())</f>
        <v>676</v>
      </c>
      <c r="C676" s="33" t="str" cm="1">
        <f t="array" ref="C676">IF(ROW(A676)-ROW(A$1)+1&gt;COUNT($B$1:$B$718),"",INDEX($A$1:$A$718,SMALL($B$1:$B$718,1+ROW(A676)-ROW(A$1))))</f>
        <v>Anthony Scott</v>
      </c>
      <c r="D676" t="str">
        <f ca="1"/>
        <v>Anthony Scott</v>
      </c>
    </row>
    <row r="677" spans="1:4" x14ac:dyDescent="0.25">
      <c r="A677" s="118" t="s">
        <v>780</v>
      </c>
      <c r="B677" s="33">
        <f>IF(COUNTIF('Weekend Quads'!$D678:$V697,A677)&gt;=1,"",ROW())</f>
        <v>677</v>
      </c>
      <c r="C677" s="33" t="str" cm="1">
        <f t="array" ref="C677">IF(ROW(A677)-ROW(A$1)+1&gt;COUNT($B$1:$B$718),"",INDEX($A$1:$A$718,SMALL($B$1:$B$718,1+ROW(A677)-ROW(A$1))))</f>
        <v>Michael Sellwood</v>
      </c>
      <c r="D677" t="str">
        <f ca="1"/>
        <v>Michael Sellwood</v>
      </c>
    </row>
    <row r="678" spans="1:4" x14ac:dyDescent="0.25">
      <c r="A678" s="117" t="s">
        <v>781</v>
      </c>
      <c r="B678" s="33">
        <f>IF(COUNTIF('Weekend Quads'!$D679:$V698,A678)&gt;=1,"",ROW())</f>
        <v>678</v>
      </c>
      <c r="C678" s="33" t="str" cm="1">
        <f t="array" ref="C678">IF(ROW(A678)-ROW(A$1)+1&gt;COUNT($B$1:$B$718),"",INDEX($A$1:$A$718,SMALL($B$1:$B$718,1+ROW(A678)-ROW(A$1))))</f>
        <v>Lachlan Smith</v>
      </c>
      <c r="D678" t="str">
        <f ca="1"/>
        <v>Lachlan Smith</v>
      </c>
    </row>
    <row r="679" spans="1:4" x14ac:dyDescent="0.25">
      <c r="A679" s="118" t="s">
        <v>782</v>
      </c>
      <c r="B679" s="33">
        <f>IF(COUNTIF('Weekend Quads'!$D680:$V699,A679)&gt;=1,"",ROW())</f>
        <v>679</v>
      </c>
      <c r="C679" s="33" t="str" cm="1">
        <f t="array" ref="C679">IF(ROW(A679)-ROW(A$1)+1&gt;COUNT($B$1:$B$718),"",INDEX($A$1:$A$718,SMALL($B$1:$B$718,1+ROW(A679)-ROW(A$1))))</f>
        <v>Kieran Strachan</v>
      </c>
      <c r="D679" t="str">
        <f ca="1"/>
        <v>Kieran Strachan</v>
      </c>
    </row>
    <row r="680" spans="1:4" x14ac:dyDescent="0.25">
      <c r="A680" s="117" t="s">
        <v>783</v>
      </c>
      <c r="B680" s="33">
        <f>IF(COUNTIF('Weekend Quads'!$D681:$V700,A680)&gt;=1,"",ROW())</f>
        <v>680</v>
      </c>
      <c r="C680" s="33" t="str" cm="1">
        <f t="array" ref="C680">IF(ROW(A680)-ROW(A$1)+1&gt;COUNT($B$1:$B$718),"",INDEX($A$1:$A$718,SMALL($B$1:$B$718,1+ROW(A680)-ROW(A$1))))</f>
        <v>Jamarra Ugle-Hagan</v>
      </c>
      <c r="D680" t="str">
        <f ca="1"/>
        <v>Jamarra Ugle-Hagan</v>
      </c>
    </row>
    <row r="681" spans="1:4" x14ac:dyDescent="0.25">
      <c r="A681" s="118" t="s">
        <v>784</v>
      </c>
      <c r="B681" s="33">
        <f>IF(COUNTIF('Weekend Quads'!$D682:$V701,A681)&gt;=1,"",ROW())</f>
        <v>681</v>
      </c>
      <c r="C681" s="33" t="str" cm="1">
        <f t="array" ref="C681">IF(ROW(A681)-ROW(A$1)+1&gt;COUNT($B$1:$B$718),"",INDEX($A$1:$A$718,SMALL($B$1:$B$718,1+ROW(A681)-ROW(A$1))))</f>
        <v>Zac Walker</v>
      </c>
      <c r="D681" t="str">
        <f ca="1"/>
        <v>Zac Walker</v>
      </c>
    </row>
    <row r="682" spans="1:4" x14ac:dyDescent="0.25">
      <c r="A682" s="117" t="s">
        <v>785</v>
      </c>
      <c r="B682" s="33">
        <f>IF(COUNTIF('Weekend Quads'!$D683:$V702,A682)&gt;=1,"",ROW())</f>
        <v>682</v>
      </c>
      <c r="C682" s="33" t="str" cm="1">
        <f t="array" ref="C682">IF(ROW(A682)-ROW(A$1)+1&gt;COUNT($B$1:$B$718),"",INDEX($A$1:$A$718,SMALL($B$1:$B$718,1+ROW(A682)-ROW(A$1))))</f>
        <v>Cody Weightman</v>
      </c>
      <c r="D682" t="str">
        <f ca="1"/>
        <v>Cody Weightman</v>
      </c>
    </row>
    <row r="683" spans="1:4" x14ac:dyDescent="0.25">
      <c r="A683" s="118" t="s">
        <v>786</v>
      </c>
      <c r="B683" s="33">
        <f>IF(COUNTIF('Weekend Quads'!$D684:$V703,A683)&gt;=1,"",ROW())</f>
        <v>683</v>
      </c>
      <c r="C683" s="33" t="str" cm="1">
        <f t="array" ref="C683">IF(ROW(A683)-ROW(A$1)+1&gt;COUNT($B$1:$B$718),"",INDEX($A$1:$A$718,SMALL($B$1:$B$718,1+ROW(A683)-ROW(A$1))))</f>
        <v>Tyler Welsh</v>
      </c>
      <c r="D683" t="str">
        <f ca="1"/>
        <v>Tyler Welsh</v>
      </c>
    </row>
    <row r="684" spans="1:4" x14ac:dyDescent="0.25">
      <c r="A684" s="117" t="s">
        <v>787</v>
      </c>
      <c r="B684" s="33">
        <f>IF(COUNTIF('Weekend Quads'!$D685:$V704,A684)&gt;=1,"",ROW())</f>
        <v>684</v>
      </c>
      <c r="C684" s="33" t="str" cm="1">
        <f t="array" ref="C684">IF(ROW(A684)-ROW(A$1)+1&gt;COUNT($B$1:$B$718),"",INDEX($A$1:$A$718,SMALL($B$1:$B$718,1+ROW(A684)-ROW(A$1))))</f>
        <v>Cooper Bell</v>
      </c>
      <c r="D684" t="str">
        <f ca="1"/>
        <v>Cooper Bell</v>
      </c>
    </row>
    <row r="685" spans="1:4" x14ac:dyDescent="0.25">
      <c r="A685" s="118" t="s">
        <v>788</v>
      </c>
      <c r="B685" s="33">
        <f>IF(COUNTIF('Weekend Quads'!$D686:$V705,A685)&gt;=1,"",ROW())</f>
        <v>685</v>
      </c>
      <c r="C685" s="33" t="str" cm="1">
        <f t="array" ref="C685">IF(ROW(A685)-ROW(A$1)+1&gt;COUNT($B$1:$B$718),"",INDEX($A$1:$A$718,SMALL($B$1:$B$718,1+ROW(A685)-ROW(A$1))))</f>
        <v>Thomas Berry</v>
      </c>
      <c r="D685" t="str">
        <f ca="1"/>
        <v>Thomas Berry</v>
      </c>
    </row>
    <row r="686" spans="1:4" x14ac:dyDescent="0.25">
      <c r="A686" s="117" t="s">
        <v>789</v>
      </c>
      <c r="B686" s="33">
        <f>IF(COUNTIF('Weekend Quads'!$D687:$V706,A686)&gt;=1,"",ROW())</f>
        <v>686</v>
      </c>
      <c r="C686" s="33" t="str" cm="1">
        <f t="array" ref="C686">IF(ROW(A686)-ROW(A$1)+1&gt;COUNT($B$1:$B$718),"",INDEX($A$1:$A$718,SMALL($B$1:$B$718,1+ROW(A686)-ROW(A$1))))</f>
        <v>Joel Cochran</v>
      </c>
      <c r="D686" t="str">
        <f ca="1"/>
        <v>Joel Cochran</v>
      </c>
    </row>
    <row r="687" spans="1:4" x14ac:dyDescent="0.25">
      <c r="A687" s="118" t="s">
        <v>790</v>
      </c>
      <c r="B687" s="33">
        <f>IF(COUNTIF('Weekend Quads'!$D688:$V707,A687)&gt;=1,"",ROW())</f>
        <v>687</v>
      </c>
      <c r="C687" s="33" t="str" cm="1">
        <f t="array" ref="C687">IF(ROW(A687)-ROW(A$1)+1&gt;COUNT($B$1:$B$718),"",INDEX($A$1:$A$718,SMALL($B$1:$B$718,1+ROW(A687)-ROW(A$1))))</f>
        <v>Alex Davies</v>
      </c>
      <c r="D687" t="str">
        <f ca="1"/>
        <v>Alex Davies</v>
      </c>
    </row>
    <row r="688" spans="1:4" x14ac:dyDescent="0.25">
      <c r="A688" s="117" t="s">
        <v>791</v>
      </c>
      <c r="B688" s="33">
        <f>IF(COUNTIF('Weekend Quads'!$D689:$V708,A688)&gt;=1,"",ROW())</f>
        <v>688</v>
      </c>
      <c r="C688" s="33" t="str" cm="1">
        <f t="array" ref="C688">IF(ROW(A688)-ROW(A$1)+1&gt;COUNT($B$1:$B$718),"",INDEX($A$1:$A$718,SMALL($B$1:$B$718,1+ROW(A688)-ROW(A$1))))</f>
        <v>Harry DeMattia</v>
      </c>
      <c r="D688" t="str">
        <f ca="1"/>
        <v>Harry DeMattia</v>
      </c>
    </row>
    <row r="689" spans="1:4" x14ac:dyDescent="0.25">
      <c r="A689" s="118" t="s">
        <v>792</v>
      </c>
      <c r="B689" s="33">
        <f>IF(COUNTIF('Weekend Quads'!$D690:$V709,A689)&gt;=1,"",ROW())</f>
        <v>689</v>
      </c>
      <c r="C689" s="33" t="str" cm="1">
        <f t="array" ref="C689">IF(ROW(A689)-ROW(A$1)+1&gt;COUNT($B$1:$B$718),"",INDEX($A$1:$A$718,SMALL($B$1:$B$718,1+ROW(A689)-ROW(A$1))))</f>
        <v>Asher Eastham</v>
      </c>
      <c r="D689" t="str">
        <f ca="1"/>
        <v>Asher Eastham</v>
      </c>
    </row>
    <row r="690" spans="1:4" x14ac:dyDescent="0.25">
      <c r="A690" s="117" t="s">
        <v>793</v>
      </c>
      <c r="B690" s="33">
        <f>IF(COUNTIF('Weekend Quads'!$D691:$V710,A690)&gt;=1,"",ROW())</f>
        <v>690</v>
      </c>
      <c r="C690" s="33" t="str" cm="1">
        <f t="array" ref="C690">IF(ROW(A690)-ROW(A$1)+1&gt;COUNT($B$1:$B$718),"",INDEX($A$1:$A$718,SMALL($B$1:$B$718,1+ROW(A690)-ROW(A$1))))</f>
        <v>Zak Evans</v>
      </c>
      <c r="D690" t="str">
        <f ca="1"/>
        <v>Zak Evans</v>
      </c>
    </row>
    <row r="691" spans="1:4" x14ac:dyDescent="0.25">
      <c r="A691" s="118" t="s">
        <v>794</v>
      </c>
      <c r="B691" s="33">
        <f>IF(COUNTIF('Weekend Quads'!$D692:$V711,A691)&gt;=1,"",ROW())</f>
        <v>691</v>
      </c>
      <c r="C691" s="33" t="str" cm="1">
        <f t="array" ref="C691">IF(ROW(A691)-ROW(A$1)+1&gt;COUNT($B$1:$B$718),"",INDEX($A$1:$A$718,SMALL($B$1:$B$718,1+ROW(A691)-ROW(A$1))))</f>
        <v>Jy Farrar</v>
      </c>
      <c r="D691" t="str">
        <f ca="1"/>
        <v>Jy Farrar</v>
      </c>
    </row>
    <row r="692" spans="1:4" x14ac:dyDescent="0.25">
      <c r="A692" s="117" t="s">
        <v>795</v>
      </c>
      <c r="B692" s="33">
        <f>IF(COUNTIF('Weekend Quads'!$D693:$V712,A692)&gt;=1,"",ROW())</f>
        <v>692</v>
      </c>
      <c r="C692" s="33" t="str" cm="1">
        <f t="array" ref="C692">IF(ROW(A692)-ROW(A$1)+1&gt;COUNT($B$1:$B$718),"",INDEX($A$1:$A$718,SMALL($B$1:$B$718,1+ROW(A692)-ROW(A$1))))</f>
        <v>Caleb Graham</v>
      </c>
      <c r="D692" t="str">
        <f ca="1"/>
        <v>Caleb Graham</v>
      </c>
    </row>
    <row r="693" spans="1:4" x14ac:dyDescent="0.25">
      <c r="A693" s="118" t="s">
        <v>796</v>
      </c>
      <c r="B693" s="33">
        <f>IF(COUNTIF('Weekend Quads'!$D694:$V713,A693)&gt;=1,"",ROW())</f>
        <v>693</v>
      </c>
      <c r="C693" s="33" t="str" cm="1">
        <f t="array" ref="C693">IF(ROW(A693)-ROW(A$1)+1&gt;COUNT($B$1:$B$718),"",INDEX($A$1:$A$718,SMALL($B$1:$B$718,1+ROW(A693)-ROW(A$1))))</f>
        <v>Lachlan Gulbin</v>
      </c>
      <c r="D693" t="str">
        <f ca="1"/>
        <v>Lachlan Gulbin</v>
      </c>
    </row>
    <row r="694" spans="1:4" x14ac:dyDescent="0.25">
      <c r="A694" s="117" t="s">
        <v>797</v>
      </c>
      <c r="B694" s="33">
        <f>IF(COUNTIF('Weekend Quads'!$D695:$V714,A694)&gt;=1,"",ROW())</f>
        <v>694</v>
      </c>
      <c r="C694" s="33" t="str" cm="1">
        <f t="array" ref="C694">IF(ROW(A694)-ROW(A$1)+1&gt;COUNT($B$1:$B$718),"",INDEX($A$1:$A$718,SMALL($B$1:$B$718,1+ROW(A694)-ROW(A$1))))</f>
        <v>Harvey Harrison</v>
      </c>
      <c r="D694" t="str">
        <f ca="1"/>
        <v>Harvey Harrison</v>
      </c>
    </row>
    <row r="695" spans="1:4" x14ac:dyDescent="0.25">
      <c r="A695" s="118" t="s">
        <v>798</v>
      </c>
      <c r="B695" s="33">
        <f>IF(COUNTIF('Weekend Quads'!$D696:$V715,A695)&gt;=1,"",ROW())</f>
        <v>695</v>
      </c>
      <c r="C695" s="33" t="str" cm="1">
        <f t="array" ref="C695">IF(ROW(A695)-ROW(A$1)+1&gt;COUNT($B$1:$B$718),"",INDEX($A$1:$A$718,SMALL($B$1:$B$718,1+ROW(A695)-ROW(A$1))))</f>
        <v>Elliott Himmelberg</v>
      </c>
      <c r="D695" t="str">
        <f ca="1"/>
        <v>Elliott Himmelberg</v>
      </c>
    </row>
    <row r="696" spans="1:4" x14ac:dyDescent="0.25">
      <c r="A696" s="117" t="s">
        <v>799</v>
      </c>
      <c r="B696" s="33">
        <f>IF(COUNTIF('Weekend Quads'!$D697:$V716,A696)&gt;=1,"",ROW())</f>
        <v>696</v>
      </c>
      <c r="C696" s="33" t="str" cm="1">
        <f t="array" ref="C696">IF(ROW(A696)-ROW(A$1)+1&gt;COUNT($B$1:$B$718),"",INDEX($A$1:$A$718,SMALL($B$1:$B$718,1+ROW(A696)-ROW(A$1))))</f>
        <v>Noah Howes</v>
      </c>
      <c r="D696" t="str">
        <f ca="1"/>
        <v>Noah Howes</v>
      </c>
    </row>
    <row r="697" spans="1:4" x14ac:dyDescent="0.25">
      <c r="A697" s="118" t="s">
        <v>800</v>
      </c>
      <c r="B697" s="33">
        <f>IF(COUNTIF('Weekend Quads'!$D698:$V717,A697)&gt;=1,"",ROW())</f>
        <v>697</v>
      </c>
      <c r="C697" s="33" t="str" cm="1">
        <f t="array" ref="C697">IF(ROW(A697)-ROW(A$1)+1&gt;COUNT($B$1:$B$718),"",INDEX($A$1:$A$718,SMALL($B$1:$B$718,1+ROW(A697)-ROW(A$1))))</f>
        <v>Ben Jepson</v>
      </c>
      <c r="D697" t="str">
        <f ca="1"/>
        <v>Ben Jepson</v>
      </c>
    </row>
    <row r="698" spans="1:4" x14ac:dyDescent="0.25">
      <c r="A698" s="117" t="s">
        <v>801</v>
      </c>
      <c r="B698" s="33">
        <f>IF(COUNTIF('Weekend Quads'!$D699:$V718,A698)&gt;=1,"",ROW())</f>
        <v>698</v>
      </c>
      <c r="C698" s="33" t="str" cm="1">
        <f t="array" ref="C698">IF(ROW(A698)-ROW(A$1)+1&gt;COUNT($B$1:$B$718),"",INDEX($A$1:$A$718,SMALL($B$1:$B$718,1+ROW(A698)-ROW(A$1))))</f>
        <v>Tew Jiath</v>
      </c>
      <c r="D698" t="str">
        <f ca="1"/>
        <v>Tew Jiath</v>
      </c>
    </row>
    <row r="699" spans="1:4" x14ac:dyDescent="0.25">
      <c r="A699" s="118" t="s">
        <v>802</v>
      </c>
      <c r="B699" s="33">
        <f>IF(COUNTIF('Weekend Quads'!$D700:$V719,A699)&gt;=1,"",ROW())</f>
        <v>699</v>
      </c>
      <c r="C699" s="33" t="str" cm="1">
        <f t="array" ref="C699">IF(ROW(A699)-ROW(A$1)+1&gt;COUNT($B$1:$B$718),"",INDEX($A$1:$A$718,SMALL($B$1:$B$718,1+ROW(A699)-ROW(A$1))))</f>
        <v>Ash Johnson</v>
      </c>
      <c r="D699" t="str">
        <f ca="1"/>
        <v>Ash Johnson</v>
      </c>
    </row>
    <row r="700" spans="1:4" x14ac:dyDescent="0.25">
      <c r="A700" s="117" t="s">
        <v>803</v>
      </c>
      <c r="B700" s="33">
        <f>IF(COUNTIF('Weekend Quads'!$D701:$V720,A700)&gt;=1,"",ROW())</f>
        <v>700</v>
      </c>
      <c r="C700" s="33" t="str" cm="1">
        <f t="array" ref="C700">IF(ROW(A700)-ROW(A$1)+1&gt;COUNT($B$1:$B$718),"",INDEX($A$1:$A$718,SMALL($B$1:$B$718,1+ROW(A700)-ROW(A$1))))</f>
        <v>Lloyd Johnston</v>
      </c>
      <c r="D700" t="str">
        <f ca="1"/>
        <v>Lloyd Johnston</v>
      </c>
    </row>
    <row r="701" spans="1:4" x14ac:dyDescent="0.25">
      <c r="A701" s="118" t="s">
        <v>804</v>
      </c>
      <c r="B701" s="33">
        <f>IF(COUNTIF('Weekend Quads'!$D702:$V721,A701)&gt;=1,"",ROW())</f>
        <v>701</v>
      </c>
      <c r="C701" s="33" t="str" cm="1">
        <f t="array" ref="C701">IF(ROW(A701)-ROW(A$1)+1&gt;COUNT($B$1:$B$718),"",INDEX($A$1:$A$718,SMALL($B$1:$B$718,1+ROW(A701)-ROW(A$1))))</f>
        <v>Max Knobel</v>
      </c>
      <c r="D701" t="str">
        <f ca="1"/>
        <v>Max Knobel</v>
      </c>
    </row>
    <row r="702" spans="1:4" x14ac:dyDescent="0.25">
      <c r="A702" s="117" t="s">
        <v>805</v>
      </c>
      <c r="B702" s="33">
        <f>IF(COUNTIF('Weekend Quads'!$D703:$V722,A702)&gt;=1,"",ROW())</f>
        <v>702</v>
      </c>
      <c r="C702" s="33" t="str" cm="1">
        <f t="array" ref="C702">IF(ROW(A702)-ROW(A$1)+1&gt;COUNT($B$1:$B$718),"",INDEX($A$1:$A$718,SMALL($B$1:$B$718,1+ROW(A702)-ROW(A$1))))</f>
        <v>Caleb Lewis</v>
      </c>
      <c r="D702" t="str">
        <f ca="1"/>
        <v>Caleb Lewis</v>
      </c>
    </row>
    <row r="703" spans="1:4" x14ac:dyDescent="0.25">
      <c r="A703" s="118" t="s">
        <v>806</v>
      </c>
      <c r="B703" s="33">
        <f>IF(COUNTIF('Weekend Quads'!$D704:$V723,A703)&gt;=1,"",ROW())</f>
        <v>703</v>
      </c>
      <c r="C703" s="33" t="str" cm="1">
        <f t="array" ref="C703">IF(ROW(A703)-ROW(A$1)+1&gt;COUNT($B$1:$B$718),"",INDEX($A$1:$A$718,SMALL($B$1:$B$718,1+ROW(A703)-ROW(A$1))))</f>
        <v>Finlay Macrae</v>
      </c>
      <c r="D703" t="str">
        <f ca="1"/>
        <v>Finlay Macrae</v>
      </c>
    </row>
    <row r="704" spans="1:4" x14ac:dyDescent="0.25">
      <c r="A704" s="117" t="s">
        <v>807</v>
      </c>
      <c r="B704" s="33">
        <f>IF(COUNTIF('Weekend Quads'!$D705:$V724,A704)&gt;=1,"",ROW())</f>
        <v>704</v>
      </c>
      <c r="C704" s="33" t="str" cm="1">
        <f t="array" ref="C704">IF(ROW(A704)-ROW(A$1)+1&gt;COUNT($B$1:$B$718),"",INDEX($A$1:$A$718,SMALL($B$1:$B$718,1+ROW(A704)-ROW(A$1))))</f>
        <v>Jakob Ryan</v>
      </c>
      <c r="D704" t="str">
        <f ca="1"/>
        <v>Jakob Ryan</v>
      </c>
    </row>
    <row r="705" spans="1:4" x14ac:dyDescent="0.25">
      <c r="A705" s="118" t="s">
        <v>808</v>
      </c>
      <c r="B705" s="33">
        <f>IF(COUNTIF('Weekend Quads'!$D706:$V725,A705)&gt;=1,"",ROW())</f>
        <v>705</v>
      </c>
      <c r="C705" s="33" t="str" cm="1">
        <f t="array" ref="C705">IF(ROW(A705)-ROW(A$1)+1&gt;COUNT($B$1:$B$718),"",INDEX($A$1:$A$718,SMALL($B$1:$B$718,1+ROW(A705)-ROW(A$1))))</f>
        <v>Iliro Smit</v>
      </c>
      <c r="D705" t="str">
        <f ca="1"/>
        <v>Iliro Smit</v>
      </c>
    </row>
    <row r="706" spans="1:4" x14ac:dyDescent="0.25">
      <c r="A706" s="117" t="s">
        <v>809</v>
      </c>
      <c r="B706" s="33">
        <f>IF(COUNTIF('Weekend Quads'!$D707:$V726,A706)&gt;=1,"",ROW())</f>
        <v>706</v>
      </c>
      <c r="C706" s="33" t="str" cm="1">
        <f t="array" ref="C706">IF(ROW(A706)-ROW(A$1)+1&gt;COUNT($B$1:$B$718),"",INDEX($A$1:$A$718,SMALL($B$1:$B$718,1+ROW(A706)-ROW(A$1))))</f>
        <v>Oscar Steene</v>
      </c>
      <c r="D706" t="str">
        <f ca="1"/>
        <v>Oscar Steene</v>
      </c>
    </row>
    <row r="707" spans="1:4" x14ac:dyDescent="0.25">
      <c r="A707" s="118" t="s">
        <v>810</v>
      </c>
      <c r="B707" s="33">
        <f>IF(COUNTIF('Weekend Quads'!$D708:$V727,A707)&gt;=1,"",ROW())</f>
        <v>707</v>
      </c>
      <c r="C707" s="33" t="str" cm="1">
        <f t="array" ref="C707">IF(ROW(A707)-ROW(A$1)+1&gt;COUNT($B$1:$B$718),"",INDEX($A$1:$A$718,SMALL($B$1:$B$718,1+ROW(A707)-ROW(A$1))))</f>
        <v/>
      </c>
    </row>
    <row r="708" spans="1:4" x14ac:dyDescent="0.25">
      <c r="A708" s="117" t="s">
        <v>811</v>
      </c>
      <c r="B708" s="33">
        <f>IF(COUNTIF('Weekend Quads'!$D709:$V728,A708)&gt;=1,"",ROW())</f>
        <v>708</v>
      </c>
      <c r="C708" s="33" t="str" cm="1">
        <f t="array" ref="C708">IF(ROW(A708)-ROW(A$1)+1&gt;COUNT($B$1:$B$718),"",INDEX($A$1:$A$718,SMALL($B$1:$B$718,1+ROW(A708)-ROW(A$1))))</f>
        <v/>
      </c>
    </row>
    <row r="709" spans="1:4" x14ac:dyDescent="0.25">
      <c r="A709" s="118" t="s">
        <v>812</v>
      </c>
      <c r="B709" s="33">
        <f>IF(COUNTIF('Weekend Quads'!$D710:$V729,A709)&gt;=1,"",ROW())</f>
        <v>709</v>
      </c>
      <c r="C709" s="33" t="str" cm="1">
        <f t="array" ref="C709">IF(ROW(A709)-ROW(A$1)+1&gt;COUNT($B$1:$B$718),"",INDEX($A$1:$A$718,SMALL($B$1:$B$718,1+ROW(A709)-ROW(A$1))))</f>
        <v/>
      </c>
    </row>
    <row r="710" spans="1:4" x14ac:dyDescent="0.25">
      <c r="A710" s="117" t="s">
        <v>813</v>
      </c>
      <c r="B710" s="33">
        <f>IF(COUNTIF('Weekend Quads'!$D711:$V730,A710)&gt;=1,"",ROW())</f>
        <v>710</v>
      </c>
      <c r="C710" s="33" t="str" cm="1">
        <f t="array" ref="C710">IF(ROW(A710)-ROW(A$1)+1&gt;COUNT($B$1:$B$718),"",INDEX($A$1:$A$718,SMALL($B$1:$B$718,1+ROW(A710)-ROW(A$1))))</f>
        <v/>
      </c>
    </row>
    <row r="711" spans="1:4" x14ac:dyDescent="0.25">
      <c r="A711" s="118" t="s">
        <v>814</v>
      </c>
      <c r="B711" s="33">
        <f>IF(COUNTIF('Weekend Quads'!$D712:$V731,A711)&gt;=1,"",ROW())</f>
        <v>711</v>
      </c>
      <c r="C711" s="33" t="str" cm="1">
        <f t="array" ref="C711">IF(ROW(A711)-ROW(A$1)+1&gt;COUNT($B$1:$B$718),"",INDEX($A$1:$A$718,SMALL($B$1:$B$718,1+ROW(A711)-ROW(A$1))))</f>
        <v/>
      </c>
    </row>
    <row r="712" spans="1:4" x14ac:dyDescent="0.25">
      <c r="A712" s="117" t="s">
        <v>815</v>
      </c>
      <c r="B712" s="33">
        <f>IF(COUNTIF('Weekend Quads'!$D713:$V732,A712)&gt;=1,"",ROW())</f>
        <v>712</v>
      </c>
      <c r="C712" s="33" t="str" cm="1">
        <f t="array" ref="C712">IF(ROW(A712)-ROW(A$1)+1&gt;COUNT($B$1:$B$718),"",INDEX($A$1:$A$718,SMALL($B$1:$B$718,1+ROW(A712)-ROW(A$1))))</f>
        <v/>
      </c>
    </row>
    <row r="713" spans="1:4" x14ac:dyDescent="0.25">
      <c r="A713" s="118" t="s">
        <v>816</v>
      </c>
      <c r="B713" s="33">
        <f>IF(COUNTIF('Weekend Quads'!$D714:$V733,A713)&gt;=1,"",ROW())</f>
        <v>713</v>
      </c>
      <c r="C713" s="33" t="str" cm="1">
        <f t="array" ref="C713">IF(ROW(A713)-ROW(A$1)+1&gt;COUNT($B$1:$B$718),"",INDEX($A$1:$A$718,SMALL($B$1:$B$718,1+ROW(A713)-ROW(A$1))))</f>
        <v/>
      </c>
    </row>
    <row r="714" spans="1:4" x14ac:dyDescent="0.25">
      <c r="A714" s="117" t="s">
        <v>817</v>
      </c>
      <c r="B714" s="33">
        <f>IF(COUNTIF('Weekend Quads'!$D715:$V734,A714)&gt;=1,"",ROW())</f>
        <v>714</v>
      </c>
      <c r="C714" s="33" t="str" cm="1">
        <f t="array" ref="C714">IF(ROW(A714)-ROW(A$1)+1&gt;COUNT($B$1:$B$718),"",INDEX($A$1:$A$718,SMALL($B$1:$B$718,1+ROW(A714)-ROW(A$1))))</f>
        <v/>
      </c>
    </row>
    <row r="715" spans="1:4" x14ac:dyDescent="0.25">
      <c r="A715" s="118" t="s">
        <v>818</v>
      </c>
      <c r="B715" s="33">
        <f>IF(COUNTIF('Weekend Quads'!$D716:$V735,A715)&gt;=1,"",ROW())</f>
        <v>715</v>
      </c>
      <c r="C715" s="33" t="str" cm="1">
        <f t="array" ref="C715">IF(ROW(A715)-ROW(A$1)+1&gt;COUNT($B$1:$B$718),"",INDEX($A$1:$A$718,SMALL($B$1:$B$718,1+ROW(A715)-ROW(A$1))))</f>
        <v/>
      </c>
    </row>
    <row r="716" spans="1:4" x14ac:dyDescent="0.25">
      <c r="A716" s="117" t="s">
        <v>819</v>
      </c>
      <c r="B716" s="33">
        <f>IF(COUNTIF('Weekend Quads'!$D717:$V736,A716)&gt;=1,"",ROW())</f>
        <v>716</v>
      </c>
      <c r="C716" s="33" t="str" cm="1">
        <f t="array" ref="C716">IF(ROW(A716)-ROW(A$1)+1&gt;COUNT($B$1:$B$718),"",INDEX($A$1:$A$718,SMALL($B$1:$B$718,1+ROW(A716)-ROW(A$1))))</f>
        <v/>
      </c>
    </row>
    <row r="717" spans="1:4" x14ac:dyDescent="0.25">
      <c r="A717" s="118" t="s">
        <v>820</v>
      </c>
      <c r="B717" s="33">
        <f>IF(COUNTIF('Weekend Quads'!$D718:$V737,A717)&gt;=1,"",ROW())</f>
        <v>717</v>
      </c>
      <c r="C717" s="33" t="str" cm="1">
        <f t="array" ref="C717">IF(ROW(A717)-ROW(A$1)+1&gt;COUNT($B$1:$B$718),"",INDEX($A$1:$A$718,SMALL($B$1:$B$718,1+ROW(A717)-ROW(A$1))))</f>
        <v/>
      </c>
    </row>
    <row r="718" spans="1:4" x14ac:dyDescent="0.25">
      <c r="A718" s="117" t="s">
        <v>821</v>
      </c>
      <c r="B718" s="33">
        <f>IF(COUNTIF('Weekend Quads'!$D719:$V738,A718)&gt;=1,"",ROW())</f>
        <v>718</v>
      </c>
      <c r="C718" s="33" t="str" cm="1">
        <f t="array" ref="C718">IF(ROW(A718)-ROW(A$1)+1&gt;COUNT($B$1:$B$718),"",INDEX($A$1:$A$718,SMALL($B$1:$B$718,1+ROW(A718)-ROW(A$1))))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3A8-16D1-438C-938C-EE0887372D1B}">
  <sheetPr>
    <tabColor rgb="FF92D050"/>
  </sheetPr>
  <dimension ref="B1:T19"/>
  <sheetViews>
    <sheetView showGridLines="0" zoomScale="120" zoomScaleNormal="120" workbookViewId="0">
      <selection activeCell="G31" sqref="G31"/>
    </sheetView>
  </sheetViews>
  <sheetFormatPr defaultColWidth="9.140625" defaultRowHeight="15.75" x14ac:dyDescent="0.25"/>
  <cols>
    <col min="1" max="1" width="3.28515625" style="10" customWidth="1"/>
    <col min="2" max="2" width="11.85546875" style="10" bestFit="1" customWidth="1"/>
    <col min="3" max="3" width="5.28515625" style="11" customWidth="1"/>
    <col min="4" max="4" width="30.7109375" style="11" customWidth="1"/>
    <col min="5" max="5" width="6.42578125" style="10" hidden="1" customWidth="1"/>
    <col min="6" max="6" width="6.28515625" style="11" customWidth="1"/>
    <col min="7" max="7" width="5.5703125" style="10" customWidth="1"/>
    <col min="8" max="8" width="30.7109375" style="11" customWidth="1"/>
    <col min="9" max="9" width="13.7109375" style="10" hidden="1" customWidth="1"/>
    <col min="10" max="10" width="6.28515625" style="10" customWidth="1"/>
    <col min="11" max="11" width="18.85546875" style="10" hidden="1" customWidth="1"/>
    <col min="12" max="12" width="6.140625" style="10" hidden="1" customWidth="1"/>
    <col min="13" max="13" width="6.140625" style="10" bestFit="1" customWidth="1"/>
    <col min="14" max="14" width="6.85546875" style="12" customWidth="1"/>
    <col min="15" max="15" width="4.42578125" style="10" customWidth="1"/>
    <col min="16" max="16" width="11.85546875" style="11" bestFit="1" customWidth="1"/>
    <col min="17" max="17" width="9.7109375" style="11" customWidth="1"/>
    <col min="18" max="18" width="5.28515625" style="11" bestFit="1" customWidth="1"/>
    <col min="19" max="16384" width="9.140625" style="10"/>
  </cols>
  <sheetData>
    <row r="1" spans="2:20" ht="16.5" thickBot="1" x14ac:dyDescent="0.3"/>
    <row r="2" spans="2:20" ht="15.75" customHeight="1" thickBot="1" x14ac:dyDescent="0.3">
      <c r="B2" s="180" t="s">
        <v>6</v>
      </c>
      <c r="C2" s="181" t="s">
        <v>7</v>
      </c>
      <c r="D2" s="181" t="s">
        <v>8</v>
      </c>
      <c r="E2" s="181" t="s">
        <v>9</v>
      </c>
      <c r="F2" s="181" t="s">
        <v>10</v>
      </c>
      <c r="G2" s="181" t="s">
        <v>7</v>
      </c>
      <c r="H2" s="181" t="s">
        <v>8</v>
      </c>
      <c r="I2" s="181" t="s">
        <v>9</v>
      </c>
      <c r="J2" s="181" t="s">
        <v>10</v>
      </c>
      <c r="K2" s="181" t="s">
        <v>8</v>
      </c>
      <c r="L2" s="181" t="s">
        <v>9</v>
      </c>
      <c r="M2" s="181" t="s">
        <v>1782</v>
      </c>
      <c r="N2" s="182" t="s">
        <v>11</v>
      </c>
      <c r="P2" s="203" t="s">
        <v>12</v>
      </c>
      <c r="Q2" s="204"/>
    </row>
    <row r="3" spans="2:20" ht="15.75" customHeight="1" x14ac:dyDescent="0.25">
      <c r="B3" s="175" t="s">
        <v>878</v>
      </c>
      <c r="C3" s="183">
        <v>1</v>
      </c>
      <c r="D3" s="164" t="s">
        <v>111</v>
      </c>
      <c r="E3" s="13" t="str">
        <f>VLOOKUP(D3,'Player Selection Database'!A:B,2,FALSE)</f>
        <v>CO35</v>
      </c>
      <c r="F3" s="14">
        <f>IFERROR(VLOOKUP(E3,'Player Selection Database'!$B:$C,2,FALSE),0)</f>
        <v>78</v>
      </c>
      <c r="G3" s="183">
        <v>30</v>
      </c>
      <c r="H3" s="171" t="s">
        <v>328</v>
      </c>
      <c r="I3" s="13" t="str">
        <f>VLOOKUP(H3,'Player Selection Database'!$A:$B,2,FALSE)</f>
        <v>GC27</v>
      </c>
      <c r="J3" s="14">
        <f>IFERROR(VLOOKUP(I3,'Player Selection Database'!$B:$C,2,FALSE),0)</f>
        <v>54</v>
      </c>
      <c r="K3" s="136"/>
      <c r="L3" s="13" t="e">
        <f>VLOOKUP(K3,'Player Selection Database'!$A:$B,2,FALSE)</f>
        <v>#N/A</v>
      </c>
      <c r="M3" s="44">
        <f>IFERROR(VLOOKUP(L3,'Player Selection Database'!$B:$C,2,FALSE),0)</f>
        <v>0</v>
      </c>
      <c r="N3" s="184">
        <f>F3+J3+M3</f>
        <v>132</v>
      </c>
      <c r="P3" s="188" t="str" cm="1">
        <f t="array" ref="P3:Q17">INDEX(_xlfn._xlws.SORT(B3:N17, 13, -1), _xlfn.SEQUENCE(15), {1,13})</f>
        <v>Aden</v>
      </c>
      <c r="Q3" s="189">
        <v>189</v>
      </c>
      <c r="T3" s="10" t="s">
        <v>890</v>
      </c>
    </row>
    <row r="4" spans="2:20" ht="15.75" customHeight="1" x14ac:dyDescent="0.25">
      <c r="B4" s="175" t="s">
        <v>929</v>
      </c>
      <c r="C4" s="183">
        <v>2</v>
      </c>
      <c r="D4" s="171" t="s">
        <v>125</v>
      </c>
      <c r="E4" s="13" t="str">
        <f>VLOOKUP(D4,'Player Selection Database'!A:B,2,FALSE)</f>
        <v>GC15</v>
      </c>
      <c r="F4" s="14">
        <f>IFERROR(VLOOKUP(E4,'Player Selection Database'!$B:$C,2,FALSE),0)</f>
        <v>106</v>
      </c>
      <c r="G4" s="183">
        <v>29</v>
      </c>
      <c r="H4" s="164" t="s">
        <v>339</v>
      </c>
      <c r="I4" s="13" t="str">
        <f>VLOOKUP(H4,'Player Selection Database'!$A:$B,2,FALSE)</f>
        <v>CO11</v>
      </c>
      <c r="J4" s="14">
        <f>IFERROR(VLOOKUP(I4,'Player Selection Database'!$B:$C,2,FALSE),0)</f>
        <v>56</v>
      </c>
      <c r="K4" s="14"/>
      <c r="L4" s="13" t="e">
        <f>VLOOKUP(K4,'Player Selection Database'!$A:$B,2,FALSE)</f>
        <v>#N/A</v>
      </c>
      <c r="M4" s="44">
        <f>IFERROR(VLOOKUP(L4,'Player Selection Database'!$B:$C,2,FALSE),0)</f>
        <v>0</v>
      </c>
      <c r="N4" s="185">
        <f t="shared" ref="N4:N17" si="0">F4+J4+M4</f>
        <v>162</v>
      </c>
      <c r="P4" s="35" t="str">
        <v>Harry</v>
      </c>
      <c r="Q4" s="42">
        <v>189</v>
      </c>
    </row>
    <row r="5" spans="2:20" ht="15.75" customHeight="1" x14ac:dyDescent="0.25">
      <c r="B5" s="175" t="s">
        <v>897</v>
      </c>
      <c r="C5" s="183">
        <v>3</v>
      </c>
      <c r="D5" s="164" t="s">
        <v>113</v>
      </c>
      <c r="E5" s="13" t="str">
        <f>VLOOKUP(D5,'Player Selection Database'!A:B,2,FALSE)</f>
        <v>CO14</v>
      </c>
      <c r="F5" s="14">
        <f>IFERROR(VLOOKUP(E5,'Player Selection Database'!$B:$C,2,FALSE),0)</f>
        <v>82</v>
      </c>
      <c r="G5" s="183">
        <v>28</v>
      </c>
      <c r="H5" s="171" t="s">
        <v>304</v>
      </c>
      <c r="I5" s="13" t="str">
        <f>VLOOKUP(H5,'Player Selection Database'!$A:$B,2,FALSE)</f>
        <v>GC22</v>
      </c>
      <c r="J5" s="14">
        <f>IFERROR(VLOOKUP(I5,'Player Selection Database'!$B:$C,2,FALSE),0)</f>
        <v>38</v>
      </c>
      <c r="K5" s="14"/>
      <c r="L5" s="13" t="e">
        <f>VLOOKUP(K5,'Player Selection Database'!$A:$B,2,FALSE)</f>
        <v>#N/A</v>
      </c>
      <c r="M5" s="44">
        <f>IFERROR(VLOOKUP(L5,'Player Selection Database'!$B:$C,2,FALSE),0)</f>
        <v>0</v>
      </c>
      <c r="N5" s="185">
        <f t="shared" si="0"/>
        <v>120</v>
      </c>
      <c r="P5" s="35" t="str">
        <v>Brock</v>
      </c>
      <c r="Q5" s="42">
        <v>167</v>
      </c>
    </row>
    <row r="6" spans="2:20" ht="15.75" customHeight="1" x14ac:dyDescent="0.25">
      <c r="B6" s="175" t="s">
        <v>857</v>
      </c>
      <c r="C6" s="183">
        <v>4</v>
      </c>
      <c r="D6" s="164" t="s">
        <v>152</v>
      </c>
      <c r="E6" s="13" t="str">
        <f>VLOOKUP(D6,'Player Selection Database'!A:B,2,FALSE)</f>
        <v>CO22</v>
      </c>
      <c r="F6" s="14">
        <f>IFERROR(VLOOKUP(E6,'Player Selection Database'!$B:$C,2,FALSE),0)</f>
        <v>62</v>
      </c>
      <c r="G6" s="183">
        <v>27</v>
      </c>
      <c r="H6" s="164" t="s">
        <v>358</v>
      </c>
      <c r="I6" s="13" t="str">
        <f>VLOOKUP(H6,'Player Selection Database'!$A:$B,2,FALSE)</f>
        <v>CO38</v>
      </c>
      <c r="J6" s="14">
        <f>IFERROR(VLOOKUP(I6,'Player Selection Database'!$B:$C,2,FALSE),0)</f>
        <v>23</v>
      </c>
      <c r="K6" s="164" t="s">
        <v>159</v>
      </c>
      <c r="L6" s="13" t="str">
        <f>VLOOKUP(K6,'Player Selection Database'!$A:$B,2,FALSE)</f>
        <v>CO10</v>
      </c>
      <c r="M6" s="44">
        <f>IFERROR(VLOOKUP(L6,'Player Selection Database'!$B:$C,2,FALSE),0)</f>
        <v>53</v>
      </c>
      <c r="N6" s="185">
        <f t="shared" si="0"/>
        <v>138</v>
      </c>
      <c r="P6" s="35" t="str">
        <v>Fru</v>
      </c>
      <c r="Q6" s="42">
        <v>166</v>
      </c>
    </row>
    <row r="7" spans="2:20" ht="15.75" customHeight="1" x14ac:dyDescent="0.25">
      <c r="B7" s="175" t="s">
        <v>900</v>
      </c>
      <c r="C7" s="183">
        <v>5</v>
      </c>
      <c r="D7" s="164" t="s">
        <v>138</v>
      </c>
      <c r="E7" s="13" t="str">
        <f>VLOOKUP(D7,'Player Selection Database'!A:B,2,FALSE)</f>
        <v>CO7</v>
      </c>
      <c r="F7" s="14">
        <f>IFERROR(VLOOKUP(E7,'Player Selection Database'!$B:$C,2,FALSE),0)</f>
        <v>132</v>
      </c>
      <c r="G7" s="183">
        <v>26</v>
      </c>
      <c r="H7" s="164" t="s">
        <v>277</v>
      </c>
      <c r="I7" s="13" t="str">
        <f>VLOOKUP(H7,'Player Selection Database'!$A:$B,2,FALSE)</f>
        <v>CO45</v>
      </c>
      <c r="J7" s="14">
        <f>IFERROR(VLOOKUP(I7,'Player Selection Database'!$B:$C,2,FALSE),0)</f>
        <v>35</v>
      </c>
      <c r="K7" s="14"/>
      <c r="L7" s="13" t="e">
        <f>VLOOKUP(K7,'Player Selection Database'!$A:$B,2,FALSE)</f>
        <v>#N/A</v>
      </c>
      <c r="M7" s="44">
        <f>IFERROR(VLOOKUP(L7,'Player Selection Database'!$B:$C,2,FALSE),0)</f>
        <v>0</v>
      </c>
      <c r="N7" s="185">
        <f t="shared" si="0"/>
        <v>167</v>
      </c>
      <c r="P7" s="35" t="str">
        <v>Kyle</v>
      </c>
      <c r="Q7" s="42">
        <v>162</v>
      </c>
    </row>
    <row r="8" spans="2:20" ht="15.75" customHeight="1" x14ac:dyDescent="0.25">
      <c r="B8" s="175" t="s">
        <v>847</v>
      </c>
      <c r="C8" s="183">
        <v>6</v>
      </c>
      <c r="D8" s="171" t="s">
        <v>137</v>
      </c>
      <c r="E8" s="13" t="str">
        <f>VLOOKUP(D8,'Player Selection Database'!A:B,2,FALSE)</f>
        <v>GC18</v>
      </c>
      <c r="F8" s="14">
        <f>IFERROR(VLOOKUP(E8,'Player Selection Database'!$B:$C,2,FALSE),0)</f>
        <v>140</v>
      </c>
      <c r="G8" s="183">
        <v>25</v>
      </c>
      <c r="H8" s="164" t="s">
        <v>509</v>
      </c>
      <c r="I8" s="13" t="str">
        <f>VLOOKUP(H8,'Player Selection Database'!$A:$B,2,FALSE)</f>
        <v>CO33</v>
      </c>
      <c r="J8" s="14">
        <f>IFERROR(VLOOKUP(I8,'Player Selection Database'!$B:$C,2,FALSE),0)</f>
        <v>26</v>
      </c>
      <c r="K8" s="14"/>
      <c r="L8" s="13" t="e">
        <f>VLOOKUP(K8,'Player Selection Database'!$A:$B,2,FALSE)</f>
        <v>#N/A</v>
      </c>
      <c r="M8" s="44">
        <f>IFERROR(VLOOKUP(L8,'Player Selection Database'!$B:$C,2,FALSE),0)</f>
        <v>0</v>
      </c>
      <c r="N8" s="185">
        <f t="shared" si="0"/>
        <v>166</v>
      </c>
      <c r="P8" s="35" t="str">
        <v>Kiri</v>
      </c>
      <c r="Q8" s="42">
        <v>155</v>
      </c>
    </row>
    <row r="9" spans="2:20" ht="15.75" customHeight="1" x14ac:dyDescent="0.25">
      <c r="B9" s="175" t="s">
        <v>861</v>
      </c>
      <c r="C9" s="183">
        <v>7</v>
      </c>
      <c r="D9" s="171" t="s">
        <v>143</v>
      </c>
      <c r="E9" s="13" t="str">
        <f>VLOOKUP(D9,'Player Selection Database'!A:B,2,FALSE)</f>
        <v>GC11</v>
      </c>
      <c r="F9" s="14">
        <f>IFERROR(VLOOKUP(E9,'Player Selection Database'!$B:$C,2,FALSE),0)</f>
        <v>33</v>
      </c>
      <c r="G9" s="183">
        <v>24</v>
      </c>
      <c r="H9" s="164" t="s">
        <v>514</v>
      </c>
      <c r="I9" s="13" t="str">
        <f>VLOOKUP(H9,'Player Selection Database'!$A:$B,2,FALSE)</f>
        <v>CO32</v>
      </c>
      <c r="J9" s="14">
        <f>IFERROR(VLOOKUP(I9,'Player Selection Database'!$B:$C,2,FALSE),0)</f>
        <v>38</v>
      </c>
      <c r="K9" s="171" t="s">
        <v>609</v>
      </c>
      <c r="L9" s="13" t="str">
        <f>VLOOKUP(K9,'Player Selection Database'!$A:$B,2,FALSE)</f>
        <v>GC24</v>
      </c>
      <c r="M9" s="44">
        <f>IFERROR(VLOOKUP(L9,'Player Selection Database'!$B:$C,2,FALSE),0)</f>
        <v>36</v>
      </c>
      <c r="N9" s="185">
        <f t="shared" si="0"/>
        <v>107</v>
      </c>
      <c r="P9" s="35" t="str">
        <v>Badger</v>
      </c>
      <c r="Q9" s="42">
        <v>151</v>
      </c>
    </row>
    <row r="10" spans="2:20" ht="15.75" customHeight="1" x14ac:dyDescent="0.25">
      <c r="B10" s="175" t="s">
        <v>895</v>
      </c>
      <c r="C10" s="183">
        <v>8</v>
      </c>
      <c r="D10" s="171" t="s">
        <v>145</v>
      </c>
      <c r="E10" s="13" t="str">
        <f>VLOOKUP(D10,'Player Selection Database'!A:B,2,FALSE)</f>
        <v>GC28</v>
      </c>
      <c r="F10" s="14">
        <f>IFERROR(VLOOKUP(E10,'Player Selection Database'!$B:$C,2,FALSE),0)</f>
        <v>90</v>
      </c>
      <c r="G10" s="183">
        <v>23</v>
      </c>
      <c r="H10" s="164" t="s">
        <v>287</v>
      </c>
      <c r="I10" s="13" t="str">
        <f>VLOOKUP(H10,'Player Selection Database'!$A:$B,2,FALSE)</f>
        <v>CO9</v>
      </c>
      <c r="J10" s="14">
        <f>IFERROR(VLOOKUP(I10,'Player Selection Database'!$B:$C,2,FALSE),0)</f>
        <v>61</v>
      </c>
      <c r="K10" s="14"/>
      <c r="L10" s="13" t="e">
        <f>VLOOKUP(K10,'Player Selection Database'!$A:$B,2,FALSE)</f>
        <v>#N/A</v>
      </c>
      <c r="M10" s="44">
        <f>IFERROR(VLOOKUP(L10,'Player Selection Database'!$B:$C,2,FALSE),0)</f>
        <v>0</v>
      </c>
      <c r="N10" s="185">
        <f t="shared" si="0"/>
        <v>151</v>
      </c>
      <c r="P10" s="35" t="str">
        <v>Scully</v>
      </c>
      <c r="Q10" s="42">
        <v>148</v>
      </c>
    </row>
    <row r="11" spans="2:20" ht="15.75" customHeight="1" x14ac:dyDescent="0.25">
      <c r="B11" s="175" t="s">
        <v>842</v>
      </c>
      <c r="C11" s="183">
        <v>9</v>
      </c>
      <c r="D11" s="171" t="s">
        <v>151</v>
      </c>
      <c r="E11" s="13" t="str">
        <f>VLOOKUP(D11,'Player Selection Database'!A:B,2,FALSE)</f>
        <v>GC2</v>
      </c>
      <c r="F11" s="14">
        <f>IFERROR(VLOOKUP(E11,'Player Selection Database'!$B:$C,2,FALSE),0)</f>
        <v>117</v>
      </c>
      <c r="G11" s="183">
        <v>22</v>
      </c>
      <c r="H11" s="164" t="s">
        <v>298</v>
      </c>
      <c r="I11" s="13" t="str">
        <f>VLOOKUP(H11,'Player Selection Database'!$A:$B,2,FALSE)</f>
        <v>CO4</v>
      </c>
      <c r="J11" s="14">
        <f>IFERROR(VLOOKUP(I11,'Player Selection Database'!$B:$C,2,FALSE),0)</f>
        <v>72</v>
      </c>
      <c r="K11" s="14"/>
      <c r="L11" s="13" t="e">
        <f>VLOOKUP(K11,'Player Selection Database'!$A:$B,2,FALSE)</f>
        <v>#N/A</v>
      </c>
      <c r="M11" s="44">
        <f>IFERROR(VLOOKUP(L11,'Player Selection Database'!$B:$C,2,FALSE),0)</f>
        <v>0</v>
      </c>
      <c r="N11" s="185">
        <f t="shared" si="0"/>
        <v>189</v>
      </c>
      <c r="P11" s="109" t="str">
        <v>Riley</v>
      </c>
      <c r="Q11" s="110">
        <v>138</v>
      </c>
    </row>
    <row r="12" spans="2:20" ht="15.75" customHeight="1" x14ac:dyDescent="0.25">
      <c r="B12" s="175" t="s">
        <v>849</v>
      </c>
      <c r="C12" s="183">
        <v>10</v>
      </c>
      <c r="D12" s="164" t="s">
        <v>167</v>
      </c>
      <c r="E12" s="13" t="str">
        <f>VLOOKUP(D12,'Player Selection Database'!A:B,2,FALSE)</f>
        <v>CO6</v>
      </c>
      <c r="F12" s="14">
        <f>IFERROR(VLOOKUP(E12,'Player Selection Database'!$B:$C,2,FALSE),0)</f>
        <v>91</v>
      </c>
      <c r="G12" s="183">
        <v>21</v>
      </c>
      <c r="H12" s="164" t="s">
        <v>371</v>
      </c>
      <c r="I12" s="13" t="str">
        <f>VLOOKUP(H12,'Player Selection Database'!$A:$B,2,FALSE)</f>
        <v>CO3</v>
      </c>
      <c r="J12" s="14">
        <f>IFERROR(VLOOKUP(I12,'Player Selection Database'!$B:$C,2,FALSE),0)</f>
        <v>64</v>
      </c>
      <c r="K12" s="14"/>
      <c r="L12" s="13" t="e">
        <f>VLOOKUP(K12,'Player Selection Database'!$A:$B,2,FALSE)</f>
        <v>#N/A</v>
      </c>
      <c r="M12" s="44">
        <f>IFERROR(VLOOKUP(L12,'Player Selection Database'!$B:$C,2,FALSE),0)</f>
        <v>0</v>
      </c>
      <c r="N12" s="185">
        <f t="shared" si="0"/>
        <v>155</v>
      </c>
      <c r="P12" s="25" t="str">
        <v>Penny</v>
      </c>
      <c r="Q12" s="26">
        <v>136</v>
      </c>
    </row>
    <row r="13" spans="2:20" ht="15.75" customHeight="1" x14ac:dyDescent="0.25">
      <c r="B13" s="175" t="s">
        <v>907</v>
      </c>
      <c r="C13" s="183">
        <v>11</v>
      </c>
      <c r="D13" s="171" t="s">
        <v>250</v>
      </c>
      <c r="E13" s="13" t="str">
        <f>VLOOKUP(D13,'Player Selection Database'!A:B,2,FALSE)</f>
        <v>GC3</v>
      </c>
      <c r="F13" s="14">
        <f>IFERROR(VLOOKUP(E13,'Player Selection Database'!$B:$C,2,FALSE),0)</f>
        <v>58</v>
      </c>
      <c r="G13" s="183">
        <v>20</v>
      </c>
      <c r="H13" s="171" t="s">
        <v>306</v>
      </c>
      <c r="I13" s="13" t="str">
        <f>VLOOKUP(H13,'Player Selection Database'!$A:$B,2,FALSE)</f>
        <v>GC33</v>
      </c>
      <c r="J13" s="14">
        <f>IFERROR(VLOOKUP(I13,'Player Selection Database'!$B:$C,2,FALSE),0)</f>
        <v>55</v>
      </c>
      <c r="K13" s="14"/>
      <c r="L13" s="13" t="e">
        <f>VLOOKUP(K13,'Player Selection Database'!$A:$B,2,FALSE)</f>
        <v>#N/A</v>
      </c>
      <c r="M13" s="44">
        <f>IFERROR(VLOOKUP(L13,'Player Selection Database'!$B:$C,2,FALSE),0)</f>
        <v>0</v>
      </c>
      <c r="N13" s="185">
        <f t="shared" si="0"/>
        <v>113</v>
      </c>
      <c r="P13" s="35" t="str">
        <v>Brad</v>
      </c>
      <c r="Q13" s="42">
        <v>132</v>
      </c>
    </row>
    <row r="14" spans="2:20" ht="15.75" customHeight="1" x14ac:dyDescent="0.25">
      <c r="B14" s="175" t="s">
        <v>859</v>
      </c>
      <c r="C14" s="183">
        <v>12</v>
      </c>
      <c r="D14" s="164" t="s">
        <v>175</v>
      </c>
      <c r="E14" s="13" t="str">
        <f>VLOOKUP(D14,'Player Selection Database'!A:B,2,FALSE)</f>
        <v>CO25</v>
      </c>
      <c r="F14" s="14">
        <f>IFERROR(VLOOKUP(E14,'Player Selection Database'!$B:$C,2,FALSE),0)</f>
        <v>79</v>
      </c>
      <c r="G14" s="183">
        <v>19</v>
      </c>
      <c r="H14" s="164" t="s">
        <v>220</v>
      </c>
      <c r="I14" s="13" t="str">
        <f>VLOOKUP(H14,'Player Selection Database'!$A:$B,2,FALSE)</f>
        <v>CO8</v>
      </c>
      <c r="J14" s="14">
        <f>IFERROR(VLOOKUP(I14,'Player Selection Database'!$B:$C,2,FALSE),0)</f>
        <v>69</v>
      </c>
      <c r="K14" s="14"/>
      <c r="L14" s="13" t="e">
        <f>VLOOKUP(K14,'Player Selection Database'!$A:$B,2,FALSE)</f>
        <v>#N/A</v>
      </c>
      <c r="M14" s="44">
        <f>IFERROR(VLOOKUP(L14,'Player Selection Database'!$B:$C,2,FALSE),0)</f>
        <v>0</v>
      </c>
      <c r="N14" s="185">
        <f t="shared" si="0"/>
        <v>148</v>
      </c>
      <c r="P14" s="35" t="str">
        <v>Jed</v>
      </c>
      <c r="Q14" s="42">
        <v>120</v>
      </c>
    </row>
    <row r="15" spans="2:20" ht="15.75" customHeight="1" x14ac:dyDescent="0.25">
      <c r="B15" s="175" t="s">
        <v>860</v>
      </c>
      <c r="C15" s="183">
        <v>13</v>
      </c>
      <c r="D15" s="171" t="s">
        <v>222</v>
      </c>
      <c r="E15" s="13" t="str">
        <f>VLOOKUP(D15,'Player Selection Database'!A:B,2,FALSE)</f>
        <v>GC8</v>
      </c>
      <c r="F15" s="14">
        <f>IFERROR(VLOOKUP(E15,'Player Selection Database'!$B:$C,2,FALSE),0)</f>
        <v>97</v>
      </c>
      <c r="G15" s="183">
        <v>18</v>
      </c>
      <c r="H15" s="171" t="s">
        <v>241</v>
      </c>
      <c r="I15" s="13" t="str">
        <f>VLOOKUP(H15,'Player Selection Database'!$A:$B,2,FALSE)</f>
        <v>GC17</v>
      </c>
      <c r="J15" s="14">
        <f>IFERROR(VLOOKUP(I15,'Player Selection Database'!$B:$C,2,FALSE),0)</f>
        <v>92</v>
      </c>
      <c r="K15" s="14"/>
      <c r="L15" s="13" t="e">
        <f>VLOOKUP(K15,'Player Selection Database'!$A:$B,2,FALSE)</f>
        <v>#N/A</v>
      </c>
      <c r="M15" s="44">
        <f>IFERROR(VLOOKUP(L15,'Player Selection Database'!$B:$C,2,FALSE),0)</f>
        <v>0</v>
      </c>
      <c r="N15" s="185">
        <f t="shared" si="0"/>
        <v>189</v>
      </c>
      <c r="P15" s="186" t="str">
        <v>Jack</v>
      </c>
      <c r="Q15" s="187">
        <v>113</v>
      </c>
    </row>
    <row r="16" spans="2:20" ht="15.75" customHeight="1" x14ac:dyDescent="0.25">
      <c r="B16" s="175" t="s">
        <v>867</v>
      </c>
      <c r="C16" s="183">
        <v>14</v>
      </c>
      <c r="D16" s="164" t="s">
        <v>198</v>
      </c>
      <c r="E16" s="13" t="str">
        <f>VLOOKUP(D16,'Player Selection Database'!A:B,2,FALSE)</f>
        <v>CO44</v>
      </c>
      <c r="F16" s="14">
        <f>IFERROR(VLOOKUP(E16,'Player Selection Database'!$B:$C,2,FALSE),0)</f>
        <v>53</v>
      </c>
      <c r="G16" s="183">
        <v>17</v>
      </c>
      <c r="H16" s="171" t="s">
        <v>272</v>
      </c>
      <c r="I16" s="13" t="str">
        <f>VLOOKUP(H16,'Player Selection Database'!$A:$B,2,FALSE)</f>
        <v>GC19</v>
      </c>
      <c r="J16" s="14">
        <f>IFERROR(VLOOKUP(I16,'Player Selection Database'!$B:$C,2,FALSE),0)</f>
        <v>52</v>
      </c>
      <c r="K16" s="14"/>
      <c r="L16" s="13" t="e">
        <f>VLOOKUP(K16,'Player Selection Database'!$A:$B,2,FALSE)</f>
        <v>#N/A</v>
      </c>
      <c r="M16" s="44">
        <f>IFERROR(VLOOKUP(L16,'Player Selection Database'!$B:$C,2,FALSE),0)</f>
        <v>0</v>
      </c>
      <c r="N16" s="185">
        <f t="shared" si="0"/>
        <v>105</v>
      </c>
      <c r="P16" s="25" t="str">
        <v>Crash</v>
      </c>
      <c r="Q16" s="26">
        <v>107</v>
      </c>
    </row>
    <row r="17" spans="2:17" ht="15.75" customHeight="1" x14ac:dyDescent="0.25">
      <c r="B17" s="175" t="s">
        <v>851</v>
      </c>
      <c r="C17" s="183">
        <v>15</v>
      </c>
      <c r="D17" s="171" t="s">
        <v>203</v>
      </c>
      <c r="E17" s="13" t="str">
        <f>VLOOKUP(D17,'Player Selection Database'!A:B,2,FALSE)</f>
        <v>GC40</v>
      </c>
      <c r="F17" s="14">
        <f>IFERROR(VLOOKUP(E17,'Player Selection Database'!$B:$C,2,FALSE),0)</f>
        <v>67</v>
      </c>
      <c r="G17" s="183">
        <v>16</v>
      </c>
      <c r="H17" s="164" t="s">
        <v>249</v>
      </c>
      <c r="I17" s="13" t="str">
        <f>VLOOKUP(H17,'Player Selection Database'!$A:$B,2,FALSE)</f>
        <v>CO5</v>
      </c>
      <c r="J17" s="14">
        <f>IFERROR(VLOOKUP(I17,'Player Selection Database'!$B:$C,2,FALSE),0)</f>
        <v>69</v>
      </c>
      <c r="K17" s="14"/>
      <c r="L17" s="13" t="e">
        <f>VLOOKUP(K17,'Player Selection Database'!$A:$B,2,FALSE)</f>
        <v>#N/A</v>
      </c>
      <c r="M17" s="44">
        <f>IFERROR(VLOOKUP(L17,'Player Selection Database'!$B:$C,2,FALSE),0)</f>
        <v>0</v>
      </c>
      <c r="N17" s="185">
        <f t="shared" si="0"/>
        <v>136</v>
      </c>
      <c r="P17" s="25" t="str">
        <v>Sloth</v>
      </c>
      <c r="Q17" s="26">
        <v>105</v>
      </c>
    </row>
    <row r="18" spans="2:17" ht="16.5" thickBot="1" x14ac:dyDescent="0.3"/>
    <row r="19" spans="2:17" ht="32.25" thickBot="1" x14ac:dyDescent="0.3">
      <c r="D19" s="176" t="s">
        <v>1780</v>
      </c>
      <c r="G19" s="179"/>
      <c r="H19" s="178" t="s">
        <v>1783</v>
      </c>
      <c r="I19" s="177"/>
      <c r="J19" s="179"/>
    </row>
  </sheetData>
  <mergeCells count="1">
    <mergeCell ref="P2:Q2"/>
  </mergeCells>
  <dataValidations count="2">
    <dataValidation type="list" allowBlank="1" showInputMessage="1" showErrorMessage="1" sqref="K3:K17 H3:H17 D5:D17" xr:uid="{1CB1A1C8-D355-435F-8299-ADEE57932BF4}">
      <formula1>Friday</formula1>
    </dataValidation>
    <dataValidation type="list" allowBlank="1" showInputMessage="1" showErrorMessage="1" sqref="D3:D4" xr:uid="{F1625555-09E4-42BF-A43A-8D90DE8B12B7}">
      <formula1>Weekend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3143-2A7A-4DE1-8118-2B1ACEFA2609}">
  <sheetPr>
    <tabColor rgb="FF92D050"/>
  </sheetPr>
  <dimension ref="A1:D91"/>
  <sheetViews>
    <sheetView workbookViewId="0">
      <selection activeCell="I46" sqref="I46"/>
    </sheetView>
  </sheetViews>
  <sheetFormatPr defaultRowHeight="15" x14ac:dyDescent="0.25"/>
  <cols>
    <col min="1" max="1" width="20.5703125" bestFit="1" customWidth="1"/>
    <col min="3" max="3" width="20.140625" bestFit="1" customWidth="1"/>
  </cols>
  <sheetData>
    <row r="1" spans="1:4" x14ac:dyDescent="0.25">
      <c r="A1" s="117" t="s">
        <v>111</v>
      </c>
      <c r="B1" s="33" t="str">
        <f>IF(COUNTIF('Friday Pairs'!$D$2:$N$15,A1)&gt;=1,"",ROW())</f>
        <v/>
      </c>
      <c r="C1" s="33" t="str" cm="1">
        <f t="array" ref="C1">IF(ROW(A1)-ROW(A$1)+1&gt;COUNT($B$1:$B$91),"",INDEX($A$1:$A$91,SMALL($B$1:$B$91,1+ROW(A1)-ROW(A$1))))</f>
        <v>Ned Long</v>
      </c>
      <c r="D1" t="str" cm="1">
        <f t="array" aca="1" ref="D1:D63" ca="1">OFFSET(C1,0,0,COUNT($B$1:$B$91),1)</f>
        <v>Ned Long</v>
      </c>
    </row>
    <row r="2" spans="1:4" x14ac:dyDescent="0.25">
      <c r="A2" s="118" t="s">
        <v>113</v>
      </c>
      <c r="B2" s="33" t="str">
        <f>IF(COUNTIF('Friday Pairs'!$D$2:$N$15,A2)&gt;=1,"",ROW())</f>
        <v/>
      </c>
      <c r="C2" s="33" t="str" cm="1">
        <f t="array" ref="C2">IF(ROW(A2)-ROW(A$1)+1&gt;COUNT($B$1:$B$91),"",INDEX($A$1:$A$91,SMALL($B$1:$B$91,1+ROW(A2)-ROW(A$1))))</f>
        <v>Joel Jeffrey</v>
      </c>
      <c r="D2" t="str">
        <f ca="1"/>
        <v>Joel Jeffrey</v>
      </c>
    </row>
    <row r="3" spans="1:4" x14ac:dyDescent="0.25">
      <c r="A3" s="117" t="s">
        <v>125</v>
      </c>
      <c r="B3" s="33" t="str">
        <f>IF(COUNTIF('Friday Pairs'!$D$2:$N$15,A3)&gt;=1,"",ROW())</f>
        <v/>
      </c>
      <c r="C3" s="33" t="str" cm="1">
        <f t="array" ref="C3">IF(ROW(A3)-ROW(A$1)+1&gt;COUNT($B$1:$B$91),"",INDEX($A$1:$A$91,SMALL($B$1:$B$91,1+ROW(A3)-ROW(A$1))))</f>
        <v>Jamie Elliott</v>
      </c>
      <c r="D3" t="str">
        <f ca="1"/>
        <v>Jamie Elliott</v>
      </c>
    </row>
    <row r="4" spans="1:4" x14ac:dyDescent="0.25">
      <c r="A4" s="118" t="s">
        <v>137</v>
      </c>
      <c r="B4" s="33" t="str">
        <f>IF(COUNTIF('Friday Pairs'!$D$2:$N$15,A4)&gt;=1,"",ROW())</f>
        <v/>
      </c>
      <c r="C4" s="33" t="str" cm="1">
        <f t="array" ref="C4">IF(ROW(A4)-ROW(A$1)+1&gt;COUNT($B$1:$B$91),"",INDEX($A$1:$A$91,SMALL($B$1:$B$91,1+ROW(A4)-ROW(A$1))))</f>
        <v>Patrick Lipinski</v>
      </c>
      <c r="D4" t="str">
        <f ca="1"/>
        <v>Patrick Lipinski</v>
      </c>
    </row>
    <row r="5" spans="1:4" x14ac:dyDescent="0.25">
      <c r="A5" s="117" t="s">
        <v>138</v>
      </c>
      <c r="B5" s="33" t="str">
        <f>IF(COUNTIF('Friday Pairs'!$D$2:$N$15,A5)&gt;=1,"",ROW())</f>
        <v/>
      </c>
      <c r="C5" s="33" t="str" cm="1">
        <f t="array" ref="C5">IF(ROW(A5)-ROW(A$1)+1&gt;COUNT($B$1:$B$91),"",INDEX($A$1:$A$91,SMALL($B$1:$B$91,1+ROW(A5)-ROW(A$1))))</f>
        <v>Bailey Humphrey</v>
      </c>
      <c r="D5" t="str">
        <f ca="1"/>
        <v>Bailey Humphrey</v>
      </c>
    </row>
    <row r="6" spans="1:4" x14ac:dyDescent="0.25">
      <c r="A6" s="118" t="s">
        <v>143</v>
      </c>
      <c r="B6" s="33" t="str">
        <f>IF(COUNTIF('Friday Pairs'!$D$2:$N$15,A6)&gt;=1,"",ROW())</f>
        <v/>
      </c>
      <c r="C6" s="33" t="str" cm="1">
        <f t="array" ref="C6">IF(ROW(A6)-ROW(A$1)+1&gt;COUNT($B$1:$B$91),"",INDEX($A$1:$A$91,SMALL($B$1:$B$91,1+ROW(A6)-ROW(A$1))))</f>
        <v>Harry Perryman</v>
      </c>
      <c r="D6" t="str">
        <f ca="1"/>
        <v>Harry Perryman</v>
      </c>
    </row>
    <row r="7" spans="1:4" x14ac:dyDescent="0.25">
      <c r="A7" s="117" t="s">
        <v>145</v>
      </c>
      <c r="B7" s="33" t="str">
        <f>IF(COUNTIF('Friday Pairs'!$D$2:$N$15,A7)&gt;=1,"",ROW())</f>
        <v/>
      </c>
      <c r="C7" s="33" t="str" cm="1">
        <f t="array" ref="C7">IF(ROW(A7)-ROW(A$1)+1&gt;COUNT($B$1:$B$91),"",INDEX($A$1:$A$91,SMALL($B$1:$B$91,1+ROW(A7)-ROW(A$1))))</f>
        <v>Bodhi Uwland</v>
      </c>
      <c r="D7" t="str">
        <f ca="1"/>
        <v>Bodhi Uwland</v>
      </c>
    </row>
    <row r="8" spans="1:4" x14ac:dyDescent="0.25">
      <c r="A8" s="118" t="s">
        <v>151</v>
      </c>
      <c r="B8" s="33" t="str">
        <f>IF(COUNTIF('Friday Pairs'!$D$2:$N$15,A8)&gt;=1,"",ROW())</f>
        <v/>
      </c>
      <c r="C8" s="33" t="str" cm="1">
        <f t="array" ref="C8">IF(ROW(A8)-ROW(A$1)+1&gt;COUNT($B$1:$B$91),"",INDEX($A$1:$A$91,SMALL($B$1:$B$91,1+ROW(A8)-ROW(A$1))))</f>
        <v>Brody Mihocek</v>
      </c>
      <c r="D8" t="str">
        <f ca="1"/>
        <v>Brody Mihocek</v>
      </c>
    </row>
    <row r="9" spans="1:4" x14ac:dyDescent="0.25">
      <c r="A9" s="117" t="s">
        <v>152</v>
      </c>
      <c r="B9" s="33" t="str">
        <f>IF(COUNTIF('Friday Pairs'!$D$2:$N$15,A9)&gt;=1,"",ROW())</f>
        <v/>
      </c>
      <c r="C9" s="33" t="str" cm="1">
        <f t="array" ref="C9">IF(ROW(A9)-ROW(A$1)+1&gt;COUNT($B$1:$B$91),"",INDEX($A$1:$A$91,SMALL($B$1:$B$91,1+ROW(A9)-ROW(A$1))))</f>
        <v>Ben Ainsworth</v>
      </c>
      <c r="D9" t="str">
        <f ca="1"/>
        <v>Ben Ainsworth</v>
      </c>
    </row>
    <row r="10" spans="1:4" x14ac:dyDescent="0.25">
      <c r="A10" s="118" t="s">
        <v>159</v>
      </c>
      <c r="B10" s="33" t="str">
        <f>IF(COUNTIF('Friday Pairs'!$D$2:$N$15,A10)&gt;=1,"",ROW())</f>
        <v/>
      </c>
      <c r="C10" s="33" t="str" cm="1">
        <f t="array" ref="C10">IF(ROW(A10)-ROW(A$1)+1&gt;COUNT($B$1:$B$91),"",INDEX($A$1:$A$91,SMALL($B$1:$B$91,1+ROW(A10)-ROW(A$1))))</f>
        <v>Will Graham</v>
      </c>
      <c r="D10" t="str">
        <f ca="1"/>
        <v>Will Graham</v>
      </c>
    </row>
    <row r="11" spans="1:4" x14ac:dyDescent="0.25">
      <c r="A11" s="117" t="s">
        <v>167</v>
      </c>
      <c r="B11" s="33" t="str">
        <f>IF(COUNTIF('Friday Pairs'!$D$2:$N$15,A11)&gt;=1,"",ROW())</f>
        <v/>
      </c>
      <c r="C11" s="33" t="str" cm="1">
        <f t="array" ref="C11">IF(ROW(A11)-ROW(A$1)+1&gt;COUNT($B$1:$B$91),"",INDEX($A$1:$A$91,SMALL($B$1:$B$91,1+ROW(A11)-ROW(A$1))))</f>
        <v>Tim Membrey</v>
      </c>
      <c r="D11" t="str">
        <f ca="1"/>
        <v>Tim Membrey</v>
      </c>
    </row>
    <row r="12" spans="1:4" x14ac:dyDescent="0.25">
      <c r="A12" s="118" t="s">
        <v>175</v>
      </c>
      <c r="B12" s="33" t="str">
        <f>IF(COUNTIF('Friday Pairs'!$D$2:$N$15,A12)&gt;=1,"",ROW())</f>
        <v/>
      </c>
      <c r="C12" s="33" t="str" cm="1">
        <f t="array" ref="C12">IF(ROW(A12)-ROW(A$1)+1&gt;COUNT($B$1:$B$91),"",INDEX($A$1:$A$91,SMALL($B$1:$B$91,1+ROW(A12)-ROW(A$1))))</f>
        <v>Jordan De Goey</v>
      </c>
      <c r="D12" t="str">
        <f ca="1"/>
        <v>Jordan De Goey</v>
      </c>
    </row>
    <row r="13" spans="1:4" x14ac:dyDescent="0.25">
      <c r="A13" s="117" t="s">
        <v>198</v>
      </c>
      <c r="B13" s="33">
        <f>IF(COUNTIF('Friday Pairs'!$D$2:$N$15,A13)&gt;=1,"",ROW())</f>
        <v>13</v>
      </c>
      <c r="C13" s="33" t="str" cm="1">
        <f t="array" ref="C13">IF(ROW(A13)-ROW(A$1)+1&gt;COUNT($B$1:$B$91),"",INDEX($A$1:$A$91,SMALL($B$1:$B$91,1+ROW(A13)-ROW(A$1))))</f>
        <v>Lachie Weller</v>
      </c>
      <c r="D13" t="str">
        <f ca="1"/>
        <v>Lachie Weller</v>
      </c>
    </row>
    <row r="14" spans="1:4" x14ac:dyDescent="0.25">
      <c r="A14" s="118" t="s">
        <v>203</v>
      </c>
      <c r="B14" s="33">
        <f>IF(COUNTIF('Friday Pairs'!$D$2:$N$15,A14)&gt;=1,"",ROW())</f>
        <v>14</v>
      </c>
      <c r="C14" s="33" t="str" cm="1">
        <f t="array" ref="C14">IF(ROW(A14)-ROW(A$1)+1&gt;COUNT($B$1:$B$91),"",INDEX($A$1:$A$91,SMALL($B$1:$B$91,1+ROW(A14)-ROW(A$1))))</f>
        <v>Edward Allan</v>
      </c>
      <c r="D14" t="str">
        <f ca="1"/>
        <v>Edward Allan</v>
      </c>
    </row>
    <row r="15" spans="1:4" x14ac:dyDescent="0.25">
      <c r="A15" s="117" t="s">
        <v>220</v>
      </c>
      <c r="B15" s="33" t="str">
        <f>IF(COUNTIF('Friday Pairs'!$D$2:$N$15,A15)&gt;=1,"",ROW())</f>
        <v/>
      </c>
      <c r="C15" s="33" t="str" cm="1">
        <f t="array" ref="C15">IF(ROW(A15)-ROW(A$1)+1&gt;COUNT($B$1:$B$91),"",INDEX($A$1:$A$91,SMALL($B$1:$B$91,1+ROW(A15)-ROW(A$1))))</f>
        <v>Sam Collins</v>
      </c>
      <c r="D15" t="str">
        <f ca="1"/>
        <v>Sam Collins</v>
      </c>
    </row>
    <row r="16" spans="1:4" x14ac:dyDescent="0.25">
      <c r="A16" s="118" t="s">
        <v>222</v>
      </c>
      <c r="B16" s="33" t="str">
        <f>IF(COUNTIF('Friday Pairs'!$D$2:$N$15,A16)&gt;=1,"",ROW())</f>
        <v/>
      </c>
      <c r="C16" s="33" t="str" cm="1">
        <f t="array" ref="C16">IF(ROW(A16)-ROW(A$1)+1&gt;COUNT($B$1:$B$91),"",INDEX($A$1:$A$91,SMALL($B$1:$B$91,1+ROW(A16)-ROW(A$1))))</f>
        <v>Ned Moyle</v>
      </c>
      <c r="D16" t="str">
        <f ca="1"/>
        <v>Ned Moyle</v>
      </c>
    </row>
    <row r="17" spans="1:4" x14ac:dyDescent="0.25">
      <c r="A17" s="117" t="s">
        <v>241</v>
      </c>
      <c r="B17" s="33" t="str">
        <f>IF(COUNTIF('Friday Pairs'!$D$2:$N$15,A17)&gt;=1,"",ROW())</f>
        <v/>
      </c>
      <c r="C17" s="33" t="str" cm="1">
        <f t="array" ref="C17">IF(ROW(A17)-ROW(A$1)+1&gt;COUNT($B$1:$B$91),"",INDEX($A$1:$A$91,SMALL($B$1:$B$91,1+ROW(A17)-ROW(A$1))))</f>
        <v>Mac Andrew</v>
      </c>
      <c r="D17" t="str">
        <f ca="1"/>
        <v>Mac Andrew</v>
      </c>
    </row>
    <row r="18" spans="1:4" x14ac:dyDescent="0.25">
      <c r="A18" s="118" t="s">
        <v>249</v>
      </c>
      <c r="B18" s="33">
        <f>IF(COUNTIF('Friday Pairs'!$D$2:$N$15,A18)&gt;=1,"",ROW())</f>
        <v>18</v>
      </c>
      <c r="C18" s="33" t="str" cm="1">
        <f t="array" ref="C18">IF(ROW(A18)-ROW(A$1)+1&gt;COUNT($B$1:$B$91),"",INDEX($A$1:$A$91,SMALL($B$1:$B$91,1+ROW(A18)-ROW(A$1))))</f>
        <v>Beau McCreery</v>
      </c>
      <c r="D18" t="str">
        <f ca="1"/>
        <v>Beau McCreery</v>
      </c>
    </row>
    <row r="19" spans="1:4" x14ac:dyDescent="0.25">
      <c r="A19" s="117" t="s">
        <v>250</v>
      </c>
      <c r="B19" s="33" t="str">
        <f>IF(COUNTIF('Friday Pairs'!$D$2:$N$15,A19)&gt;=1,"",ROW())</f>
        <v/>
      </c>
      <c r="C19" s="33" t="str" cm="1">
        <f t="array" ref="C19">IF(ROW(A19)-ROW(A$1)+1&gt;COUNT($B$1:$B$91),"",INDEX($A$1:$A$91,SMALL($B$1:$B$91,1+ROW(A19)-ROW(A$1))))</f>
        <v>Ben King</v>
      </c>
      <c r="D19" t="str">
        <f ca="1"/>
        <v>Ben King</v>
      </c>
    </row>
    <row r="20" spans="1:4" x14ac:dyDescent="0.25">
      <c r="A20" s="118" t="s">
        <v>251</v>
      </c>
      <c r="B20" s="33">
        <f>IF(COUNTIF('Friday Pairs'!$D$2:$N$15,A20)&gt;=1,"",ROW())</f>
        <v>20</v>
      </c>
      <c r="C20" s="33" t="str" cm="1">
        <f t="array" ref="C20">IF(ROW(A20)-ROW(A$1)+1&gt;COUNT($B$1:$B$91),"",INDEX($A$1:$A$91,SMALL($B$1:$B$91,1+ROW(A20)-ROW(A$1))))</f>
        <v>Bobby Hill</v>
      </c>
      <c r="D20" t="str">
        <f ca="1"/>
        <v>Bobby Hill</v>
      </c>
    </row>
    <row r="21" spans="1:4" x14ac:dyDescent="0.25">
      <c r="A21" s="117" t="s">
        <v>272</v>
      </c>
      <c r="B21" s="33">
        <f>IF(COUNTIF('Friday Pairs'!$D$2:$N$15,A21)&gt;=1,"",ROW())</f>
        <v>21</v>
      </c>
      <c r="C21" s="33" t="str" cm="1">
        <f t="array" ref="C21">IF(ROW(A21)-ROW(A$1)+1&gt;COUNT($B$1:$B$91),"",INDEX($A$1:$A$91,SMALL($B$1:$B$91,1+ROW(A21)-ROW(A$1))))</f>
        <v>Darcy Moore</v>
      </c>
      <c r="D21" t="str">
        <f ca="1"/>
        <v>Darcy Moore</v>
      </c>
    </row>
    <row r="22" spans="1:4" x14ac:dyDescent="0.25">
      <c r="A22" s="118" t="s">
        <v>277</v>
      </c>
      <c r="B22" s="33" t="str">
        <f>IF(COUNTIF('Friday Pairs'!$D$2:$N$15,A22)&gt;=1,"",ROW())</f>
        <v/>
      </c>
      <c r="C22" s="33" t="str" cm="1">
        <f t="array" ref="C22">IF(ROW(A22)-ROW(A$1)+1&gt;COUNT($B$1:$B$91),"",INDEX($A$1:$A$91,SMALL($B$1:$B$91,1+ROW(A22)-ROW(A$1))))</f>
        <v>William Hayes</v>
      </c>
      <c r="D22" t="str">
        <f ca="1"/>
        <v>William Hayes</v>
      </c>
    </row>
    <row r="23" spans="1:4" x14ac:dyDescent="0.25">
      <c r="A23" s="117" t="s">
        <v>287</v>
      </c>
      <c r="B23" s="33" t="str">
        <f>IF(COUNTIF('Friday Pairs'!$D$2:$N$15,A23)&gt;=1,"",ROW())</f>
        <v/>
      </c>
      <c r="C23" s="33" t="str" cm="1">
        <f t="array" ref="C23">IF(ROW(A23)-ROW(A$1)+1&gt;COUNT($B$1:$B$91),"",INDEX($A$1:$A$91,SMALL($B$1:$B$91,1+ROW(A23)-ROW(A$1))))</f>
        <v>Connor Budarick</v>
      </c>
      <c r="D23" t="str">
        <f ca="1"/>
        <v>Connor Budarick</v>
      </c>
    </row>
    <row r="24" spans="1:4" x14ac:dyDescent="0.25">
      <c r="A24" s="118" t="s">
        <v>298</v>
      </c>
      <c r="B24" s="33" t="str">
        <f>IF(COUNTIF('Friday Pairs'!$D$2:$N$15,A24)&gt;=1,"",ROW())</f>
        <v/>
      </c>
      <c r="C24" s="33" t="str" cm="1">
        <f t="array" ref="C24">IF(ROW(A24)-ROW(A$1)+1&gt;COUNT($B$1:$B$91),"",INDEX($A$1:$A$91,SMALL($B$1:$B$91,1+ROW(A24)-ROW(A$1))))</f>
        <v>Nick Holman</v>
      </c>
      <c r="D24" t="str">
        <f ca="1"/>
        <v>Nick Holman</v>
      </c>
    </row>
    <row r="25" spans="1:4" x14ac:dyDescent="0.25">
      <c r="A25" s="117" t="s">
        <v>302</v>
      </c>
      <c r="B25" s="33">
        <f>IF(COUNTIF('Friday Pairs'!$D$2:$N$15,A25)&gt;=1,"",ROW())</f>
        <v>25</v>
      </c>
      <c r="C25" s="33" t="str" cm="1">
        <f t="array" ref="C25">IF(ROW(A25)-ROW(A$1)+1&gt;COUNT($B$1:$B$91),"",INDEX($A$1:$A$91,SMALL($B$1:$B$91,1+ROW(A25)-ROW(A$1))))</f>
        <v>Ethan Read</v>
      </c>
      <c r="D25" t="str">
        <f ca="1"/>
        <v>Ethan Read</v>
      </c>
    </row>
    <row r="26" spans="1:4" x14ac:dyDescent="0.25">
      <c r="A26" s="118" t="s">
        <v>304</v>
      </c>
      <c r="B26" s="33" t="str">
        <f>IF(COUNTIF('Friday Pairs'!$D$2:$N$15,A26)&gt;=1,"",ROW())</f>
        <v/>
      </c>
      <c r="C26" s="33" t="str" cm="1">
        <f t="array" ref="C26">IF(ROW(A26)-ROW(A$1)+1&gt;COUNT($B$1:$B$91),"",INDEX($A$1:$A$91,SMALL($B$1:$B$91,1+ROW(A26)-ROW(A$1))))</f>
        <v>Billy Frampton</v>
      </c>
      <c r="D26" t="str">
        <f ca="1"/>
        <v>Billy Frampton</v>
      </c>
    </row>
    <row r="27" spans="1:4" x14ac:dyDescent="0.25">
      <c r="A27" s="117" t="s">
        <v>306</v>
      </c>
      <c r="B27" s="33" t="str">
        <f>IF(COUNTIF('Friday Pairs'!$D$2:$N$15,A27)&gt;=1,"",ROW())</f>
        <v/>
      </c>
      <c r="C27" s="33" t="str" cm="1">
        <f t="array" ref="C27">IF(ROW(A27)-ROW(A$1)+1&gt;COUNT($B$1:$B$91),"",INDEX($A$1:$A$91,SMALL($B$1:$B$91,1+ROW(A27)-ROW(A$1))))</f>
        <v>Jed Walter</v>
      </c>
      <c r="D27" t="str">
        <f ca="1"/>
        <v>Jed Walter</v>
      </c>
    </row>
    <row r="28" spans="1:4" x14ac:dyDescent="0.25">
      <c r="A28" s="118" t="s">
        <v>324</v>
      </c>
      <c r="B28" s="33">
        <f>IF(COUNTIF('Friday Pairs'!$D$2:$N$15,A28)&gt;=1,"",ROW())</f>
        <v>28</v>
      </c>
      <c r="C28" s="33" t="str" cm="1">
        <f t="array" ref="C28">IF(ROW(A28)-ROW(A$1)+1&gt;COUNT($B$1:$B$91),"",INDEX($A$1:$A$91,SMALL($B$1:$B$91,1+ROW(A28)-ROW(A$1))))</f>
        <v>Mason Cox</v>
      </c>
      <c r="D28" t="str">
        <f ca="1"/>
        <v>Mason Cox</v>
      </c>
    </row>
    <row r="29" spans="1:4" x14ac:dyDescent="0.25">
      <c r="A29" s="117" t="s">
        <v>328</v>
      </c>
      <c r="B29" s="33" t="str">
        <f>IF(COUNTIF('Friday Pairs'!$D$2:$N$15,A29)&gt;=1,"",ROW())</f>
        <v/>
      </c>
      <c r="C29" s="33" t="str" cm="1">
        <f t="array" ref="C29">IF(ROW(A29)-ROW(A$1)+1&gt;COUNT($B$1:$B$91),"",INDEX($A$1:$A$91,SMALL($B$1:$B$91,1+ROW(A29)-ROW(A$1))))</f>
        <v>Reef McInnes</v>
      </c>
      <c r="D29" t="str">
        <f ca="1"/>
        <v>Reef McInnes</v>
      </c>
    </row>
    <row r="30" spans="1:4" x14ac:dyDescent="0.25">
      <c r="A30" s="118" t="s">
        <v>339</v>
      </c>
      <c r="B30" s="33" t="str">
        <f>IF(COUNTIF('Friday Pairs'!$D$2:$N$15,A30)&gt;=1,"",ROW())</f>
        <v/>
      </c>
      <c r="C30" s="33" t="str" cm="1">
        <f t="array" ref="C30">IF(ROW(A30)-ROW(A$1)+1&gt;COUNT($B$1:$B$91),"",INDEX($A$1:$A$91,SMALL($B$1:$B$91,1+ROW(A30)-ROW(A$1))))</f>
        <v>Sean Lemmens</v>
      </c>
      <c r="D30" t="str">
        <f ca="1"/>
        <v>Sean Lemmens</v>
      </c>
    </row>
    <row r="31" spans="1:4" x14ac:dyDescent="0.25">
      <c r="A31" s="117" t="s">
        <v>349</v>
      </c>
      <c r="B31" s="33">
        <f>IF(COUNTIF('Friday Pairs'!$D$2:$N$15,A31)&gt;=1,"",ROW())</f>
        <v>31</v>
      </c>
      <c r="C31" s="33" t="str" cm="1">
        <f t="array" ref="C31">IF(ROW(A31)-ROW(A$1)+1&gt;COUNT($B$1:$B$91),"",INDEX($A$1:$A$91,SMALL($B$1:$B$91,1+ROW(A31)-ROW(A$1))))</f>
        <v>Malcolm Rosas</v>
      </c>
      <c r="D31" t="str">
        <f ca="1"/>
        <v>Malcolm Rosas</v>
      </c>
    </row>
    <row r="32" spans="1:4" x14ac:dyDescent="0.25">
      <c r="A32" s="118" t="s">
        <v>358</v>
      </c>
      <c r="B32" s="33" t="str">
        <f>IF(COUNTIF('Friday Pairs'!$D$2:$N$15,A32)&gt;=1,"",ROW())</f>
        <v/>
      </c>
      <c r="C32" s="33" t="str" cm="1">
        <f t="array" ref="C32">IF(ROW(A32)-ROW(A$1)+1&gt;COUNT($B$1:$B$91),"",INDEX($A$1:$A$91,SMALL($B$1:$B$91,1+ROW(A32)-ROW(A$1))))</f>
        <v>Charlie Ballard</v>
      </c>
      <c r="D32" t="str">
        <f ca="1"/>
        <v>Charlie Ballard</v>
      </c>
    </row>
    <row r="33" spans="1:4" x14ac:dyDescent="0.25">
      <c r="A33" s="117" t="s">
        <v>371</v>
      </c>
      <c r="B33" s="33" t="str">
        <f>IF(COUNTIF('Friday Pairs'!$D$2:$N$15,A33)&gt;=1,"",ROW())</f>
        <v/>
      </c>
      <c r="C33" s="33" t="str" cm="1">
        <f t="array" ref="C33">IF(ROW(A33)-ROW(A$1)+1&gt;COUNT($B$1:$B$91),"",INDEX($A$1:$A$91,SMALL($B$1:$B$91,1+ROW(A33)-ROW(A$1))))</f>
        <v>Jake Rogers</v>
      </c>
      <c r="D33" t="str">
        <f ca="1"/>
        <v>Jake Rogers</v>
      </c>
    </row>
    <row r="34" spans="1:4" x14ac:dyDescent="0.25">
      <c r="A34" s="118" t="s">
        <v>382</v>
      </c>
      <c r="B34" s="33">
        <f>IF(COUNTIF('Friday Pairs'!$D$2:$N$15,A34)&gt;=1,"",ROW())</f>
        <v>34</v>
      </c>
      <c r="C34" s="33" t="str" cm="1">
        <f t="array" ref="C34">IF(ROW(A34)-ROW(A$1)+1&gt;COUNT($B$1:$B$91),"",INDEX($A$1:$A$91,SMALL($B$1:$B$91,1+ROW(A34)-ROW(A$1))))</f>
        <v>Wil Parker</v>
      </c>
      <c r="D34" t="str">
        <f ca="1"/>
        <v>Wil Parker</v>
      </c>
    </row>
    <row r="35" spans="1:4" x14ac:dyDescent="0.25">
      <c r="A35" s="117" t="s">
        <v>420</v>
      </c>
      <c r="B35" s="33">
        <f>IF(COUNTIF('Friday Pairs'!$D$2:$N$15,A35)&gt;=1,"",ROW())</f>
        <v>35</v>
      </c>
      <c r="C35" s="33" t="str" cm="1">
        <f t="array" ref="C35">IF(ROW(A35)-ROW(A$1)+1&gt;COUNT($B$1:$B$91),"",INDEX($A$1:$A$91,SMALL($B$1:$B$91,1+ROW(A35)-ROW(A$1))))</f>
        <v>Oscar Adams</v>
      </c>
      <c r="D35" t="str">
        <f ca="1"/>
        <v>Oscar Adams</v>
      </c>
    </row>
    <row r="36" spans="1:4" x14ac:dyDescent="0.25">
      <c r="A36" s="118" t="s">
        <v>421</v>
      </c>
      <c r="B36" s="33">
        <f>IF(COUNTIF('Friday Pairs'!$D$2:$N$15,A36)&gt;=1,"",ROW())</f>
        <v>36</v>
      </c>
      <c r="C36" s="33" t="str" cm="1">
        <f t="array" ref="C36">IF(ROW(A36)-ROW(A$1)+1&gt;COUNT($B$1:$B$91),"",INDEX($A$1:$A$91,SMALL($B$1:$B$91,1+ROW(A36)-ROW(A$1))))</f>
        <v>Oleg Markov</v>
      </c>
      <c r="D36" t="str">
        <f ca="1"/>
        <v>Oleg Markov</v>
      </c>
    </row>
    <row r="37" spans="1:4" x14ac:dyDescent="0.25">
      <c r="A37" s="117" t="s">
        <v>425</v>
      </c>
      <c r="B37" s="33">
        <f>IF(COUNTIF('Friday Pairs'!$D$2:$N$15,A37)&gt;=1,"",ROW())</f>
        <v>37</v>
      </c>
      <c r="C37" s="33" t="str" cm="1">
        <f t="array" ref="C37">IF(ROW(A37)-ROW(A$1)+1&gt;COUNT($B$1:$B$91),"",INDEX($A$1:$A$91,SMALL($B$1:$B$91,1+ROW(A37)-ROW(A$1))))</f>
        <v>Leonardo Lombard</v>
      </c>
      <c r="D37" t="str">
        <f ca="1"/>
        <v>Leonardo Lombard</v>
      </c>
    </row>
    <row r="38" spans="1:4" x14ac:dyDescent="0.25">
      <c r="A38" s="118" t="s">
        <v>435</v>
      </c>
      <c r="B38" s="33">
        <f>IF(COUNTIF('Friday Pairs'!$D$2:$N$15,A38)&gt;=1,"",ROW())</f>
        <v>38</v>
      </c>
      <c r="C38" s="33" t="str" cm="1">
        <f t="array" ref="C38">IF(ROW(A38)-ROW(A$1)+1&gt;COUNT($B$1:$B$91),"",INDEX($A$1:$A$91,SMALL($B$1:$B$91,1+ROW(A38)-ROW(A$1))))</f>
        <v>Charlie West</v>
      </c>
      <c r="D38" t="str">
        <f ca="1"/>
        <v>Charlie West</v>
      </c>
    </row>
    <row r="39" spans="1:4" x14ac:dyDescent="0.25">
      <c r="A39" s="117" t="s">
        <v>451</v>
      </c>
      <c r="B39" s="33">
        <f>IF(COUNTIF('Friday Pairs'!$D$2:$N$15,A39)&gt;=1,"",ROW())</f>
        <v>39</v>
      </c>
      <c r="C39" s="33" t="str" cm="1">
        <f t="array" ref="C39">IF(ROW(A39)-ROW(A$1)+1&gt;COUNT($B$1:$B$91),"",INDEX($A$1:$A$91,SMALL($B$1:$B$91,1+ROW(A39)-ROW(A$1))))</f>
        <v>Charlie Dean</v>
      </c>
      <c r="D39" t="str">
        <f ca="1"/>
        <v>Charlie Dean</v>
      </c>
    </row>
    <row r="40" spans="1:4" x14ac:dyDescent="0.25">
      <c r="A40" s="118" t="s">
        <v>458</v>
      </c>
      <c r="B40" s="33">
        <f>IF(COUNTIF('Friday Pairs'!$D$2:$N$15,A40)&gt;=1,"",ROW())</f>
        <v>40</v>
      </c>
      <c r="C40" s="33" t="str" cm="1">
        <f t="array" ref="C40">IF(ROW(A40)-ROW(A$1)+1&gt;COUNT($B$1:$B$91),"",INDEX($A$1:$A$91,SMALL($B$1:$B$91,1+ROW(A40)-ROW(A$1))))</f>
        <v>Alex Sexton</v>
      </c>
      <c r="D40" t="str">
        <f ca="1"/>
        <v>Alex Sexton</v>
      </c>
    </row>
    <row r="41" spans="1:4" x14ac:dyDescent="0.25">
      <c r="A41" s="117" t="s">
        <v>461</v>
      </c>
      <c r="B41" s="33">
        <f>IF(COUNTIF('Friday Pairs'!$D$2:$N$15,A41)&gt;=1,"",ROW())</f>
        <v>41</v>
      </c>
      <c r="C41" s="33" t="str" cm="1">
        <f t="array" ref="C41">IF(ROW(A41)-ROW(A$1)+1&gt;COUNT($B$1:$B$91),"",INDEX($A$1:$A$91,SMALL($B$1:$B$91,1+ROW(A41)-ROW(A$1))))</f>
        <v>Cooper Bell</v>
      </c>
      <c r="D41" t="str">
        <f ca="1"/>
        <v>Cooper Bell</v>
      </c>
    </row>
    <row r="42" spans="1:4" x14ac:dyDescent="0.25">
      <c r="A42" s="118" t="s">
        <v>479</v>
      </c>
      <c r="B42" s="33">
        <f>IF(COUNTIF('Friday Pairs'!$D$2:$N$15,A42)&gt;=1,"",ROW())</f>
        <v>42</v>
      </c>
      <c r="C42" s="33" t="str" cm="1">
        <f t="array" ref="C42">IF(ROW(A42)-ROW(A$1)+1&gt;COUNT($B$1:$B$91),"",INDEX($A$1:$A$91,SMALL($B$1:$B$91,1+ROW(A42)-ROW(A$1))))</f>
        <v>Thomas Berry</v>
      </c>
      <c r="D42" t="str">
        <f ca="1"/>
        <v>Thomas Berry</v>
      </c>
    </row>
    <row r="43" spans="1:4" x14ac:dyDescent="0.25">
      <c r="A43" s="117" t="s">
        <v>481</v>
      </c>
      <c r="B43" s="33">
        <f>IF(COUNTIF('Friday Pairs'!$D$2:$N$15,A43)&gt;=1,"",ROW())</f>
        <v>43</v>
      </c>
      <c r="C43" s="33" t="str" cm="1">
        <f t="array" ref="C43">IF(ROW(A43)-ROW(A$1)+1&gt;COUNT($B$1:$B$91),"",INDEX($A$1:$A$91,SMALL($B$1:$B$91,1+ROW(A43)-ROW(A$1))))</f>
        <v>Joel Cochran</v>
      </c>
      <c r="D43" t="str">
        <f ca="1"/>
        <v>Joel Cochran</v>
      </c>
    </row>
    <row r="44" spans="1:4" x14ac:dyDescent="0.25">
      <c r="A44" s="118" t="s">
        <v>496</v>
      </c>
      <c r="B44" s="33">
        <f>IF(COUNTIF('Friday Pairs'!$D$2:$N$15,A44)&gt;=1,"",ROW())</f>
        <v>44</v>
      </c>
      <c r="C44" s="33" t="str" cm="1">
        <f t="array" ref="C44">IF(ROW(A44)-ROW(A$1)+1&gt;COUNT($B$1:$B$91),"",INDEX($A$1:$A$91,SMALL($B$1:$B$91,1+ROW(A44)-ROW(A$1))))</f>
        <v>Alex Davies</v>
      </c>
      <c r="D44" t="str">
        <f ca="1"/>
        <v>Alex Davies</v>
      </c>
    </row>
    <row r="45" spans="1:4" x14ac:dyDescent="0.25">
      <c r="A45" s="117" t="s">
        <v>497</v>
      </c>
      <c r="B45" s="33">
        <f>IF(COUNTIF('Friday Pairs'!$D$2:$N$15,A45)&gt;=1,"",ROW())</f>
        <v>45</v>
      </c>
      <c r="C45" s="33" t="str" cm="1">
        <f t="array" ref="C45">IF(ROW(A45)-ROW(A$1)+1&gt;COUNT($B$1:$B$91),"",INDEX($A$1:$A$91,SMALL($B$1:$B$91,1+ROW(A45)-ROW(A$1))))</f>
        <v>Harry DeMattia</v>
      </c>
      <c r="D45" t="str">
        <f ca="1"/>
        <v>Harry DeMattia</v>
      </c>
    </row>
    <row r="46" spans="1:4" x14ac:dyDescent="0.25">
      <c r="A46" s="118" t="s">
        <v>508</v>
      </c>
      <c r="B46" s="33">
        <f>IF(COUNTIF('Friday Pairs'!$D$2:$N$15,A46)&gt;=1,"",ROW())</f>
        <v>46</v>
      </c>
      <c r="C46" s="33" t="str" cm="1">
        <f t="array" ref="C46">IF(ROW(A46)-ROW(A$1)+1&gt;COUNT($B$1:$B$91),"",INDEX($A$1:$A$91,SMALL($B$1:$B$91,1+ROW(A46)-ROW(A$1))))</f>
        <v>Asher Eastham</v>
      </c>
      <c r="D46" t="str">
        <f ca="1"/>
        <v>Asher Eastham</v>
      </c>
    </row>
    <row r="47" spans="1:4" x14ac:dyDescent="0.25">
      <c r="A47" s="117" t="s">
        <v>509</v>
      </c>
      <c r="B47" s="33" t="str">
        <f>IF(COUNTIF('Friday Pairs'!$D$2:$N$15,A47)&gt;=1,"",ROW())</f>
        <v/>
      </c>
      <c r="C47" s="33" t="str" cm="1">
        <f t="array" ref="C47">IF(ROW(A47)-ROW(A$1)+1&gt;COUNT($B$1:$B$91),"",INDEX($A$1:$A$91,SMALL($B$1:$B$91,1+ROW(A47)-ROW(A$1))))</f>
        <v>Zak Evans</v>
      </c>
      <c r="D47" t="str">
        <f ca="1"/>
        <v>Zak Evans</v>
      </c>
    </row>
    <row r="48" spans="1:4" x14ac:dyDescent="0.25">
      <c r="A48" s="118" t="s">
        <v>514</v>
      </c>
      <c r="B48" s="33" t="str">
        <f>IF(COUNTIF('Friday Pairs'!$D$2:$N$15,A48)&gt;=1,"",ROW())</f>
        <v/>
      </c>
      <c r="C48" s="33" t="str" cm="1">
        <f t="array" ref="C48">IF(ROW(A48)-ROW(A$1)+1&gt;COUNT($B$1:$B$91),"",INDEX($A$1:$A$91,SMALL($B$1:$B$91,1+ROW(A48)-ROW(A$1))))</f>
        <v>Jy Farrar</v>
      </c>
      <c r="D48" t="str">
        <f ca="1"/>
        <v>Jy Farrar</v>
      </c>
    </row>
    <row r="49" spans="1:4" x14ac:dyDescent="0.25">
      <c r="A49" s="117" t="s">
        <v>524</v>
      </c>
      <c r="B49" s="33">
        <f>IF(COUNTIF('Friday Pairs'!$D$2:$N$15,A49)&gt;=1,"",ROW())</f>
        <v>49</v>
      </c>
      <c r="C49" s="33" t="str" cm="1">
        <f t="array" ref="C49">IF(ROW(A49)-ROW(A$1)+1&gt;COUNT($B$1:$B$91),"",INDEX($A$1:$A$91,SMALL($B$1:$B$91,1+ROW(A49)-ROW(A$1))))</f>
        <v>Caleb Graham</v>
      </c>
      <c r="D49" t="str">
        <f ca="1"/>
        <v>Caleb Graham</v>
      </c>
    </row>
    <row r="50" spans="1:4" x14ac:dyDescent="0.25">
      <c r="A50" s="118" t="s">
        <v>545</v>
      </c>
      <c r="B50" s="33">
        <f>IF(COUNTIF('Friday Pairs'!$D$2:$N$15,A50)&gt;=1,"",ROW())</f>
        <v>50</v>
      </c>
      <c r="C50" s="33" t="str" cm="1">
        <f t="array" ref="C50">IF(ROW(A50)-ROW(A$1)+1&gt;COUNT($B$1:$B$91),"",INDEX($A$1:$A$91,SMALL($B$1:$B$91,1+ROW(A50)-ROW(A$1))))</f>
        <v>Lachlan Gulbin</v>
      </c>
      <c r="D50" t="str">
        <f ca="1"/>
        <v>Lachlan Gulbin</v>
      </c>
    </row>
    <row r="51" spans="1:4" x14ac:dyDescent="0.25">
      <c r="A51" s="117" t="s">
        <v>551</v>
      </c>
      <c r="B51" s="33">
        <f>IF(COUNTIF('Friday Pairs'!$D$2:$N$15,A51)&gt;=1,"",ROW())</f>
        <v>51</v>
      </c>
      <c r="C51" s="33" t="str" cm="1">
        <f t="array" ref="C51">IF(ROW(A51)-ROW(A$1)+1&gt;COUNT($B$1:$B$91),"",INDEX($A$1:$A$91,SMALL($B$1:$B$91,1+ROW(A51)-ROW(A$1))))</f>
        <v>Harvey Harrison</v>
      </c>
      <c r="D51" t="str">
        <f ca="1"/>
        <v>Harvey Harrison</v>
      </c>
    </row>
    <row r="52" spans="1:4" x14ac:dyDescent="0.25">
      <c r="A52" s="118" t="s">
        <v>553</v>
      </c>
      <c r="B52" s="33">
        <f>IF(COUNTIF('Friday Pairs'!$D$2:$N$15,A52)&gt;=1,"",ROW())</f>
        <v>52</v>
      </c>
      <c r="C52" s="33" t="str" cm="1">
        <f t="array" ref="C52">IF(ROW(A52)-ROW(A$1)+1&gt;COUNT($B$1:$B$91),"",INDEX($A$1:$A$91,SMALL($B$1:$B$91,1+ROW(A52)-ROW(A$1))))</f>
        <v>Elliott Himmelberg</v>
      </c>
      <c r="D52" t="str">
        <f ca="1"/>
        <v>Elliott Himmelberg</v>
      </c>
    </row>
    <row r="53" spans="1:4" x14ac:dyDescent="0.25">
      <c r="A53" s="117" t="s">
        <v>565</v>
      </c>
      <c r="B53" s="33">
        <f>IF(COUNTIF('Friday Pairs'!$D$2:$N$15,A53)&gt;=1,"",ROW())</f>
        <v>53</v>
      </c>
      <c r="C53" s="33" t="str" cm="1">
        <f t="array" ref="C53">IF(ROW(A53)-ROW(A$1)+1&gt;COUNT($B$1:$B$91),"",INDEX($A$1:$A$91,SMALL($B$1:$B$91,1+ROW(A53)-ROW(A$1))))</f>
        <v>Noah Howes</v>
      </c>
      <c r="D53" t="str">
        <f ca="1"/>
        <v>Noah Howes</v>
      </c>
    </row>
    <row r="54" spans="1:4" x14ac:dyDescent="0.25">
      <c r="A54" s="118" t="s">
        <v>566</v>
      </c>
      <c r="B54" s="33">
        <f>IF(COUNTIF('Friday Pairs'!$D$2:$N$15,A54)&gt;=1,"",ROW())</f>
        <v>54</v>
      </c>
      <c r="C54" s="33" t="str" cm="1">
        <f t="array" ref="C54">IF(ROW(A54)-ROW(A$1)+1&gt;COUNT($B$1:$B$91),"",INDEX($A$1:$A$91,SMALL($B$1:$B$91,1+ROW(A54)-ROW(A$1))))</f>
        <v>Ben Jepson</v>
      </c>
      <c r="D54" t="str">
        <f ca="1"/>
        <v>Ben Jepson</v>
      </c>
    </row>
    <row r="55" spans="1:4" x14ac:dyDescent="0.25">
      <c r="A55" s="117" t="s">
        <v>568</v>
      </c>
      <c r="B55" s="33">
        <f>IF(COUNTIF('Friday Pairs'!$D$2:$N$15,A55)&gt;=1,"",ROW())</f>
        <v>55</v>
      </c>
      <c r="C55" s="33" t="str" cm="1">
        <f t="array" ref="C55">IF(ROW(A55)-ROW(A$1)+1&gt;COUNT($B$1:$B$91),"",INDEX($A$1:$A$91,SMALL($B$1:$B$91,1+ROW(A55)-ROW(A$1))))</f>
        <v>Tew Jiath</v>
      </c>
      <c r="D55" t="str">
        <f ca="1"/>
        <v>Tew Jiath</v>
      </c>
    </row>
    <row r="56" spans="1:4" x14ac:dyDescent="0.25">
      <c r="A56" s="118" t="s">
        <v>591</v>
      </c>
      <c r="B56" s="33">
        <f>IF(COUNTIF('Friday Pairs'!$D$2:$N$15,A56)&gt;=1,"",ROW())</f>
        <v>56</v>
      </c>
      <c r="C56" s="33" t="str" cm="1">
        <f t="array" ref="C56">IF(ROW(A56)-ROW(A$1)+1&gt;COUNT($B$1:$B$91),"",INDEX($A$1:$A$91,SMALL($B$1:$B$91,1+ROW(A56)-ROW(A$1))))</f>
        <v>Ash Johnson</v>
      </c>
      <c r="D56" t="str">
        <f ca="1"/>
        <v>Ash Johnson</v>
      </c>
    </row>
    <row r="57" spans="1:4" x14ac:dyDescent="0.25">
      <c r="A57" s="117" t="s">
        <v>604</v>
      </c>
      <c r="B57" s="33">
        <f>IF(COUNTIF('Friday Pairs'!$D$2:$N$15,A57)&gt;=1,"",ROW())</f>
        <v>57</v>
      </c>
      <c r="C57" s="33" t="str" cm="1">
        <f t="array" ref="C57">IF(ROW(A57)-ROW(A$1)+1&gt;COUNT($B$1:$B$91),"",INDEX($A$1:$A$91,SMALL($B$1:$B$91,1+ROW(A57)-ROW(A$1))))</f>
        <v>Lloyd Johnston</v>
      </c>
      <c r="D57" t="str">
        <f ca="1"/>
        <v>Lloyd Johnston</v>
      </c>
    </row>
    <row r="58" spans="1:4" x14ac:dyDescent="0.25">
      <c r="A58" s="118" t="s">
        <v>609</v>
      </c>
      <c r="B58" s="33" t="str">
        <f>IF(COUNTIF('Friday Pairs'!$D$2:$N$15,A58)&gt;=1,"",ROW())</f>
        <v/>
      </c>
      <c r="C58" s="33" t="str" cm="1">
        <f t="array" ref="C58">IF(ROW(A58)-ROW(A$1)+1&gt;COUNT($B$1:$B$91),"",INDEX($A$1:$A$91,SMALL($B$1:$B$91,1+ROW(A58)-ROW(A$1))))</f>
        <v>Max Knobel</v>
      </c>
      <c r="D58" t="str">
        <f ca="1"/>
        <v>Max Knobel</v>
      </c>
    </row>
    <row r="59" spans="1:4" x14ac:dyDescent="0.25">
      <c r="A59" s="117" t="s">
        <v>610</v>
      </c>
      <c r="B59" s="33">
        <f>IF(COUNTIF('Friday Pairs'!$D$2:$N$15,A59)&gt;=1,"",ROW())</f>
        <v>59</v>
      </c>
      <c r="C59" s="33" t="str" cm="1">
        <f t="array" ref="C59">IF(ROW(A59)-ROW(A$1)+1&gt;COUNT($B$1:$B$91),"",INDEX($A$1:$A$91,SMALL($B$1:$B$91,1+ROW(A59)-ROW(A$1))))</f>
        <v>Caleb Lewis</v>
      </c>
      <c r="D59" t="str">
        <f ca="1"/>
        <v>Caleb Lewis</v>
      </c>
    </row>
    <row r="60" spans="1:4" x14ac:dyDescent="0.25">
      <c r="A60" s="118" t="s">
        <v>615</v>
      </c>
      <c r="B60" s="33">
        <f>IF(COUNTIF('Friday Pairs'!$D$2:$N$15,A60)&gt;=1,"",ROW())</f>
        <v>60</v>
      </c>
      <c r="C60" s="33" t="str" cm="1">
        <f t="array" ref="C60">IF(ROW(A60)-ROW(A$1)+1&gt;COUNT($B$1:$B$91),"",INDEX($A$1:$A$91,SMALL($B$1:$B$91,1+ROW(A60)-ROW(A$1))))</f>
        <v>Finlay Macrae</v>
      </c>
      <c r="D60" t="str">
        <f ca="1"/>
        <v>Finlay Macrae</v>
      </c>
    </row>
    <row r="61" spans="1:4" x14ac:dyDescent="0.25">
      <c r="A61" s="117" t="s">
        <v>621</v>
      </c>
      <c r="B61" s="33">
        <f>IF(COUNTIF('Friday Pairs'!$D$2:$N$15,A61)&gt;=1,"",ROW())</f>
        <v>61</v>
      </c>
      <c r="C61" s="33" t="str" cm="1">
        <f t="array" ref="C61">IF(ROW(A61)-ROW(A$1)+1&gt;COUNT($B$1:$B$91),"",INDEX($A$1:$A$91,SMALL($B$1:$B$91,1+ROW(A61)-ROW(A$1))))</f>
        <v>Jakob Ryan</v>
      </c>
      <c r="D61" t="str">
        <f ca="1"/>
        <v>Jakob Ryan</v>
      </c>
    </row>
    <row r="62" spans="1:4" x14ac:dyDescent="0.25">
      <c r="A62" s="118" t="s">
        <v>628</v>
      </c>
      <c r="B62" s="33">
        <f>IF(COUNTIF('Friday Pairs'!$D$2:$N$15,A62)&gt;=1,"",ROW())</f>
        <v>62</v>
      </c>
      <c r="C62" s="33" t="str" cm="1">
        <f t="array" ref="C62">IF(ROW(A62)-ROW(A$1)+1&gt;COUNT($B$1:$B$91),"",INDEX($A$1:$A$91,SMALL($B$1:$B$91,1+ROW(A62)-ROW(A$1))))</f>
        <v>Iliro Smit</v>
      </c>
      <c r="D62" t="str">
        <f ca="1"/>
        <v>Iliro Smit</v>
      </c>
    </row>
    <row r="63" spans="1:4" x14ac:dyDescent="0.25">
      <c r="A63" s="117" t="s">
        <v>637</v>
      </c>
      <c r="B63" s="33">
        <f>IF(COUNTIF('Friday Pairs'!$D$2:$N$15,A63)&gt;=1,"",ROW())</f>
        <v>63</v>
      </c>
      <c r="C63" s="33" t="str" cm="1">
        <f t="array" ref="C63">IF(ROW(A63)-ROW(A$1)+1&gt;COUNT($B$1:$B$91),"",INDEX($A$1:$A$91,SMALL($B$1:$B$91,1+ROW(A63)-ROW(A$1))))</f>
        <v>Oscar Steene</v>
      </c>
      <c r="D63" t="str">
        <f ca="1"/>
        <v>Oscar Steene</v>
      </c>
    </row>
    <row r="64" spans="1:4" x14ac:dyDescent="0.25">
      <c r="A64" s="118" t="s">
        <v>640</v>
      </c>
      <c r="B64" s="33">
        <f>IF(COUNTIF('Friday Pairs'!$D$2:$N$15,A64)&gt;=1,"",ROW())</f>
        <v>64</v>
      </c>
      <c r="C64" s="33" t="str" cm="1">
        <f t="array" ref="C64">IF(ROW(A64)-ROW(A$1)+1&gt;COUNT($B$1:$B$91),"",INDEX($A$1:$A$91,SMALL($B$1:$B$91,1+ROW(A64)-ROW(A$1))))</f>
        <v/>
      </c>
    </row>
    <row r="65" spans="1:3" x14ac:dyDescent="0.25">
      <c r="A65" s="117" t="s">
        <v>642</v>
      </c>
      <c r="B65" s="33">
        <f>IF(COUNTIF('Friday Pairs'!$D$2:$N$15,A65)&gt;=1,"",ROW())</f>
        <v>65</v>
      </c>
      <c r="C65" s="33" t="str" cm="1">
        <f t="array" ref="C65">IF(ROW(A65)-ROW(A$1)+1&gt;COUNT($B$1:$B$91),"",INDEX($A$1:$A$91,SMALL($B$1:$B$91,1+ROW(A65)-ROW(A$1))))</f>
        <v/>
      </c>
    </row>
    <row r="66" spans="1:3" x14ac:dyDescent="0.25">
      <c r="A66" s="118" t="s">
        <v>650</v>
      </c>
      <c r="B66" s="33">
        <f>IF(COUNTIF('Friday Pairs'!$D$2:$N$15,A66)&gt;=1,"",ROW())</f>
        <v>66</v>
      </c>
      <c r="C66" s="33" t="str" cm="1">
        <f t="array" ref="C66">IF(ROW(A66)-ROW(A$1)+1&gt;COUNT($B$1:$B$91),"",INDEX($A$1:$A$91,SMALL($B$1:$B$91,1+ROW(A66)-ROW(A$1))))</f>
        <v/>
      </c>
    </row>
    <row r="67" spans="1:3" x14ac:dyDescent="0.25">
      <c r="A67" s="117" t="s">
        <v>653</v>
      </c>
      <c r="B67" s="33">
        <f>IF(COUNTIF('Friday Pairs'!$D$2:$N$15,A67)&gt;=1,"",ROW())</f>
        <v>67</v>
      </c>
      <c r="C67" s="33" t="str" cm="1">
        <f t="array" ref="C67">IF(ROW(A67)-ROW(A$1)+1&gt;COUNT($B$1:$B$91),"",INDEX($A$1:$A$91,SMALL($B$1:$B$91,1+ROW(A67)-ROW(A$1))))</f>
        <v/>
      </c>
    </row>
    <row r="68" spans="1:3" x14ac:dyDescent="0.25">
      <c r="A68" s="118" t="s">
        <v>656</v>
      </c>
      <c r="B68" s="33">
        <f>IF(COUNTIF('Friday Pairs'!$D$2:$N$15,A68)&gt;=1,"",ROW())</f>
        <v>68</v>
      </c>
      <c r="C68" s="33" t="str" cm="1">
        <f t="array" ref="C68">IF(ROW(A68)-ROW(A$1)+1&gt;COUNT($B$1:$B$91),"",INDEX($A$1:$A$91,SMALL($B$1:$B$91,1+ROW(A68)-ROW(A$1))))</f>
        <v/>
      </c>
    </row>
    <row r="69" spans="1:3" x14ac:dyDescent="0.25">
      <c r="A69" s="117" t="s">
        <v>799</v>
      </c>
      <c r="B69" s="33">
        <f>IF(COUNTIF('Friday Pairs'!$D$2:$N$15,A69)&gt;=1,"",ROW())</f>
        <v>69</v>
      </c>
      <c r="C69" s="33" t="str" cm="1">
        <f t="array" ref="C69">IF(ROW(A69)-ROW(A$1)+1&gt;COUNT($B$1:$B$91),"",INDEX($A$1:$A$91,SMALL($B$1:$B$91,1+ROW(A69)-ROW(A$1))))</f>
        <v/>
      </c>
    </row>
    <row r="70" spans="1:3" x14ac:dyDescent="0.25">
      <c r="A70" s="118" t="s">
        <v>800</v>
      </c>
      <c r="B70" s="33">
        <f>IF(COUNTIF('Friday Pairs'!$D$2:$N$15,A70)&gt;=1,"",ROW())</f>
        <v>70</v>
      </c>
      <c r="C70" s="33" t="str" cm="1">
        <f t="array" ref="C70">IF(ROW(A70)-ROW(A$1)+1&gt;COUNT($B$1:$B$91),"",INDEX($A$1:$A$91,SMALL($B$1:$B$91,1+ROW(A70)-ROW(A$1))))</f>
        <v/>
      </c>
    </row>
    <row r="71" spans="1:3" x14ac:dyDescent="0.25">
      <c r="A71" s="117" t="s">
        <v>801</v>
      </c>
      <c r="B71" s="33">
        <f>IF(COUNTIF('Friday Pairs'!$D$2:$N$15,A71)&gt;=1,"",ROW())</f>
        <v>71</v>
      </c>
      <c r="C71" s="33" t="str" cm="1">
        <f t="array" ref="C71">IF(ROW(A71)-ROW(A$1)+1&gt;COUNT($B$1:$B$91),"",INDEX($A$1:$A$91,SMALL($B$1:$B$91,1+ROW(A71)-ROW(A$1))))</f>
        <v/>
      </c>
    </row>
    <row r="72" spans="1:3" x14ac:dyDescent="0.25">
      <c r="A72" s="118" t="s">
        <v>802</v>
      </c>
      <c r="B72" s="33">
        <f>IF(COUNTIF('Friday Pairs'!$D$2:$N$15,A72)&gt;=1,"",ROW())</f>
        <v>72</v>
      </c>
      <c r="C72" s="33" t="str" cm="1">
        <f t="array" ref="C72">IF(ROW(A72)-ROW(A$1)+1&gt;COUNT($B$1:$B$91),"",INDEX($A$1:$A$91,SMALL($B$1:$B$91,1+ROW(A72)-ROW(A$1))))</f>
        <v/>
      </c>
    </row>
    <row r="73" spans="1:3" x14ac:dyDescent="0.25">
      <c r="A73" s="117" t="s">
        <v>803</v>
      </c>
      <c r="B73" s="33">
        <f>IF(COUNTIF('Friday Pairs'!$D$2:$N$15,A73)&gt;=1,"",ROW())</f>
        <v>73</v>
      </c>
      <c r="C73" s="33" t="str" cm="1">
        <f t="array" ref="C73">IF(ROW(A73)-ROW(A$1)+1&gt;COUNT($B$1:$B$91),"",INDEX($A$1:$A$91,SMALL($B$1:$B$91,1+ROW(A73)-ROW(A$1))))</f>
        <v/>
      </c>
    </row>
    <row r="74" spans="1:3" x14ac:dyDescent="0.25">
      <c r="A74" s="118" t="s">
        <v>804</v>
      </c>
      <c r="B74" s="33">
        <f>IF(COUNTIF('Friday Pairs'!$D$2:$N$15,A74)&gt;=1,"",ROW())</f>
        <v>74</v>
      </c>
      <c r="C74" s="33" t="str" cm="1">
        <f t="array" ref="C74">IF(ROW(A74)-ROW(A$1)+1&gt;COUNT($B$1:$B$91),"",INDEX($A$1:$A$91,SMALL($B$1:$B$91,1+ROW(A74)-ROW(A$1))))</f>
        <v/>
      </c>
    </row>
    <row r="75" spans="1:3" x14ac:dyDescent="0.25">
      <c r="A75" s="117" t="s">
        <v>805</v>
      </c>
      <c r="B75" s="33">
        <f>IF(COUNTIF('Friday Pairs'!$D$2:$N$15,A75)&gt;=1,"",ROW())</f>
        <v>75</v>
      </c>
      <c r="C75" s="33" t="str" cm="1">
        <f t="array" ref="C75">IF(ROW(A75)-ROW(A$1)+1&gt;COUNT($B$1:$B$91),"",INDEX($A$1:$A$91,SMALL($B$1:$B$91,1+ROW(A75)-ROW(A$1))))</f>
        <v/>
      </c>
    </row>
    <row r="76" spans="1:3" x14ac:dyDescent="0.25">
      <c r="A76" s="118" t="s">
        <v>806</v>
      </c>
      <c r="B76" s="33">
        <f>IF(COUNTIF('Friday Pairs'!$D$2:$N$15,A76)&gt;=1,"",ROW())</f>
        <v>76</v>
      </c>
      <c r="C76" s="33" t="str" cm="1">
        <f t="array" ref="C76">IF(ROW(A76)-ROW(A$1)+1&gt;COUNT($B$1:$B$91),"",INDEX($A$1:$A$91,SMALL($B$1:$B$91,1+ROW(A76)-ROW(A$1))))</f>
        <v/>
      </c>
    </row>
    <row r="77" spans="1:3" x14ac:dyDescent="0.25">
      <c r="A77" s="117" t="s">
        <v>807</v>
      </c>
      <c r="B77" s="33">
        <f>IF(COUNTIF('Friday Pairs'!$D$2:$N$15,A77)&gt;=1,"",ROW())</f>
        <v>77</v>
      </c>
      <c r="C77" s="33" t="str" cm="1">
        <f t="array" ref="C77">IF(ROW(A77)-ROW(A$1)+1&gt;COUNT($B$1:$B$91),"",INDEX($A$1:$A$91,SMALL($B$1:$B$91,1+ROW(A77)-ROW(A$1))))</f>
        <v/>
      </c>
    </row>
    <row r="78" spans="1:3" x14ac:dyDescent="0.25">
      <c r="A78" s="118" t="s">
        <v>808</v>
      </c>
      <c r="B78" s="33">
        <f>IF(COUNTIF('Friday Pairs'!$D$2:$N$15,A78)&gt;=1,"",ROW())</f>
        <v>78</v>
      </c>
      <c r="C78" s="33" t="str" cm="1">
        <f t="array" ref="C78">IF(ROW(A78)-ROW(A$1)+1&gt;COUNT($B$1:$B$91),"",INDEX($A$1:$A$91,SMALL($B$1:$B$91,1+ROW(A78)-ROW(A$1))))</f>
        <v/>
      </c>
    </row>
    <row r="79" spans="1:3" x14ac:dyDescent="0.25">
      <c r="A79" s="117" t="s">
        <v>809</v>
      </c>
      <c r="B79" s="33">
        <f>IF(COUNTIF('Friday Pairs'!$D$2:$N$15,A79)&gt;=1,"",ROW())</f>
        <v>79</v>
      </c>
      <c r="C79" s="33" t="str" cm="1">
        <f t="array" ref="C79">IF(ROW(A79)-ROW(A$1)+1&gt;COUNT($B$1:$B$91),"",INDEX($A$1:$A$91,SMALL($B$1:$B$91,1+ROW(A79)-ROW(A$1))))</f>
        <v/>
      </c>
    </row>
    <row r="80" spans="1:3" x14ac:dyDescent="0.25">
      <c r="A80" s="118" t="s">
        <v>810</v>
      </c>
      <c r="B80" s="33">
        <f>IF(COUNTIF('Friday Pairs'!$D$2:$N$15,A80)&gt;=1,"",ROW())</f>
        <v>80</v>
      </c>
      <c r="C80" s="33" t="str" cm="1">
        <f t="array" ref="C80">IF(ROW(A80)-ROW(A$1)+1&gt;COUNT($B$1:$B$91),"",INDEX($A$1:$A$91,SMALL($B$1:$B$91,1+ROW(A80)-ROW(A$1))))</f>
        <v/>
      </c>
    </row>
    <row r="81" spans="1:3" x14ac:dyDescent="0.25">
      <c r="A81" s="117" t="s">
        <v>811</v>
      </c>
      <c r="B81" s="33">
        <f>IF(COUNTIF('Friday Pairs'!$D$2:$N$15,A81)&gt;=1,"",ROW())</f>
        <v>81</v>
      </c>
      <c r="C81" s="33" t="str" cm="1">
        <f t="array" ref="C81">IF(ROW(A81)-ROW(A$1)+1&gt;COUNT($B$1:$B$91),"",INDEX($A$1:$A$91,SMALL($B$1:$B$91,1+ROW(A81)-ROW(A$1))))</f>
        <v/>
      </c>
    </row>
    <row r="82" spans="1:3" x14ac:dyDescent="0.25">
      <c r="A82" s="118" t="s">
        <v>812</v>
      </c>
      <c r="B82" s="33">
        <f>IF(COUNTIF('Friday Pairs'!$D$2:$N$15,A82)&gt;=1,"",ROW())</f>
        <v>82</v>
      </c>
      <c r="C82" s="33" t="str" cm="1">
        <f t="array" ref="C82">IF(ROW(A82)-ROW(A$1)+1&gt;COUNT($B$1:$B$91),"",INDEX($A$1:$A$91,SMALL($B$1:$B$91,1+ROW(A82)-ROW(A$1))))</f>
        <v/>
      </c>
    </row>
    <row r="83" spans="1:3" x14ac:dyDescent="0.25">
      <c r="A83" s="117" t="s">
        <v>813</v>
      </c>
      <c r="B83" s="33">
        <f>IF(COUNTIF('Friday Pairs'!$D$2:$N$15,A83)&gt;=1,"",ROW())</f>
        <v>83</v>
      </c>
      <c r="C83" s="33" t="str" cm="1">
        <f t="array" ref="C83">IF(ROW(A83)-ROW(A$1)+1&gt;COUNT($B$1:$B$91),"",INDEX($A$1:$A$91,SMALL($B$1:$B$91,1+ROW(A83)-ROW(A$1))))</f>
        <v/>
      </c>
    </row>
    <row r="84" spans="1:3" x14ac:dyDescent="0.25">
      <c r="A84" s="118" t="s">
        <v>814</v>
      </c>
      <c r="B84" s="33">
        <f>IF(COUNTIF('Friday Pairs'!$D$2:$N$15,A84)&gt;=1,"",ROW())</f>
        <v>84</v>
      </c>
      <c r="C84" s="33" t="str" cm="1">
        <f t="array" ref="C84">IF(ROW(A84)-ROW(A$1)+1&gt;COUNT($B$1:$B$91),"",INDEX($A$1:$A$91,SMALL($B$1:$B$91,1+ROW(A84)-ROW(A$1))))</f>
        <v/>
      </c>
    </row>
    <row r="85" spans="1:3" x14ac:dyDescent="0.25">
      <c r="A85" s="117" t="s">
        <v>815</v>
      </c>
      <c r="B85" s="33">
        <f>IF(COUNTIF('Friday Pairs'!$D$2:$N$15,A85)&gt;=1,"",ROW())</f>
        <v>85</v>
      </c>
      <c r="C85" s="33" t="str" cm="1">
        <f t="array" ref="C85">IF(ROW(A85)-ROW(A$1)+1&gt;COUNT($B$1:$B$91),"",INDEX($A$1:$A$91,SMALL($B$1:$B$91,1+ROW(A85)-ROW(A$1))))</f>
        <v/>
      </c>
    </row>
    <row r="86" spans="1:3" x14ac:dyDescent="0.25">
      <c r="A86" s="118" t="s">
        <v>816</v>
      </c>
      <c r="B86" s="33">
        <f>IF(COUNTIF('Friday Pairs'!$D$2:$N$15,A86)&gt;=1,"",ROW())</f>
        <v>86</v>
      </c>
      <c r="C86" s="33" t="str" cm="1">
        <f t="array" ref="C86">IF(ROW(A86)-ROW(A$1)+1&gt;COUNT($B$1:$B$91),"",INDEX($A$1:$A$91,SMALL($B$1:$B$91,1+ROW(A86)-ROW(A$1))))</f>
        <v/>
      </c>
    </row>
    <row r="87" spans="1:3" x14ac:dyDescent="0.25">
      <c r="A87" s="117" t="s">
        <v>817</v>
      </c>
      <c r="B87" s="33">
        <f>IF(COUNTIF('Friday Pairs'!$D$2:$N$15,A87)&gt;=1,"",ROW())</f>
        <v>87</v>
      </c>
      <c r="C87" s="33" t="str" cm="1">
        <f t="array" ref="C87">IF(ROW(A87)-ROW(A$1)+1&gt;COUNT($B$1:$B$91),"",INDEX($A$1:$A$91,SMALL($B$1:$B$91,1+ROW(A87)-ROW(A$1))))</f>
        <v/>
      </c>
    </row>
    <row r="88" spans="1:3" x14ac:dyDescent="0.25">
      <c r="A88" s="118" t="s">
        <v>818</v>
      </c>
      <c r="B88" s="33">
        <f>IF(COUNTIF('Friday Pairs'!$D$2:$N$15,A88)&gt;=1,"",ROW())</f>
        <v>88</v>
      </c>
      <c r="C88" s="33" t="str" cm="1">
        <f t="array" ref="C88">IF(ROW(A88)-ROW(A$1)+1&gt;COUNT($B$1:$B$91),"",INDEX($A$1:$A$91,SMALL($B$1:$B$91,1+ROW(A88)-ROW(A$1))))</f>
        <v/>
      </c>
    </row>
    <row r="89" spans="1:3" x14ac:dyDescent="0.25">
      <c r="A89" s="117" t="s">
        <v>819</v>
      </c>
      <c r="B89" s="33">
        <f>IF(COUNTIF('Friday Pairs'!$D$2:$N$15,A89)&gt;=1,"",ROW())</f>
        <v>89</v>
      </c>
      <c r="C89" s="33" t="str" cm="1">
        <f t="array" ref="C89">IF(ROW(A89)-ROW(A$1)+1&gt;COUNT($B$1:$B$91),"",INDEX($A$1:$A$91,SMALL($B$1:$B$91,1+ROW(A89)-ROW(A$1))))</f>
        <v/>
      </c>
    </row>
    <row r="90" spans="1:3" x14ac:dyDescent="0.25">
      <c r="A90" s="118" t="s">
        <v>820</v>
      </c>
      <c r="B90" s="33">
        <f>IF(COUNTIF('Friday Pairs'!$D$2:$N$15,A90)&gt;=1,"",ROW())</f>
        <v>90</v>
      </c>
      <c r="C90" s="33" t="str" cm="1">
        <f t="array" ref="C90">IF(ROW(A90)-ROW(A$1)+1&gt;COUNT($B$1:$B$91),"",INDEX($A$1:$A$91,SMALL($B$1:$B$91,1+ROW(A90)-ROW(A$1))))</f>
        <v/>
      </c>
    </row>
    <row r="91" spans="1:3" x14ac:dyDescent="0.25">
      <c r="A91" s="117" t="s">
        <v>821</v>
      </c>
      <c r="B91" s="33">
        <f>IF(COUNTIF('Friday Pairs'!$D$2:$N$15,A91)&gt;=1,"",ROW())</f>
        <v>91</v>
      </c>
      <c r="C91" s="33" t="str" cm="1">
        <f t="array" ref="C91">IF(ROW(A91)-ROW(A$1)+1&gt;COUNT($B$1:$B$91),"",INDEX($A$1:$A$91,SMALL($B$1:$B$91,1+ROW(A91)-ROW(A$1))))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A64B-B871-423E-ADA1-DCF7B39725DB}">
  <dimension ref="A1:R11"/>
  <sheetViews>
    <sheetView showGridLines="0" zoomScale="120" zoomScaleNormal="120" workbookViewId="0">
      <selection activeCell="H15" sqref="H15"/>
    </sheetView>
  </sheetViews>
  <sheetFormatPr defaultColWidth="9.140625" defaultRowHeight="15" x14ac:dyDescent="0.25"/>
  <cols>
    <col min="1" max="1" width="3.28515625" customWidth="1"/>
    <col min="2" max="2" width="16.42578125" customWidth="1"/>
    <col min="3" max="3" width="5.28515625" customWidth="1"/>
    <col min="4" max="4" width="26.7109375" customWidth="1"/>
    <col min="5" max="5" width="6.42578125" hidden="1" customWidth="1"/>
    <col min="6" max="6" width="6.28515625" customWidth="1"/>
    <col min="7" max="7" width="5.5703125" customWidth="1"/>
    <col min="8" max="8" width="26.7109375" customWidth="1"/>
    <col min="9" max="9" width="13.7109375" hidden="1" customWidth="1"/>
    <col min="10" max="10" width="6.28515625" customWidth="1"/>
    <col min="11" max="11" width="12" hidden="1" customWidth="1"/>
    <col min="12" max="12" width="5.5703125" hidden="1" customWidth="1"/>
    <col min="13" max="13" width="9.42578125" hidden="1" customWidth="1"/>
    <col min="14" max="14" width="6.85546875" customWidth="1"/>
    <col min="15" max="15" width="4.42578125" customWidth="1"/>
    <col min="16" max="16" width="11.85546875" bestFit="1" customWidth="1"/>
    <col min="17" max="17" width="9.7109375" customWidth="1"/>
    <col min="18" max="18" width="5.28515625" bestFit="1" customWidth="1"/>
  </cols>
  <sheetData>
    <row r="1" spans="1:18" ht="16.5" thickBot="1" x14ac:dyDescent="0.3">
      <c r="B1" s="10"/>
      <c r="C1" s="11"/>
      <c r="D1" s="11"/>
      <c r="E1" s="10"/>
      <c r="F1" s="11"/>
      <c r="G1" s="10"/>
      <c r="H1" s="11"/>
      <c r="I1" s="10"/>
      <c r="J1" s="10"/>
      <c r="K1" s="10"/>
      <c r="L1" s="10"/>
      <c r="M1" s="10"/>
      <c r="N1" s="12"/>
      <c r="O1" s="10"/>
      <c r="P1" s="11"/>
      <c r="Q1" s="11"/>
    </row>
    <row r="2" spans="1:18" ht="15.75" customHeight="1" thickBot="1" x14ac:dyDescent="0.3">
      <c r="B2" s="126" t="s">
        <v>6</v>
      </c>
      <c r="C2" s="104" t="s">
        <v>7</v>
      </c>
      <c r="D2" s="104" t="s">
        <v>8</v>
      </c>
      <c r="E2" s="104" t="s">
        <v>9</v>
      </c>
      <c r="F2" s="104" t="s">
        <v>10</v>
      </c>
      <c r="G2" s="104" t="s">
        <v>7</v>
      </c>
      <c r="H2" s="104" t="s">
        <v>8</v>
      </c>
      <c r="I2" s="104" t="s">
        <v>9</v>
      </c>
      <c r="J2" s="104" t="s">
        <v>10</v>
      </c>
      <c r="K2" s="104" t="s">
        <v>8</v>
      </c>
      <c r="L2" s="104" t="s">
        <v>9</v>
      </c>
      <c r="M2" s="104" t="s">
        <v>10</v>
      </c>
      <c r="N2" s="127" t="s">
        <v>11</v>
      </c>
      <c r="O2" s="10"/>
      <c r="P2" s="203" t="s">
        <v>12</v>
      </c>
      <c r="Q2" s="204"/>
    </row>
    <row r="3" spans="1:18" ht="15.75" customHeight="1" x14ac:dyDescent="0.25">
      <c r="B3" s="16"/>
      <c r="C3" s="107">
        <v>1</v>
      </c>
      <c r="D3" s="136"/>
      <c r="E3" s="13" t="e">
        <f>VLOOKUP(D3,'Player Selection Database'!A:B,2,FALSE)</f>
        <v>#N/A</v>
      </c>
      <c r="F3" s="14">
        <f>IFERROR(VLOOKUP(E3,'Player Selection Database'!$B:$C,2,FALSE),0)</f>
        <v>0</v>
      </c>
      <c r="G3" s="107">
        <v>40</v>
      </c>
      <c r="H3" s="136"/>
      <c r="I3" s="13" t="e">
        <f>VLOOKUP(H3,'Player Selection Database'!$A:$B,2,FALSE)</f>
        <v>#N/A</v>
      </c>
      <c r="J3" s="14">
        <f>IFERROR(VLOOKUP(I3,'Player Selection Database'!$B:$C,2,FALSE),0)</f>
        <v>0</v>
      </c>
      <c r="K3" s="136"/>
      <c r="L3" s="13" t="e">
        <f>VLOOKUP(K3,'Player Selection Database'!$A:$B,2,FALSE)</f>
        <v>#N/A</v>
      </c>
      <c r="M3" s="44">
        <f>IFERROR(VLOOKUP(L3,'Player Selection Database'!$B:$C,2,FALSE),0)</f>
        <v>0</v>
      </c>
      <c r="N3" s="137">
        <f>F3+J3+M3</f>
        <v>0</v>
      </c>
      <c r="O3" s="10"/>
      <c r="P3" s="125" cm="1">
        <f t="array" ref="P3:Q10">INDEX(_xlfn._xlws.SORT(B3:N10, 13, -1), _xlfn.SEQUENCE(8), {1,13})</f>
        <v>0</v>
      </c>
      <c r="Q3" s="139">
        <v>0</v>
      </c>
    </row>
    <row r="4" spans="1:18" ht="15.75" customHeight="1" x14ac:dyDescent="0.25">
      <c r="B4" s="16"/>
      <c r="C4" s="107">
        <v>2</v>
      </c>
      <c r="D4" s="136"/>
      <c r="E4" s="13" t="e">
        <f>VLOOKUP(D4,'Player Selection Database'!A:B,2,FALSE)</f>
        <v>#N/A</v>
      </c>
      <c r="F4" s="14">
        <f>IFERROR(VLOOKUP(E4,'Player Selection Database'!$B:$C,2,FALSE),0)</f>
        <v>0</v>
      </c>
      <c r="G4" s="107">
        <v>39</v>
      </c>
      <c r="H4" s="136"/>
      <c r="I4" s="13" t="e">
        <f>VLOOKUP(H4,'Player Selection Database'!$A:$B,2,FALSE)</f>
        <v>#N/A</v>
      </c>
      <c r="J4" s="14">
        <f>IFERROR(VLOOKUP(I4,'Player Selection Database'!$B:$C,2,FALSE),0)</f>
        <v>0</v>
      </c>
      <c r="K4" s="14"/>
      <c r="L4" s="13" t="e">
        <f>VLOOKUP(K4,'Player Selection Database'!$A:$B,2,FALSE)</f>
        <v>#N/A</v>
      </c>
      <c r="M4" s="44">
        <f>IFERROR(VLOOKUP(L4,'Player Selection Database'!$B:$C,2,FALSE),0)</f>
        <v>0</v>
      </c>
      <c r="N4" s="138">
        <f t="shared" ref="N4:N10" si="0">F4+J4+M4</f>
        <v>0</v>
      </c>
      <c r="O4" s="10"/>
      <c r="P4" s="35">
        <v>0</v>
      </c>
      <c r="Q4" s="42">
        <v>0</v>
      </c>
    </row>
    <row r="5" spans="1:18" ht="15.75" customHeight="1" x14ac:dyDescent="0.25">
      <c r="B5" s="16"/>
      <c r="C5" s="107">
        <v>3</v>
      </c>
      <c r="D5" s="136"/>
      <c r="E5" s="13" t="e">
        <f>VLOOKUP(D5,'Player Selection Database'!A:B,2,FALSE)</f>
        <v>#N/A</v>
      </c>
      <c r="F5" s="14">
        <f>IFERROR(VLOOKUP(E5,'Player Selection Database'!$B:$C,2,FALSE),0)</f>
        <v>0</v>
      </c>
      <c r="G5" s="107">
        <v>38</v>
      </c>
      <c r="H5" s="136"/>
      <c r="I5" s="13" t="e">
        <f>VLOOKUP(H5,'Player Selection Database'!$A:$B,2,FALSE)</f>
        <v>#N/A</v>
      </c>
      <c r="J5" s="14">
        <f>IFERROR(VLOOKUP(I5,'Player Selection Database'!$B:$C,2,FALSE),0)</f>
        <v>0</v>
      </c>
      <c r="K5" s="14"/>
      <c r="L5" s="13" t="e">
        <f>VLOOKUP(K5,'Player Selection Database'!$A:$B,2,FALSE)</f>
        <v>#N/A</v>
      </c>
      <c r="M5" s="44">
        <f>IFERROR(VLOOKUP(L5,'Player Selection Database'!$B:$C,2,FALSE),0)</f>
        <v>0</v>
      </c>
      <c r="N5" s="138">
        <f t="shared" si="0"/>
        <v>0</v>
      </c>
      <c r="O5" s="10"/>
      <c r="P5" s="35">
        <v>0</v>
      </c>
      <c r="Q5" s="42">
        <v>0</v>
      </c>
    </row>
    <row r="6" spans="1:18" ht="15.75" customHeight="1" x14ac:dyDescent="0.25">
      <c r="B6" s="16"/>
      <c r="C6" s="107">
        <v>4</v>
      </c>
      <c r="D6" s="136"/>
      <c r="E6" s="13" t="e">
        <f>VLOOKUP(D6,'Player Selection Database'!A:B,2,FALSE)</f>
        <v>#N/A</v>
      </c>
      <c r="F6" s="14">
        <f>IFERROR(VLOOKUP(E6,'Player Selection Database'!$B:$C,2,FALSE),0)</f>
        <v>0</v>
      </c>
      <c r="G6" s="107">
        <v>37</v>
      </c>
      <c r="H6" s="136"/>
      <c r="I6" s="13" t="e">
        <f>VLOOKUP(H6,'Player Selection Database'!$A:$B,2,FALSE)</f>
        <v>#N/A</v>
      </c>
      <c r="J6" s="14">
        <f>IFERROR(VLOOKUP(I6,'Player Selection Database'!$B:$C,2,FALSE),0)</f>
        <v>0</v>
      </c>
      <c r="K6" s="14"/>
      <c r="L6" s="13" t="e">
        <f>VLOOKUP(K6,'Player Selection Database'!$A:$B,2,FALSE)</f>
        <v>#N/A</v>
      </c>
      <c r="M6" s="44">
        <f>IFERROR(VLOOKUP(L6,'Player Selection Database'!$B:$C,2,FALSE),0)</f>
        <v>0</v>
      </c>
      <c r="N6" s="138">
        <f t="shared" si="0"/>
        <v>0</v>
      </c>
      <c r="O6" s="10"/>
      <c r="P6" s="35">
        <v>0</v>
      </c>
      <c r="Q6" s="42">
        <v>0</v>
      </c>
    </row>
    <row r="7" spans="1:18" ht="15.75" customHeight="1" x14ac:dyDescent="0.25">
      <c r="B7" s="16"/>
      <c r="C7" s="107">
        <v>5</v>
      </c>
      <c r="D7" s="136"/>
      <c r="E7" s="13" t="e">
        <f>VLOOKUP(D7,'Player Selection Database'!A:B,2,FALSE)</f>
        <v>#N/A</v>
      </c>
      <c r="F7" s="14">
        <f>IFERROR(VLOOKUP(E7,'Player Selection Database'!$B:$C,2,FALSE),0)</f>
        <v>0</v>
      </c>
      <c r="G7" s="107">
        <v>36</v>
      </c>
      <c r="H7" s="136"/>
      <c r="I7" s="13" t="e">
        <f>VLOOKUP(H7,'Player Selection Database'!$A:$B,2,FALSE)</f>
        <v>#N/A</v>
      </c>
      <c r="J7" s="14">
        <f>IFERROR(VLOOKUP(I7,'Player Selection Database'!$B:$C,2,FALSE),0)</f>
        <v>0</v>
      </c>
      <c r="K7" s="14"/>
      <c r="L7" s="13" t="e">
        <f>VLOOKUP(K7,'Player Selection Database'!$A:$B,2,FALSE)</f>
        <v>#N/A</v>
      </c>
      <c r="M7" s="44">
        <f>IFERROR(VLOOKUP(L7,'Player Selection Database'!$B:$C,2,FALSE),0)</f>
        <v>0</v>
      </c>
      <c r="N7" s="138">
        <f t="shared" si="0"/>
        <v>0</v>
      </c>
      <c r="O7" s="10"/>
      <c r="P7" s="35">
        <v>0</v>
      </c>
      <c r="Q7" s="42">
        <v>0</v>
      </c>
    </row>
    <row r="8" spans="1:18" ht="15.75" customHeight="1" x14ac:dyDescent="0.25">
      <c r="B8" s="16"/>
      <c r="C8" s="107">
        <v>6</v>
      </c>
      <c r="D8" s="136"/>
      <c r="E8" s="13" t="e">
        <f>VLOOKUP(D8,'Player Selection Database'!A:B,2,FALSE)</f>
        <v>#N/A</v>
      </c>
      <c r="F8" s="14">
        <f>IFERROR(VLOOKUP(E8,'Player Selection Database'!$B:$C,2,FALSE),0)</f>
        <v>0</v>
      </c>
      <c r="G8" s="107">
        <v>35</v>
      </c>
      <c r="H8" s="136"/>
      <c r="I8" s="13" t="e">
        <f>VLOOKUP(H8,'Player Selection Database'!$A:$B,2,FALSE)</f>
        <v>#N/A</v>
      </c>
      <c r="J8" s="14">
        <f>IFERROR(VLOOKUP(I8,'Player Selection Database'!$B:$C,2,FALSE),0)</f>
        <v>0</v>
      </c>
      <c r="K8" s="14"/>
      <c r="L8" s="13" t="e">
        <f>VLOOKUP(K8,'Player Selection Database'!$A:$B,2,FALSE)</f>
        <v>#N/A</v>
      </c>
      <c r="M8" s="44">
        <f>IFERROR(VLOOKUP(L8,'Player Selection Database'!$B:$C,2,FALSE),0)</f>
        <v>0</v>
      </c>
      <c r="N8" s="138">
        <f t="shared" si="0"/>
        <v>0</v>
      </c>
      <c r="O8" s="10"/>
      <c r="P8" s="35">
        <v>0</v>
      </c>
      <c r="Q8" s="42">
        <v>0</v>
      </c>
    </row>
    <row r="9" spans="1:18" ht="15.75" customHeight="1" x14ac:dyDescent="0.25">
      <c r="B9" s="16"/>
      <c r="C9" s="107">
        <v>7</v>
      </c>
      <c r="D9" s="136"/>
      <c r="E9" s="13" t="e">
        <f>VLOOKUP(D9,'Player Selection Database'!A:B,2,FALSE)</f>
        <v>#N/A</v>
      </c>
      <c r="F9" s="14">
        <f>IFERROR(VLOOKUP(E9,'Player Selection Database'!$B:$C,2,FALSE),0)</f>
        <v>0</v>
      </c>
      <c r="G9" s="107">
        <v>34</v>
      </c>
      <c r="H9" s="136"/>
      <c r="I9" s="13" t="e">
        <f>VLOOKUP(H9,'Player Selection Database'!$A:$B,2,FALSE)</f>
        <v>#N/A</v>
      </c>
      <c r="J9" s="14">
        <f>IFERROR(VLOOKUP(I9,'Player Selection Database'!$B:$C,2,FALSE),0)</f>
        <v>0</v>
      </c>
      <c r="K9" s="14"/>
      <c r="L9" s="13" t="e">
        <f>VLOOKUP(K9,'Player Selection Database'!$A:$B,2,FALSE)</f>
        <v>#N/A</v>
      </c>
      <c r="M9" s="44">
        <f>IFERROR(VLOOKUP(L9,'Player Selection Database'!$B:$C,2,FALSE),0)</f>
        <v>0</v>
      </c>
      <c r="N9" s="138">
        <f t="shared" si="0"/>
        <v>0</v>
      </c>
      <c r="O9" s="10"/>
      <c r="P9" s="35">
        <v>0</v>
      </c>
      <c r="Q9" s="42">
        <v>0</v>
      </c>
    </row>
    <row r="10" spans="1:18" ht="15.75" customHeight="1" x14ac:dyDescent="0.25">
      <c r="B10" s="16"/>
      <c r="C10" s="107">
        <v>8</v>
      </c>
      <c r="D10" s="136"/>
      <c r="E10" s="13" t="e">
        <f>VLOOKUP(D10,'Player Selection Database'!A:B,2,FALSE)</f>
        <v>#N/A</v>
      </c>
      <c r="F10" s="14">
        <f>IFERROR(VLOOKUP(E10,'Player Selection Database'!$B:$C,2,FALSE),0)</f>
        <v>0</v>
      </c>
      <c r="G10" s="107">
        <v>33</v>
      </c>
      <c r="H10" s="136"/>
      <c r="I10" s="13" t="e">
        <f>VLOOKUP(H10,'Player Selection Database'!$A:$B,2,FALSE)</f>
        <v>#N/A</v>
      </c>
      <c r="J10" s="14">
        <f>IFERROR(VLOOKUP(I10,'Player Selection Database'!$B:$C,2,FALSE),0)</f>
        <v>0</v>
      </c>
      <c r="K10" s="14"/>
      <c r="L10" s="13" t="e">
        <f>VLOOKUP(K10,'Player Selection Database'!$A:$B,2,FALSE)</f>
        <v>#N/A</v>
      </c>
      <c r="M10" s="44">
        <f>IFERROR(VLOOKUP(L10,'Player Selection Database'!$B:$C,2,FALSE),0)</f>
        <v>0</v>
      </c>
      <c r="N10" s="138">
        <f t="shared" si="0"/>
        <v>0</v>
      </c>
      <c r="O10" s="10"/>
      <c r="P10" s="35">
        <v>0</v>
      </c>
      <c r="Q10" s="42">
        <v>0</v>
      </c>
    </row>
    <row r="11" spans="1:18" s="10" customFormat="1" ht="15.75" x14ac:dyDescent="0.25">
      <c r="A11"/>
      <c r="C11" s="11"/>
      <c r="D11" s="11"/>
      <c r="F11" s="11"/>
      <c r="H11" s="11"/>
      <c r="N11" s="12"/>
      <c r="P11" s="11"/>
      <c r="Q11" s="11"/>
      <c r="R11" s="11"/>
    </row>
  </sheetData>
  <mergeCells count="1">
    <mergeCell ref="P2:Q2"/>
  </mergeCells>
  <dataValidations count="2">
    <dataValidation type="list" allowBlank="1" showInputMessage="1" showErrorMessage="1" sqref="K3:K10" xr:uid="{14B30741-CAFF-42DE-A51F-F3F03FA347E1}">
      <formula1>Friday</formula1>
    </dataValidation>
    <dataValidation type="list" allowBlank="1" showInputMessage="1" showErrorMessage="1" sqref="D3:D10 H3:H10" xr:uid="{46F1E44F-C004-463E-9F59-3AD762F8DFD3}">
      <formula1>Saturday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D2CE-E2BA-4E03-95A6-3192BD1B080C}">
  <dimension ref="A1:D179"/>
  <sheetViews>
    <sheetView workbookViewId="0">
      <selection activeCell="H15" sqref="H15"/>
    </sheetView>
  </sheetViews>
  <sheetFormatPr defaultRowHeight="15" x14ac:dyDescent="0.25"/>
  <cols>
    <col min="1" max="1" width="20.5703125" bestFit="1" customWidth="1"/>
    <col min="3" max="3" width="20.140625" bestFit="1" customWidth="1"/>
  </cols>
  <sheetData>
    <row r="1" spans="1:4" x14ac:dyDescent="0.25">
      <c r="A1" s="117" t="s">
        <v>106</v>
      </c>
      <c r="B1" s="33">
        <f>IF(COUNTIF('Saturday Pairs'!$D$2:$N$10,A1)&gt;=1,"",ROW())</f>
        <v>1</v>
      </c>
      <c r="C1" s="33" t="str" cm="1">
        <f t="array" ref="C1">IF(ROW(A1)-ROW(A$1)+1&gt;COUNT($B$1:$B$179),"",INDEX($A$1:$A$179,SMALL($B$1:$B$179,1+ROW(A1)-ROW(A$1))))</f>
        <v>Nasiah Wanganeen-Milera</v>
      </c>
      <c r="D1" t="str" cm="1">
        <f t="array" aca="1" ref="D1:D179" ca="1">OFFSET($C$1,0,0,COUNT($B$1:$B$179),1)</f>
        <v>Nasiah Wanganeen-Milera</v>
      </c>
    </row>
    <row r="2" spans="1:4" x14ac:dyDescent="0.25">
      <c r="A2" s="117" t="s">
        <v>109</v>
      </c>
      <c r="B2" s="33">
        <f>IF(COUNTIF('Saturday Pairs'!$D$2:$N$10,A2)&gt;=1,"",ROW())</f>
        <v>2</v>
      </c>
      <c r="C2" s="33" t="str" cm="1">
        <f t="array" ref="C2">IF(ROW(A2)-ROW(A$1)+1&gt;COUNT($B$1:$B$179),"",INDEX($A$1:$A$179,SMALL($B$1:$B$179,1+ROW(A2)-ROW(A$1))))</f>
        <v>Connor Rozee</v>
      </c>
      <c r="D2" t="str">
        <f ca="1"/>
        <v>Connor Rozee</v>
      </c>
    </row>
    <row r="3" spans="1:4" x14ac:dyDescent="0.25">
      <c r="A3" s="118" t="s">
        <v>13</v>
      </c>
      <c r="B3" s="33">
        <f>IF(COUNTIF('Saturday Pairs'!$D$2:$N$10,A3)&gt;=1,"",ROW())</f>
        <v>3</v>
      </c>
      <c r="C3" s="33" t="str" cm="1">
        <f t="array" ref="C3">IF(ROW(A3)-ROW(A$1)+1&gt;COUNT($B$1:$B$179),"",INDEX($A$1:$A$179,SMALL($B$1:$B$179,1+ROW(A3)-ROW(A$1))))</f>
        <v>Dayne Zorko</v>
      </c>
      <c r="D3" t="str">
        <f ca="1"/>
        <v>Dayne Zorko</v>
      </c>
    </row>
    <row r="4" spans="1:4" x14ac:dyDescent="0.25">
      <c r="A4" s="117" t="s">
        <v>14</v>
      </c>
      <c r="B4" s="33">
        <f>IF(COUNTIF('Saturday Pairs'!$D$2:$N$10,A4)&gt;=1,"",ROW())</f>
        <v>4</v>
      </c>
      <c r="C4" s="33" t="str" cm="1">
        <f t="array" ref="C4">IF(ROW(A4)-ROW(A$1)+1&gt;COUNT($B$1:$B$179),"",INDEX($A$1:$A$179,SMALL($B$1:$B$179,1+ROW(A4)-ROW(A$1))))</f>
        <v>Hugh McCluggage</v>
      </c>
      <c r="D4" t="str">
        <f ca="1"/>
        <v>Hugh McCluggage</v>
      </c>
    </row>
    <row r="5" spans="1:4" x14ac:dyDescent="0.25">
      <c r="A5" s="118" t="s">
        <v>15</v>
      </c>
      <c r="B5" s="33">
        <f>IF(COUNTIF('Saturday Pairs'!$D$2:$N$10,A5)&gt;=1,"",ROW())</f>
        <v>5</v>
      </c>
      <c r="C5" s="33" t="str" cm="1">
        <f t="array" ref="C5">IF(ROW(A5)-ROW(A$1)+1&gt;COUNT($B$1:$B$179),"",INDEX($A$1:$A$179,SMALL($B$1:$B$179,1+ROW(A5)-ROW(A$1))))</f>
        <v>Josh Dunkley</v>
      </c>
      <c r="D5" t="str">
        <f ca="1"/>
        <v>Josh Dunkley</v>
      </c>
    </row>
    <row r="6" spans="1:4" x14ac:dyDescent="0.25">
      <c r="A6" s="118" t="s">
        <v>115</v>
      </c>
      <c r="B6" s="33">
        <f>IF(COUNTIF('Saturday Pairs'!$D$2:$N$10,A6)&gt;=1,"",ROW())</f>
        <v>6</v>
      </c>
      <c r="C6" s="33" t="str" cm="1">
        <f t="array" ref="C6">IF(ROW(A6)-ROW(A$1)+1&gt;COUNT($B$1:$B$179),"",INDEX($A$1:$A$179,SMALL($B$1:$B$179,1+ROW(A6)-ROW(A$1))))</f>
        <v>Rowan Marshall</v>
      </c>
      <c r="D6" t="str">
        <f ca="1"/>
        <v>Rowan Marshall</v>
      </c>
    </row>
    <row r="7" spans="1:4" x14ac:dyDescent="0.25">
      <c r="A7" s="117" t="s">
        <v>131</v>
      </c>
      <c r="B7" s="33">
        <f>IF(COUNTIF('Saturday Pairs'!$D$2:$N$10,A7)&gt;=1,"",ROW())</f>
        <v>7</v>
      </c>
      <c r="C7" s="33" t="str" cm="1">
        <f t="array" ref="C7">IF(ROW(A7)-ROW(A$1)+1&gt;COUNT($B$1:$B$179),"",INDEX($A$1:$A$179,SMALL($B$1:$B$179,1+ROW(A7)-ROW(A$1))))</f>
        <v>Jack Sinclair</v>
      </c>
      <c r="D7" t="str">
        <f ca="1"/>
        <v>Jack Sinclair</v>
      </c>
    </row>
    <row r="8" spans="1:4" x14ac:dyDescent="0.25">
      <c r="A8" s="118" t="s">
        <v>129</v>
      </c>
      <c r="B8" s="33">
        <f>IF(COUNTIF('Saturday Pairs'!$D$2:$N$10,A8)&gt;=1,"",ROW())</f>
        <v>8</v>
      </c>
      <c r="C8" s="33" t="str" cm="1">
        <f t="array" ref="C8">IF(ROW(A8)-ROW(A$1)+1&gt;COUNT($B$1:$B$179),"",INDEX($A$1:$A$179,SMALL($B$1:$B$179,1+ROW(A8)-ROW(A$1))))</f>
        <v>Jack Macrae</v>
      </c>
      <c r="D8" t="str">
        <f ca="1"/>
        <v>Jack Macrae</v>
      </c>
    </row>
    <row r="9" spans="1:4" x14ac:dyDescent="0.25">
      <c r="A9" s="117" t="s">
        <v>133</v>
      </c>
      <c r="B9" s="33">
        <f>IF(COUNTIF('Saturday Pairs'!$D$2:$N$10,A9)&gt;=1,"",ROW())</f>
        <v>9</v>
      </c>
      <c r="C9" s="33" t="str" cm="1">
        <f t="array" ref="C9">IF(ROW(A9)-ROW(A$1)+1&gt;COUNT($B$1:$B$179),"",INDEX($A$1:$A$179,SMALL($B$1:$B$179,1+ROW(A9)-ROW(A$1))))</f>
        <v>Zak Butters</v>
      </c>
      <c r="D9" t="str">
        <f ca="1"/>
        <v>Zak Butters</v>
      </c>
    </row>
    <row r="10" spans="1:4" x14ac:dyDescent="0.25">
      <c r="A10" s="117" t="s">
        <v>132</v>
      </c>
      <c r="B10" s="33">
        <f>IF(COUNTIF('Saturday Pairs'!$D$2:$N$10,A10)&gt;=1,"",ROW())</f>
        <v>10</v>
      </c>
      <c r="C10" s="33" t="str" cm="1">
        <f t="array" ref="C10">IF(ROW(A10)-ROW(A$1)+1&gt;COUNT($B$1:$B$179),"",INDEX($A$1:$A$179,SMALL($B$1:$B$179,1+ROW(A10)-ROW(A$1))))</f>
        <v>Jack Steele</v>
      </c>
      <c r="D10" t="str">
        <f ca="1"/>
        <v>Jack Steele</v>
      </c>
    </row>
    <row r="11" spans="1:4" x14ac:dyDescent="0.25">
      <c r="A11" s="118" t="s">
        <v>139</v>
      </c>
      <c r="B11" s="33">
        <f>IF(COUNTIF('Saturday Pairs'!$D$2:$N$10,A11)&gt;=1,"",ROW())</f>
        <v>11</v>
      </c>
      <c r="C11" s="33" t="str" cm="1">
        <f t="array" ref="C11">IF(ROW(A11)-ROW(A$1)+1&gt;COUNT($B$1:$B$179),"",INDEX($A$1:$A$179,SMALL($B$1:$B$179,1+ROW(A11)-ROW(A$1))))</f>
        <v>Jai Newcombe</v>
      </c>
      <c r="D11" t="str">
        <f ca="1"/>
        <v>Jai Newcombe</v>
      </c>
    </row>
    <row r="12" spans="1:4" x14ac:dyDescent="0.25">
      <c r="A12" s="118" t="s">
        <v>20</v>
      </c>
      <c r="B12" s="33">
        <f>IF(COUNTIF('Saturday Pairs'!$D$2:$N$10,A12)&gt;=1,"",ROW())</f>
        <v>12</v>
      </c>
      <c r="C12" s="33" t="str" cm="1">
        <f t="array" ref="C12">IF(ROW(A12)-ROW(A$1)+1&gt;COUNT($B$1:$B$179),"",INDEX($A$1:$A$179,SMALL($B$1:$B$179,1+ROW(A12)-ROW(A$1))))</f>
        <v>Will Ashcroft</v>
      </c>
      <c r="D12" t="str">
        <f ca="1"/>
        <v>Will Ashcroft</v>
      </c>
    </row>
    <row r="13" spans="1:4" x14ac:dyDescent="0.25">
      <c r="A13" s="117" t="s">
        <v>153</v>
      </c>
      <c r="B13" s="33">
        <f>IF(COUNTIF('Saturday Pairs'!$D$2:$N$10,A13)&gt;=1,"",ROW())</f>
        <v>13</v>
      </c>
      <c r="C13" s="33" t="str" cm="1">
        <f t="array" ref="C13">IF(ROW(A13)-ROW(A$1)+1&gt;COUNT($B$1:$B$179),"",INDEX($A$1:$A$179,SMALL($B$1:$B$179,1+ROW(A13)-ROW(A$1))))</f>
        <v>Will Day</v>
      </c>
      <c r="D13" t="str">
        <f ca="1"/>
        <v>Will Day</v>
      </c>
    </row>
    <row r="14" spans="1:4" x14ac:dyDescent="0.25">
      <c r="A14" s="117" t="s">
        <v>156</v>
      </c>
      <c r="B14" s="33">
        <f>IF(COUNTIF('Saturday Pairs'!$D$2:$N$10,A14)&gt;=1,"",ROW())</f>
        <v>14</v>
      </c>
      <c r="C14" s="33" t="str" cm="1">
        <f t="array" ref="C14">IF(ROW(A14)-ROW(A$1)+1&gt;COUNT($B$1:$B$179),"",INDEX($A$1:$A$179,SMALL($B$1:$B$179,1+ROW(A14)-ROW(A$1))))</f>
        <v>Ollie Wines</v>
      </c>
      <c r="D14" t="str">
        <f ca="1"/>
        <v>Ollie Wines</v>
      </c>
    </row>
    <row r="15" spans="1:4" x14ac:dyDescent="0.25">
      <c r="A15" s="118" t="s">
        <v>21</v>
      </c>
      <c r="B15" s="33">
        <f>IF(COUNTIF('Saturday Pairs'!$D$2:$N$10,A15)&gt;=1,"",ROW())</f>
        <v>15</v>
      </c>
      <c r="C15" s="33" t="str" cm="1">
        <f t="array" ref="C15">IF(ROW(A15)-ROW(A$1)+1&gt;COUNT($B$1:$B$179),"",INDEX($A$1:$A$179,SMALL($B$1:$B$179,1+ROW(A15)-ROW(A$1))))</f>
        <v>Lachie Neale</v>
      </c>
      <c r="D15" t="str">
        <f ca="1"/>
        <v>Lachie Neale</v>
      </c>
    </row>
    <row r="16" spans="1:4" x14ac:dyDescent="0.25">
      <c r="A16" s="118" t="s">
        <v>149</v>
      </c>
      <c r="B16" s="33">
        <f>IF(COUNTIF('Saturday Pairs'!$D$2:$N$10,A16)&gt;=1,"",ROW())</f>
        <v>16</v>
      </c>
      <c r="C16" s="33" t="str" cm="1">
        <f t="array" ref="C16">IF(ROW(A16)-ROW(A$1)+1&gt;COUNT($B$1:$B$179),"",INDEX($A$1:$A$179,SMALL($B$1:$B$179,1+ROW(A16)-ROW(A$1))))</f>
        <v>Lloyd Meek</v>
      </c>
      <c r="D16" t="str">
        <f ca="1"/>
        <v>Lloyd Meek</v>
      </c>
    </row>
    <row r="17" spans="1:4" x14ac:dyDescent="0.25">
      <c r="A17" s="117" t="s">
        <v>169</v>
      </c>
      <c r="B17" s="33">
        <f>IF(COUNTIF('Saturday Pairs'!$D$2:$N$10,A17)&gt;=1,"",ROW())</f>
        <v>17</v>
      </c>
      <c r="C17" s="33" t="str" cm="1">
        <f t="array" ref="C17">IF(ROW(A17)-ROW(A$1)+1&gt;COUNT($B$1:$B$179),"",INDEX($A$1:$A$179,SMALL($B$1:$B$179,1+ROW(A17)-ROW(A$1))))</f>
        <v>Karl Amon</v>
      </c>
      <c r="D17" t="str">
        <f ca="1"/>
        <v>Karl Amon</v>
      </c>
    </row>
    <row r="18" spans="1:4" x14ac:dyDescent="0.25">
      <c r="A18" s="117" t="s">
        <v>24</v>
      </c>
      <c r="B18" s="33">
        <f>IF(COUNTIF('Saturday Pairs'!$D$2:$N$10,A18)&gt;=1,"",ROW())</f>
        <v>18</v>
      </c>
      <c r="C18" s="33" t="str" cm="1">
        <f t="array" ref="C18">IF(ROW(A18)-ROW(A$1)+1&gt;COUNT($B$1:$B$179),"",INDEX($A$1:$A$179,SMALL($B$1:$B$179,1+ROW(A18)-ROW(A$1))))</f>
        <v>Jarrod Berry</v>
      </c>
      <c r="D18" t="str">
        <f ca="1"/>
        <v>Jarrod Berry</v>
      </c>
    </row>
    <row r="19" spans="1:4" x14ac:dyDescent="0.25">
      <c r="A19" s="118" t="s">
        <v>186</v>
      </c>
      <c r="B19" s="33">
        <f>IF(COUNTIF('Saturday Pairs'!$D$2:$N$10,A19)&gt;=1,"",ROW())</f>
        <v>19</v>
      </c>
      <c r="C19" s="33" t="str" cm="1">
        <f t="array" ref="C19">IF(ROW(A19)-ROW(A$1)+1&gt;COUNT($B$1:$B$179),"",INDEX($A$1:$A$179,SMALL($B$1:$B$179,1+ROW(A19)-ROW(A$1))))</f>
        <v>Callum Wilkie</v>
      </c>
      <c r="D19" t="str">
        <f ca="1"/>
        <v>Callum Wilkie</v>
      </c>
    </row>
    <row r="20" spans="1:4" x14ac:dyDescent="0.25">
      <c r="A20" s="118" t="s">
        <v>206</v>
      </c>
      <c r="B20" s="33">
        <f>IF(COUNTIF('Saturday Pairs'!$D$2:$N$10,A20)&gt;=1,"",ROW())</f>
        <v>20</v>
      </c>
      <c r="C20" s="33" t="str" cm="1">
        <f t="array" ref="C20">IF(ROW(A20)-ROW(A$1)+1&gt;COUNT($B$1:$B$179),"",INDEX($A$1:$A$179,SMALL($B$1:$B$179,1+ROW(A20)-ROW(A$1))))</f>
        <v>Miles Bergman</v>
      </c>
      <c r="D20" t="str">
        <f ca="1"/>
        <v>Miles Bergman</v>
      </c>
    </row>
    <row r="21" spans="1:4" x14ac:dyDescent="0.25">
      <c r="A21" s="117" t="s">
        <v>204</v>
      </c>
      <c r="B21" s="33">
        <f>IF(COUNTIF('Saturday Pairs'!$D$2:$N$10,A21)&gt;=1,"",ROW())</f>
        <v>21</v>
      </c>
      <c r="C21" s="33" t="str" cm="1">
        <f t="array" ref="C21">IF(ROW(A21)-ROW(A$1)+1&gt;COUNT($B$1:$B$179),"",INDEX($A$1:$A$179,SMALL($B$1:$B$179,1+ROW(A21)-ROW(A$1))))</f>
        <v>Jason Horne-Francis</v>
      </c>
      <c r="D21" t="str">
        <f ca="1"/>
        <v>Jason Horne-Francis</v>
      </c>
    </row>
    <row r="22" spans="1:4" x14ac:dyDescent="0.25">
      <c r="A22" s="118" t="s">
        <v>217</v>
      </c>
      <c r="B22" s="33">
        <f>IF(COUNTIF('Saturday Pairs'!$D$2:$N$10,A22)&gt;=1,"",ROW())</f>
        <v>22</v>
      </c>
      <c r="C22" s="33" t="str" cm="1">
        <f t="array" ref="C22">IF(ROW(A22)-ROW(A$1)+1&gt;COUNT($B$1:$B$179),"",INDEX($A$1:$A$179,SMALL($B$1:$B$179,1+ROW(A22)-ROW(A$1))))</f>
        <v>Jase Burgoyne</v>
      </c>
      <c r="D22" t="str">
        <f ca="1"/>
        <v>Jase Burgoyne</v>
      </c>
    </row>
    <row r="23" spans="1:4" x14ac:dyDescent="0.25">
      <c r="A23" s="117" t="s">
        <v>26</v>
      </c>
      <c r="B23" s="33">
        <f>IF(COUNTIF('Saturday Pairs'!$D$2:$N$10,A23)&gt;=1,"",ROW())</f>
        <v>23</v>
      </c>
      <c r="C23" s="33" t="str" cm="1">
        <f t="array" ref="C23">IF(ROW(A23)-ROW(A$1)+1&gt;COUNT($B$1:$B$179),"",INDEX($A$1:$A$179,SMALL($B$1:$B$179,1+ROW(A23)-ROW(A$1))))</f>
        <v>Jaspa Fletcher</v>
      </c>
      <c r="D23" t="str">
        <f ca="1"/>
        <v>Jaspa Fletcher</v>
      </c>
    </row>
    <row r="24" spans="1:4" x14ac:dyDescent="0.25">
      <c r="A24" s="117" t="s">
        <v>223</v>
      </c>
      <c r="B24" s="33">
        <f>IF(COUNTIF('Saturday Pairs'!$D$2:$N$10,A24)&gt;=1,"",ROW())</f>
        <v>24</v>
      </c>
      <c r="C24" s="33" t="str" cm="1">
        <f t="array" ref="C24">IF(ROW(A24)-ROW(A$1)+1&gt;COUNT($B$1:$B$179),"",INDEX($A$1:$A$179,SMALL($B$1:$B$179,1+ROW(A24)-ROW(A$1))))</f>
        <v>Dylan Moore</v>
      </c>
      <c r="D24" t="str">
        <f ca="1"/>
        <v>Dylan Moore</v>
      </c>
    </row>
    <row r="25" spans="1:4" x14ac:dyDescent="0.25">
      <c r="A25" s="118" t="s">
        <v>226</v>
      </c>
      <c r="B25" s="33">
        <f>IF(COUNTIF('Saturday Pairs'!$D$2:$N$10,A25)&gt;=1,"",ROW())</f>
        <v>25</v>
      </c>
      <c r="C25" s="33" t="str" cm="1">
        <f t="array" ref="C25">IF(ROW(A25)-ROW(A$1)+1&gt;COUNT($B$1:$B$179),"",INDEX($A$1:$A$179,SMALL($B$1:$B$179,1+ROW(A25)-ROW(A$1))))</f>
        <v>Josh Ward</v>
      </c>
      <c r="D25" t="str">
        <f ca="1"/>
        <v>Josh Ward</v>
      </c>
    </row>
    <row r="26" spans="1:4" x14ac:dyDescent="0.25">
      <c r="A26" s="117" t="s">
        <v>244</v>
      </c>
      <c r="B26" s="33">
        <f>IF(COUNTIF('Saturday Pairs'!$D$2:$N$10,A26)&gt;=1,"",ROW())</f>
        <v>26</v>
      </c>
      <c r="C26" s="33" t="str" cm="1">
        <f t="array" ref="C26">IF(ROW(A26)-ROW(A$1)+1&gt;COUNT($B$1:$B$179),"",INDEX($A$1:$A$179,SMALL($B$1:$B$179,1+ROW(A26)-ROW(A$1))))</f>
        <v>James Worpel</v>
      </c>
      <c r="D26" t="str">
        <f ca="1"/>
        <v>James Worpel</v>
      </c>
    </row>
    <row r="27" spans="1:4" x14ac:dyDescent="0.25">
      <c r="A27" s="118" t="s">
        <v>27</v>
      </c>
      <c r="B27" s="33">
        <f>IF(COUNTIF('Saturday Pairs'!$D$2:$N$10,A27)&gt;=1,"",ROW())</f>
        <v>27</v>
      </c>
      <c r="C27" s="33" t="str" cm="1">
        <f t="array" ref="C27">IF(ROW(A27)-ROW(A$1)+1&gt;COUNT($B$1:$B$179),"",INDEX($A$1:$A$179,SMALL($B$1:$B$179,1+ROW(A27)-ROW(A$1))))</f>
        <v>Zac Bailey</v>
      </c>
      <c r="D27" t="str">
        <f ca="1"/>
        <v>Zac Bailey</v>
      </c>
    </row>
    <row r="28" spans="1:4" x14ac:dyDescent="0.25">
      <c r="A28" s="117" t="s">
        <v>227</v>
      </c>
      <c r="B28" s="33">
        <f>IF(COUNTIF('Saturday Pairs'!$D$2:$N$10,A28)&gt;=1,"",ROW())</f>
        <v>28</v>
      </c>
      <c r="C28" s="33" t="str" cm="1">
        <f t="array" ref="C28">IF(ROW(A28)-ROW(A$1)+1&gt;COUNT($B$1:$B$179),"",INDEX($A$1:$A$179,SMALL($B$1:$B$179,1+ROW(A28)-ROW(A$1))))</f>
        <v>Willem Drew</v>
      </c>
      <c r="D28" t="str">
        <f ca="1"/>
        <v>Willem Drew</v>
      </c>
    </row>
    <row r="29" spans="1:4" x14ac:dyDescent="0.25">
      <c r="A29" s="118" t="s">
        <v>238</v>
      </c>
      <c r="B29" s="33">
        <f>IF(COUNTIF('Saturday Pairs'!$D$2:$N$10,A29)&gt;=1,"",ROW())</f>
        <v>29</v>
      </c>
      <c r="C29" s="33" t="str" cm="1">
        <f t="array" ref="C29">IF(ROW(A29)-ROW(A$1)+1&gt;COUNT($B$1:$B$179),"",INDEX($A$1:$A$179,SMALL($B$1:$B$179,1+ROW(A29)-ROW(A$1))))</f>
        <v>Kane Farrell</v>
      </c>
      <c r="D29" t="str">
        <f ca="1"/>
        <v>Kane Farrell</v>
      </c>
    </row>
    <row r="30" spans="1:4" x14ac:dyDescent="0.25">
      <c r="A30" s="117" t="s">
        <v>219</v>
      </c>
      <c r="B30" s="33">
        <f>IF(COUNTIF('Saturday Pairs'!$D$2:$N$10,A30)&gt;=1,"",ROW())</f>
        <v>30</v>
      </c>
      <c r="C30" s="33" t="str" cm="1">
        <f t="array" ref="C30">IF(ROW(A30)-ROW(A$1)+1&gt;COUNT($B$1:$B$179),"",INDEX($A$1:$A$179,SMALL($B$1:$B$179,1+ROW(A30)-ROW(A$1))))</f>
        <v>Travis Boak</v>
      </c>
      <c r="D30" t="str">
        <f ca="1"/>
        <v>Travis Boak</v>
      </c>
    </row>
    <row r="31" spans="1:4" x14ac:dyDescent="0.25">
      <c r="A31" s="118" t="s">
        <v>236</v>
      </c>
      <c r="B31" s="33">
        <f>IF(COUNTIF('Saturday Pairs'!$D$2:$N$10,A31)&gt;=1,"",ROW())</f>
        <v>31</v>
      </c>
      <c r="C31" s="33" t="str" cm="1">
        <f t="array" ref="C31">IF(ROW(A31)-ROW(A$1)+1&gt;COUNT($B$1:$B$179),"",INDEX($A$1:$A$179,SMALL($B$1:$B$179,1+ROW(A31)-ROW(A$1))))</f>
        <v>James Sicily</v>
      </c>
      <c r="D31" t="str">
        <f ca="1"/>
        <v>James Sicily</v>
      </c>
    </row>
    <row r="32" spans="1:4" x14ac:dyDescent="0.25">
      <c r="A32" s="118" t="s">
        <v>30</v>
      </c>
      <c r="B32" s="33">
        <f>IF(COUNTIF('Saturday Pairs'!$D$2:$N$10,A32)&gt;=1,"",ROW())</f>
        <v>32</v>
      </c>
      <c r="C32" s="33" t="str" cm="1">
        <f t="array" ref="C32">IF(ROW(A32)-ROW(A$1)+1&gt;COUNT($B$1:$B$179),"",INDEX($A$1:$A$179,SMALL($B$1:$B$179,1+ROW(A32)-ROW(A$1))))</f>
        <v>Levi Ashcroft</v>
      </c>
      <c r="D32" t="str">
        <f ca="1"/>
        <v>Levi Ashcroft</v>
      </c>
    </row>
    <row r="33" spans="1:4" x14ac:dyDescent="0.25">
      <c r="A33" s="117" t="s">
        <v>237</v>
      </c>
      <c r="B33" s="33">
        <f>IF(COUNTIF('Saturday Pairs'!$D$2:$N$10,A33)&gt;=1,"",ROW())</f>
        <v>33</v>
      </c>
      <c r="C33" s="33" t="str" cm="1">
        <f t="array" ref="C33">IF(ROW(A33)-ROW(A$1)+1&gt;COUNT($B$1:$B$179),"",INDEX($A$1:$A$179,SMALL($B$1:$B$179,1+ROW(A33)-ROW(A$1))))</f>
        <v>Jack Gunston</v>
      </c>
      <c r="D33" t="str">
        <f ca="1"/>
        <v>Jack Gunston</v>
      </c>
    </row>
    <row r="34" spans="1:4" x14ac:dyDescent="0.25">
      <c r="A34" s="117" t="s">
        <v>31</v>
      </c>
      <c r="B34" s="33">
        <f>IF(COUNTIF('Saturday Pairs'!$D$2:$N$10,A34)&gt;=1,"",ROW())</f>
        <v>34</v>
      </c>
      <c r="C34" s="33" t="str" cm="1">
        <f t="array" ref="C34">IF(ROW(A34)-ROW(A$1)+1&gt;COUNT($B$1:$B$179),"",INDEX($A$1:$A$179,SMALL($B$1:$B$179,1+ROW(A34)-ROW(A$1))))</f>
        <v>Oscar McInerney</v>
      </c>
      <c r="D34" t="str">
        <f ca="1"/>
        <v>Oscar McInerney</v>
      </c>
    </row>
    <row r="35" spans="1:4" x14ac:dyDescent="0.25">
      <c r="A35" s="118" t="s">
        <v>225</v>
      </c>
      <c r="B35" s="33">
        <f>IF(COUNTIF('Saturday Pairs'!$D$2:$N$10,A35)&gt;=1,"",ROW())</f>
        <v>35</v>
      </c>
      <c r="C35" s="33" t="str" cm="1">
        <f t="array" ref="C35">IF(ROW(A35)-ROW(A$1)+1&gt;COUNT($B$1:$B$179),"",INDEX($A$1:$A$179,SMALL($B$1:$B$179,1+ROW(A35)-ROW(A$1))))</f>
        <v>Marcus Windhager</v>
      </c>
      <c r="D35" t="str">
        <f ca="1"/>
        <v>Marcus Windhager</v>
      </c>
    </row>
    <row r="36" spans="1:4" x14ac:dyDescent="0.25">
      <c r="A36" s="118" t="s">
        <v>33</v>
      </c>
      <c r="B36" s="33">
        <f>IF(COUNTIF('Saturday Pairs'!$D$2:$N$10,A36)&gt;=1,"",ROW())</f>
        <v>36</v>
      </c>
      <c r="C36" s="33" t="str" cm="1">
        <f t="array" ref="C36">IF(ROW(A36)-ROW(A$1)+1&gt;COUNT($B$1:$B$179),"",INDEX($A$1:$A$179,SMALL($B$1:$B$179,1+ROW(A36)-ROW(A$1))))</f>
        <v>Darcy Fort</v>
      </c>
      <c r="D36" t="str">
        <f ca="1"/>
        <v>Darcy Fort</v>
      </c>
    </row>
    <row r="37" spans="1:4" x14ac:dyDescent="0.25">
      <c r="A37" s="117" t="s">
        <v>257</v>
      </c>
      <c r="B37" s="33">
        <f>IF(COUNTIF('Saturday Pairs'!$D$2:$N$10,A37)&gt;=1,"",ROW())</f>
        <v>37</v>
      </c>
      <c r="C37" s="33" t="str" cm="1">
        <f t="array" ref="C37">IF(ROW(A37)-ROW(A$1)+1&gt;COUNT($B$1:$B$179),"",INDEX($A$1:$A$179,SMALL($B$1:$B$179,1+ROW(A37)-ROW(A$1))))</f>
        <v>Bradley Hill</v>
      </c>
      <c r="D37" t="str">
        <f ca="1"/>
        <v>Bradley Hill</v>
      </c>
    </row>
    <row r="38" spans="1:4" x14ac:dyDescent="0.25">
      <c r="A38" s="117" t="s">
        <v>32</v>
      </c>
      <c r="B38" s="33">
        <f>IF(COUNTIF('Saturday Pairs'!$D$2:$N$10,A38)&gt;=1,"",ROW())</f>
        <v>38</v>
      </c>
      <c r="C38" s="33" t="str" cm="1">
        <f t="array" ref="C38">IF(ROW(A38)-ROW(A$1)+1&gt;COUNT($B$1:$B$179),"",INDEX($A$1:$A$179,SMALL($B$1:$B$179,1+ROW(A38)-ROW(A$1))))</f>
        <v>Keidean Coleman</v>
      </c>
      <c r="D38" t="str">
        <f ca="1"/>
        <v>Keidean Coleman</v>
      </c>
    </row>
    <row r="39" spans="1:4" x14ac:dyDescent="0.25">
      <c r="A39" s="118" t="s">
        <v>34</v>
      </c>
      <c r="B39" s="33">
        <f>IF(COUNTIF('Saturday Pairs'!$D$2:$N$10,A39)&gt;=1,"",ROW())</f>
        <v>39</v>
      </c>
      <c r="C39" s="33" t="str" cm="1">
        <f t="array" ref="C39">IF(ROW(A39)-ROW(A$1)+1&gt;COUNT($B$1:$B$179),"",INDEX($A$1:$A$179,SMALL($B$1:$B$179,1+ROW(A39)-ROW(A$1))))</f>
        <v>Darcy Wilmot</v>
      </c>
      <c r="D39" t="str">
        <f ca="1"/>
        <v>Darcy Wilmot</v>
      </c>
    </row>
    <row r="40" spans="1:4" x14ac:dyDescent="0.25">
      <c r="A40" s="117" t="s">
        <v>235</v>
      </c>
      <c r="B40" s="33">
        <f>IF(COUNTIF('Saturday Pairs'!$D$2:$N$10,A40)&gt;=1,"",ROW())</f>
        <v>40</v>
      </c>
      <c r="C40" s="33" t="str" cm="1">
        <f t="array" ref="C40">IF(ROW(A40)-ROW(A$1)+1&gt;COUNT($B$1:$B$179),"",INDEX($A$1:$A$179,SMALL($B$1:$B$179,1+ROW(A40)-ROW(A$1))))</f>
        <v>Jordon Sweet</v>
      </c>
      <c r="D40" t="str">
        <f ca="1"/>
        <v>Jordon Sweet</v>
      </c>
    </row>
    <row r="41" spans="1:4" x14ac:dyDescent="0.25">
      <c r="A41" s="118" t="s">
        <v>252</v>
      </c>
      <c r="B41" s="33">
        <f>IF(COUNTIF('Saturday Pairs'!$D$2:$N$10,A41)&gt;=1,"",ROW())</f>
        <v>41</v>
      </c>
      <c r="C41" s="33" t="str" cm="1">
        <f t="array" ref="C41">IF(ROW(A41)-ROW(A$1)+1&gt;COUNT($B$1:$B$179),"",INDEX($A$1:$A$179,SMALL($B$1:$B$179,1+ROW(A41)-ROW(A$1))))</f>
        <v>Jack Ginnivan</v>
      </c>
      <c r="D41" t="str">
        <f ca="1"/>
        <v>Jack Ginnivan</v>
      </c>
    </row>
    <row r="42" spans="1:4" x14ac:dyDescent="0.25">
      <c r="A42" s="117" t="s">
        <v>259</v>
      </c>
      <c r="B42" s="33">
        <f>IF(COUNTIF('Saturday Pairs'!$D$2:$N$10,A42)&gt;=1,"",ROW())</f>
        <v>42</v>
      </c>
      <c r="C42" s="33" t="str" cm="1">
        <f t="array" ref="C42">IF(ROW(A42)-ROW(A$1)+1&gt;COUNT($B$1:$B$179),"",INDEX($A$1:$A$179,SMALL($B$1:$B$179,1+ROW(A42)-ROW(A$1))))</f>
        <v>Ryan Byrnes</v>
      </c>
      <c r="D42" t="str">
        <f ca="1"/>
        <v>Ryan Byrnes</v>
      </c>
    </row>
    <row r="43" spans="1:4" x14ac:dyDescent="0.25">
      <c r="A43" s="118" t="s">
        <v>253</v>
      </c>
      <c r="B43" s="33">
        <f>IF(COUNTIF('Saturday Pairs'!$D$2:$N$10,A43)&gt;=1,"",ROW())</f>
        <v>43</v>
      </c>
      <c r="C43" s="33" t="str" cm="1">
        <f t="array" ref="C43">IF(ROW(A43)-ROW(A$1)+1&gt;COUNT($B$1:$B$179),"",INDEX($A$1:$A$179,SMALL($B$1:$B$179,1+ROW(A43)-ROW(A$1))))</f>
        <v>Harry Morrison</v>
      </c>
      <c r="D43" t="str">
        <f ca="1"/>
        <v>Harry Morrison</v>
      </c>
    </row>
    <row r="44" spans="1:4" x14ac:dyDescent="0.25">
      <c r="A44" s="117" t="s">
        <v>271</v>
      </c>
      <c r="B44" s="33">
        <f>IF(COUNTIF('Saturday Pairs'!$D$2:$N$10,A44)&gt;=1,"",ROW())</f>
        <v>44</v>
      </c>
      <c r="C44" s="33" t="str" cm="1">
        <f t="array" ref="C44">IF(ROW(A44)-ROW(A$1)+1&gt;COUNT($B$1:$B$179),"",INDEX($A$1:$A$179,SMALL($B$1:$B$179,1+ROW(A44)-ROW(A$1))))</f>
        <v>Mason Wood</v>
      </c>
      <c r="D44" t="str">
        <f ca="1"/>
        <v>Mason Wood</v>
      </c>
    </row>
    <row r="45" spans="1:4" x14ac:dyDescent="0.25">
      <c r="A45" s="118" t="s">
        <v>256</v>
      </c>
      <c r="B45" s="33">
        <f>IF(COUNTIF('Saturday Pairs'!$D$2:$N$10,A45)&gt;=1,"",ROW())</f>
        <v>45</v>
      </c>
      <c r="C45" s="33" t="str" cm="1">
        <f t="array" ref="C45">IF(ROW(A45)-ROW(A$1)+1&gt;COUNT($B$1:$B$179),"",INDEX($A$1:$A$179,SMALL($B$1:$B$179,1+ROW(A45)-ROW(A$1))))</f>
        <v>Conor Nash</v>
      </c>
      <c r="D45" t="str">
        <f ca="1"/>
        <v>Conor Nash</v>
      </c>
    </row>
    <row r="46" spans="1:4" x14ac:dyDescent="0.25">
      <c r="A46" s="117" t="s">
        <v>258</v>
      </c>
      <c r="B46" s="33">
        <f>IF(COUNTIF('Saturday Pairs'!$D$2:$N$10,A46)&gt;=1,"",ROW())</f>
        <v>46</v>
      </c>
      <c r="C46" s="33" t="str" cm="1">
        <f t="array" ref="C46">IF(ROW(A46)-ROW(A$1)+1&gt;COUNT($B$1:$B$179),"",INDEX($A$1:$A$179,SMALL($B$1:$B$179,1+ROW(A46)-ROW(A$1))))</f>
        <v>Josh Battle</v>
      </c>
      <c r="D46" t="str">
        <f ca="1"/>
        <v>Josh Battle</v>
      </c>
    </row>
    <row r="47" spans="1:4" x14ac:dyDescent="0.25">
      <c r="A47" s="118" t="s">
        <v>270</v>
      </c>
      <c r="B47" s="33">
        <f>IF(COUNTIF('Saturday Pairs'!$D$2:$N$10,A47)&gt;=1,"",ROW())</f>
        <v>47</v>
      </c>
      <c r="C47" s="33" t="str" cm="1">
        <f t="array" ref="C47">IF(ROW(A47)-ROW(A$1)+1&gt;COUNT($B$1:$B$179),"",INDEX($A$1:$A$179,SMALL($B$1:$B$179,1+ROW(A47)-ROW(A$1))))</f>
        <v>Josh Weddle</v>
      </c>
      <c r="D47" t="str">
        <f ca="1"/>
        <v>Josh Weddle</v>
      </c>
    </row>
    <row r="48" spans="1:4" x14ac:dyDescent="0.25">
      <c r="A48" s="117" t="s">
        <v>261</v>
      </c>
      <c r="B48" s="33">
        <f>IF(COUNTIF('Saturday Pairs'!$D$2:$N$10,A48)&gt;=1,"",ROW())</f>
        <v>48</v>
      </c>
      <c r="C48" s="33" t="str" cm="1">
        <f t="array" ref="C48">IF(ROW(A48)-ROW(A$1)+1&gt;COUNT($B$1:$B$179),"",INDEX($A$1:$A$179,SMALL($B$1:$B$179,1+ROW(A48)-ROW(A$1))))</f>
        <v>Massimo D'Ambrosio</v>
      </c>
      <c r="D48" t="str">
        <f ca="1"/>
        <v>Massimo D'Ambrosio</v>
      </c>
    </row>
    <row r="49" spans="1:4" x14ac:dyDescent="0.25">
      <c r="A49" s="118" t="s">
        <v>278</v>
      </c>
      <c r="B49" s="33">
        <f>IF(COUNTIF('Saturday Pairs'!$D$2:$N$10,A49)&gt;=1,"",ROW())</f>
        <v>49</v>
      </c>
      <c r="C49" s="33" t="str" cm="1">
        <f t="array" ref="C49">IF(ROW(A49)-ROW(A$1)+1&gt;COUNT($B$1:$B$179),"",INDEX($A$1:$A$179,SMALL($B$1:$B$179,1+ROW(A49)-ROW(A$1))))</f>
        <v>Ryan Burton</v>
      </c>
      <c r="D49" t="str">
        <f ca="1"/>
        <v>Ryan Burton</v>
      </c>
    </row>
    <row r="50" spans="1:4" x14ac:dyDescent="0.25">
      <c r="A50" s="117" t="s">
        <v>275</v>
      </c>
      <c r="B50" s="33">
        <f>IF(COUNTIF('Saturday Pairs'!$D$2:$N$10,A50)&gt;=1,"",ROW())</f>
        <v>50</v>
      </c>
      <c r="C50" s="33" t="str" cm="1">
        <f t="array" ref="C50">IF(ROW(A50)-ROW(A$1)+1&gt;COUNT($B$1:$B$179),"",INDEX($A$1:$A$179,SMALL($B$1:$B$179,1+ROW(A50)-ROW(A$1))))</f>
        <v>Mitch Georgiades</v>
      </c>
      <c r="D50" t="str">
        <f ca="1"/>
        <v>Mitch Georgiades</v>
      </c>
    </row>
    <row r="51" spans="1:4" x14ac:dyDescent="0.25">
      <c r="A51" s="118" t="s">
        <v>286</v>
      </c>
      <c r="B51" s="33">
        <f>IF(COUNTIF('Saturday Pairs'!$D$2:$N$10,A51)&gt;=1,"",ROW())</f>
        <v>51</v>
      </c>
      <c r="C51" s="33" t="str" cm="1">
        <f t="array" ref="C51">IF(ROW(A51)-ROW(A$1)+1&gt;COUNT($B$1:$B$179),"",INDEX($A$1:$A$179,SMALL($B$1:$B$179,1+ROW(A51)-ROW(A$1))))</f>
        <v>Connor Macdonald</v>
      </c>
      <c r="D51" t="str">
        <f ca="1"/>
        <v>Connor Macdonald</v>
      </c>
    </row>
    <row r="52" spans="1:4" x14ac:dyDescent="0.25">
      <c r="A52" s="117" t="s">
        <v>295</v>
      </c>
      <c r="B52" s="33">
        <f>IF(COUNTIF('Saturday Pairs'!$D$2:$N$10,A52)&gt;=1,"",ROW())</f>
        <v>52</v>
      </c>
      <c r="C52" s="33" t="str" cm="1">
        <f t="array" ref="C52">IF(ROW(A52)-ROW(A$1)+1&gt;COUNT($B$1:$B$179),"",INDEX($A$1:$A$179,SMALL($B$1:$B$179,1+ROW(A52)-ROW(A$1))))</f>
        <v>Cam Mackenzie</v>
      </c>
      <c r="D52" t="str">
        <f ca="1"/>
        <v>Cam Mackenzie</v>
      </c>
    </row>
    <row r="53" spans="1:4" x14ac:dyDescent="0.25">
      <c r="A53" s="118" t="s">
        <v>283</v>
      </c>
      <c r="B53" s="33">
        <f>IF(COUNTIF('Saturday Pairs'!$D$2:$N$10,A53)&gt;=1,"",ROW())</f>
        <v>53</v>
      </c>
      <c r="C53" s="33" t="str" cm="1">
        <f t="array" ref="C53">IF(ROW(A53)-ROW(A$1)+1&gt;COUNT($B$1:$B$179),"",INDEX($A$1:$A$179,SMALL($B$1:$B$179,1+ROW(A53)-ROW(A$1))))</f>
        <v>Harry Boyd</v>
      </c>
      <c r="D53" t="str">
        <f ca="1"/>
        <v>Harry Boyd</v>
      </c>
    </row>
    <row r="54" spans="1:4" x14ac:dyDescent="0.25">
      <c r="A54" s="117" t="s">
        <v>281</v>
      </c>
      <c r="B54" s="33">
        <f>IF(COUNTIF('Saturday Pairs'!$D$2:$N$10,A54)&gt;=1,"",ROW())</f>
        <v>54</v>
      </c>
      <c r="C54" s="33" t="str" cm="1">
        <f t="array" ref="C54">IF(ROW(A54)-ROW(A$1)+1&gt;COUNT($B$1:$B$179),"",INDEX($A$1:$A$179,SMALL($B$1:$B$179,1+ROW(A54)-ROW(A$1))))</f>
        <v>Jarman Impey</v>
      </c>
      <c r="D54" t="str">
        <f ca="1"/>
        <v>Jarman Impey</v>
      </c>
    </row>
    <row r="55" spans="1:4" x14ac:dyDescent="0.25">
      <c r="A55" s="118" t="s">
        <v>296</v>
      </c>
      <c r="B55" s="33">
        <f>IF(COUNTIF('Saturday Pairs'!$D$2:$N$10,A55)&gt;=1,"",ROW())</f>
        <v>55</v>
      </c>
      <c r="C55" s="33" t="str" cm="1">
        <f t="array" ref="C55">IF(ROW(A55)-ROW(A$1)+1&gt;COUNT($B$1:$B$179),"",INDEX($A$1:$A$179,SMALL($B$1:$B$179,1+ROW(A55)-ROW(A$1))))</f>
        <v>Joe Richards</v>
      </c>
      <c r="D55" t="str">
        <f ca="1"/>
        <v>Joe Richards</v>
      </c>
    </row>
    <row r="56" spans="1:4" x14ac:dyDescent="0.25">
      <c r="A56" s="118" t="s">
        <v>321</v>
      </c>
      <c r="B56" s="33">
        <f>IF(COUNTIF('Saturday Pairs'!$D$2:$N$10,A56)&gt;=1,"",ROW())</f>
        <v>56</v>
      </c>
      <c r="C56" s="33" t="str" cm="1">
        <f t="array" ref="C56">IF(ROW(A56)-ROW(A$1)+1&gt;COUNT($B$1:$B$179),"",INDEX($A$1:$A$179,SMALL($B$1:$B$179,1+ROW(A56)-ROW(A$1))))</f>
        <v>Mitch Owens</v>
      </c>
      <c r="D56" t="str">
        <f ca="1"/>
        <v>Mitch Owens</v>
      </c>
    </row>
    <row r="57" spans="1:4" x14ac:dyDescent="0.25">
      <c r="A57" s="117" t="s">
        <v>303</v>
      </c>
      <c r="B57" s="33">
        <f>IF(COUNTIF('Saturday Pairs'!$D$2:$N$10,A57)&gt;=1,"",ROW())</f>
        <v>57</v>
      </c>
      <c r="C57" s="33" t="str" cm="1">
        <f t="array" ref="C57">IF(ROW(A57)-ROW(A$1)+1&gt;COUNT($B$1:$B$179),"",INDEX($A$1:$A$179,SMALL($B$1:$B$179,1+ROW(A57)-ROW(A$1))))</f>
        <v>Sam Powell-Pepper</v>
      </c>
      <c r="D57" t="str">
        <f ca="1"/>
        <v>Sam Powell-Pepper</v>
      </c>
    </row>
    <row r="58" spans="1:4" x14ac:dyDescent="0.25">
      <c r="A58" s="117" t="s">
        <v>307</v>
      </c>
      <c r="B58" s="33">
        <f>IF(COUNTIF('Saturday Pairs'!$D$2:$N$10,A58)&gt;=1,"",ROW())</f>
        <v>58</v>
      </c>
      <c r="C58" s="33" t="str" cm="1">
        <f t="array" ref="C58">IF(ROW(A58)-ROW(A$1)+1&gt;COUNT($B$1:$B$179),"",INDEX($A$1:$A$179,SMALL($B$1:$B$179,1+ROW(A58)-ROW(A$1))))</f>
        <v>Hugo Garcia</v>
      </c>
      <c r="D58" t="str">
        <f ca="1"/>
        <v>Hugo Garcia</v>
      </c>
    </row>
    <row r="59" spans="1:4" x14ac:dyDescent="0.25">
      <c r="A59" s="118" t="s">
        <v>318</v>
      </c>
      <c r="B59" s="33">
        <f>IF(COUNTIF('Saturday Pairs'!$D$2:$N$10,A59)&gt;=1,"",ROW())</f>
        <v>59</v>
      </c>
      <c r="C59" s="33" t="str" cm="1">
        <f t="array" ref="C59">IF(ROW(A59)-ROW(A$1)+1&gt;COUNT($B$1:$B$179),"",INDEX($A$1:$A$179,SMALL($B$1:$B$179,1+ROW(A59)-ROW(A$1))))</f>
        <v>Cooper Sharman</v>
      </c>
      <c r="D59" t="str">
        <f ca="1"/>
        <v>Cooper Sharman</v>
      </c>
    </row>
    <row r="60" spans="1:4" x14ac:dyDescent="0.25">
      <c r="A60" s="117" t="s">
        <v>326</v>
      </c>
      <c r="B60" s="33">
        <f>IF(COUNTIF('Saturday Pairs'!$D$2:$N$10,A60)&gt;=1,"",ROW())</f>
        <v>60</v>
      </c>
      <c r="C60" s="33" t="str" cm="1">
        <f t="array" ref="C60">IF(ROW(A60)-ROW(A$1)+1&gt;COUNT($B$1:$B$179),"",INDEX($A$1:$A$179,SMALL($B$1:$B$179,1+ROW(A60)-ROW(A$1))))</f>
        <v>Darcy Wilson</v>
      </c>
      <c r="D60" t="str">
        <f ca="1"/>
        <v>Darcy Wilson</v>
      </c>
    </row>
    <row r="61" spans="1:4" x14ac:dyDescent="0.25">
      <c r="A61" s="118" t="s">
        <v>314</v>
      </c>
      <c r="B61" s="33">
        <f>IF(COUNTIF('Saturday Pairs'!$D$2:$N$10,A61)&gt;=1,"",ROW())</f>
        <v>61</v>
      </c>
      <c r="C61" s="33" t="str" cm="1">
        <f t="array" ref="C61">IF(ROW(A61)-ROW(A$1)+1&gt;COUNT($B$1:$B$179),"",INDEX($A$1:$A$179,SMALL($B$1:$B$179,1+ROW(A61)-ROW(A$1))))</f>
        <v>Ned Reeves</v>
      </c>
      <c r="D61" t="str">
        <f ca="1"/>
        <v>Ned Reeves</v>
      </c>
    </row>
    <row r="62" spans="1:4" x14ac:dyDescent="0.25">
      <c r="A62" s="118" t="s">
        <v>44</v>
      </c>
      <c r="B62" s="33">
        <f>IF(COUNTIF('Saturday Pairs'!$D$2:$N$10,A62)&gt;=1,"",ROW())</f>
        <v>62</v>
      </c>
      <c r="C62" s="33" t="str" cm="1">
        <f t="array" ref="C62">IF(ROW(A62)-ROW(A$1)+1&gt;COUNT($B$1:$B$179),"",INDEX($A$1:$A$179,SMALL($B$1:$B$179,1+ROW(A62)-ROW(A$1))))</f>
        <v>Cam Rayner</v>
      </c>
      <c r="D62" t="str">
        <f ca="1"/>
        <v>Cam Rayner</v>
      </c>
    </row>
    <row r="63" spans="1:4" x14ac:dyDescent="0.25">
      <c r="A63" s="117" t="s">
        <v>333</v>
      </c>
      <c r="B63" s="33">
        <f>IF(COUNTIF('Saturday Pairs'!$D$2:$N$10,A63)&gt;=1,"",ROW())</f>
        <v>63</v>
      </c>
      <c r="C63" s="33" t="str" cm="1">
        <f t="array" ref="C63">IF(ROW(A63)-ROW(A$1)+1&gt;COUNT($B$1:$B$179),"",INDEX($A$1:$A$179,SMALL($B$1:$B$179,1+ROW(A63)-ROW(A$1))))</f>
        <v>Anthony Caminiti</v>
      </c>
      <c r="D63" t="str">
        <f ca="1"/>
        <v>Anthony Caminiti</v>
      </c>
    </row>
    <row r="64" spans="1:4" x14ac:dyDescent="0.25">
      <c r="A64" s="118" t="s">
        <v>334</v>
      </c>
      <c r="B64" s="33">
        <f>IF(COUNTIF('Saturday Pairs'!$D$2:$N$10,A64)&gt;=1,"",ROW())</f>
        <v>64</v>
      </c>
      <c r="C64" s="33" t="str" cm="1">
        <f t="array" ref="C64">IF(ROW(A64)-ROW(A$1)+1&gt;COUNT($B$1:$B$179),"",INDEX($A$1:$A$179,SMALL($B$1:$B$179,1+ROW(A64)-ROW(A$1))))</f>
        <v>Mabior Chol</v>
      </c>
      <c r="D64" t="str">
        <f ca="1"/>
        <v>Mabior Chol</v>
      </c>
    </row>
    <row r="65" spans="1:4" x14ac:dyDescent="0.25">
      <c r="A65" s="117" t="s">
        <v>430</v>
      </c>
      <c r="B65" s="33">
        <f>IF(COUNTIF('Saturday Pairs'!$D$2:$N$10,A65)&gt;=1,"",ROW())</f>
        <v>65</v>
      </c>
      <c r="C65" s="33" t="str" cm="1">
        <f t="array" ref="C65">IF(ROW(A65)-ROW(A$1)+1&gt;COUNT($B$1:$B$179),"",INDEX($A$1:$A$179,SMALL($B$1:$B$179,1+ROW(A65)-ROW(A$1))))</f>
        <v>Dante Visentini</v>
      </c>
      <c r="D65" t="str">
        <f ca="1"/>
        <v>Dante Visentini</v>
      </c>
    </row>
    <row r="66" spans="1:4" x14ac:dyDescent="0.25">
      <c r="A66" s="117" t="s">
        <v>329</v>
      </c>
      <c r="B66" s="33">
        <f>IF(COUNTIF('Saturday Pairs'!$D$2:$N$10,A66)&gt;=1,"",ROW())</f>
        <v>66</v>
      </c>
      <c r="C66" s="33" t="str" cm="1">
        <f t="array" ref="C66">IF(ROW(A66)-ROW(A$1)+1&gt;COUNT($B$1:$B$179),"",INDEX($A$1:$A$179,SMALL($B$1:$B$179,1+ROW(A66)-ROW(A$1))))</f>
        <v>Blake Hardwick</v>
      </c>
      <c r="D66" t="str">
        <f ca="1"/>
        <v>Blake Hardwick</v>
      </c>
    </row>
    <row r="67" spans="1:4" x14ac:dyDescent="0.25">
      <c r="A67" s="118" t="s">
        <v>340</v>
      </c>
      <c r="B67" s="33">
        <f>IF(COUNTIF('Saturday Pairs'!$D$2:$N$10,A67)&gt;=1,"",ROW())</f>
        <v>67</v>
      </c>
      <c r="C67" s="33" t="str" cm="1">
        <f t="array" ref="C67">IF(ROW(A67)-ROW(A$1)+1&gt;COUNT($B$1:$B$179),"",INDEX($A$1:$A$179,SMALL($B$1:$B$179,1+ROW(A67)-ROW(A$1))))</f>
        <v>Rory Atkins</v>
      </c>
      <c r="D67" t="str">
        <f ca="1"/>
        <v>Rory Atkins</v>
      </c>
    </row>
    <row r="68" spans="1:4" x14ac:dyDescent="0.25">
      <c r="A68" s="117" t="s">
        <v>46</v>
      </c>
      <c r="B68" s="33">
        <f>IF(COUNTIF('Saturday Pairs'!$D$2:$N$10,A68)&gt;=1,"",ROW())</f>
        <v>68</v>
      </c>
      <c r="C68" s="33" t="str" cm="1">
        <f t="array" ref="C68">IF(ROW(A68)-ROW(A$1)+1&gt;COUNT($B$1:$B$179),"",INDEX($A$1:$A$179,SMALL($B$1:$B$179,1+ROW(A68)-ROW(A$1))))</f>
        <v>Harris Andrews</v>
      </c>
      <c r="D68" t="str">
        <f ca="1"/>
        <v>Harris Andrews</v>
      </c>
    </row>
    <row r="69" spans="1:4" x14ac:dyDescent="0.25">
      <c r="A69" s="118" t="s">
        <v>48</v>
      </c>
      <c r="B69" s="33">
        <f>IF(COUNTIF('Saturday Pairs'!$D$2:$N$10,A69)&gt;=1,"",ROW())</f>
        <v>69</v>
      </c>
      <c r="C69" s="33" t="str" cm="1">
        <f t="array" ref="C69">IF(ROW(A69)-ROW(A$1)+1&gt;COUNT($B$1:$B$179),"",INDEX($A$1:$A$179,SMALL($B$1:$B$179,1+ROW(A69)-ROW(A$1))))</f>
        <v>Noah Answerth</v>
      </c>
      <c r="D69" t="str">
        <f ca="1"/>
        <v>Noah Answerth</v>
      </c>
    </row>
    <row r="70" spans="1:4" x14ac:dyDescent="0.25">
      <c r="A70" s="117" t="s">
        <v>53</v>
      </c>
      <c r="B70" s="33">
        <f>IF(COUNTIF('Saturday Pairs'!$D$2:$N$10,A70)&gt;=1,"",ROW())</f>
        <v>70</v>
      </c>
      <c r="C70" s="33" t="str" cm="1">
        <f t="array" ref="C70">IF(ROW(A70)-ROW(A$1)+1&gt;COUNT($B$1:$B$179),"",INDEX($A$1:$A$179,SMALL($B$1:$B$179,1+ROW(A70)-ROW(A$1))))</f>
        <v>Ryan Lester</v>
      </c>
      <c r="D70" t="str">
        <f ca="1"/>
        <v>Ryan Lester</v>
      </c>
    </row>
    <row r="71" spans="1:4" x14ac:dyDescent="0.25">
      <c r="A71" s="118" t="s">
        <v>51</v>
      </c>
      <c r="B71" s="33">
        <f>IF(COUNTIF('Saturday Pairs'!$D$2:$N$10,A71)&gt;=1,"",ROW())</f>
        <v>71</v>
      </c>
      <c r="C71" s="33" t="str" cm="1">
        <f t="array" ref="C71">IF(ROW(A71)-ROW(A$1)+1&gt;COUNT($B$1:$B$179),"",INDEX($A$1:$A$179,SMALL($B$1:$B$179,1+ROW(A71)-ROW(A$1))))</f>
        <v>Logan Morris</v>
      </c>
      <c r="D71" t="str">
        <f ca="1"/>
        <v>Logan Morris</v>
      </c>
    </row>
    <row r="72" spans="1:4" x14ac:dyDescent="0.25">
      <c r="A72" s="117" t="s">
        <v>50</v>
      </c>
      <c r="B72" s="33">
        <f>IF(COUNTIF('Saturday Pairs'!$D$2:$N$10,A72)&gt;=1,"",ROW())</f>
        <v>72</v>
      </c>
      <c r="C72" s="33" t="str" cm="1">
        <f t="array" ref="C72">IF(ROW(A72)-ROW(A$1)+1&gt;COUNT($B$1:$B$179),"",INDEX($A$1:$A$179,SMALL($B$1:$B$179,1+ROW(A72)-ROW(A$1))))</f>
        <v>Callum Ah Chee</v>
      </c>
      <c r="D72" t="str">
        <f ca="1"/>
        <v>Callum Ah Chee</v>
      </c>
    </row>
    <row r="73" spans="1:4" x14ac:dyDescent="0.25">
      <c r="A73" s="118" t="s">
        <v>356</v>
      </c>
      <c r="B73" s="33">
        <f>IF(COUNTIF('Saturday Pairs'!$D$2:$N$10,A73)&gt;=1,"",ROW())</f>
        <v>73</v>
      </c>
      <c r="C73" s="33" t="str" cm="1">
        <f t="array" ref="C73">IF(ROW(A73)-ROW(A$1)+1&gt;COUNT($B$1:$B$179),"",INDEX($A$1:$A$179,SMALL($B$1:$B$179,1+ROW(A73)-ROW(A$1))))</f>
        <v>Hunter Clark</v>
      </c>
      <c r="D73" t="str">
        <f ca="1"/>
        <v>Hunter Clark</v>
      </c>
    </row>
    <row r="74" spans="1:4" x14ac:dyDescent="0.25">
      <c r="A74" s="117" t="s">
        <v>357</v>
      </c>
      <c r="B74" s="33">
        <f>IF(COUNTIF('Saturday Pairs'!$D$2:$N$10,A74)&gt;=1,"",ROW())</f>
        <v>74</v>
      </c>
      <c r="C74" s="33" t="str" cm="1">
        <f t="array" ref="C74">IF(ROW(A74)-ROW(A$1)+1&gt;COUNT($B$1:$B$179),"",INDEX($A$1:$A$179,SMALL($B$1:$B$179,1+ROW(A74)-ROW(A$1))))</f>
        <v>Arie Schoenmaker</v>
      </c>
      <c r="D74" t="str">
        <f ca="1"/>
        <v>Arie Schoenmaker</v>
      </c>
    </row>
    <row r="75" spans="1:4" x14ac:dyDescent="0.25">
      <c r="A75" s="118" t="s">
        <v>362</v>
      </c>
      <c r="B75" s="33">
        <f>IF(COUNTIF('Saturday Pairs'!$D$2:$N$10,A75)&gt;=1,"",ROW())</f>
        <v>75</v>
      </c>
      <c r="C75" s="33" t="str" cm="1">
        <f t="array" ref="C75">IF(ROW(A75)-ROW(A$1)+1&gt;COUNT($B$1:$B$179),"",INDEX($A$1:$A$179,SMALL($B$1:$B$179,1+ROW(A75)-ROW(A$1))))</f>
        <v>Mani Liddy</v>
      </c>
      <c r="D75" t="str">
        <f ca="1"/>
        <v>Mani Liddy</v>
      </c>
    </row>
    <row r="76" spans="1:4" x14ac:dyDescent="0.25">
      <c r="A76" s="118" t="s">
        <v>363</v>
      </c>
      <c r="B76" s="33">
        <f>IF(COUNTIF('Saturday Pairs'!$D$2:$N$10,A76)&gt;=1,"",ROW())</f>
        <v>76</v>
      </c>
      <c r="C76" s="33" t="str" cm="1">
        <f t="array" ref="C76">IF(ROW(A76)-ROW(A$1)+1&gt;COUNT($B$1:$B$179),"",INDEX($A$1:$A$179,SMALL($B$1:$B$179,1+ROW(A76)-ROW(A$1))))</f>
        <v>Sam Butler</v>
      </c>
      <c r="D76" t="str">
        <f ca="1"/>
        <v>Sam Butler</v>
      </c>
    </row>
    <row r="77" spans="1:4" x14ac:dyDescent="0.25">
      <c r="A77" s="117" t="s">
        <v>317</v>
      </c>
      <c r="B77" s="33">
        <f>IF(COUNTIF('Saturday Pairs'!$D$2:$N$10,A77)&gt;=1,"",ROW())</f>
        <v>77</v>
      </c>
      <c r="C77" s="33" t="str" cm="1">
        <f t="array" ref="C77">IF(ROW(A77)-ROW(A$1)+1&gt;COUNT($B$1:$B$179),"",INDEX($A$1:$A$179,SMALL($B$1:$B$179,1+ROW(A77)-ROW(A$1))))</f>
        <v>Max Hall</v>
      </c>
      <c r="D77" t="str">
        <f ca="1"/>
        <v>Max Hall</v>
      </c>
    </row>
    <row r="78" spans="1:4" x14ac:dyDescent="0.25">
      <c r="A78" s="118" t="s">
        <v>439</v>
      </c>
      <c r="B78" s="33">
        <f>IF(COUNTIF('Saturday Pairs'!$D$2:$N$10,A78)&gt;=1,"",ROW())</f>
        <v>78</v>
      </c>
      <c r="C78" s="33" t="str" cm="1">
        <f t="array" ref="C78">IF(ROW(A78)-ROW(A$1)+1&gt;COUNT($B$1:$B$179),"",INDEX($A$1:$A$179,SMALL($B$1:$B$179,1+ROW(A78)-ROW(A$1))))</f>
        <v>Max Ramsden</v>
      </c>
      <c r="D78" t="str">
        <f ca="1"/>
        <v>Max Ramsden</v>
      </c>
    </row>
    <row r="79" spans="1:4" x14ac:dyDescent="0.25">
      <c r="A79" s="117" t="s">
        <v>387</v>
      </c>
      <c r="B79" s="33">
        <f>IF(COUNTIF('Saturday Pairs'!$D$2:$N$10,A79)&gt;=1,"",ROW())</f>
        <v>79</v>
      </c>
      <c r="C79" s="33" t="str" cm="1">
        <f t="array" ref="C79">IF(ROW(A79)-ROW(A$1)+1&gt;COUNT($B$1:$B$179),"",INDEX($A$1:$A$179,SMALL($B$1:$B$179,1+ROW(A79)-ROW(A$1))))</f>
        <v>Dougal Howard</v>
      </c>
      <c r="D79" t="str">
        <f ca="1"/>
        <v>Dougal Howard</v>
      </c>
    </row>
    <row r="80" spans="1:4" x14ac:dyDescent="0.25">
      <c r="A80" s="117" t="s">
        <v>414</v>
      </c>
      <c r="B80" s="33">
        <f>IF(COUNTIF('Saturday Pairs'!$D$2:$N$10,A80)&gt;=1,"",ROW())</f>
        <v>80</v>
      </c>
      <c r="C80" s="33" t="str" cm="1">
        <f t="array" ref="C80">IF(ROW(A80)-ROW(A$1)+1&gt;COUNT($B$1:$B$179),"",INDEX($A$1:$A$179,SMALL($B$1:$B$179,1+ROW(A80)-ROW(A$1))))</f>
        <v>Darcy Byrne-Jones</v>
      </c>
      <c r="D80" t="str">
        <f ca="1"/>
        <v>Darcy Byrne-Jones</v>
      </c>
    </row>
    <row r="81" spans="1:4" x14ac:dyDescent="0.25">
      <c r="A81" s="118" t="s">
        <v>54</v>
      </c>
      <c r="B81" s="33">
        <f>IF(COUNTIF('Saturday Pairs'!$D$2:$N$10,A81)&gt;=1,"",ROW())</f>
        <v>81</v>
      </c>
      <c r="C81" s="33" t="str" cm="1">
        <f t="array" ref="C81">IF(ROW(A81)-ROW(A$1)+1&gt;COUNT($B$1:$B$179),"",INDEX($A$1:$A$179,SMALL($B$1:$B$179,1+ROW(A81)-ROW(A$1))))</f>
        <v>Eric Hipwood</v>
      </c>
      <c r="D81" t="str">
        <f ca="1"/>
        <v>Eric Hipwood</v>
      </c>
    </row>
    <row r="82" spans="1:4" x14ac:dyDescent="0.25">
      <c r="A82" s="118" t="s">
        <v>412</v>
      </c>
      <c r="B82" s="33">
        <f>IF(COUNTIF('Saturday Pairs'!$D$2:$N$10,A82)&gt;=1,"",ROW())</f>
        <v>82</v>
      </c>
      <c r="C82" s="33" t="str" cm="1">
        <f t="array" ref="C82">IF(ROW(A82)-ROW(A$1)+1&gt;COUNT($B$1:$B$179),"",INDEX($A$1:$A$179,SMALL($B$1:$B$179,1+ROW(A82)-ROW(A$1))))</f>
        <v>Changkuoth Jiath</v>
      </c>
      <c r="D82" t="str">
        <f ca="1"/>
        <v>Changkuoth Jiath</v>
      </c>
    </row>
    <row r="83" spans="1:4" x14ac:dyDescent="0.25">
      <c r="A83" s="117" t="s">
        <v>55</v>
      </c>
      <c r="B83" s="33">
        <f>IF(COUNTIF('Saturday Pairs'!$D$2:$N$10,A83)&gt;=1,"",ROW())</f>
        <v>83</v>
      </c>
      <c r="C83" s="33" t="str" cm="1">
        <f t="array" ref="C83">IF(ROW(A83)-ROW(A$1)+1&gt;COUNT($B$1:$B$179),"",INDEX($A$1:$A$179,SMALL($B$1:$B$179,1+ROW(A83)-ROW(A$1))))</f>
        <v>Jack Payne</v>
      </c>
      <c r="D83" t="str">
        <f ca="1"/>
        <v>Jack Payne</v>
      </c>
    </row>
    <row r="84" spans="1:4" x14ac:dyDescent="0.25">
      <c r="A84" s="117" t="s">
        <v>437</v>
      </c>
      <c r="B84" s="33">
        <f>IF(COUNTIF('Saturday Pairs'!$D$2:$N$10,A84)&gt;=1,"",ROW())</f>
        <v>84</v>
      </c>
      <c r="C84" s="33" t="str" cm="1">
        <f t="array" ref="C84">IF(ROW(A84)-ROW(A$1)+1&gt;COUNT($B$1:$B$179),"",INDEX($A$1:$A$179,SMALL($B$1:$B$179,1+ROW(A84)-ROW(A$1))))</f>
        <v>Jack Higgins</v>
      </c>
      <c r="D84" t="str">
        <f ca="1"/>
        <v>Jack Higgins</v>
      </c>
    </row>
    <row r="85" spans="1:4" x14ac:dyDescent="0.25">
      <c r="A85" s="118" t="s">
        <v>475</v>
      </c>
      <c r="B85" s="33">
        <f>IF(COUNTIF('Saturday Pairs'!$D$2:$N$10,A85)&gt;=1,"",ROW())</f>
        <v>85</v>
      </c>
      <c r="C85" s="33" t="str" cm="1">
        <f t="array" ref="C85">IF(ROW(A85)-ROW(A$1)+1&gt;COUNT($B$1:$B$179),"",INDEX($A$1:$A$179,SMALL($B$1:$B$179,1+ROW(A85)-ROW(A$1))))</f>
        <v>Jimmy Webster</v>
      </c>
      <c r="D85" t="str">
        <f ca="1"/>
        <v>Jimmy Webster</v>
      </c>
    </row>
    <row r="86" spans="1:4" x14ac:dyDescent="0.25">
      <c r="A86" s="118" t="s">
        <v>452</v>
      </c>
      <c r="B86" s="33">
        <f>IF(COUNTIF('Saturday Pairs'!$D$2:$N$10,A86)&gt;=1,"",ROW())</f>
        <v>86</v>
      </c>
      <c r="C86" s="33" t="str" cm="1">
        <f t="array" ref="C86">IF(ROW(A86)-ROW(A$1)+1&gt;COUNT($B$1:$B$179),"",INDEX($A$1:$A$179,SMALL($B$1:$B$179,1+ROW(A86)-ROW(A$1))))</f>
        <v>Willie Rioli</v>
      </c>
      <c r="D86" t="str">
        <f ca="1"/>
        <v>Willie Rioli</v>
      </c>
    </row>
    <row r="87" spans="1:4" x14ac:dyDescent="0.25">
      <c r="A87" s="117" t="s">
        <v>442</v>
      </c>
      <c r="B87" s="33">
        <f>IF(COUNTIF('Saturday Pairs'!$D$2:$N$10,A87)&gt;=1,"",ROW())</f>
        <v>87</v>
      </c>
      <c r="C87" s="33" t="str" cm="1">
        <f t="array" ref="C87">IF(ROW(A87)-ROW(A$1)+1&gt;COUNT($B$1:$B$179),"",INDEX($A$1:$A$179,SMALL($B$1:$B$179,1+ROW(A87)-ROW(A$1))))</f>
        <v>Aliir Aliir</v>
      </c>
      <c r="D87" t="str">
        <f ca="1"/>
        <v>Aliir Aliir</v>
      </c>
    </row>
    <row r="88" spans="1:4" x14ac:dyDescent="0.25">
      <c r="A88" s="118" t="s">
        <v>485</v>
      </c>
      <c r="B88" s="33">
        <f>IF(COUNTIF('Saturday Pairs'!$D$2:$N$10,A88)&gt;=1,"",ROW())</f>
        <v>88</v>
      </c>
      <c r="C88" s="33" t="str" cm="1">
        <f t="array" ref="C88">IF(ROW(A88)-ROW(A$1)+1&gt;COUNT($B$1:$B$179),"",INDEX($A$1:$A$179,SMALL($B$1:$B$179,1+ROW(A88)-ROW(A$1))))</f>
        <v>Esava Ratugolea</v>
      </c>
      <c r="D88" t="str">
        <f ca="1"/>
        <v>Esava Ratugolea</v>
      </c>
    </row>
    <row r="89" spans="1:4" x14ac:dyDescent="0.25">
      <c r="A89" s="117" t="s">
        <v>450</v>
      </c>
      <c r="B89" s="33">
        <f>IF(COUNTIF('Saturday Pairs'!$D$2:$N$10,A89)&gt;=1,"",ROW())</f>
        <v>89</v>
      </c>
      <c r="C89" s="33" t="str" cm="1">
        <f t="array" ref="C89">IF(ROW(A89)-ROW(A$1)+1&gt;COUNT($B$1:$B$179),"",INDEX($A$1:$A$179,SMALL($B$1:$B$179,1+ROW(A89)-ROW(A$1))))</f>
        <v>Jackson Mead</v>
      </c>
      <c r="D89" t="str">
        <f ca="1"/>
        <v>Jackson Mead</v>
      </c>
    </row>
    <row r="90" spans="1:4" x14ac:dyDescent="0.25">
      <c r="A90" s="118" t="s">
        <v>56</v>
      </c>
      <c r="B90" s="33">
        <f>IF(COUNTIF('Saturday Pairs'!$D$2:$N$10,A90)&gt;=1,"",ROW())</f>
        <v>90</v>
      </c>
      <c r="C90" s="33" t="str" cm="1">
        <f t="array" ref="C90">IF(ROW(A90)-ROW(A$1)+1&gt;COUNT($B$1:$B$179),"",INDEX($A$1:$A$179,SMALL($B$1:$B$179,1+ROW(A90)-ROW(A$1))))</f>
        <v>Charlie Cameron</v>
      </c>
      <c r="D90" t="str">
        <f ca="1"/>
        <v>Charlie Cameron</v>
      </c>
    </row>
    <row r="91" spans="1:4" x14ac:dyDescent="0.25">
      <c r="A91" s="117" t="s">
        <v>456</v>
      </c>
      <c r="B91" s="33">
        <f>IF(COUNTIF('Saturday Pairs'!$D$2:$N$10,A91)&gt;=1,"",ROW())</f>
        <v>91</v>
      </c>
      <c r="C91" s="33" t="str" cm="1">
        <f t="array" ref="C91">IF(ROW(A91)-ROW(A$1)+1&gt;COUNT($B$1:$B$179),"",INDEX($A$1:$A$179,SMALL($B$1:$B$179,1+ROW(A91)-ROW(A$1))))</f>
        <v>Logan Evans</v>
      </c>
      <c r="D91" t="str">
        <f ca="1"/>
        <v>Logan Evans</v>
      </c>
    </row>
    <row r="92" spans="1:4" x14ac:dyDescent="0.25">
      <c r="A92" s="117" t="s">
        <v>462</v>
      </c>
      <c r="B92" s="33">
        <f>IF(COUNTIF('Saturday Pairs'!$D$2:$N$10,A92)&gt;=1,"",ROW())</f>
        <v>92</v>
      </c>
      <c r="C92" s="33" t="str" cm="1">
        <f t="array" ref="C92">IF(ROW(A92)-ROW(A$1)+1&gt;COUNT($B$1:$B$179),"",INDEX($A$1:$A$179,SMALL($B$1:$B$179,1+ROW(A92)-ROW(A$1))))</f>
        <v>Henry Hustwaite</v>
      </c>
      <c r="D92" t="str">
        <f ca="1"/>
        <v>Henry Hustwaite</v>
      </c>
    </row>
    <row r="93" spans="1:4" x14ac:dyDescent="0.25">
      <c r="A93" s="118" t="s">
        <v>463</v>
      </c>
      <c r="B93" s="33">
        <f>IF(COUNTIF('Saturday Pairs'!$D$2:$N$10,A93)&gt;=1,"",ROW())</f>
        <v>93</v>
      </c>
      <c r="C93" s="33" t="str" cm="1">
        <f t="array" ref="C93">IF(ROW(A93)-ROW(A$1)+1&gt;COUNT($B$1:$B$179),"",INDEX($A$1:$A$179,SMALL($B$1:$B$179,1+ROW(A93)-ROW(A$1))))</f>
        <v>Finn Maginness</v>
      </c>
      <c r="D93" t="str">
        <f ca="1"/>
        <v>Finn Maginness</v>
      </c>
    </row>
    <row r="94" spans="1:4" x14ac:dyDescent="0.25">
      <c r="A94" s="117" t="s">
        <v>466</v>
      </c>
      <c r="B94" s="33">
        <f>IF(COUNTIF('Saturday Pairs'!$D$2:$N$10,A94)&gt;=1,"",ROW())</f>
        <v>94</v>
      </c>
      <c r="C94" s="33" t="str" cm="1">
        <f t="array" ref="C94">IF(ROW(A94)-ROW(A$1)+1&gt;COUNT($B$1:$B$179),"",INDEX($A$1:$A$179,SMALL($B$1:$B$179,1+ROW(A94)-ROW(A$1))))</f>
        <v>Nick Watson</v>
      </c>
      <c r="D94" t="str">
        <f ca="1"/>
        <v>Nick Watson</v>
      </c>
    </row>
    <row r="95" spans="1:4" x14ac:dyDescent="0.25">
      <c r="A95" s="118" t="s">
        <v>470</v>
      </c>
      <c r="B95" s="33">
        <f>IF(COUNTIF('Saturday Pairs'!$D$2:$N$10,A95)&gt;=1,"",ROW())</f>
        <v>95</v>
      </c>
      <c r="C95" s="33" t="str" cm="1">
        <f t="array" ref="C95">IF(ROW(A95)-ROW(A$1)+1&gt;COUNT($B$1:$B$179),"",INDEX($A$1:$A$179,SMALL($B$1:$B$179,1+ROW(A95)-ROW(A$1))))</f>
        <v>Jack Scrimshaw</v>
      </c>
      <c r="D95" t="str">
        <f ca="1"/>
        <v>Jack Scrimshaw</v>
      </c>
    </row>
    <row r="96" spans="1:4" x14ac:dyDescent="0.25">
      <c r="A96" s="117" t="s">
        <v>476</v>
      </c>
      <c r="B96" s="33">
        <f>IF(COUNTIF('Saturday Pairs'!$D$2:$N$10,A96)&gt;=1,"",ROW())</f>
        <v>96</v>
      </c>
      <c r="C96" s="33" t="str" cm="1">
        <f t="array" ref="C96">IF(ROW(A96)-ROW(A$1)+1&gt;COUNT($B$1:$B$179),"",INDEX($A$1:$A$179,SMALL($B$1:$B$179,1+ROW(A96)-ROW(A$1))))</f>
        <v>Zak Jones</v>
      </c>
      <c r="D96" t="str">
        <f ca="1"/>
        <v>Zak Jones</v>
      </c>
    </row>
    <row r="97" spans="1:4" x14ac:dyDescent="0.25">
      <c r="A97" s="118" t="s">
        <v>65</v>
      </c>
      <c r="B97" s="33">
        <f>IF(COUNTIF('Saturday Pairs'!$D$2:$N$10,A97)&gt;=1,"",ROW())</f>
        <v>97</v>
      </c>
      <c r="C97" s="33" t="str" cm="1">
        <f t="array" ref="C97">IF(ROW(A97)-ROW(A$1)+1&gt;COUNT($B$1:$B$179),"",INDEX($A$1:$A$179,SMALL($B$1:$B$179,1+ROW(A97)-ROW(A$1))))</f>
        <v>Sam Day</v>
      </c>
      <c r="D97" t="str">
        <f ca="1"/>
        <v>Sam Day</v>
      </c>
    </row>
    <row r="98" spans="1:4" x14ac:dyDescent="0.25">
      <c r="A98" s="117" t="s">
        <v>515</v>
      </c>
      <c r="B98" s="33">
        <f>IF(COUNTIF('Saturday Pairs'!$D$2:$N$10,A98)&gt;=1,"",ROW())</f>
        <v>98</v>
      </c>
      <c r="C98" s="33" t="str" cm="1">
        <f t="array" ref="C98">IF(ROW(A98)-ROW(A$1)+1&gt;COUNT($B$1:$B$179),"",INDEX($A$1:$A$179,SMALL($B$1:$B$179,1+ROW(A98)-ROW(A$1))))</f>
        <v>Brandon Zerk-Thatcher</v>
      </c>
      <c r="D98" t="str">
        <f ca="1"/>
        <v>Brandon Zerk-Thatcher</v>
      </c>
    </row>
    <row r="99" spans="1:4" x14ac:dyDescent="0.25">
      <c r="A99" s="118" t="s">
        <v>482</v>
      </c>
      <c r="B99" s="33">
        <f>IF(COUNTIF('Saturday Pairs'!$D$2:$N$10,A99)&gt;=1,"",ROW())</f>
        <v>99</v>
      </c>
      <c r="C99" s="33" t="str" cm="1">
        <f t="array" ref="C99">IF(ROW(A99)-ROW(A$1)+1&gt;COUNT($B$1:$B$179),"",INDEX($A$1:$A$179,SMALL($B$1:$B$179,1+ROW(A99)-ROW(A$1))))</f>
        <v>Liam Stocker</v>
      </c>
      <c r="D99" t="str">
        <f ca="1"/>
        <v>Liam Stocker</v>
      </c>
    </row>
    <row r="100" spans="1:4" x14ac:dyDescent="0.25">
      <c r="A100" s="118" t="s">
        <v>490</v>
      </c>
      <c r="B100" s="33">
        <f>IF(COUNTIF('Saturday Pairs'!$D$2:$N$10,A100)&gt;=1,"",ROW())</f>
        <v>100</v>
      </c>
      <c r="C100" s="33" t="str" cm="1">
        <f t="array" ref="C100">IF(ROW(A100)-ROW(A$1)+1&gt;COUNT($B$1:$B$179),"",INDEX($A$1:$A$179,SMALL($B$1:$B$179,1+ROW(A100)-ROW(A$1))))</f>
        <v>Josh Sinn</v>
      </c>
      <c r="D100" t="str">
        <f ca="1"/>
        <v>Josh Sinn</v>
      </c>
    </row>
    <row r="101" spans="1:4" x14ac:dyDescent="0.25">
      <c r="A101" s="117" t="s">
        <v>487</v>
      </c>
      <c r="B101" s="33">
        <f>IF(COUNTIF('Saturday Pairs'!$D$2:$N$10,A101)&gt;=1,"",ROW())</f>
        <v>101</v>
      </c>
      <c r="C101" s="33" t="str" cm="1">
        <f t="array" ref="C101">IF(ROW(A101)-ROW(A$1)+1&gt;COUNT($B$1:$B$179),"",INDEX($A$1:$A$179,SMALL($B$1:$B$179,1+ROW(A101)-ROW(A$1))))</f>
        <v>Christian Moraes</v>
      </c>
      <c r="D101" t="str">
        <f ca="1"/>
        <v>Christian Moraes</v>
      </c>
    </row>
    <row r="102" spans="1:4" x14ac:dyDescent="0.25">
      <c r="A102" s="118" t="s">
        <v>489</v>
      </c>
      <c r="B102" s="33">
        <f>IF(COUNTIF('Saturday Pairs'!$D$2:$N$10,A102)&gt;=1,"",ROW())</f>
        <v>102</v>
      </c>
      <c r="C102" s="33" t="str" cm="1">
        <f t="array" ref="C102">IF(ROW(A102)-ROW(A$1)+1&gt;COUNT($B$1:$B$179),"",INDEX($A$1:$A$179,SMALL($B$1:$B$179,1+ROW(A102)-ROW(A$1))))</f>
        <v>Will Lorenz</v>
      </c>
      <c r="D102" t="str">
        <f ca="1"/>
        <v>Will Lorenz</v>
      </c>
    </row>
    <row r="103" spans="1:4" x14ac:dyDescent="0.25">
      <c r="A103" s="117" t="s">
        <v>491</v>
      </c>
      <c r="B103" s="33">
        <f>IF(COUNTIF('Saturday Pairs'!$D$2:$N$10,A103)&gt;=1,"",ROW())</f>
        <v>103</v>
      </c>
      <c r="C103" s="33" t="str" cm="1">
        <f t="array" ref="C103">IF(ROW(A103)-ROW(A$1)+1&gt;COUNT($B$1:$B$179),"",INDEX($A$1:$A$179,SMALL($B$1:$B$179,1+ROW(A103)-ROW(A$1))))</f>
        <v>Mattaes Phillipou</v>
      </c>
      <c r="D103" t="str">
        <f ca="1"/>
        <v>Mattaes Phillipou</v>
      </c>
    </row>
    <row r="104" spans="1:4" x14ac:dyDescent="0.25">
      <c r="A104" s="118" t="s">
        <v>438</v>
      </c>
      <c r="B104" s="33">
        <f>IF(COUNTIF('Saturday Pairs'!$D$2:$N$10,A104)&gt;=1,"",ROW())</f>
        <v>104</v>
      </c>
      <c r="C104" s="33" t="str" cm="1">
        <f t="array" ref="C104">IF(ROW(A104)-ROW(A$1)+1&gt;COUNT($B$1:$B$179),"",INDEX($A$1:$A$179,SMALL($B$1:$B$179,1+ROW(A104)-ROW(A$1))))</f>
        <v>Alixzander Tauru</v>
      </c>
      <c r="D104" t="str">
        <f ca="1"/>
        <v>Alixzander Tauru</v>
      </c>
    </row>
    <row r="105" spans="1:4" x14ac:dyDescent="0.25">
      <c r="A105" s="117" t="s">
        <v>66</v>
      </c>
      <c r="B105" s="33">
        <f>IF(COUNTIF('Saturday Pairs'!$D$2:$N$10,A105)&gt;=1,"",ROW())</f>
        <v>105</v>
      </c>
      <c r="C105" s="33" t="str" cm="1">
        <f t="array" ref="C105">IF(ROW(A105)-ROW(A$1)+1&gt;COUNT($B$1:$B$179),"",INDEX($A$1:$A$179,SMALL($B$1:$B$179,1+ROW(A105)-ROW(A$1))))</f>
        <v>Darcy Gardiner</v>
      </c>
      <c r="D105" t="str">
        <f ca="1"/>
        <v>Darcy Gardiner</v>
      </c>
    </row>
    <row r="106" spans="1:4" x14ac:dyDescent="0.25">
      <c r="A106" s="117" t="s">
        <v>528</v>
      </c>
      <c r="B106" s="33">
        <f>IF(COUNTIF('Saturday Pairs'!$D$2:$N$10,A106)&gt;=1,"",ROW())</f>
        <v>106</v>
      </c>
      <c r="C106" s="33" t="str" cm="1">
        <f t="array" ref="C106">IF(ROW(A106)-ROW(A$1)+1&gt;COUNT($B$1:$B$179),"",INDEX($A$1:$A$179,SMALL($B$1:$B$179,1+ROW(A106)-ROW(A$1))))</f>
        <v>Hugh Boxshall</v>
      </c>
      <c r="D106" t="str">
        <f ca="1"/>
        <v>Hugh Boxshall</v>
      </c>
    </row>
    <row r="107" spans="1:4" x14ac:dyDescent="0.25">
      <c r="A107" s="118" t="s">
        <v>531</v>
      </c>
      <c r="B107" s="33">
        <f>IF(COUNTIF('Saturday Pairs'!$D$2:$N$10,A107)&gt;=1,"",ROW())</f>
        <v>107</v>
      </c>
      <c r="C107" s="33" t="str" cm="1">
        <f t="array" ref="C107">IF(ROW(A107)-ROW(A$1)+1&gt;COUNT($B$1:$B$179),"",INDEX($A$1:$A$179,SMALL($B$1:$B$179,1+ROW(A107)-ROW(A$1))))</f>
        <v>Jeremy Finlayson</v>
      </c>
      <c r="D107" t="str">
        <f ca="1"/>
        <v>Jeremy Finlayson</v>
      </c>
    </row>
    <row r="108" spans="1:4" x14ac:dyDescent="0.25">
      <c r="A108" s="117" t="s">
        <v>68</v>
      </c>
      <c r="B108" s="33">
        <f>IF(COUNTIF('Saturday Pairs'!$D$2:$N$10,A108)&gt;=1,"",ROW())</f>
        <v>108</v>
      </c>
      <c r="C108" s="33" t="str" cm="1">
        <f t="array" ref="C108">IF(ROW(A108)-ROW(A$1)+1&gt;COUNT($B$1:$B$179),"",INDEX($A$1:$A$179,SMALL($B$1:$B$179,1+ROW(A108)-ROW(A$1))))</f>
        <v>Brandon Starcevich</v>
      </c>
      <c r="D108" t="str">
        <f ca="1"/>
        <v>Brandon Starcevich</v>
      </c>
    </row>
    <row r="109" spans="1:4" x14ac:dyDescent="0.25">
      <c r="A109" s="118" t="s">
        <v>554</v>
      </c>
      <c r="B109" s="33">
        <f>IF(COUNTIF('Saturday Pairs'!$D$2:$N$10,A109)&gt;=1,"",ROW())</f>
        <v>109</v>
      </c>
      <c r="C109" s="33" t="str" cm="1">
        <f t="array" ref="C109">IF(ROW(A109)-ROW(A$1)+1&gt;COUNT($B$1:$B$179),"",INDEX($A$1:$A$179,SMALL($B$1:$B$179,1+ROW(A109)-ROW(A$1))))</f>
        <v>Dan Butler</v>
      </c>
      <c r="D109" t="str">
        <f ca="1"/>
        <v>Dan Butler</v>
      </c>
    </row>
    <row r="110" spans="1:4" x14ac:dyDescent="0.25">
      <c r="A110" s="117" t="s">
        <v>538</v>
      </c>
      <c r="B110" s="33">
        <f>IF(COUNTIF('Saturday Pairs'!$D$2:$N$10,A110)&gt;=1,"",ROW())</f>
        <v>110</v>
      </c>
      <c r="C110" s="33" t="str" cm="1">
        <f t="array" ref="C110">IF(ROW(A110)-ROW(A$1)+1&gt;COUNT($B$1:$B$179),"",INDEX($A$1:$A$179,SMALL($B$1:$B$179,1+ROW(A110)-ROW(A$1))))</f>
        <v>Tom Barrass</v>
      </c>
      <c r="D110" t="str">
        <f ca="1"/>
        <v>Tom Barrass</v>
      </c>
    </row>
    <row r="111" spans="1:4" x14ac:dyDescent="0.25">
      <c r="A111" s="118" t="s">
        <v>550</v>
      </c>
      <c r="B111" s="33">
        <f>IF(COUNTIF('Saturday Pairs'!$D$2:$N$10,A111)&gt;=1,"",ROW())</f>
        <v>111</v>
      </c>
      <c r="C111" s="33" t="str" cm="1">
        <f t="array" ref="C111">IF(ROW(A111)-ROW(A$1)+1&gt;COUNT($B$1:$B$179),"",INDEX($A$1:$A$179,SMALL($B$1:$B$179,1+ROW(A111)-ROW(A$1))))</f>
        <v>Tobie Travaglia</v>
      </c>
      <c r="D111" t="str">
        <f ca="1"/>
        <v>Tobie Travaglia</v>
      </c>
    </row>
    <row r="112" spans="1:4" x14ac:dyDescent="0.25">
      <c r="A112" s="118" t="s">
        <v>569</v>
      </c>
      <c r="B112" s="33">
        <f>IF(COUNTIF('Saturday Pairs'!$D$2:$N$10,A112)&gt;=1,"",ROW())</f>
        <v>112</v>
      </c>
      <c r="C112" s="33" t="str" cm="1">
        <f t="array" ref="C112">IF(ROW(A112)-ROW(A$1)+1&gt;COUNT($B$1:$B$179),"",INDEX($A$1:$A$179,SMALL($B$1:$B$179,1+ROW(A112)-ROW(A$1))))</f>
        <v>Hugh Jackson</v>
      </c>
      <c r="D112" t="str">
        <f ca="1"/>
        <v>Hugh Jackson</v>
      </c>
    </row>
    <row r="113" spans="1:4" x14ac:dyDescent="0.25">
      <c r="A113" s="117" t="s">
        <v>612</v>
      </c>
      <c r="B113" s="33">
        <f>IF(COUNTIF('Saturday Pairs'!$D$2:$N$10,A113)&gt;=1,"",ROW())</f>
        <v>113</v>
      </c>
      <c r="C113" s="33" t="str" cm="1">
        <f t="array" ref="C113">IF(ROW(A113)-ROW(A$1)+1&gt;COUNT($B$1:$B$179),"",INDEX($A$1:$A$179,SMALL($B$1:$B$179,1+ROW(A113)-ROW(A$1))))</f>
        <v>Seamus Mitchell</v>
      </c>
      <c r="D113" t="str">
        <f ca="1"/>
        <v>Seamus Mitchell</v>
      </c>
    </row>
    <row r="114" spans="1:4" x14ac:dyDescent="0.25">
      <c r="A114" s="117" t="s">
        <v>69</v>
      </c>
      <c r="B114" s="33">
        <f>IF(COUNTIF('Saturday Pairs'!$D$2:$N$10,A114)&gt;=1,"",ROW())</f>
        <v>114</v>
      </c>
      <c r="C114" s="33" t="str" cm="1">
        <f t="array" ref="C114">IF(ROW(A114)-ROW(A$1)+1&gt;COUNT($B$1:$B$179),"",INDEX($A$1:$A$179,SMALL($B$1:$B$179,1+ROW(A114)-ROW(A$1))))</f>
        <v>Kai Lohmann</v>
      </c>
      <c r="D114" t="str">
        <f ca="1"/>
        <v>Kai Lohmann</v>
      </c>
    </row>
    <row r="115" spans="1:4" x14ac:dyDescent="0.25">
      <c r="A115" s="118" t="s">
        <v>564</v>
      </c>
      <c r="B115" s="33">
        <f>IF(COUNTIF('Saturday Pairs'!$D$2:$N$10,A115)&gt;=1,"",ROW())</f>
        <v>115</v>
      </c>
      <c r="C115" s="33" t="str" cm="1">
        <f t="array" ref="C115">IF(ROW(A115)-ROW(A$1)+1&gt;COUNT($B$1:$B$179),"",INDEX($A$1:$A$179,SMALL($B$1:$B$179,1+ROW(A115)-ROW(A$1))))</f>
        <v>Lachie Jones</v>
      </c>
      <c r="D115" t="str">
        <f ca="1"/>
        <v>Lachie Jones</v>
      </c>
    </row>
    <row r="116" spans="1:4" x14ac:dyDescent="0.25">
      <c r="A116" s="117" t="s">
        <v>71</v>
      </c>
      <c r="B116" s="33">
        <f>IF(COUNTIF('Saturday Pairs'!$D$2:$N$10,A116)&gt;=1,"",ROW())</f>
        <v>116</v>
      </c>
      <c r="C116" s="33" t="str" cm="1">
        <f t="array" ref="C116">IF(ROW(A116)-ROW(A$1)+1&gt;COUNT($B$1:$B$179),"",INDEX($A$1:$A$179,SMALL($B$1:$B$179,1+ROW(A116)-ROW(A$1))))</f>
        <v>Bruce Reville</v>
      </c>
      <c r="D116" t="str">
        <f ca="1"/>
        <v>Bruce Reville</v>
      </c>
    </row>
    <row r="117" spans="1:4" x14ac:dyDescent="0.25">
      <c r="A117" s="118" t="s">
        <v>73</v>
      </c>
      <c r="B117" s="33">
        <f>IF(COUNTIF('Saturday Pairs'!$D$2:$N$10,A117)&gt;=1,"",ROW())</f>
        <v>117</v>
      </c>
      <c r="C117" s="33" t="str" cm="1">
        <f t="array" ref="C117">IF(ROW(A117)-ROW(A$1)+1&gt;COUNT($B$1:$B$179),"",INDEX($A$1:$A$179,SMALL($B$1:$B$179,1+ROW(A117)-ROW(A$1))))</f>
        <v>Ty Gallop</v>
      </c>
      <c r="D117" t="str">
        <f ca="1"/>
        <v>Ty Gallop</v>
      </c>
    </row>
    <row r="118" spans="1:4" x14ac:dyDescent="0.25">
      <c r="A118" s="118" t="s">
        <v>586</v>
      </c>
      <c r="B118" s="33">
        <f>IF(COUNTIF('Saturday Pairs'!$D$2:$N$10,A118)&gt;=1,"",ROW())</f>
        <v>118</v>
      </c>
      <c r="C118" s="33" t="str" cm="1">
        <f t="array" ref="C118">IF(ROW(A118)-ROW(A$1)+1&gt;COUNT($B$1:$B$179),"",INDEX($A$1:$A$179,SMALL($B$1:$B$179,1+ROW(A118)-ROW(A$1))))</f>
        <v>Isaac Keeler</v>
      </c>
      <c r="D118" t="str">
        <f ca="1"/>
        <v>Isaac Keeler</v>
      </c>
    </row>
    <row r="119" spans="1:4" x14ac:dyDescent="0.25">
      <c r="A119" s="117" t="s">
        <v>75</v>
      </c>
      <c r="B119" s="33">
        <f>IF(COUNTIF('Saturday Pairs'!$D$2:$N$10,A119)&gt;=1,"",ROW())</f>
        <v>119</v>
      </c>
      <c r="C119" s="33" t="str" cm="1">
        <f t="array" ref="C119">IF(ROW(A119)-ROW(A$1)+1&gt;COUNT($B$1:$B$179),"",INDEX($A$1:$A$179,SMALL($B$1:$B$179,1+ROW(A119)-ROW(A$1))))</f>
        <v>James Tunstill</v>
      </c>
      <c r="D119" t="str">
        <f ca="1"/>
        <v>James Tunstill</v>
      </c>
    </row>
    <row r="120" spans="1:4" x14ac:dyDescent="0.25">
      <c r="A120" s="117" t="s">
        <v>587</v>
      </c>
      <c r="B120" s="33">
        <f>IF(COUNTIF('Saturday Pairs'!$D$2:$N$10,A120)&gt;=1,"",ROW())</f>
        <v>120</v>
      </c>
      <c r="C120" s="33" t="str" cm="1">
        <f t="array" ref="C120">IF(ROW(A120)-ROW(A$1)+1&gt;COUNT($B$1:$B$179),"",INDEX($A$1:$A$179,SMALL($B$1:$B$179,1+ROW(A120)-ROW(A$1))))</f>
        <v>Liam O'Connell</v>
      </c>
      <c r="D120" t="str">
        <f ca="1"/>
        <v>Liam O'Connell</v>
      </c>
    </row>
    <row r="121" spans="1:4" x14ac:dyDescent="0.25">
      <c r="A121" s="118" t="s">
        <v>598</v>
      </c>
      <c r="B121" s="33">
        <f>IF(COUNTIF('Saturday Pairs'!$D$2:$N$10,A121)&gt;=1,"",ROW())</f>
        <v>121</v>
      </c>
      <c r="C121" s="33" t="str" cm="1">
        <f t="array" ref="C121">IF(ROW(A121)-ROW(A$1)+1&gt;COUNT($B$1:$B$179),"",INDEX($A$1:$A$179,SMALL($B$1:$B$179,1+ROW(A121)-ROW(A$1))))</f>
        <v>Joe Berry</v>
      </c>
      <c r="D121" t="str">
        <f ca="1"/>
        <v>Joe Berry</v>
      </c>
    </row>
    <row r="122" spans="1:4" x14ac:dyDescent="0.25">
      <c r="A122" s="118" t="s">
        <v>600</v>
      </c>
      <c r="B122" s="33">
        <f>IF(COUNTIF('Saturday Pairs'!$D$2:$N$10,A122)&gt;=1,"",ROW())</f>
        <v>122</v>
      </c>
      <c r="C122" s="33" t="str" cm="1">
        <f t="array" ref="C122">IF(ROW(A122)-ROW(A$1)+1&gt;COUNT($B$1:$B$179),"",INDEX($A$1:$A$179,SMALL($B$1:$B$179,1+ROW(A122)-ROW(A$1))))</f>
        <v>Luke Breust</v>
      </c>
      <c r="D122" t="str">
        <f ca="1"/>
        <v>Luke Breust</v>
      </c>
    </row>
    <row r="123" spans="1:4" x14ac:dyDescent="0.25">
      <c r="A123" s="117" t="s">
        <v>601</v>
      </c>
      <c r="B123" s="33">
        <f>IF(COUNTIF('Saturday Pairs'!$D$2:$N$10,A123)&gt;=1,"",ROW())</f>
        <v>123</v>
      </c>
      <c r="C123" s="33" t="str" cm="1">
        <f t="array" ref="C123">IF(ROW(A123)-ROW(A$1)+1&gt;COUNT($B$1:$B$179),"",INDEX($A$1:$A$179,SMALL($B$1:$B$179,1+ROW(A123)-ROW(A$1))))</f>
        <v>Tom Cochrane</v>
      </c>
      <c r="D123" t="str">
        <f ca="1"/>
        <v>Tom Cochrane</v>
      </c>
    </row>
    <row r="124" spans="1:4" x14ac:dyDescent="0.25">
      <c r="A124" s="117" t="s">
        <v>602</v>
      </c>
      <c r="B124" s="33">
        <f>IF(COUNTIF('Saturday Pairs'!$D$2:$N$10,A124)&gt;=1,"",ROW())</f>
        <v>124</v>
      </c>
      <c r="C124" s="33" t="str" cm="1">
        <f t="array" ref="C124">IF(ROW(A124)-ROW(A$1)+1&gt;COUNT($B$1:$B$179),"",INDEX($A$1:$A$179,SMALL($B$1:$B$179,1+ROW(A124)-ROW(A$1))))</f>
        <v>Angus McLennan</v>
      </c>
      <c r="D124" t="str">
        <f ca="1"/>
        <v>Angus McLennan</v>
      </c>
    </row>
    <row r="125" spans="1:4" x14ac:dyDescent="0.25">
      <c r="A125" s="118" t="s">
        <v>605</v>
      </c>
      <c r="B125" s="33">
        <f>IF(COUNTIF('Saturday Pairs'!$D$2:$N$10,A125)&gt;=1,"",ROW())</f>
        <v>125</v>
      </c>
      <c r="C125" s="33" t="str" cm="1">
        <f t="array" ref="C125">IF(ROW(A125)-ROW(A$1)+1&gt;COUNT($B$1:$B$179),"",INDEX($A$1:$A$179,SMALL($B$1:$B$179,1+ROW(A125)-ROW(A$1))))</f>
        <v>Ollie Lord</v>
      </c>
      <c r="D125" t="str">
        <f ca="1"/>
        <v>Ollie Lord</v>
      </c>
    </row>
    <row r="126" spans="1:4" x14ac:dyDescent="0.25">
      <c r="A126" s="117" t="s">
        <v>614</v>
      </c>
      <c r="B126" s="33">
        <f>IF(COUNTIF('Saturday Pairs'!$D$2:$N$10,A126)&gt;=1,"",ROW())</f>
        <v>126</v>
      </c>
      <c r="C126" s="33" t="str" cm="1">
        <f t="array" ref="C126">IF(ROW(A126)-ROW(A$1)+1&gt;COUNT($B$1:$B$179),"",INDEX($A$1:$A$179,SMALL($B$1:$B$179,1+ROW(A126)-ROW(A$1))))</f>
        <v>Jed McEntee</v>
      </c>
      <c r="D126" t="str">
        <f ca="1"/>
        <v>Jed McEntee</v>
      </c>
    </row>
    <row r="127" spans="1:4" x14ac:dyDescent="0.25">
      <c r="A127" s="118" t="s">
        <v>572</v>
      </c>
      <c r="B127" s="33">
        <f>IF(COUNTIF('Saturday Pairs'!$D$2:$N$10,A127)&gt;=1,"",ROW())</f>
        <v>127</v>
      </c>
      <c r="C127" s="33" t="str" cm="1">
        <f t="array" ref="C127">IF(ROW(A127)-ROW(A$1)+1&gt;COUNT($B$1:$B$179),"",INDEX($A$1:$A$179,SMALL($B$1:$B$179,1+ROW(A127)-ROW(A$1))))</f>
        <v>Angus Hastie</v>
      </c>
      <c r="D127" t="str">
        <f ca="1"/>
        <v>Angus Hastie</v>
      </c>
    </row>
    <row r="128" spans="1:4" x14ac:dyDescent="0.25">
      <c r="A128" s="117" t="s">
        <v>616</v>
      </c>
      <c r="B128" s="33">
        <f>IF(COUNTIF('Saturday Pairs'!$D$2:$N$10,A128)&gt;=1,"",ROW())</f>
        <v>128</v>
      </c>
      <c r="C128" s="33" t="str" cm="1">
        <f t="array" ref="C128">IF(ROW(A128)-ROW(A$1)+1&gt;COUNT($B$1:$B$179),"",INDEX($A$1:$A$179,SMALL($B$1:$B$179,1+ROW(A128)-ROW(A$1))))</f>
        <v>Lance Collard</v>
      </c>
      <c r="D128" t="str">
        <f ca="1"/>
        <v>Lance Collard</v>
      </c>
    </row>
    <row r="129" spans="1:4" x14ac:dyDescent="0.25">
      <c r="A129" s="118" t="s">
        <v>78</v>
      </c>
      <c r="B129" s="33">
        <f>IF(COUNTIF('Saturday Pairs'!$D$2:$N$10,A129)&gt;=1,"",ROW())</f>
        <v>129</v>
      </c>
      <c r="C129" s="33" t="str" cm="1">
        <f t="array" ref="C129">IF(ROW(A129)-ROW(A$1)+1&gt;COUNT($B$1:$B$179),"",INDEX($A$1:$A$179,SMALL($B$1:$B$179,1+ROW(A129)-ROW(A$1))))</f>
        <v>Conor McKenna</v>
      </c>
      <c r="D129" t="str">
        <f ca="1"/>
        <v>Conor McKenna</v>
      </c>
    </row>
    <row r="130" spans="1:4" x14ac:dyDescent="0.25">
      <c r="A130" s="118" t="s">
        <v>634</v>
      </c>
      <c r="B130" s="33">
        <f>IF(COUNTIF('Saturday Pairs'!$D$2:$N$10,A130)&gt;=1,"",ROW())</f>
        <v>130</v>
      </c>
      <c r="C130" s="33" t="str" cm="1">
        <f t="array" ref="C130">IF(ROW(A130)-ROW(A$1)+1&gt;COUNT($B$1:$B$179),"",INDEX($A$1:$A$179,SMALL($B$1:$B$179,1+ROW(A130)-ROW(A$1))))</f>
        <v>Liam Henry</v>
      </c>
      <c r="D130" t="str">
        <f ca="1"/>
        <v>Liam Henry</v>
      </c>
    </row>
    <row r="131" spans="1:4" x14ac:dyDescent="0.25">
      <c r="A131" s="117" t="s">
        <v>632</v>
      </c>
      <c r="B131" s="33">
        <f>IF(COUNTIF('Saturday Pairs'!$D$2:$N$10,A131)&gt;=1,"",ROW())</f>
        <v>131</v>
      </c>
      <c r="C131" s="33" t="str" cm="1">
        <f t="array" ref="C131">IF(ROW(A131)-ROW(A$1)+1&gt;COUNT($B$1:$B$179),"",INDEX($A$1:$A$179,SMALL($B$1:$B$179,1+ROW(A131)-ROW(A$1))))</f>
        <v>Ivan Soldo</v>
      </c>
      <c r="D131" t="str">
        <f ca="1"/>
        <v>Ivan Soldo</v>
      </c>
    </row>
    <row r="132" spans="1:4" x14ac:dyDescent="0.25">
      <c r="A132" s="117" t="s">
        <v>633</v>
      </c>
      <c r="B132" s="33">
        <f>IF(COUNTIF('Saturday Pairs'!$D$2:$N$10,A132)&gt;=1,"",ROW())</f>
        <v>132</v>
      </c>
      <c r="C132" s="33" t="str" cm="1">
        <f t="array" ref="C132">IF(ROW(A132)-ROW(A$1)+1&gt;COUNT($B$1:$B$179),"",INDEX($A$1:$A$179,SMALL($B$1:$B$179,1+ROW(A132)-ROW(A$1))))</f>
        <v>Zaine Cordy</v>
      </c>
      <c r="D132" t="str">
        <f ca="1"/>
        <v>Zaine Cordy</v>
      </c>
    </row>
    <row r="133" spans="1:4" x14ac:dyDescent="0.25">
      <c r="A133" s="118" t="s">
        <v>81</v>
      </c>
      <c r="B133" s="33">
        <f>IF(COUNTIF('Saturday Pairs'!$D$2:$N$10,A133)&gt;=1,"",ROW())</f>
        <v>133</v>
      </c>
      <c r="C133" s="33" t="str" cm="1">
        <f t="array" ref="C133">IF(ROW(A133)-ROW(A$1)+1&gt;COUNT($B$1:$B$179),"",INDEX($A$1:$A$179,SMALL($B$1:$B$179,1+ROW(A133)-ROW(A$1))))</f>
        <v>Will McLachlan</v>
      </c>
      <c r="D133" t="str">
        <f ca="1"/>
        <v>Will McLachlan</v>
      </c>
    </row>
    <row r="134" spans="1:4" x14ac:dyDescent="0.25">
      <c r="A134" s="117" t="s">
        <v>542</v>
      </c>
      <c r="B134" s="33">
        <f>IF(COUNTIF('Saturday Pairs'!$D$2:$N$10,A134)&gt;=1,"",ROW())</f>
        <v>134</v>
      </c>
      <c r="C134" s="33" t="str" cm="1">
        <f t="array" ref="C134">IF(ROW(A134)-ROW(A$1)+1&gt;COUNT($B$1:$B$179),"",INDEX($A$1:$A$179,SMALL($B$1:$B$179,1+ROW(A134)-ROW(A$1))))</f>
        <v>Jack Lukosius</v>
      </c>
      <c r="D134" t="str">
        <f ca="1"/>
        <v>Jack Lukosius</v>
      </c>
    </row>
    <row r="135" spans="1:4" x14ac:dyDescent="0.25">
      <c r="A135" s="118" t="s">
        <v>82</v>
      </c>
      <c r="B135" s="33">
        <f>IF(COUNTIF('Saturday Pairs'!$D$2:$N$10,A135)&gt;=1,"",ROW())</f>
        <v>135</v>
      </c>
      <c r="C135" s="33" t="str" cm="1">
        <f t="array" ref="C135">IF(ROW(A135)-ROW(A$1)+1&gt;COUNT($B$1:$B$179),"",INDEX($A$1:$A$179,SMALL($B$1:$B$179,1+ROW(A135)-ROW(A$1))))</f>
        <v>Sam Marshall</v>
      </c>
      <c r="D135" t="str">
        <f ca="1"/>
        <v>Sam Marshall</v>
      </c>
    </row>
    <row r="136" spans="1:4" x14ac:dyDescent="0.25">
      <c r="A136" s="118" t="s">
        <v>647</v>
      </c>
      <c r="B136" s="33">
        <f>IF(COUNTIF('Saturday Pairs'!$D$2:$N$10,A136)&gt;=1,"",ROW())</f>
        <v>136</v>
      </c>
      <c r="C136" s="33" t="str" cm="1">
        <f t="array" ref="C136">IF(ROW(A136)-ROW(A$1)+1&gt;COUNT($B$1:$B$179),"",INDEX($A$1:$A$179,SMALL($B$1:$B$179,1+ROW(A136)-ROW(A$1))))</f>
        <v>Jack Carroll</v>
      </c>
      <c r="D136" t="str">
        <f ca="1"/>
        <v>Jack Carroll</v>
      </c>
    </row>
    <row r="137" spans="1:4" x14ac:dyDescent="0.25">
      <c r="A137" s="117" t="s">
        <v>651</v>
      </c>
      <c r="B137" s="33">
        <f>IF(COUNTIF('Saturday Pairs'!$D$2:$N$10,A137)&gt;=1,"",ROW())</f>
        <v>137</v>
      </c>
      <c r="C137" s="33" t="str" cm="1">
        <f t="array" ref="C137">IF(ROW(A137)-ROW(A$1)+1&gt;COUNT($B$1:$B$179),"",INDEX($A$1:$A$179,SMALL($B$1:$B$179,1+ROW(A137)-ROW(A$1))))</f>
        <v>Bailey Macdonald</v>
      </c>
      <c r="D137" t="str">
        <f ca="1"/>
        <v>Bailey Macdonald</v>
      </c>
    </row>
    <row r="138" spans="1:4" x14ac:dyDescent="0.25">
      <c r="A138" s="117" t="s">
        <v>84</v>
      </c>
      <c r="B138" s="33">
        <f>IF(COUNTIF('Saturday Pairs'!$D$2:$N$10,A138)&gt;=1,"",ROW())</f>
        <v>138</v>
      </c>
      <c r="C138" s="33" t="str" cm="1">
        <f t="array" ref="C138">IF(ROW(A138)-ROW(A$1)+1&gt;COUNT($B$1:$B$179),"",INDEX($A$1:$A$179,SMALL($B$1:$B$179,1+ROW(A138)-ROW(A$1))))</f>
        <v>Deven Robertson</v>
      </c>
      <c r="D138" t="str">
        <f ca="1"/>
        <v>Deven Robertson</v>
      </c>
    </row>
    <row r="139" spans="1:4" x14ac:dyDescent="0.25">
      <c r="A139" s="118" t="s">
        <v>654</v>
      </c>
      <c r="B139" s="33">
        <f>IF(COUNTIF('Saturday Pairs'!$D$2:$N$10,A139)&gt;=1,"",ROW())</f>
        <v>139</v>
      </c>
      <c r="C139" s="33" t="str" cm="1">
        <f t="array" ref="C139">IF(ROW(A139)-ROW(A$1)+1&gt;COUNT($B$1:$B$179),"",INDEX($A$1:$A$179,SMALL($B$1:$B$179,1+ROW(A139)-ROW(A$1))))</f>
        <v>Calsher Dear</v>
      </c>
      <c r="D139" t="str">
        <f ca="1"/>
        <v>Calsher Dear</v>
      </c>
    </row>
    <row r="140" spans="1:4" x14ac:dyDescent="0.25">
      <c r="A140" s="117" t="s">
        <v>657</v>
      </c>
      <c r="B140" s="33">
        <f>IF(COUNTIF('Saturday Pairs'!$D$2:$N$10,A140)&gt;=1,"",ROW())</f>
        <v>140</v>
      </c>
      <c r="C140" s="33" t="str" cm="1">
        <f t="array" ref="C140">IF(ROW(A140)-ROW(A$1)+1&gt;COUNT($B$1:$B$179),"",INDEX($A$1:$A$179,SMALL($B$1:$B$179,1+ROW(A140)-ROW(A$1))))</f>
        <v>Sam Frost</v>
      </c>
      <c r="D140" t="str">
        <f ca="1"/>
        <v>Sam Frost</v>
      </c>
    </row>
    <row r="141" spans="1:4" x14ac:dyDescent="0.25">
      <c r="A141" s="118" t="s">
        <v>659</v>
      </c>
      <c r="B141" s="33">
        <f>IF(COUNTIF('Saturday Pairs'!$D$2:$N$10,A141)&gt;=1,"",ROW())</f>
        <v>141</v>
      </c>
      <c r="C141" s="33" t="str" cm="1">
        <f t="array" ref="C141">IF(ROW(A141)-ROW(A$1)+1&gt;COUNT($B$1:$B$179),"",INDEX($A$1:$A$179,SMALL($B$1:$B$179,1+ROW(A141)-ROW(A$1))))</f>
        <v>Tom Anastasopoulos</v>
      </c>
      <c r="D141" t="str">
        <f ca="1"/>
        <v>Tom Anastasopoulos</v>
      </c>
    </row>
    <row r="142" spans="1:4" x14ac:dyDescent="0.25">
      <c r="A142" s="117" t="s">
        <v>661</v>
      </c>
      <c r="B142" s="33">
        <f>IF(COUNTIF('Saturday Pairs'!$D$2:$N$10,A142)&gt;=1,"",ROW())</f>
        <v>142</v>
      </c>
      <c r="C142" s="33" t="str" cm="1">
        <f t="array" ref="C142">IF(ROW(A142)-ROW(A$1)+1&gt;COUNT($B$1:$B$179),"",INDEX($A$1:$A$179,SMALL($B$1:$B$179,1+ROW(A142)-ROW(A$1))))</f>
        <v>Benny Barrett</v>
      </c>
      <c r="D142" t="str">
        <f ca="1"/>
        <v>Benny Barrett</v>
      </c>
    </row>
    <row r="143" spans="1:4" x14ac:dyDescent="0.25">
      <c r="A143" s="118" t="s">
        <v>85</v>
      </c>
      <c r="B143" s="33">
        <f>IF(COUNTIF('Saturday Pairs'!$D$2:$N$10,A143)&gt;=1,"",ROW())</f>
        <v>143</v>
      </c>
      <c r="C143" s="33" t="str" cm="1">
        <f t="array" ref="C143">IF(ROW(A143)-ROW(A$1)+1&gt;COUNT($B$1:$B$179),"",INDEX($A$1:$A$179,SMALL($B$1:$B$179,1+ROW(A143)-ROW(A$1))))</f>
        <v>Luke Beecken</v>
      </c>
      <c r="D143" t="str">
        <f ca="1"/>
        <v>Luke Beecken</v>
      </c>
    </row>
    <row r="144" spans="1:4" x14ac:dyDescent="0.25">
      <c r="A144" s="117" t="s">
        <v>86</v>
      </c>
      <c r="B144" s="33">
        <f>IF(COUNTIF('Saturday Pairs'!$D$2:$N$10,A144)&gt;=1,"",ROW())</f>
        <v>144</v>
      </c>
      <c r="C144" s="33" t="str" cm="1">
        <f t="array" ref="C144">IF(ROW(A144)-ROW(A$1)+1&gt;COUNT($B$1:$B$179),"",INDEX($A$1:$A$179,SMALL($B$1:$B$179,1+ROW(A144)-ROW(A$1))))</f>
        <v>Shadeau Brain</v>
      </c>
      <c r="D144" t="str">
        <f ca="1"/>
        <v>Shadeau Brain</v>
      </c>
    </row>
    <row r="145" spans="1:4" x14ac:dyDescent="0.25">
      <c r="A145" s="118" t="s">
        <v>663</v>
      </c>
      <c r="B145" s="33">
        <f>IF(COUNTIF('Saturday Pairs'!$D$2:$N$10,A145)&gt;=1,"",ROW())</f>
        <v>145</v>
      </c>
      <c r="C145" s="33" t="str" cm="1">
        <f t="array" ref="C145">IF(ROW(A145)-ROW(A$1)+1&gt;COUNT($B$1:$B$179),"",INDEX($A$1:$A$179,SMALL($B$1:$B$179,1+ROW(A145)-ROW(A$1))))</f>
        <v>Lachlan Charleson</v>
      </c>
      <c r="D145" t="str">
        <f ca="1"/>
        <v>Lachlan Charleson</v>
      </c>
    </row>
    <row r="146" spans="1:4" x14ac:dyDescent="0.25">
      <c r="A146" s="117" t="s">
        <v>89</v>
      </c>
      <c r="B146" s="33">
        <f>IF(COUNTIF('Saturday Pairs'!$D$2:$N$10,A146)&gt;=1,"",ROW())</f>
        <v>146</v>
      </c>
      <c r="C146" s="33" t="str" cm="1">
        <f t="array" ref="C146">IF(ROW(A146)-ROW(A$1)+1&gt;COUNT($B$1:$B$179),"",INDEX($A$1:$A$179,SMALL($B$1:$B$179,1+ROW(A146)-ROW(A$1))))</f>
        <v>Darcy Craven</v>
      </c>
      <c r="D146" t="str">
        <f ca="1"/>
        <v>Darcy Craven</v>
      </c>
    </row>
    <row r="147" spans="1:4" x14ac:dyDescent="0.25">
      <c r="A147" s="118" t="s">
        <v>90</v>
      </c>
      <c r="B147" s="33">
        <f>IF(COUNTIF('Saturday Pairs'!$D$2:$N$10,A147)&gt;=1,"",ROW())</f>
        <v>147</v>
      </c>
      <c r="C147" s="33" t="str" cm="1">
        <f t="array" ref="C147">IF(ROW(A147)-ROW(A$1)+1&gt;COUNT($B$1:$B$179),"",INDEX($A$1:$A$179,SMALL($B$1:$B$179,1+ROW(A147)-ROW(A$1))))</f>
        <v>Tom Doedee</v>
      </c>
      <c r="D147" t="str">
        <f ca="1"/>
        <v>Tom Doedee</v>
      </c>
    </row>
    <row r="148" spans="1:4" x14ac:dyDescent="0.25">
      <c r="A148" s="117" t="s">
        <v>92</v>
      </c>
      <c r="B148" s="33">
        <f>IF(COUNTIF('Saturday Pairs'!$D$2:$N$10,A148)&gt;=1,"",ROW())</f>
        <v>148</v>
      </c>
      <c r="C148" s="33" t="str" cm="1">
        <f t="array" ref="C148">IF(ROW(A148)-ROW(A$1)+1&gt;COUNT($B$1:$B$179),"",INDEX($A$1:$A$179,SMALL($B$1:$B$179,1+ROW(A148)-ROW(A$1))))</f>
        <v>Darragh Joyce</v>
      </c>
      <c r="D148" t="str">
        <f ca="1"/>
        <v>Darragh Joyce</v>
      </c>
    </row>
    <row r="149" spans="1:4" x14ac:dyDescent="0.25">
      <c r="A149" s="118" t="s">
        <v>668</v>
      </c>
      <c r="B149" s="33">
        <f>IF(COUNTIF('Saturday Pairs'!$D$2:$N$10,A149)&gt;=1,"",ROW())</f>
        <v>149</v>
      </c>
      <c r="C149" s="33" t="str" cm="1">
        <f t="array" ref="C149">IF(ROW(A149)-ROW(A$1)+1&gt;COUNT($B$1:$B$179),"",INDEX($A$1:$A$179,SMALL($B$1:$B$179,1+ROW(A149)-ROW(A$1))))</f>
        <v>Josh Lai</v>
      </c>
      <c r="D149" t="str">
        <f ca="1"/>
        <v>Josh Lai</v>
      </c>
    </row>
    <row r="150" spans="1:4" x14ac:dyDescent="0.25">
      <c r="A150" s="117" t="s">
        <v>94</v>
      </c>
      <c r="B150" s="33">
        <f>IF(COUNTIF('Saturday Pairs'!$D$2:$N$10,A150)&gt;=1,"",ROW())</f>
        <v>150</v>
      </c>
      <c r="C150" s="33" t="str" cm="1">
        <f t="array" ref="C150">IF(ROW(A150)-ROW(A$1)+1&gt;COUNT($B$1:$B$179),"",INDEX($A$1:$A$179,SMALL($B$1:$B$179,1+ROW(A150)-ROW(A$1))))</f>
        <v>Luke Lloyd</v>
      </c>
      <c r="D150" t="str">
        <f ca="1"/>
        <v>Luke Lloyd</v>
      </c>
    </row>
    <row r="151" spans="1:4" x14ac:dyDescent="0.25">
      <c r="A151" s="118" t="s">
        <v>670</v>
      </c>
      <c r="B151" s="33">
        <f>IF(COUNTIF('Saturday Pairs'!$D$2:$N$10,A151)&gt;=1,"",ROW())</f>
        <v>151</v>
      </c>
      <c r="C151" s="33" t="str" cm="1">
        <f t="array" ref="C151">IF(ROW(A151)-ROW(A$1)+1&gt;COUNT($B$1:$B$179),"",INDEX($A$1:$A$179,SMALL($B$1:$B$179,1+ROW(A151)-ROW(A$1))))</f>
        <v>Ewan Mackinlay</v>
      </c>
      <c r="D151" t="str">
        <f ca="1"/>
        <v>Ewan Mackinlay</v>
      </c>
    </row>
    <row r="152" spans="1:4" x14ac:dyDescent="0.25">
      <c r="A152" s="117" t="s">
        <v>671</v>
      </c>
      <c r="B152" s="33">
        <f>IF(COUNTIF('Saturday Pairs'!$D$2:$N$10,A152)&gt;=1,"",ROW())</f>
        <v>152</v>
      </c>
      <c r="C152" s="33" t="str" cm="1">
        <f t="array" ref="C152">IF(ROW(A152)-ROW(A$1)+1&gt;COUNT($B$1:$B$179),"",INDEX($A$1:$A$179,SMALL($B$1:$B$179,1+ROW(A152)-ROW(A$1))))</f>
        <v>Todd Marshall</v>
      </c>
      <c r="D152" t="str">
        <f ca="1"/>
        <v>Todd Marshall</v>
      </c>
    </row>
    <row r="153" spans="1:4" x14ac:dyDescent="0.25">
      <c r="A153" s="118" t="s">
        <v>95</v>
      </c>
      <c r="B153" s="33">
        <f>IF(COUNTIF('Saturday Pairs'!$D$2:$N$10,A153)&gt;=1,"",ROW())</f>
        <v>153</v>
      </c>
      <c r="C153" s="33" t="str" cm="1">
        <f t="array" ref="C153">IF(ROW(A153)-ROW(A$1)+1&gt;COUNT($B$1:$B$179),"",INDEX($A$1:$A$179,SMALL($B$1:$B$179,1+ROW(A153)-ROW(A$1))))</f>
        <v>Lincoln McCarthy</v>
      </c>
      <c r="D153" t="str">
        <f ca="1"/>
        <v>Lincoln McCarthy</v>
      </c>
    </row>
    <row r="154" spans="1:4" x14ac:dyDescent="0.25">
      <c r="A154" s="117" t="s">
        <v>672</v>
      </c>
      <c r="B154" s="33">
        <f>IF(COUNTIF('Saturday Pairs'!$D$2:$N$10,A154)&gt;=1,"",ROW())</f>
        <v>154</v>
      </c>
      <c r="C154" s="33" t="str" cm="1">
        <f t="array" ref="C154">IF(ROW(A154)-ROW(A$1)+1&gt;COUNT($B$1:$B$179),"",INDEX($A$1:$A$179,SMALL($B$1:$B$179,1+ROW(A154)-ROW(A$1))))</f>
        <v>Jacob Moss</v>
      </c>
      <c r="D154" t="str">
        <f ca="1"/>
        <v>Jacob Moss</v>
      </c>
    </row>
    <row r="155" spans="1:4" x14ac:dyDescent="0.25">
      <c r="A155" s="118" t="s">
        <v>674</v>
      </c>
      <c r="B155" s="33">
        <f>IF(COUNTIF('Saturday Pairs'!$D$2:$N$10,A155)&gt;=1,"",ROW())</f>
        <v>155</v>
      </c>
      <c r="C155" s="33" t="str" cm="1">
        <f t="array" ref="C155">IF(ROW(A155)-ROW(A$1)+1&gt;COUNT($B$1:$B$179),"",INDEX($A$1:$A$179,SMALL($B$1:$B$179,1+ROW(A155)-ROW(A$1))))</f>
        <v>Harrison Ramm</v>
      </c>
      <c r="D155" t="str">
        <f ca="1"/>
        <v>Harrison Ramm</v>
      </c>
    </row>
    <row r="156" spans="1:4" x14ac:dyDescent="0.25">
      <c r="A156" s="117" t="s">
        <v>98</v>
      </c>
      <c r="B156" s="33">
        <f>IF(COUNTIF('Saturday Pairs'!$D$2:$N$10,A156)&gt;=1,"",ROW())</f>
        <v>156</v>
      </c>
      <c r="C156" s="33" t="str" cm="1">
        <f t="array" ref="C156">IF(ROW(A156)-ROW(A$1)+1&gt;COUNT($B$1:$B$179),"",INDEX($A$1:$A$179,SMALL($B$1:$B$179,1+ROW(A156)-ROW(A$1))))</f>
        <v>Brandon Ryan</v>
      </c>
      <c r="D156" t="str">
        <f ca="1"/>
        <v>Brandon Ryan</v>
      </c>
    </row>
    <row r="157" spans="1:4" x14ac:dyDescent="0.25">
      <c r="A157" s="118" t="s">
        <v>100</v>
      </c>
      <c r="B157" s="33">
        <f>IF(COUNTIF('Saturday Pairs'!$D$2:$N$10,A157)&gt;=1,"",ROW())</f>
        <v>157</v>
      </c>
      <c r="C157" s="33" t="str" cm="1">
        <f t="array" ref="C157">IF(ROW(A157)-ROW(A$1)+1&gt;COUNT($B$1:$B$179),"",INDEX($A$1:$A$179,SMALL($B$1:$B$179,1+ROW(A157)-ROW(A$1))))</f>
        <v>Henry Smith</v>
      </c>
      <c r="D157" t="str">
        <f ca="1"/>
        <v>Henry Smith</v>
      </c>
    </row>
    <row r="158" spans="1:4" x14ac:dyDescent="0.25">
      <c r="A158" s="117" t="s">
        <v>101</v>
      </c>
      <c r="B158" s="33">
        <f>IF(COUNTIF('Saturday Pairs'!$D$2:$N$10,A158)&gt;=1,"",ROW())</f>
        <v>158</v>
      </c>
      <c r="C158" s="33" t="str" cm="1">
        <f t="array" ref="C158">IF(ROW(A158)-ROW(A$1)+1&gt;COUNT($B$1:$B$179),"",INDEX($A$1:$A$179,SMALL($B$1:$B$179,1+ROW(A158)-ROW(A$1))))</f>
        <v>Reece Torrent</v>
      </c>
      <c r="D158" t="str">
        <f ca="1"/>
        <v>Reece Torrent</v>
      </c>
    </row>
    <row r="159" spans="1:4" x14ac:dyDescent="0.25">
      <c r="A159" s="118" t="s">
        <v>677</v>
      </c>
      <c r="B159" s="33">
        <f>IF(COUNTIF('Saturday Pairs'!$D$2:$N$10,A159)&gt;=1,"",ROW())</f>
        <v>159</v>
      </c>
      <c r="C159" s="33" t="str" cm="1">
        <f t="array" ref="C159">IF(ROW(A159)-ROW(A$1)+1&gt;COUNT($B$1:$B$179),"",INDEX($A$1:$A$179,SMALL($B$1:$B$179,1+ROW(A159)-ROW(A$1))))</f>
        <v>Xavier Walsh</v>
      </c>
      <c r="D159" t="str">
        <f ca="1"/>
        <v>Xavier Walsh</v>
      </c>
    </row>
    <row r="160" spans="1:4" x14ac:dyDescent="0.25">
      <c r="A160" s="117" t="s">
        <v>678</v>
      </c>
      <c r="B160" s="33">
        <f>IF(COUNTIF('Saturday Pairs'!$D$2:$N$10,A160)&gt;=1,"",ROW())</f>
        <v>160</v>
      </c>
      <c r="C160" s="33" t="str" cm="1">
        <f t="array" ref="C160">IF(ROW(A160)-ROW(A$1)+1&gt;COUNT($B$1:$B$179),"",INDEX($A$1:$A$179,SMALL($B$1:$B$179,1+ROW(A160)-ROW(A$1))))</f>
        <v>Jack Whitlock</v>
      </c>
      <c r="D160" t="str">
        <f ca="1"/>
        <v>Jack Whitlock</v>
      </c>
    </row>
    <row r="161" spans="1:4" x14ac:dyDescent="0.25">
      <c r="A161" s="118" t="s">
        <v>679</v>
      </c>
      <c r="B161" s="33">
        <f>IF(COUNTIF('Saturday Pairs'!$D$2:$N$10,A161)&gt;=1,"",ROW())</f>
        <v>161</v>
      </c>
      <c r="C161" s="33" t="str" cm="1">
        <f t="array" ref="C161">IF(ROW(A161)-ROW(A$1)+1&gt;COUNT($B$1:$B$179),"",INDEX($A$1:$A$179,SMALL($B$1:$B$179,1+ROW(A161)-ROW(A$1))))</f>
        <v>Dylan Williams</v>
      </c>
      <c r="D161" t="str">
        <f ca="1"/>
        <v>Dylan Williams</v>
      </c>
    </row>
    <row r="162" spans="1:4" x14ac:dyDescent="0.25">
      <c r="A162" s="117" t="s">
        <v>102</v>
      </c>
      <c r="B162" s="33">
        <f>IF(COUNTIF('Saturday Pairs'!$D$2:$N$10,A162)&gt;=1,"",ROW())</f>
        <v>162</v>
      </c>
      <c r="C162" s="33" t="str" cm="1">
        <f t="array" ref="C162">IF(ROW(A162)-ROW(A$1)+1&gt;COUNT($B$1:$B$179),"",INDEX($A$1:$A$179,SMALL($B$1:$B$179,1+ROW(A162)-ROW(A$1))))</f>
        <v>Zane Zakostelsky</v>
      </c>
      <c r="D162" t="str">
        <f ca="1"/>
        <v>Zane Zakostelsky</v>
      </c>
    </row>
    <row r="163" spans="1:4" x14ac:dyDescent="0.25">
      <c r="A163" s="118" t="s">
        <v>721</v>
      </c>
      <c r="B163" s="33">
        <f>IF(COUNTIF('Saturday Pairs'!$D$2:$N$10,A163)&gt;=1,"",ROW())</f>
        <v>163</v>
      </c>
      <c r="C163" s="33" t="str" cm="1">
        <f t="array" ref="C163">IF(ROW(A163)-ROW(A$1)+1&gt;COUNT($B$1:$B$179),"",INDEX($A$1:$A$179,SMALL($B$1:$B$179,1+ROW(A163)-ROW(A$1))))</f>
        <v>Cody Anderson</v>
      </c>
      <c r="D163" t="str">
        <f ca="1"/>
        <v>Cody Anderson</v>
      </c>
    </row>
    <row r="164" spans="1:4" x14ac:dyDescent="0.25">
      <c r="A164" s="117" t="s">
        <v>682</v>
      </c>
      <c r="B164" s="33">
        <f>IF(COUNTIF('Saturday Pairs'!$D$2:$N$10,A164)&gt;=1,"",ROW())</f>
        <v>164</v>
      </c>
      <c r="C164" s="33" t="str" cm="1">
        <f t="array" ref="C164">IF(ROW(A164)-ROW(A$1)+1&gt;COUNT($B$1:$B$179),"",INDEX($A$1:$A$179,SMALL($B$1:$B$179,1+ROW(A164)-ROW(A$1))))</f>
        <v>Eamonn Armstrong</v>
      </c>
      <c r="D164" t="str">
        <f ca="1"/>
        <v>Eamonn Armstrong</v>
      </c>
    </row>
    <row r="165" spans="1:4" x14ac:dyDescent="0.25">
      <c r="A165" s="118" t="s">
        <v>683</v>
      </c>
      <c r="B165" s="33">
        <f>IF(COUNTIF('Saturday Pairs'!$D$2:$N$10,A165)&gt;=1,"",ROW())</f>
        <v>165</v>
      </c>
      <c r="C165" s="33" t="str" cm="1">
        <f t="array" ref="C165">IF(ROW(A165)-ROW(A$1)+1&gt;COUNT($B$1:$B$179),"",INDEX($A$1:$A$179,SMALL($B$1:$B$179,1+ROW(A165)-ROW(A$1))))</f>
        <v>James Barrat</v>
      </c>
      <c r="D165" t="str">
        <f ca="1"/>
        <v>James Barrat</v>
      </c>
    </row>
    <row r="166" spans="1:4" x14ac:dyDescent="0.25">
      <c r="A166" s="117" t="s">
        <v>722</v>
      </c>
      <c r="B166" s="33">
        <f>IF(COUNTIF('Saturday Pairs'!$D$2:$N$10,A166)&gt;=1,"",ROW())</f>
        <v>166</v>
      </c>
      <c r="C166" s="33" t="str" cm="1">
        <f t="array" ref="C166">IF(ROW(A166)-ROW(A$1)+1&gt;COUNT($B$1:$B$179),"",INDEX($A$1:$A$179,SMALL($B$1:$B$179,1+ROW(A166)-ROW(A$1))))</f>
        <v>James Blanck</v>
      </c>
      <c r="D166" t="str">
        <f ca="1"/>
        <v>James Blanck</v>
      </c>
    </row>
    <row r="167" spans="1:4" x14ac:dyDescent="0.25">
      <c r="A167" s="118" t="s">
        <v>686</v>
      </c>
      <c r="B167" s="33">
        <f>IF(COUNTIF('Saturday Pairs'!$D$2:$N$10,A167)&gt;=1,"",ROW())</f>
        <v>167</v>
      </c>
      <c r="C167" s="33" t="str" cm="1">
        <f t="array" ref="C167">IF(ROW(A167)-ROW(A$1)+1&gt;COUNT($B$1:$B$179),"",INDEX($A$1:$A$179,SMALL($B$1:$B$179,1+ROW(A167)-ROW(A$1))))</f>
        <v>Alex Dodson</v>
      </c>
      <c r="D167" t="str">
        <f ca="1"/>
        <v>Alex Dodson</v>
      </c>
    </row>
    <row r="168" spans="1:4" x14ac:dyDescent="0.25">
      <c r="A168" s="117" t="s">
        <v>687</v>
      </c>
      <c r="B168" s="33">
        <f>IF(COUNTIF('Saturday Pairs'!$D$2:$N$10,A168)&gt;=1,"",ROW())</f>
        <v>168</v>
      </c>
      <c r="C168" s="33" t="str" cm="1">
        <f t="array" ref="C168">IF(ROW(A168)-ROW(A$1)+1&gt;COUNT($B$1:$B$179),"",INDEX($A$1:$A$179,SMALL($B$1:$B$179,1+ROW(A168)-ROW(A$1))))</f>
        <v>Paddy Dow</v>
      </c>
      <c r="D168" t="str">
        <f ca="1"/>
        <v>Paddy Dow</v>
      </c>
    </row>
    <row r="169" spans="1:4" x14ac:dyDescent="0.25">
      <c r="A169" s="118" t="s">
        <v>691</v>
      </c>
      <c r="B169" s="33">
        <f>IF(COUNTIF('Saturday Pairs'!$D$2:$N$10,A169)&gt;=1,"",ROW())</f>
        <v>169</v>
      </c>
      <c r="C169" s="33" t="str" cm="1">
        <f t="array" ref="C169">IF(ROW(A169)-ROW(A$1)+1&gt;COUNT($B$1:$B$179),"",INDEX($A$1:$A$179,SMALL($B$1:$B$179,1+ROW(A169)-ROW(A$1))))</f>
        <v>Max Heath</v>
      </c>
      <c r="D169" t="str">
        <f ca="1"/>
        <v>Max Heath</v>
      </c>
    </row>
    <row r="170" spans="1:4" x14ac:dyDescent="0.25">
      <c r="A170" s="117" t="s">
        <v>727</v>
      </c>
      <c r="B170" s="33">
        <f>IF(COUNTIF('Saturday Pairs'!$D$2:$N$10,A170)&gt;=1,"",ROW())</f>
        <v>170</v>
      </c>
      <c r="C170" s="33" t="str" cm="1">
        <f t="array" ref="C170">IF(ROW(A170)-ROW(A$1)+1&gt;COUNT($B$1:$B$179),"",INDEX($A$1:$A$179,SMALL($B$1:$B$179,1+ROW(A170)-ROW(A$1))))</f>
        <v>Matt Hill</v>
      </c>
      <c r="D170" t="str">
        <f ca="1"/>
        <v>Matt Hill</v>
      </c>
    </row>
    <row r="171" spans="1:4" x14ac:dyDescent="0.25">
      <c r="A171" s="118" t="s">
        <v>692</v>
      </c>
      <c r="B171" s="33">
        <f>IF(COUNTIF('Saturday Pairs'!$D$2:$N$10,A171)&gt;=1,"",ROW())</f>
        <v>171</v>
      </c>
      <c r="C171" s="33" t="str" cm="1">
        <f t="array" ref="C171">IF(ROW(A171)-ROW(A$1)+1&gt;COUNT($B$1:$B$179),"",INDEX($A$1:$A$179,SMALL($B$1:$B$179,1+ROW(A171)-ROW(A$1))))</f>
        <v>Max King</v>
      </c>
      <c r="D171" t="str">
        <f ca="1"/>
        <v>Max King</v>
      </c>
    </row>
    <row r="172" spans="1:4" x14ac:dyDescent="0.25">
      <c r="A172" s="117" t="s">
        <v>729</v>
      </c>
      <c r="B172" s="33">
        <f>IF(COUNTIF('Saturday Pairs'!$D$2:$N$10,A172)&gt;=1,"",ROW())</f>
        <v>172</v>
      </c>
      <c r="C172" s="33" t="str" cm="1">
        <f t="array" ref="C172">IF(ROW(A172)-ROW(A$1)+1&gt;COUNT($B$1:$B$179),"",INDEX($A$1:$A$179,SMALL($B$1:$B$179,1+ROW(A172)-ROW(A$1))))</f>
        <v>Mitch Lewis</v>
      </c>
      <c r="D172" t="str">
        <f ca="1"/>
        <v>Mitch Lewis</v>
      </c>
    </row>
    <row r="173" spans="1:4" x14ac:dyDescent="0.25">
      <c r="A173" s="118" t="s">
        <v>730</v>
      </c>
      <c r="B173" s="33">
        <f>IF(COUNTIF('Saturday Pairs'!$D$2:$N$10,A173)&gt;=1,"",ROW())</f>
        <v>173</v>
      </c>
      <c r="C173" s="33" t="str" cm="1">
        <f t="array" ref="C173">IF(ROW(A173)-ROW(A$1)+1&gt;COUNT($B$1:$B$179),"",INDEX($A$1:$A$179,SMALL($B$1:$B$179,1+ROW(A173)-ROW(A$1))))</f>
        <v>William McCabe</v>
      </c>
      <c r="D173" t="str">
        <f ca="1"/>
        <v>William McCabe</v>
      </c>
    </row>
    <row r="174" spans="1:4" x14ac:dyDescent="0.25">
      <c r="A174" s="117" t="s">
        <v>731</v>
      </c>
      <c r="B174" s="33">
        <f>IF(COUNTIF('Saturday Pairs'!$D$2:$N$10,A174)&gt;=1,"",ROW())</f>
        <v>174</v>
      </c>
      <c r="C174" s="33" t="str" cm="1">
        <f t="array" ref="C174">IF(ROW(A174)-ROW(A$1)+1&gt;COUNT($B$1:$B$179),"",INDEX($A$1:$A$179,SMALL($B$1:$B$179,1+ROW(A174)-ROW(A$1))))</f>
        <v>Noah Mraz</v>
      </c>
      <c r="D174" t="str">
        <f ca="1"/>
        <v>Noah Mraz</v>
      </c>
    </row>
    <row r="175" spans="1:4" x14ac:dyDescent="0.25">
      <c r="A175" s="118" t="s">
        <v>735</v>
      </c>
      <c r="B175" s="33">
        <f>IF(COUNTIF('Saturday Pairs'!$D$2:$N$10,A175)&gt;=1,"",ROW())</f>
        <v>175</v>
      </c>
      <c r="C175" s="33" t="str" cm="1">
        <f t="array" ref="C175">IF(ROW(A175)-ROW(A$1)+1&gt;COUNT($B$1:$B$179),"",INDEX($A$1:$A$179,SMALL($B$1:$B$179,1+ROW(A175)-ROW(A$1))))</f>
        <v>Bodie Ryan</v>
      </c>
      <c r="D175" t="str">
        <f ca="1"/>
        <v>Bodie Ryan</v>
      </c>
    </row>
    <row r="176" spans="1:4" x14ac:dyDescent="0.25">
      <c r="A176" s="117" t="s">
        <v>696</v>
      </c>
      <c r="B176" s="33">
        <f>IF(COUNTIF('Saturday Pairs'!$D$2:$N$10,A176)&gt;=1,"",ROW())</f>
        <v>176</v>
      </c>
      <c r="C176" s="33" t="str" cm="1">
        <f t="array" ref="C176">IF(ROW(A176)-ROW(A$1)+1&gt;COUNT($B$1:$B$179),"",INDEX($A$1:$A$179,SMALL($B$1:$B$179,1+ROW(A176)-ROW(A$1))))</f>
        <v>Patrick Said</v>
      </c>
      <c r="D176" t="str">
        <f ca="1"/>
        <v>Patrick Said</v>
      </c>
    </row>
    <row r="177" spans="1:4" x14ac:dyDescent="0.25">
      <c r="A177" s="118" t="s">
        <v>736</v>
      </c>
      <c r="B177" s="33">
        <f>IF(COUNTIF('Saturday Pairs'!$D$2:$N$10,A177)&gt;=1,"",ROW())</f>
        <v>177</v>
      </c>
      <c r="C177" s="33" t="str" cm="1">
        <f t="array" ref="C177">IF(ROW(A177)-ROW(A$1)+1&gt;COUNT($B$1:$B$179),"",INDEX($A$1:$A$179,SMALL($B$1:$B$179,1+ROW(A177)-ROW(A$1))))</f>
        <v>Jasper Scaife</v>
      </c>
      <c r="D177" t="str">
        <f ca="1"/>
        <v>Jasper Scaife</v>
      </c>
    </row>
    <row r="178" spans="1:4" x14ac:dyDescent="0.25">
      <c r="A178" s="117" t="s">
        <v>737</v>
      </c>
      <c r="B178" s="33">
        <f>IF(COUNTIF('Saturday Pairs'!$D$2:$N$10,A178)&gt;=1,"",ROW())</f>
        <v>178</v>
      </c>
      <c r="C178" s="33" t="str" cm="1">
        <f t="array" ref="C178">IF(ROW(A178)-ROW(A$1)+1&gt;COUNT($B$1:$B$179),"",INDEX($A$1:$A$179,SMALL($B$1:$B$179,1+ROW(A178)-ROW(A$1))))</f>
        <v>Jai Serong</v>
      </c>
      <c r="D178" t="str">
        <f ca="1"/>
        <v>Jai Serong</v>
      </c>
    </row>
    <row r="179" spans="1:4" x14ac:dyDescent="0.25">
      <c r="A179" s="118" t="s">
        <v>739</v>
      </c>
      <c r="B179" s="33">
        <f>IF(COUNTIF('Saturday Pairs'!$D$2:$N$10,A179)&gt;=1,"",ROW())</f>
        <v>179</v>
      </c>
      <c r="C179" s="33" t="str" cm="1">
        <f t="array" ref="C179">IF(ROW(A179)-ROW(A$1)+1&gt;COUNT($B$1:$B$179),"",INDEX($A$1:$A$179,SMALL($B$1:$B$179,1+ROW(A179)-ROW(A$1))))</f>
        <v>Jaime Uhr-Henry</v>
      </c>
      <c r="D179" t="str">
        <f ca="1"/>
        <v>Jaime Uhr-Henry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C243-7316-446F-B2BC-D0C70BDEB7A7}">
  <sheetPr>
    <tabColor rgb="FF92D050"/>
  </sheetPr>
  <dimension ref="B1:Q19"/>
  <sheetViews>
    <sheetView zoomScaleNormal="100" workbookViewId="0">
      <selection activeCell="D3" sqref="D3"/>
    </sheetView>
  </sheetViews>
  <sheetFormatPr defaultColWidth="17.5703125" defaultRowHeight="15.75" x14ac:dyDescent="0.25"/>
  <cols>
    <col min="1" max="1" width="4.28515625" style="10" customWidth="1"/>
    <col min="2" max="2" width="23.28515625" style="10" customWidth="1"/>
    <col min="3" max="3" width="4.85546875" style="11" customWidth="1"/>
    <col min="4" max="4" width="36.7109375" style="11" customWidth="1"/>
    <col min="5" max="5" width="6.28515625" style="10" customWidth="1"/>
    <col min="6" max="6" width="8.7109375" style="11" customWidth="1"/>
    <col min="7" max="7" width="4.85546875" style="10" customWidth="1"/>
    <col min="8" max="8" width="36.85546875" style="11" customWidth="1"/>
    <col min="9" max="9" width="5.42578125" style="10" customWidth="1"/>
    <col min="10" max="10" width="8.7109375" style="10" customWidth="1"/>
    <col min="11" max="11" width="10.7109375" style="11" customWidth="1"/>
    <col min="12" max="12" width="5.140625" style="11" customWidth="1"/>
    <col min="13" max="13" width="6.5703125" style="11" customWidth="1"/>
    <col min="14" max="14" width="7" style="11" customWidth="1"/>
    <col min="15" max="15" width="4.85546875" style="10" customWidth="1"/>
    <col min="16" max="16" width="9.7109375" style="10" customWidth="1"/>
    <col min="17" max="17" width="9.7109375" style="53" customWidth="1"/>
    <col min="18" max="18" width="10.5703125" style="10" customWidth="1"/>
    <col min="19" max="16384" width="17.5703125" style="10"/>
  </cols>
  <sheetData>
    <row r="1" spans="2:17" ht="15.75" customHeight="1" thickBot="1" x14ac:dyDescent="0.3"/>
    <row r="2" spans="2:17" ht="22.15" customHeight="1" x14ac:dyDescent="0.25">
      <c r="B2" s="107" t="s">
        <v>6</v>
      </c>
      <c r="C2" s="107" t="s">
        <v>7</v>
      </c>
      <c r="D2" s="107" t="s">
        <v>8</v>
      </c>
      <c r="E2" s="107" t="s">
        <v>9</v>
      </c>
      <c r="F2" s="107" t="s">
        <v>10</v>
      </c>
      <c r="G2" s="107" t="s">
        <v>7</v>
      </c>
      <c r="H2" s="107" t="s">
        <v>8</v>
      </c>
      <c r="I2" s="107" t="s">
        <v>9</v>
      </c>
      <c r="J2" s="107" t="s">
        <v>10</v>
      </c>
      <c r="K2" s="107" t="s">
        <v>8</v>
      </c>
      <c r="L2" s="107" t="s">
        <v>9</v>
      </c>
      <c r="M2" s="107" t="s">
        <v>103</v>
      </c>
      <c r="N2" s="107" t="s">
        <v>11</v>
      </c>
      <c r="P2" s="203" t="s">
        <v>12</v>
      </c>
      <c r="Q2" s="204"/>
    </row>
    <row r="3" spans="2:17" ht="22.15" customHeight="1" x14ac:dyDescent="0.25">
      <c r="B3" s="111"/>
      <c r="C3" s="107">
        <v>1</v>
      </c>
      <c r="D3" s="148"/>
      <c r="E3" s="13" t="e">
        <f>VLOOKUP(D3,'Player Selection Database'!$A:$B,2,FALSE)</f>
        <v>#N/A</v>
      </c>
      <c r="F3" s="147">
        <f>IFERROR(VLOOKUP(E3,'Player Selection Database'!$B:$C,2,FALSE),0)</f>
        <v>0</v>
      </c>
      <c r="G3" s="107">
        <v>24</v>
      </c>
      <c r="H3" s="148"/>
      <c r="I3" s="13" t="e">
        <f>VLOOKUP(H3,'Player Selection Database'!$A:$B,2,FALSE)</f>
        <v>#N/A</v>
      </c>
      <c r="J3" s="147">
        <f>IFERROR(VLOOKUP(I3,'Player Selection Database'!$B:$C,2,FALSE),0)</f>
        <v>0</v>
      </c>
      <c r="K3" s="14"/>
      <c r="L3" s="13" t="e">
        <f>VLOOKUP(K3,'Player Selection Database'!$A:$B,2,FALSE)</f>
        <v>#N/A</v>
      </c>
      <c r="M3" s="14">
        <f>IFERROR(VLOOKUP(L3,'Player Selection Database'!$B:$C,2,FALSE),0)</f>
        <v>0</v>
      </c>
      <c r="N3" s="15">
        <f>F3+J3+M3</f>
        <v>0</v>
      </c>
      <c r="P3" s="151" cm="1">
        <f t="array" ref="P3:Q17">INDEX(_xlfn._xlws.SORT(B3:N17, 13, -1), _xlfn.SEQUENCE(15), {1,13})</f>
        <v>0</v>
      </c>
      <c r="Q3" s="42">
        <v>0</v>
      </c>
    </row>
    <row r="4" spans="2:17" ht="22.15" customHeight="1" x14ac:dyDescent="0.25">
      <c r="B4" s="111"/>
      <c r="C4" s="107">
        <v>2</v>
      </c>
      <c r="D4" s="148"/>
      <c r="E4" s="13" t="e">
        <f>VLOOKUP(D4,'Player Selection Database'!A:B,2,FALSE)</f>
        <v>#N/A</v>
      </c>
      <c r="F4" s="147">
        <f>IFERROR(VLOOKUP(E4,'Player Selection Database'!$B:$C,2,FALSE),0)</f>
        <v>0</v>
      </c>
      <c r="G4" s="107">
        <v>23</v>
      </c>
      <c r="H4" s="148"/>
      <c r="I4" s="13" t="e">
        <f>VLOOKUP(H4,'Player Selection Database'!$A:$B,2,FALSE)</f>
        <v>#N/A</v>
      </c>
      <c r="J4" s="147">
        <f>IFERROR(VLOOKUP(I4,'Player Selection Database'!$B:$C,2,FALSE),0)</f>
        <v>0</v>
      </c>
      <c r="K4" s="14"/>
      <c r="L4" s="13" t="e">
        <f>VLOOKUP(K4,'Player Selection Database'!$A:$B,2,FALSE)</f>
        <v>#N/A</v>
      </c>
      <c r="M4" s="14">
        <f>IFERROR(VLOOKUP(L4,'Player Selection Database'!$B:$C,2,FALSE),0)</f>
        <v>0</v>
      </c>
      <c r="N4" s="15">
        <f t="shared" ref="N4:N17" si="0">F4+J4+M4</f>
        <v>0</v>
      </c>
      <c r="P4" s="145">
        <v>0</v>
      </c>
      <c r="Q4" s="146">
        <v>0</v>
      </c>
    </row>
    <row r="5" spans="2:17" ht="22.15" customHeight="1" x14ac:dyDescent="0.25">
      <c r="B5" s="111"/>
      <c r="C5" s="107">
        <v>3</v>
      </c>
      <c r="D5" s="148"/>
      <c r="E5" s="13" t="e">
        <f>VLOOKUP(D5,'Player Selection Database'!A:B,2,FALSE)</f>
        <v>#N/A</v>
      </c>
      <c r="F5" s="147">
        <f>IFERROR(VLOOKUP(E5,'Player Selection Database'!$B:$C,2,FALSE),0)</f>
        <v>0</v>
      </c>
      <c r="G5" s="107">
        <v>22</v>
      </c>
      <c r="H5" s="148"/>
      <c r="I5" s="13" t="e">
        <f>VLOOKUP(H5,'Player Selection Database'!$A:$B,2,FALSE)</f>
        <v>#N/A</v>
      </c>
      <c r="J5" s="147">
        <f>IFERROR(VLOOKUP(I5,'Player Selection Database'!$B:$C,2,FALSE),0)</f>
        <v>0</v>
      </c>
      <c r="K5" s="14"/>
      <c r="L5" s="13" t="e">
        <f>VLOOKUP(K5,'Player Selection Database'!$A:$B,2,FALSE)</f>
        <v>#N/A</v>
      </c>
      <c r="M5" s="14">
        <f>IFERROR(VLOOKUP(L5,'Player Selection Database'!$B:$C,2,FALSE),0)</f>
        <v>0</v>
      </c>
      <c r="N5" s="15">
        <f t="shared" si="0"/>
        <v>0</v>
      </c>
      <c r="P5" s="16">
        <v>0</v>
      </c>
      <c r="Q5" s="26">
        <v>0</v>
      </c>
    </row>
    <row r="6" spans="2:17" ht="22.15" customHeight="1" x14ac:dyDescent="0.25">
      <c r="B6" s="111"/>
      <c r="C6" s="107">
        <v>4</v>
      </c>
      <c r="D6" s="148"/>
      <c r="E6" s="13" t="e">
        <f>VLOOKUP(D6,'Player Selection Database'!A:B,2,FALSE)</f>
        <v>#N/A</v>
      </c>
      <c r="F6" s="147">
        <f>IFERROR(VLOOKUP(E6,'Player Selection Database'!$B:$C,2,FALSE),0)</f>
        <v>0</v>
      </c>
      <c r="G6" s="107">
        <v>21</v>
      </c>
      <c r="H6" s="148"/>
      <c r="I6" s="13" t="e">
        <f>VLOOKUP(H6,'Player Selection Database'!$A:$B,2,FALSE)</f>
        <v>#N/A</v>
      </c>
      <c r="J6" s="147">
        <f>IFERROR(VLOOKUP(I6,'Player Selection Database'!$B:$C,2,FALSE),0)</f>
        <v>0</v>
      </c>
      <c r="K6" s="14"/>
      <c r="L6" s="13" t="e">
        <f>VLOOKUP(K6,'Player Selection Database'!$A:$B,2,FALSE)</f>
        <v>#N/A</v>
      </c>
      <c r="M6" s="14">
        <f>IFERROR(VLOOKUP(L6,'Player Selection Database'!$B:$C,2,FALSE),0)</f>
        <v>0</v>
      </c>
      <c r="N6" s="15">
        <f t="shared" si="0"/>
        <v>0</v>
      </c>
      <c r="P6" s="16">
        <v>0</v>
      </c>
      <c r="Q6" s="26">
        <v>0</v>
      </c>
    </row>
    <row r="7" spans="2:17" ht="22.15" customHeight="1" x14ac:dyDescent="0.25">
      <c r="B7" s="111"/>
      <c r="C7" s="107">
        <v>5</v>
      </c>
      <c r="D7" s="148"/>
      <c r="E7" s="13" t="e">
        <f>VLOOKUP(D7,'Player Selection Database'!A:B,2,FALSE)</f>
        <v>#N/A</v>
      </c>
      <c r="F7" s="147">
        <f>IFERROR(VLOOKUP(E7,'Player Selection Database'!$B:$C,2,FALSE),0)</f>
        <v>0</v>
      </c>
      <c r="G7" s="107">
        <v>20</v>
      </c>
      <c r="H7" s="148"/>
      <c r="I7" s="13" t="e">
        <f>VLOOKUP(H7,'Player Selection Database'!$A:$B,2,FALSE)</f>
        <v>#N/A</v>
      </c>
      <c r="J7" s="147">
        <f>IFERROR(VLOOKUP(I7,'Player Selection Database'!$B:$C,2,FALSE),0)</f>
        <v>0</v>
      </c>
      <c r="K7" s="14"/>
      <c r="L7" s="13" t="e">
        <f>VLOOKUP(K7,'Player Selection Database'!$A:$B,2,FALSE)</f>
        <v>#N/A</v>
      </c>
      <c r="M7" s="14">
        <f>IFERROR(VLOOKUP(L7,'Player Selection Database'!$B:$C,2,FALSE),0)</f>
        <v>0</v>
      </c>
      <c r="N7" s="15">
        <f t="shared" si="0"/>
        <v>0</v>
      </c>
      <c r="P7" s="16">
        <v>0</v>
      </c>
      <c r="Q7" s="26">
        <v>0</v>
      </c>
    </row>
    <row r="8" spans="2:17" ht="22.15" customHeight="1" x14ac:dyDescent="0.25">
      <c r="B8" s="111"/>
      <c r="C8" s="107">
        <v>6</v>
      </c>
      <c r="D8" s="148"/>
      <c r="E8" s="13" t="e">
        <f>VLOOKUP(D8,'Player Selection Database'!A:B,2,FALSE)</f>
        <v>#N/A</v>
      </c>
      <c r="F8" s="147">
        <f>IFERROR(VLOOKUP(E8,'Player Selection Database'!$B:$C,2,FALSE),0)</f>
        <v>0</v>
      </c>
      <c r="G8" s="107">
        <v>19</v>
      </c>
      <c r="H8" s="148"/>
      <c r="I8" s="13" t="e">
        <f>VLOOKUP(H8,'Player Selection Database'!$A:$B,2,FALSE)</f>
        <v>#N/A</v>
      </c>
      <c r="J8" s="147">
        <f>IFERROR(VLOOKUP(I8,'Player Selection Database'!$B:$C,2,FALSE),0)</f>
        <v>0</v>
      </c>
      <c r="K8" s="14"/>
      <c r="L8" s="13" t="e">
        <f>VLOOKUP(K8,'Player Selection Database'!$A:$B,2,FALSE)</f>
        <v>#N/A</v>
      </c>
      <c r="M8" s="14">
        <f>IFERROR(VLOOKUP(L8,'Player Selection Database'!$B:$C,2,FALSE),0)</f>
        <v>0</v>
      </c>
      <c r="N8" s="15">
        <f t="shared" si="0"/>
        <v>0</v>
      </c>
      <c r="P8" s="16">
        <v>0</v>
      </c>
      <c r="Q8" s="26">
        <v>0</v>
      </c>
    </row>
    <row r="9" spans="2:17" ht="22.15" customHeight="1" x14ac:dyDescent="0.25">
      <c r="B9" s="111"/>
      <c r="C9" s="107">
        <v>7</v>
      </c>
      <c r="D9" s="148"/>
      <c r="E9" s="13" t="e">
        <f>VLOOKUP(D9,'Player Selection Database'!A:B,2,FALSE)</f>
        <v>#N/A</v>
      </c>
      <c r="F9" s="147">
        <f>IFERROR(VLOOKUP(E9,'Player Selection Database'!$B:$C,2,FALSE),0)</f>
        <v>0</v>
      </c>
      <c r="G9" s="107">
        <v>18</v>
      </c>
      <c r="H9" s="148"/>
      <c r="I9" s="13" t="e">
        <f>VLOOKUP(H9,'Player Selection Database'!$A:$B,2,FALSE)</f>
        <v>#N/A</v>
      </c>
      <c r="J9" s="147">
        <f>IFERROR(VLOOKUP(I9,'Player Selection Database'!$B:$C,2,FALSE),0)</f>
        <v>0</v>
      </c>
      <c r="K9" s="14"/>
      <c r="L9" s="13" t="e">
        <f>VLOOKUP(K9,'Player Selection Database'!$A:$B,2,FALSE)</f>
        <v>#N/A</v>
      </c>
      <c r="M9" s="14">
        <f>IFERROR(VLOOKUP(L9,'Player Selection Database'!$B:$C,2,FALSE),0)</f>
        <v>0</v>
      </c>
      <c r="N9" s="15">
        <f t="shared" si="0"/>
        <v>0</v>
      </c>
      <c r="P9" s="16">
        <v>0</v>
      </c>
      <c r="Q9" s="26">
        <v>0</v>
      </c>
    </row>
    <row r="10" spans="2:17" ht="22.15" customHeight="1" x14ac:dyDescent="0.25">
      <c r="B10" s="111"/>
      <c r="C10" s="107">
        <v>8</v>
      </c>
      <c r="D10" s="148"/>
      <c r="E10" s="13" t="e">
        <f>VLOOKUP(D10,'Player Selection Database'!A:B,2,FALSE)</f>
        <v>#N/A</v>
      </c>
      <c r="F10" s="147">
        <f>IFERROR(VLOOKUP(E10,'Player Selection Database'!$B:$C,2,FALSE),0)</f>
        <v>0</v>
      </c>
      <c r="G10" s="107">
        <v>17</v>
      </c>
      <c r="H10" s="148"/>
      <c r="I10" s="13" t="e">
        <f>VLOOKUP(H10,'Player Selection Database'!$A:$B,2,FALSE)</f>
        <v>#N/A</v>
      </c>
      <c r="J10" s="147">
        <f>IFERROR(VLOOKUP(I10,'Player Selection Database'!$B:$C,2,FALSE),0)</f>
        <v>0</v>
      </c>
      <c r="K10" s="14"/>
      <c r="L10" s="13" t="e">
        <f>VLOOKUP(K10,'Player Selection Database'!$A:$B,2,FALSE)</f>
        <v>#N/A</v>
      </c>
      <c r="M10" s="14">
        <f>IFERROR(VLOOKUP(L10,'Player Selection Database'!$B:$C,2,FALSE),0)</f>
        <v>0</v>
      </c>
      <c r="N10" s="15">
        <f t="shared" si="0"/>
        <v>0</v>
      </c>
      <c r="P10" s="16">
        <v>0</v>
      </c>
      <c r="Q10" s="26">
        <v>0</v>
      </c>
    </row>
    <row r="11" spans="2:17" ht="22.15" customHeight="1" x14ac:dyDescent="0.25">
      <c r="B11" s="111"/>
      <c r="C11" s="107">
        <v>9</v>
      </c>
      <c r="D11" s="148"/>
      <c r="E11" s="13" t="e">
        <f>VLOOKUP(D11,'Player Selection Database'!A:B,2,FALSE)</f>
        <v>#N/A</v>
      </c>
      <c r="F11" s="147">
        <f>IFERROR(VLOOKUP(E11,'Player Selection Database'!$B:$C,2,FALSE),0)</f>
        <v>0</v>
      </c>
      <c r="G11" s="107">
        <v>16</v>
      </c>
      <c r="H11" s="148"/>
      <c r="I11" s="13" t="e">
        <f>VLOOKUP(H11,'Player Selection Database'!$A:$B,2,FALSE)</f>
        <v>#N/A</v>
      </c>
      <c r="J11" s="147">
        <f>IFERROR(VLOOKUP(I11,'Player Selection Database'!$B:$C,2,FALSE),0)</f>
        <v>0</v>
      </c>
      <c r="K11" s="14"/>
      <c r="L11" s="13" t="e">
        <f>VLOOKUP(K11,'Player Selection Database'!$A:$B,2,FALSE)</f>
        <v>#N/A</v>
      </c>
      <c r="M11" s="14">
        <f>IFERROR(VLOOKUP(L11,'Player Selection Database'!$B:$C,2,FALSE),0)</f>
        <v>0</v>
      </c>
      <c r="N11" s="15">
        <f t="shared" si="0"/>
        <v>0</v>
      </c>
      <c r="P11" s="16">
        <v>0</v>
      </c>
      <c r="Q11" s="26">
        <v>0</v>
      </c>
    </row>
    <row r="12" spans="2:17" ht="22.15" customHeight="1" x14ac:dyDescent="0.25">
      <c r="B12" s="112"/>
      <c r="C12" s="107">
        <v>10</v>
      </c>
      <c r="D12" s="148"/>
      <c r="E12" s="13" t="e">
        <f>VLOOKUP(D12,'Player Selection Database'!A:B,2,FALSE)</f>
        <v>#N/A</v>
      </c>
      <c r="F12" s="147">
        <f>IFERROR(VLOOKUP(E12,'Player Selection Database'!$B:$C,2,FALSE),0)</f>
        <v>0</v>
      </c>
      <c r="G12" s="107">
        <v>15</v>
      </c>
      <c r="H12" s="148"/>
      <c r="I12" s="13" t="e">
        <f>VLOOKUP(H12,'Player Selection Database'!$A:$B,2,FALSE)</f>
        <v>#N/A</v>
      </c>
      <c r="J12" s="147">
        <f>IFERROR(VLOOKUP(I12,'Player Selection Database'!$B:$C,2,FALSE),0)</f>
        <v>0</v>
      </c>
      <c r="K12" s="14"/>
      <c r="L12" s="13" t="e">
        <f>VLOOKUP(K12,'Player Selection Database'!$A:$B,2,FALSE)</f>
        <v>#N/A</v>
      </c>
      <c r="M12" s="14">
        <f>IFERROR(VLOOKUP(L12,'Player Selection Database'!$B:$C,2,FALSE),0)</f>
        <v>0</v>
      </c>
      <c r="N12" s="15">
        <f t="shared" si="0"/>
        <v>0</v>
      </c>
      <c r="P12" s="16">
        <v>0</v>
      </c>
      <c r="Q12" s="26">
        <v>0</v>
      </c>
    </row>
    <row r="13" spans="2:17" ht="22.15" customHeight="1" x14ac:dyDescent="0.25">
      <c r="B13" s="112"/>
      <c r="C13" s="107">
        <v>11</v>
      </c>
      <c r="D13" s="148"/>
      <c r="E13" s="13" t="e">
        <f>VLOOKUP(D13,'Player Selection Database'!A:B,2,FALSE)</f>
        <v>#N/A</v>
      </c>
      <c r="F13" s="147">
        <f>IFERROR(VLOOKUP(E13,'Player Selection Database'!$B:$C,2,FALSE),0)</f>
        <v>0</v>
      </c>
      <c r="G13" s="107">
        <v>14</v>
      </c>
      <c r="H13" s="148"/>
      <c r="I13" s="13" t="e">
        <f>VLOOKUP(H13,'Player Selection Database'!$A:$B,2,FALSE)</f>
        <v>#N/A</v>
      </c>
      <c r="J13" s="147">
        <f>IFERROR(VLOOKUP(I13,'Player Selection Database'!$B:$C,2,FALSE),0)</f>
        <v>0</v>
      </c>
      <c r="K13" s="14"/>
      <c r="L13" s="13" t="e">
        <f>VLOOKUP(K13,'Player Selection Database'!$A:$B,2,FALSE)</f>
        <v>#N/A</v>
      </c>
      <c r="M13" s="14">
        <f>IFERROR(VLOOKUP(L13,'Player Selection Database'!$B:$C,2,FALSE),0)</f>
        <v>0</v>
      </c>
      <c r="N13" s="15">
        <f t="shared" si="0"/>
        <v>0</v>
      </c>
      <c r="P13" s="16">
        <v>0</v>
      </c>
      <c r="Q13" s="26">
        <v>0</v>
      </c>
    </row>
    <row r="14" spans="2:17" ht="22.15" customHeight="1" x14ac:dyDescent="0.25">
      <c r="B14" s="111"/>
      <c r="C14" s="107">
        <v>12</v>
      </c>
      <c r="D14" s="148"/>
      <c r="E14" s="13" t="e">
        <f>VLOOKUP(D14,'Player Selection Database'!A:B,2,FALSE)</f>
        <v>#N/A</v>
      </c>
      <c r="F14" s="147">
        <f>IFERROR(VLOOKUP(E14,'Player Selection Database'!$B:$C,2,FALSE),0)</f>
        <v>0</v>
      </c>
      <c r="G14" s="107">
        <v>13</v>
      </c>
      <c r="H14" s="148"/>
      <c r="I14" s="13" t="e">
        <f>VLOOKUP(H14,'Player Selection Database'!$A:$B,2,FALSE)</f>
        <v>#N/A</v>
      </c>
      <c r="J14" s="147">
        <f>IFERROR(VLOOKUP(I14,'Player Selection Database'!$B:$C,2,FALSE),0)</f>
        <v>0</v>
      </c>
      <c r="K14" s="14"/>
      <c r="L14" s="13" t="e">
        <f>VLOOKUP(K14,'Player Selection Database'!$A:$B,2,FALSE)</f>
        <v>#N/A</v>
      </c>
      <c r="M14" s="14">
        <f>IFERROR(VLOOKUP(L14,'Player Selection Database'!$B:$C,2,FALSE),0)</f>
        <v>0</v>
      </c>
      <c r="N14" s="15">
        <f t="shared" si="0"/>
        <v>0</v>
      </c>
      <c r="P14" s="16">
        <v>0</v>
      </c>
      <c r="Q14" s="26">
        <v>0</v>
      </c>
    </row>
    <row r="15" spans="2:17" ht="22.15" customHeight="1" x14ac:dyDescent="0.25">
      <c r="B15" s="112"/>
      <c r="C15" s="107"/>
      <c r="D15" s="148"/>
      <c r="E15" s="13" t="e">
        <f>VLOOKUP(D15,'Player Selection Database'!A:B,2,FALSE)</f>
        <v>#N/A</v>
      </c>
      <c r="F15" s="147">
        <f>IFERROR(VLOOKUP(E15,'Player Selection Database'!$B:$C,2,FALSE),0)</f>
        <v>0</v>
      </c>
      <c r="G15" s="107"/>
      <c r="H15" s="148"/>
      <c r="I15" s="13" t="e">
        <f>VLOOKUP(H15,'Player Selection Database'!$A:$B,2,FALSE)</f>
        <v>#N/A</v>
      </c>
      <c r="J15" s="147">
        <f>IFERROR(VLOOKUP(I15,'Player Selection Database'!$B:$C,2,FALSE),0)</f>
        <v>0</v>
      </c>
      <c r="K15" s="14"/>
      <c r="L15" s="13" t="e">
        <f>VLOOKUP(K15,'Player Selection Database'!$A:$B,2,FALSE)</f>
        <v>#N/A</v>
      </c>
      <c r="M15" s="14">
        <f>IFERROR(VLOOKUP(L15,'Player Selection Database'!$B:$C,2,FALSE),0)</f>
        <v>0</v>
      </c>
      <c r="N15" s="15">
        <f t="shared" si="0"/>
        <v>0</v>
      </c>
      <c r="P15" s="16">
        <v>0</v>
      </c>
      <c r="Q15" s="26">
        <v>0</v>
      </c>
    </row>
    <row r="16" spans="2:17" ht="22.15" customHeight="1" x14ac:dyDescent="0.25">
      <c r="B16" s="111"/>
      <c r="C16" s="107"/>
      <c r="D16" s="148"/>
      <c r="E16" s="13" t="e">
        <f>VLOOKUP(D16,'Player Selection Database'!A:B,2,FALSE)</f>
        <v>#N/A</v>
      </c>
      <c r="F16" s="147">
        <f>IFERROR(VLOOKUP(E16,'Player Selection Database'!$B:$C,2,FALSE),0)</f>
        <v>0</v>
      </c>
      <c r="G16" s="107"/>
      <c r="H16" s="148"/>
      <c r="I16" s="13" t="e">
        <f>VLOOKUP(H16,'Player Selection Database'!$A:$B,2,FALSE)</f>
        <v>#N/A</v>
      </c>
      <c r="J16" s="147">
        <f>IFERROR(VLOOKUP(I16,'Player Selection Database'!$B:$C,2,FALSE),0)</f>
        <v>0</v>
      </c>
      <c r="K16" s="14"/>
      <c r="L16" s="13" t="e">
        <f>VLOOKUP(K16,'Player Selection Database'!$A:$B,2,FALSE)</f>
        <v>#N/A</v>
      </c>
      <c r="M16" s="14">
        <f>IFERROR(VLOOKUP(L16,'Player Selection Database'!$B:$C,2,FALSE),0)</f>
        <v>0</v>
      </c>
      <c r="N16" s="15">
        <f t="shared" si="0"/>
        <v>0</v>
      </c>
      <c r="P16" s="16">
        <v>0</v>
      </c>
      <c r="Q16" s="26">
        <v>0</v>
      </c>
    </row>
    <row r="17" spans="2:17" ht="22.15" customHeight="1" x14ac:dyDescent="0.25">
      <c r="B17" s="111"/>
      <c r="C17" s="107"/>
      <c r="D17" s="148"/>
      <c r="E17" s="13" t="e">
        <f>VLOOKUP(D17,'Player Selection Database'!A:B,2,FALSE)</f>
        <v>#N/A</v>
      </c>
      <c r="F17" s="147">
        <f>IFERROR(VLOOKUP(E17,'Player Selection Database'!$B:$C,2,FALSE),0)</f>
        <v>0</v>
      </c>
      <c r="G17" s="107"/>
      <c r="H17" s="148"/>
      <c r="I17" s="13" t="e">
        <f>VLOOKUP(H17,'Player Selection Database'!$A:$B,2,FALSE)</f>
        <v>#N/A</v>
      </c>
      <c r="J17" s="147">
        <f>IFERROR(VLOOKUP(I17,'Player Selection Database'!$B:$C,2,FALSE),0)</f>
        <v>0</v>
      </c>
      <c r="K17" s="14"/>
      <c r="L17" s="13" t="e">
        <f>VLOOKUP(K17,'Player Selection Database'!$A:$B,2,FALSE)</f>
        <v>#N/A</v>
      </c>
      <c r="M17" s="14">
        <f>IFERROR(VLOOKUP(L17,'Player Selection Database'!$B:$C,2,FALSE),0)</f>
        <v>0</v>
      </c>
      <c r="N17" s="15">
        <f t="shared" si="0"/>
        <v>0</v>
      </c>
      <c r="P17" s="16">
        <v>0</v>
      </c>
      <c r="Q17" s="26">
        <v>0</v>
      </c>
    </row>
    <row r="19" spans="2:17" x14ac:dyDescent="0.25">
      <c r="E19" s="11"/>
    </row>
  </sheetData>
  <mergeCells count="1">
    <mergeCell ref="P2:Q2"/>
  </mergeCells>
  <dataValidations count="1">
    <dataValidation type="list" allowBlank="1" showInputMessage="1" showErrorMessage="1" sqref="D3:D17 H3:H17 K3:K17" xr:uid="{3D7FCFEB-482A-4BA6-9054-EB036C45CAA8}">
      <formula1>Sunday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F04E-9F06-4689-BA96-78C06228B693}">
  <sheetPr>
    <tabColor rgb="FF92D050"/>
  </sheetPr>
  <dimension ref="A1:D272"/>
  <sheetViews>
    <sheetView workbookViewId="0">
      <selection activeCell="I46" sqref="I46"/>
    </sheetView>
  </sheetViews>
  <sheetFormatPr defaultRowHeight="15" x14ac:dyDescent="0.25"/>
  <cols>
    <col min="1" max="1" width="20.5703125" bestFit="1" customWidth="1"/>
  </cols>
  <sheetData>
    <row r="1" spans="1:4" x14ac:dyDescent="0.25">
      <c r="A1" s="117" t="s">
        <v>105</v>
      </c>
      <c r="B1" s="33">
        <f>IF(COUNTIF('Sunday Pairs'!$D$2:$N$17,A1)&gt;=1,"",ROW())</f>
        <v>1</v>
      </c>
      <c r="C1" s="33" t="str" cm="1">
        <f t="array" ref="C1">IF(ROW(A1)-ROW(A$1)+1&gt;COUNT($B$1:$B$272),"",INDEX($A$1:$A$272,SMALL($B$1:$B$272,1+ROW(A1)-ROW(A$1))))</f>
        <v>Max Gawn</v>
      </c>
      <c r="D1" t="str" cm="1">
        <f t="array" aca="1" ref="D1:D272" ca="1">OFFSET($C$1,0,0,COUNT($B$1:$B$272),1)</f>
        <v>Max Gawn</v>
      </c>
    </row>
    <row r="2" spans="1:4" x14ac:dyDescent="0.25">
      <c r="A2" s="117" t="s">
        <v>106</v>
      </c>
      <c r="B2" s="33">
        <f>IF(COUNTIF('Sunday Pairs'!$D$2:$N$17,A2)&gt;=1,"",ROW())</f>
        <v>2</v>
      </c>
      <c r="C2" s="33" t="str" cm="1">
        <f t="array" ref="C2">IF(ROW(A2)-ROW(A$1)+1&gt;COUNT($B$1:$B$272),"",INDEX($A$1:$A$272,SMALL($B$1:$B$272,1+ROW(A2)-ROW(A$1))))</f>
        <v>Nasiah Wanganeen-Milera</v>
      </c>
      <c r="D2" t="str">
        <f ca="1"/>
        <v>Nasiah Wanganeen-Milera</v>
      </c>
    </row>
    <row r="3" spans="1:4" x14ac:dyDescent="0.25">
      <c r="A3" s="117" t="s">
        <v>109</v>
      </c>
      <c r="B3" s="33">
        <f>IF(COUNTIF('Sunday Pairs'!$D$2:$N$17,A3)&gt;=1,"",ROW())</f>
        <v>3</v>
      </c>
      <c r="C3" s="33" t="str" cm="1">
        <f t="array" ref="C3">IF(ROW(A3)-ROW(A$1)+1&gt;COUNT($B$1:$B$272),"",INDEX($A$1:$A$272,SMALL($B$1:$B$272,1+ROW(A3)-ROW(A$1))))</f>
        <v>Connor Rozee</v>
      </c>
      <c r="D3" t="str">
        <f ca="1"/>
        <v>Connor Rozee</v>
      </c>
    </row>
    <row r="4" spans="1:4" x14ac:dyDescent="0.25">
      <c r="A4" s="118" t="s">
        <v>110</v>
      </c>
      <c r="B4" s="33">
        <f>IF(COUNTIF('Sunday Pairs'!$D$2:$N$17,A4)&gt;=1,"",ROW())</f>
        <v>4</v>
      </c>
      <c r="C4" s="33" t="str" cm="1">
        <f t="array" ref="C4">IF(ROW(A4)-ROW(A$1)+1&gt;COUNT($B$1:$B$272),"",INDEX($A$1:$A$272,SMALL($B$1:$B$272,1+ROW(A4)-ROW(A$1))))</f>
        <v>Errol Gulden</v>
      </c>
      <c r="D4" t="str">
        <f ca="1"/>
        <v>Errol Gulden</v>
      </c>
    </row>
    <row r="5" spans="1:4" x14ac:dyDescent="0.25">
      <c r="A5" s="118" t="s">
        <v>116</v>
      </c>
      <c r="B5" s="33">
        <f>IF(COUNTIF('Sunday Pairs'!$D$2:$N$17,A5)&gt;=1,"",ROW())</f>
        <v>5</v>
      </c>
      <c r="C5" s="33" t="str" cm="1">
        <f t="array" ref="C5">IF(ROW(A5)-ROW(A$1)+1&gt;COUNT($B$1:$B$272),"",INDEX($A$1:$A$272,SMALL($B$1:$B$272,1+ROW(A5)-ROW(A$1))))</f>
        <v>Harry Sheezel</v>
      </c>
      <c r="D5" t="str">
        <f ca="1"/>
        <v>Harry Sheezel</v>
      </c>
    </row>
    <row r="6" spans="1:4" x14ac:dyDescent="0.25">
      <c r="A6" s="117" t="s">
        <v>115</v>
      </c>
      <c r="B6" s="33">
        <f>IF(COUNTIF('Sunday Pairs'!$D$2:$N$17,A6)&gt;=1,"",ROW())</f>
        <v>6</v>
      </c>
      <c r="C6" s="33" t="str" cm="1">
        <f t="array" ref="C6">IF(ROW(A6)-ROW(A$1)+1&gt;COUNT($B$1:$B$272),"",INDEX($A$1:$A$272,SMALL($B$1:$B$272,1+ROW(A6)-ROW(A$1))))</f>
        <v>Rowan Marshall</v>
      </c>
      <c r="D6" t="str">
        <f ca="1"/>
        <v>Rowan Marshall</v>
      </c>
    </row>
    <row r="7" spans="1:4" x14ac:dyDescent="0.25">
      <c r="A7" s="118" t="s">
        <v>118</v>
      </c>
      <c r="B7" s="33">
        <f>IF(COUNTIF('Sunday Pairs'!$D$2:$N$17,A7)&gt;=1,"",ROW())</f>
        <v>7</v>
      </c>
      <c r="C7" s="33" t="str" cm="1">
        <f t="array" ref="C7">IF(ROW(A7)-ROW(A$1)+1&gt;COUNT($B$1:$B$272),"",INDEX($A$1:$A$272,SMALL($B$1:$B$272,1+ROW(A7)-ROW(A$1))))</f>
        <v>Brodie Grundy</v>
      </c>
      <c r="D7" t="str">
        <f ca="1"/>
        <v>Brodie Grundy</v>
      </c>
    </row>
    <row r="8" spans="1:4" x14ac:dyDescent="0.25">
      <c r="A8" s="117" t="s">
        <v>120</v>
      </c>
      <c r="B8" s="33">
        <f>IF(COUNTIF('Sunday Pairs'!$D$2:$N$17,A8)&gt;=1,"",ROW())</f>
        <v>8</v>
      </c>
      <c r="C8" s="33" t="str" cm="1">
        <f t="array" ref="C8">IF(ROW(A8)-ROW(A$1)+1&gt;COUNT($B$1:$B$272),"",INDEX($A$1:$A$272,SMALL($B$1:$B$272,1+ROW(A8)-ROW(A$1))))</f>
        <v>Tristan Xerri</v>
      </c>
      <c r="D8" t="str">
        <f ca="1"/>
        <v>Tristan Xerri</v>
      </c>
    </row>
    <row r="9" spans="1:4" x14ac:dyDescent="0.25">
      <c r="A9" s="117" t="s">
        <v>129</v>
      </c>
      <c r="B9" s="33">
        <f>IF(COUNTIF('Sunday Pairs'!$D$2:$N$17,A9)&gt;=1,"",ROW())</f>
        <v>9</v>
      </c>
      <c r="C9" s="33" t="str" cm="1">
        <f t="array" ref="C9">IF(ROW(A9)-ROW(A$1)+1&gt;COUNT($B$1:$B$272),"",INDEX($A$1:$A$272,SMALL($B$1:$B$272,1+ROW(A9)-ROW(A$1))))</f>
        <v>Jack Macrae</v>
      </c>
      <c r="D9" t="str">
        <f ca="1"/>
        <v>Jack Macrae</v>
      </c>
    </row>
    <row r="10" spans="1:4" x14ac:dyDescent="0.25">
      <c r="A10" s="118" t="s">
        <v>131</v>
      </c>
      <c r="B10" s="33">
        <f>IF(COUNTIF('Sunday Pairs'!$D$2:$N$17,A10)&gt;=1,"",ROW())</f>
        <v>10</v>
      </c>
      <c r="C10" s="33" t="str" cm="1">
        <f t="array" ref="C10">IF(ROW(A10)-ROW(A$1)+1&gt;COUNT($B$1:$B$272),"",INDEX($A$1:$A$272,SMALL($B$1:$B$272,1+ROW(A10)-ROW(A$1))))</f>
        <v>Jack Sinclair</v>
      </c>
      <c r="D10" t="str">
        <f ca="1"/>
        <v>Jack Sinclair</v>
      </c>
    </row>
    <row r="11" spans="1:4" x14ac:dyDescent="0.25">
      <c r="A11" s="117" t="s">
        <v>132</v>
      </c>
      <c r="B11" s="33">
        <f>IF(COUNTIF('Sunday Pairs'!$D$2:$N$17,A11)&gt;=1,"",ROW())</f>
        <v>11</v>
      </c>
      <c r="C11" s="33" t="str" cm="1">
        <f t="array" ref="C11">IF(ROW(A11)-ROW(A$1)+1&gt;COUNT($B$1:$B$272),"",INDEX($A$1:$A$272,SMALL($B$1:$B$272,1+ROW(A11)-ROW(A$1))))</f>
        <v>Jack Steele</v>
      </c>
      <c r="D11" t="str">
        <f ca="1"/>
        <v>Jack Steele</v>
      </c>
    </row>
    <row r="12" spans="1:4" x14ac:dyDescent="0.25">
      <c r="A12" s="118" t="s">
        <v>133</v>
      </c>
      <c r="B12" s="33">
        <f>IF(COUNTIF('Sunday Pairs'!$D$2:$N$17,A12)&gt;=1,"",ROW())</f>
        <v>12</v>
      </c>
      <c r="C12" s="33" t="str" cm="1">
        <f t="array" ref="C12">IF(ROW(A12)-ROW(A$1)+1&gt;COUNT($B$1:$B$272),"",INDEX($A$1:$A$272,SMALL($B$1:$B$272,1+ROW(A12)-ROW(A$1))))</f>
        <v>Zak Butters</v>
      </c>
      <c r="D12" t="str">
        <f ca="1"/>
        <v>Zak Butters</v>
      </c>
    </row>
    <row r="13" spans="1:4" x14ac:dyDescent="0.25">
      <c r="A13" s="118" t="s">
        <v>142</v>
      </c>
      <c r="B13" s="33">
        <f>IF(COUNTIF('Sunday Pairs'!$D$2:$N$17,A13)&gt;=1,"",ROW())</f>
        <v>13</v>
      </c>
      <c r="C13" s="33" t="str" cm="1">
        <f t="array" ref="C13">IF(ROW(A13)-ROW(A$1)+1&gt;COUNT($B$1:$B$272),"",INDEX($A$1:$A$272,SMALL($B$1:$B$272,1+ROW(A13)-ROW(A$1))))</f>
        <v>Isaac Heeney</v>
      </c>
      <c r="D13" t="str">
        <f ca="1"/>
        <v>Isaac Heeney</v>
      </c>
    </row>
    <row r="14" spans="1:4" x14ac:dyDescent="0.25">
      <c r="A14" s="118" t="s">
        <v>148</v>
      </c>
      <c r="B14" s="33">
        <f>IF(COUNTIF('Sunday Pairs'!$D$2:$N$17,A14)&gt;=1,"",ROW())</f>
        <v>14</v>
      </c>
      <c r="C14" s="33" t="str" cm="1">
        <f t="array" ref="C14">IF(ROW(A14)-ROW(A$1)+1&gt;COUNT($B$1:$B$272),"",INDEX($A$1:$A$272,SMALL($B$1:$B$272,1+ROW(A14)-ROW(A$1))))</f>
        <v>Christian Petracca</v>
      </c>
      <c r="D14" t="str">
        <f ca="1"/>
        <v>Christian Petracca</v>
      </c>
    </row>
    <row r="15" spans="1:4" x14ac:dyDescent="0.25">
      <c r="A15" s="117" t="s">
        <v>155</v>
      </c>
      <c r="B15" s="33">
        <f>IF(COUNTIF('Sunday Pairs'!$D$2:$N$17,A15)&gt;=1,"",ROW())</f>
        <v>15</v>
      </c>
      <c r="C15" s="33" t="str" cm="1">
        <f t="array" ref="C15">IF(ROW(A15)-ROW(A$1)+1&gt;COUNT($B$1:$B$272),"",INDEX($A$1:$A$272,SMALL($B$1:$B$272,1+ROW(A15)-ROW(A$1))))</f>
        <v>Tom McCarthy</v>
      </c>
      <c r="D15" t="str">
        <f ca="1"/>
        <v>Tom McCarthy</v>
      </c>
    </row>
    <row r="16" spans="1:4" x14ac:dyDescent="0.25">
      <c r="A16" s="117" t="s">
        <v>157</v>
      </c>
      <c r="B16" s="33">
        <f>IF(COUNTIF('Sunday Pairs'!$D$2:$N$17,A16)&gt;=1,"",ROW())</f>
        <v>16</v>
      </c>
      <c r="C16" s="33" t="str" cm="1">
        <f t="array" ref="C16">IF(ROW(A16)-ROW(A$1)+1&gt;COUNT($B$1:$B$272),"",INDEX($A$1:$A$272,SMALL($B$1:$B$272,1+ROW(A16)-ROW(A$1))))</f>
        <v>Kysaiah Pickett</v>
      </c>
      <c r="D16" t="str">
        <f ca="1"/>
        <v>Kysaiah Pickett</v>
      </c>
    </row>
    <row r="17" spans="1:4" x14ac:dyDescent="0.25">
      <c r="A17" s="118" t="s">
        <v>156</v>
      </c>
      <c r="B17" s="33">
        <f>IF(COUNTIF('Sunday Pairs'!$D$2:$N$17,A17)&gt;=1,"",ROW())</f>
        <v>17</v>
      </c>
      <c r="C17" s="33" t="str" cm="1">
        <f t="array" ref="C17">IF(ROW(A17)-ROW(A$1)+1&gt;COUNT($B$1:$B$272),"",INDEX($A$1:$A$272,SMALL($B$1:$B$272,1+ROW(A17)-ROW(A$1))))</f>
        <v>Ollie Wines</v>
      </c>
      <c r="D17" t="str">
        <f ca="1"/>
        <v>Ollie Wines</v>
      </c>
    </row>
    <row r="18" spans="1:4" x14ac:dyDescent="0.25">
      <c r="A18" s="118" t="s">
        <v>158</v>
      </c>
      <c r="B18" s="33">
        <f>IF(COUNTIF('Sunday Pairs'!$D$2:$N$17,A18)&gt;=1,"",ROW())</f>
        <v>18</v>
      </c>
      <c r="C18" s="33" t="str" cm="1">
        <f t="array" ref="C18">IF(ROW(A18)-ROW(A$1)+1&gt;COUNT($B$1:$B$272),"",INDEX($A$1:$A$272,SMALL($B$1:$B$272,1+ROW(A18)-ROW(A$1))))</f>
        <v>Christian Salem</v>
      </c>
      <c r="D18" t="str">
        <f ca="1"/>
        <v>Christian Salem</v>
      </c>
    </row>
    <row r="19" spans="1:4" x14ac:dyDescent="0.25">
      <c r="A19" s="117" t="s">
        <v>163</v>
      </c>
      <c r="B19" s="33">
        <f>IF(COUNTIF('Sunday Pairs'!$D$2:$N$17,A19)&gt;=1,"",ROW())</f>
        <v>19</v>
      </c>
      <c r="C19" s="33" t="str" cm="1">
        <f t="array" ref="C19">IF(ROW(A19)-ROW(A$1)+1&gt;COUNT($B$1:$B$272),"",INDEX($A$1:$A$272,SMALL($B$1:$B$272,1+ROW(A19)-ROW(A$1))))</f>
        <v>Tom Powell</v>
      </c>
      <c r="D19" t="str">
        <f ca="1"/>
        <v>Tom Powell</v>
      </c>
    </row>
    <row r="20" spans="1:4" x14ac:dyDescent="0.25">
      <c r="A20" s="118" t="s">
        <v>164</v>
      </c>
      <c r="B20" s="33">
        <f>IF(COUNTIF('Sunday Pairs'!$D$2:$N$17,A20)&gt;=1,"",ROW())</f>
        <v>20</v>
      </c>
      <c r="C20" s="33" t="str" cm="1">
        <f t="array" ref="C20">IF(ROW(A20)-ROW(A$1)+1&gt;COUNT($B$1:$B$272),"",INDEX($A$1:$A$272,SMALL($B$1:$B$272,1+ROW(A20)-ROW(A$1))))</f>
        <v>Clayton Oliver</v>
      </c>
      <c r="D20" t="str">
        <f ca="1"/>
        <v>Clayton Oliver</v>
      </c>
    </row>
    <row r="21" spans="1:4" x14ac:dyDescent="0.25">
      <c r="A21" s="117" t="s">
        <v>166</v>
      </c>
      <c r="B21" s="33">
        <f>IF(COUNTIF('Sunday Pairs'!$D$2:$N$17,A21)&gt;=1,"",ROW())</f>
        <v>21</v>
      </c>
      <c r="C21" s="33" t="str" cm="1">
        <f t="array" ref="C21">IF(ROW(A21)-ROW(A$1)+1&gt;COUNT($B$1:$B$272),"",INDEX($A$1:$A$272,SMALL($B$1:$B$272,1+ROW(A21)-ROW(A$1))))</f>
        <v>Chad Warner</v>
      </c>
      <c r="D21" t="str">
        <f ca="1"/>
        <v>Chad Warner</v>
      </c>
    </row>
    <row r="22" spans="1:4" x14ac:dyDescent="0.25">
      <c r="A22" s="117" t="s">
        <v>168</v>
      </c>
      <c r="B22" s="33">
        <f>IF(COUNTIF('Sunday Pairs'!$D$2:$N$17,A22)&gt;=1,"",ROW())</f>
        <v>22</v>
      </c>
      <c r="C22" s="33" t="str" cm="1">
        <f t="array" ref="C22">IF(ROW(A22)-ROW(A$1)+1&gt;COUNT($B$1:$B$272),"",INDEX($A$1:$A$272,SMALL($B$1:$B$272,1+ROW(A22)-ROW(A$1))))</f>
        <v>Jake Bowey</v>
      </c>
      <c r="D22" t="str">
        <f ca="1"/>
        <v>Jake Bowey</v>
      </c>
    </row>
    <row r="23" spans="1:4" x14ac:dyDescent="0.25">
      <c r="A23" s="118" t="s">
        <v>171</v>
      </c>
      <c r="B23" s="33">
        <f>IF(COUNTIF('Sunday Pairs'!$D$2:$N$17,A23)&gt;=1,"",ROW())</f>
        <v>23</v>
      </c>
      <c r="C23" s="33" t="str" cm="1">
        <f t="array" ref="C23">IF(ROW(A23)-ROW(A$1)+1&gt;COUNT($B$1:$B$272),"",INDEX($A$1:$A$272,SMALL($B$1:$B$272,1+ROW(A23)-ROW(A$1))))</f>
        <v>Caleb Daniel</v>
      </c>
      <c r="D23" t="str">
        <f ca="1"/>
        <v>Caleb Daniel</v>
      </c>
    </row>
    <row r="24" spans="1:4" x14ac:dyDescent="0.25">
      <c r="A24" s="118" t="s">
        <v>173</v>
      </c>
      <c r="B24" s="33">
        <f>IF(COUNTIF('Sunday Pairs'!$D$2:$N$17,A24)&gt;=1,"",ROW())</f>
        <v>24</v>
      </c>
      <c r="C24" s="33" t="str" cm="1">
        <f t="array" ref="C24">IF(ROW(A24)-ROW(A$1)+1&gt;COUNT($B$1:$B$272),"",INDEX($A$1:$A$272,SMALL($B$1:$B$272,1+ROW(A24)-ROW(A$1))))</f>
        <v>Callum Mills</v>
      </c>
      <c r="D24" t="str">
        <f ca="1"/>
        <v>Callum Mills</v>
      </c>
    </row>
    <row r="25" spans="1:4" x14ac:dyDescent="0.25">
      <c r="A25" s="117" t="s">
        <v>176</v>
      </c>
      <c r="B25" s="33">
        <f>IF(COUNTIF('Sunday Pairs'!$D$2:$N$17,A25)&gt;=1,"",ROW())</f>
        <v>25</v>
      </c>
      <c r="C25" s="33" t="str" cm="1">
        <f t="array" ref="C25">IF(ROW(A25)-ROW(A$1)+1&gt;COUNT($B$1:$B$272),"",INDEX($A$1:$A$272,SMALL($B$1:$B$272,1+ROW(A25)-ROW(A$1))))</f>
        <v>Jake Lloyd</v>
      </c>
      <c r="D25" t="str">
        <f ca="1"/>
        <v>Jake Lloyd</v>
      </c>
    </row>
    <row r="26" spans="1:4" x14ac:dyDescent="0.25">
      <c r="A26" s="117" t="s">
        <v>177</v>
      </c>
      <c r="B26" s="33">
        <f>IF(COUNTIF('Sunday Pairs'!$D$2:$N$17,A26)&gt;=1,"",ROW())</f>
        <v>26</v>
      </c>
      <c r="C26" s="33" t="str" cm="1">
        <f t="array" ref="C26">IF(ROW(A26)-ROW(A$1)+1&gt;COUNT($B$1:$B$272),"",INDEX($A$1:$A$272,SMALL($B$1:$B$272,1+ROW(A26)-ROW(A$1))))</f>
        <v>Jack Viney</v>
      </c>
      <c r="D26" t="str">
        <f ca="1"/>
        <v>Jack Viney</v>
      </c>
    </row>
    <row r="27" spans="1:4" x14ac:dyDescent="0.25">
      <c r="A27" s="118" t="s">
        <v>180</v>
      </c>
      <c r="B27" s="33">
        <f>IF(COUNTIF('Sunday Pairs'!$D$2:$N$17,A27)&gt;=1,"",ROW())</f>
        <v>27</v>
      </c>
      <c r="C27" s="33" t="str" cm="1">
        <f t="array" ref="C27">IF(ROW(A27)-ROW(A$1)+1&gt;COUNT($B$1:$B$272),"",INDEX($A$1:$A$272,SMALL($B$1:$B$272,1+ROW(A27)-ROW(A$1))))</f>
        <v>Luke Parker</v>
      </c>
      <c r="D27" t="str">
        <f ca="1"/>
        <v>Luke Parker</v>
      </c>
    </row>
    <row r="28" spans="1:4" x14ac:dyDescent="0.25">
      <c r="A28" s="118" t="s">
        <v>184</v>
      </c>
      <c r="B28" s="33">
        <f>IF(COUNTIF('Sunday Pairs'!$D$2:$N$17,A28)&gt;=1,"",ROW())</f>
        <v>28</v>
      </c>
      <c r="C28" s="33" t="str" cm="1">
        <f t="array" ref="C28">IF(ROW(A28)-ROW(A$1)+1&gt;COUNT($B$1:$B$272),"",INDEX($A$1:$A$272,SMALL($B$1:$B$272,1+ROW(A28)-ROW(A$1))))</f>
        <v>Matt Roberts</v>
      </c>
      <c r="D28" t="str">
        <f ca="1"/>
        <v>Matt Roberts</v>
      </c>
    </row>
    <row r="29" spans="1:4" x14ac:dyDescent="0.25">
      <c r="A29" s="117" t="s">
        <v>185</v>
      </c>
      <c r="B29" s="33">
        <f>IF(COUNTIF('Sunday Pairs'!$D$2:$N$17,A29)&gt;=1,"",ROW())</f>
        <v>29</v>
      </c>
      <c r="C29" s="33" t="str" cm="1">
        <f t="array" ref="C29">IF(ROW(A29)-ROW(A$1)+1&gt;COUNT($B$1:$B$272),"",INDEX($A$1:$A$272,SMALL($B$1:$B$272,1+ROW(A29)-ROW(A$1))))</f>
        <v>Nick Blakey</v>
      </c>
      <c r="D29" t="str">
        <f ca="1"/>
        <v>Nick Blakey</v>
      </c>
    </row>
    <row r="30" spans="1:4" x14ac:dyDescent="0.25">
      <c r="A30" s="118" t="s">
        <v>186</v>
      </c>
      <c r="B30" s="33">
        <f>IF(COUNTIF('Sunday Pairs'!$D$2:$N$17,A30)&gt;=1,"",ROW())</f>
        <v>30</v>
      </c>
      <c r="C30" s="33" t="str" cm="1">
        <f t="array" ref="C30">IF(ROW(A30)-ROW(A$1)+1&gt;COUNT($B$1:$B$272),"",INDEX($A$1:$A$272,SMALL($B$1:$B$272,1+ROW(A30)-ROW(A$1))))</f>
        <v>Callum Wilkie</v>
      </c>
      <c r="D30" t="str">
        <f ca="1"/>
        <v>Callum Wilkie</v>
      </c>
    </row>
    <row r="31" spans="1:4" x14ac:dyDescent="0.25">
      <c r="A31" s="117" t="s">
        <v>189</v>
      </c>
      <c r="B31" s="33">
        <f>IF(COUNTIF('Sunday Pairs'!$D$2:$N$17,A31)&gt;=1,"",ROW())</f>
        <v>31</v>
      </c>
      <c r="C31" s="33" t="str" cm="1">
        <f t="array" ref="C31">IF(ROW(A31)-ROW(A$1)+1&gt;COUNT($B$1:$B$272),"",INDEX($A$1:$A$272,SMALL($B$1:$B$272,1+ROW(A31)-ROW(A$1))))</f>
        <v>Luke Davies-Uniacke</v>
      </c>
      <c r="D31" t="str">
        <f ca="1"/>
        <v>Luke Davies-Uniacke</v>
      </c>
    </row>
    <row r="32" spans="1:4" x14ac:dyDescent="0.25">
      <c r="A32" s="117" t="s">
        <v>195</v>
      </c>
      <c r="B32" s="33">
        <f>IF(COUNTIF('Sunday Pairs'!$D$2:$N$17,A32)&gt;=1,"",ROW())</f>
        <v>32</v>
      </c>
      <c r="C32" s="33" t="str" cm="1">
        <f t="array" ref="C32">IF(ROW(A32)-ROW(A$1)+1&gt;COUNT($B$1:$B$272),"",INDEX($A$1:$A$272,SMALL($B$1:$B$272,1+ROW(A32)-ROW(A$1))))</f>
        <v>Jack Graham</v>
      </c>
      <c r="D32" t="str">
        <f ca="1"/>
        <v>Jack Graham</v>
      </c>
    </row>
    <row r="33" spans="1:4" x14ac:dyDescent="0.25">
      <c r="A33" s="118" t="s">
        <v>199</v>
      </c>
      <c r="B33" s="33">
        <f>IF(COUNTIF('Sunday Pairs'!$D$2:$N$17,A33)&gt;=1,"",ROW())</f>
        <v>33</v>
      </c>
      <c r="C33" s="33" t="str" cm="1">
        <f t="array" ref="C33">IF(ROW(A33)-ROW(A$1)+1&gt;COUNT($B$1:$B$272),"",INDEX($A$1:$A$272,SMALL($B$1:$B$272,1+ROW(A33)-ROW(A$1))))</f>
        <v>Matt Flynn</v>
      </c>
      <c r="D33" t="str">
        <f ca="1"/>
        <v>Matt Flynn</v>
      </c>
    </row>
    <row r="34" spans="1:4" x14ac:dyDescent="0.25">
      <c r="A34" s="118" t="s">
        <v>201</v>
      </c>
      <c r="B34" s="33">
        <f>IF(COUNTIF('Sunday Pairs'!$D$2:$N$17,A34)&gt;=1,"",ROW())</f>
        <v>34</v>
      </c>
      <c r="C34" s="33" t="str" cm="1">
        <f t="array" ref="C34">IF(ROW(A34)-ROW(A$1)+1&gt;COUNT($B$1:$B$272),"",INDEX($A$1:$A$272,SMALL($B$1:$B$272,1+ROW(A34)-ROW(A$1))))</f>
        <v>Trent Rivers</v>
      </c>
      <c r="D34" t="str">
        <f ca="1"/>
        <v>Trent Rivers</v>
      </c>
    </row>
    <row r="35" spans="1:4" x14ac:dyDescent="0.25">
      <c r="A35" s="117" t="s">
        <v>204</v>
      </c>
      <c r="B35" s="33">
        <f>IF(COUNTIF('Sunday Pairs'!$D$2:$N$17,A35)&gt;=1,"",ROW())</f>
        <v>35</v>
      </c>
      <c r="C35" s="33" t="str" cm="1">
        <f t="array" ref="C35">IF(ROW(A35)-ROW(A$1)+1&gt;COUNT($B$1:$B$272),"",INDEX($A$1:$A$272,SMALL($B$1:$B$272,1+ROW(A35)-ROW(A$1))))</f>
        <v>Jason Horne-Francis</v>
      </c>
      <c r="D35" t="str">
        <f ca="1"/>
        <v>Jason Horne-Francis</v>
      </c>
    </row>
    <row r="36" spans="1:4" x14ac:dyDescent="0.25">
      <c r="A36" s="118" t="s">
        <v>206</v>
      </c>
      <c r="B36" s="33">
        <f>IF(COUNTIF('Sunday Pairs'!$D$2:$N$17,A36)&gt;=1,"",ROW())</f>
        <v>36</v>
      </c>
      <c r="C36" s="33" t="str" cm="1">
        <f t="array" ref="C36">IF(ROW(A36)-ROW(A$1)+1&gt;COUNT($B$1:$B$272),"",INDEX($A$1:$A$272,SMALL($B$1:$B$272,1+ROW(A36)-ROW(A$1))))</f>
        <v>Miles Bergman</v>
      </c>
      <c r="D36" t="str">
        <f ca="1"/>
        <v>Miles Bergman</v>
      </c>
    </row>
    <row r="37" spans="1:4" x14ac:dyDescent="0.25">
      <c r="A37" s="117" t="s">
        <v>209</v>
      </c>
      <c r="B37" s="33">
        <f>IF(COUNTIF('Sunday Pairs'!$D$2:$N$17,A37)&gt;=1,"",ROW())</f>
        <v>37</v>
      </c>
      <c r="C37" s="33" t="str" cm="1">
        <f t="array" ref="C37">IF(ROW(A37)-ROW(A$1)+1&gt;COUNT($B$1:$B$272),"",INDEX($A$1:$A$272,SMALL($B$1:$B$272,1+ROW(A37)-ROW(A$1))))</f>
        <v>James Rowbottom</v>
      </c>
      <c r="D37" t="str">
        <f ca="1"/>
        <v>James Rowbottom</v>
      </c>
    </row>
    <row r="38" spans="1:4" x14ac:dyDescent="0.25">
      <c r="A38" s="117" t="s">
        <v>211</v>
      </c>
      <c r="B38" s="33">
        <f>IF(COUNTIF('Sunday Pairs'!$D$2:$N$17,A38)&gt;=1,"",ROW())</f>
        <v>38</v>
      </c>
      <c r="C38" s="33" t="str" cm="1">
        <f t="array" ref="C38">IF(ROW(A38)-ROW(A$1)+1&gt;COUNT($B$1:$B$272),"",INDEX($A$1:$A$272,SMALL($B$1:$B$272,1+ROW(A38)-ROW(A$1))))</f>
        <v>Jy Simpkin</v>
      </c>
      <c r="D38" t="str">
        <f ca="1"/>
        <v>Jy Simpkin</v>
      </c>
    </row>
    <row r="39" spans="1:4" x14ac:dyDescent="0.25">
      <c r="A39" s="118" t="s">
        <v>214</v>
      </c>
      <c r="B39" s="33">
        <f>IF(COUNTIF('Sunday Pairs'!$D$2:$N$17,A39)&gt;=1,"",ROW())</f>
        <v>39</v>
      </c>
      <c r="C39" s="33" t="str" cm="1">
        <f t="array" ref="C39">IF(ROW(A39)-ROW(A$1)+1&gt;COUNT($B$1:$B$272),"",INDEX($A$1:$A$272,SMALL($B$1:$B$272,1+ROW(A39)-ROW(A$1))))</f>
        <v>Ed Langdon</v>
      </c>
      <c r="D39" t="str">
        <f ca="1"/>
        <v>Ed Langdon</v>
      </c>
    </row>
    <row r="40" spans="1:4" x14ac:dyDescent="0.25">
      <c r="A40" s="118" t="s">
        <v>213</v>
      </c>
      <c r="B40" s="33">
        <f>IF(COUNTIF('Sunday Pairs'!$D$2:$N$17,A40)&gt;=1,"",ROW())</f>
        <v>40</v>
      </c>
      <c r="C40" s="33" t="str" cm="1">
        <f t="array" ref="C40">IF(ROW(A40)-ROW(A$1)+1&gt;COUNT($B$1:$B$272),"",INDEX($A$1:$A$272,SMALL($B$1:$B$272,1+ROW(A40)-ROW(A$1))))</f>
        <v>Justin McInerney</v>
      </c>
      <c r="D40" t="str">
        <f ca="1"/>
        <v>Justin McInerney</v>
      </c>
    </row>
    <row r="41" spans="1:4" x14ac:dyDescent="0.25">
      <c r="A41" s="117" t="s">
        <v>217</v>
      </c>
      <c r="B41" s="33">
        <f>IF(COUNTIF('Sunday Pairs'!$D$2:$N$17,A41)&gt;=1,"",ROW())</f>
        <v>41</v>
      </c>
      <c r="C41" s="33" t="str" cm="1">
        <f t="array" ref="C41">IF(ROW(A41)-ROW(A$1)+1&gt;COUNT($B$1:$B$272),"",INDEX($A$1:$A$272,SMALL($B$1:$B$272,1+ROW(A41)-ROW(A$1))))</f>
        <v>Jase Burgoyne</v>
      </c>
      <c r="D41" t="str">
        <f ca="1"/>
        <v>Jase Burgoyne</v>
      </c>
    </row>
    <row r="42" spans="1:4" x14ac:dyDescent="0.25">
      <c r="A42" s="118" t="s">
        <v>218</v>
      </c>
      <c r="B42" s="33">
        <f>IF(COUNTIF('Sunday Pairs'!$D$2:$N$17,A42)&gt;=1,"",ROW())</f>
        <v>42</v>
      </c>
      <c r="C42" s="33" t="str" cm="1">
        <f t="array" ref="C42">IF(ROW(A42)-ROW(A$1)+1&gt;COUNT($B$1:$B$272),"",INDEX($A$1:$A$272,SMALL($B$1:$B$272,1+ROW(A42)-ROW(A$1))))</f>
        <v>Liam Duggan</v>
      </c>
      <c r="D42" t="str">
        <f ca="1"/>
        <v>Liam Duggan</v>
      </c>
    </row>
    <row r="43" spans="1:4" x14ac:dyDescent="0.25">
      <c r="A43" s="117" t="s">
        <v>219</v>
      </c>
      <c r="B43" s="33">
        <f>IF(COUNTIF('Sunday Pairs'!$D$2:$N$17,A43)&gt;=1,"",ROW())</f>
        <v>43</v>
      </c>
      <c r="C43" s="33" t="str" cm="1">
        <f t="array" ref="C43">IF(ROW(A43)-ROW(A$1)+1&gt;COUNT($B$1:$B$272),"",INDEX($A$1:$A$272,SMALL($B$1:$B$272,1+ROW(A43)-ROW(A$1))))</f>
        <v>Travis Boak</v>
      </c>
      <c r="D43" t="str">
        <f ca="1"/>
        <v>Travis Boak</v>
      </c>
    </row>
    <row r="44" spans="1:4" x14ac:dyDescent="0.25">
      <c r="A44" s="118" t="s">
        <v>224</v>
      </c>
      <c r="B44" s="33">
        <f>IF(COUNTIF('Sunday Pairs'!$D$2:$N$17,A44)&gt;=1,"",ROW())</f>
        <v>44</v>
      </c>
      <c r="C44" s="33" t="str" cm="1">
        <f t="array" ref="C44">IF(ROW(A44)-ROW(A$1)+1&gt;COUNT($B$1:$B$272),"",INDEX($A$1:$A$272,SMALL($B$1:$B$272,1+ROW(A44)-ROW(A$1))))</f>
        <v>Liam Baker</v>
      </c>
      <c r="D44" t="str">
        <f ca="1"/>
        <v>Liam Baker</v>
      </c>
    </row>
    <row r="45" spans="1:4" x14ac:dyDescent="0.25">
      <c r="A45" s="117" t="s">
        <v>225</v>
      </c>
      <c r="B45" s="33">
        <f>IF(COUNTIF('Sunday Pairs'!$D$2:$N$17,A45)&gt;=1,"",ROW())</f>
        <v>45</v>
      </c>
      <c r="C45" s="33" t="str" cm="1">
        <f t="array" ref="C45">IF(ROW(A45)-ROW(A$1)+1&gt;COUNT($B$1:$B$272),"",INDEX($A$1:$A$272,SMALL($B$1:$B$272,1+ROW(A45)-ROW(A$1))))</f>
        <v>Marcus Windhager</v>
      </c>
      <c r="D45" t="str">
        <f ca="1"/>
        <v>Marcus Windhager</v>
      </c>
    </row>
    <row r="46" spans="1:4" x14ac:dyDescent="0.25">
      <c r="A46" s="117" t="s">
        <v>227</v>
      </c>
      <c r="B46" s="33">
        <f>IF(COUNTIF('Sunday Pairs'!$D$2:$N$17,A46)&gt;=1,"",ROW())</f>
        <v>46</v>
      </c>
      <c r="C46" s="33" t="str" cm="1">
        <f t="array" ref="C46">IF(ROW(A46)-ROW(A$1)+1&gt;COUNT($B$1:$B$272),"",INDEX($A$1:$A$272,SMALL($B$1:$B$272,1+ROW(A46)-ROW(A$1))))</f>
        <v>Willem Drew</v>
      </c>
      <c r="D46" t="str">
        <f ca="1"/>
        <v>Willem Drew</v>
      </c>
    </row>
    <row r="47" spans="1:4" x14ac:dyDescent="0.25">
      <c r="A47" s="118" t="s">
        <v>232</v>
      </c>
      <c r="B47" s="33">
        <f>IF(COUNTIF('Sunday Pairs'!$D$2:$N$17,A47)&gt;=1,"",ROW())</f>
        <v>47</v>
      </c>
      <c r="C47" s="33" t="str" cm="1">
        <f t="array" ref="C47">IF(ROW(A47)-ROW(A$1)+1&gt;COUNT($B$1:$B$272),"",INDEX($A$1:$A$272,SMALL($B$1:$B$272,1+ROW(A47)-ROW(A$1))))</f>
        <v>Ryan Maric</v>
      </c>
      <c r="D47" t="str">
        <f ca="1"/>
        <v>Ryan Maric</v>
      </c>
    </row>
    <row r="48" spans="1:4" x14ac:dyDescent="0.25">
      <c r="A48" s="117" t="s">
        <v>235</v>
      </c>
      <c r="B48" s="33">
        <f>IF(COUNTIF('Sunday Pairs'!$D$2:$N$17,A48)&gt;=1,"",ROW())</f>
        <v>48</v>
      </c>
      <c r="C48" s="33" t="str" cm="1">
        <f t="array" ref="C48">IF(ROW(A48)-ROW(A$1)+1&gt;COUNT($B$1:$B$272),"",INDEX($A$1:$A$272,SMALL($B$1:$B$272,1+ROW(A48)-ROW(A$1))))</f>
        <v>Jordon Sweet</v>
      </c>
      <c r="D48" t="str">
        <f ca="1"/>
        <v>Jordon Sweet</v>
      </c>
    </row>
    <row r="49" spans="1:4" x14ac:dyDescent="0.25">
      <c r="A49" s="118" t="s">
        <v>238</v>
      </c>
      <c r="B49" s="33">
        <f>IF(COUNTIF('Sunday Pairs'!$D$2:$N$17,A49)&gt;=1,"",ROW())</f>
        <v>49</v>
      </c>
      <c r="C49" s="33" t="str" cm="1">
        <f t="array" ref="C49">IF(ROW(A49)-ROW(A$1)+1&gt;COUNT($B$1:$B$272),"",INDEX($A$1:$A$272,SMALL($B$1:$B$272,1+ROW(A49)-ROW(A$1))))</f>
        <v>Kane Farrell</v>
      </c>
      <c r="D49" t="str">
        <f ca="1"/>
        <v>Kane Farrell</v>
      </c>
    </row>
    <row r="50" spans="1:4" x14ac:dyDescent="0.25">
      <c r="A50" s="117" t="s">
        <v>245</v>
      </c>
      <c r="B50" s="33">
        <f>IF(COUNTIF('Sunday Pairs'!$D$2:$N$17,A50)&gt;=1,"",ROW())</f>
        <v>50</v>
      </c>
      <c r="C50" s="33" t="str" cm="1">
        <f t="array" ref="C50">IF(ROW(A50)-ROW(A$1)+1&gt;COUNT($B$1:$B$272),"",INDEX($A$1:$A$272,SMALL($B$1:$B$272,1+ROW(A50)-ROW(A$1))))</f>
        <v>Colby McKercher</v>
      </c>
      <c r="D50" t="str">
        <f ca="1"/>
        <v>Colby McKercher</v>
      </c>
    </row>
    <row r="51" spans="1:4" x14ac:dyDescent="0.25">
      <c r="A51" s="118" t="s">
        <v>257</v>
      </c>
      <c r="B51" s="33">
        <f>IF(COUNTIF('Sunday Pairs'!$D$2:$N$17,A51)&gt;=1,"",ROW())</f>
        <v>51</v>
      </c>
      <c r="C51" s="33" t="str" cm="1">
        <f t="array" ref="C51">IF(ROW(A51)-ROW(A$1)+1&gt;COUNT($B$1:$B$272),"",INDEX($A$1:$A$272,SMALL($B$1:$B$272,1+ROW(A51)-ROW(A$1))))</f>
        <v>Bradley Hill</v>
      </c>
      <c r="D51" t="str">
        <f ca="1"/>
        <v>Bradley Hill</v>
      </c>
    </row>
    <row r="52" spans="1:4" x14ac:dyDescent="0.25">
      <c r="A52" s="118" t="s">
        <v>260</v>
      </c>
      <c r="B52" s="33">
        <f>IF(COUNTIF('Sunday Pairs'!$D$2:$N$17,A52)&gt;=1,"",ROW())</f>
        <v>52</v>
      </c>
      <c r="C52" s="33" t="str" cm="1">
        <f t="array" ref="C52">IF(ROW(A52)-ROW(A$1)+1&gt;COUNT($B$1:$B$272),"",INDEX($A$1:$A$272,SMALL($B$1:$B$272,1+ROW(A52)-ROW(A$1))))</f>
        <v>Paul Curtis</v>
      </c>
      <c r="D52" t="str">
        <f ca="1"/>
        <v>Paul Curtis</v>
      </c>
    </row>
    <row r="53" spans="1:4" x14ac:dyDescent="0.25">
      <c r="A53" s="117" t="s">
        <v>259</v>
      </c>
      <c r="B53" s="33">
        <f>IF(COUNTIF('Sunday Pairs'!$D$2:$N$17,A53)&gt;=1,"",ROW())</f>
        <v>53</v>
      </c>
      <c r="C53" s="33" t="str" cm="1">
        <f t="array" ref="C53">IF(ROW(A53)-ROW(A$1)+1&gt;COUNT($B$1:$B$272),"",INDEX($A$1:$A$272,SMALL($B$1:$B$272,1+ROW(A53)-ROW(A$1))))</f>
        <v>Ryan Byrnes</v>
      </c>
      <c r="D53" t="str">
        <f ca="1"/>
        <v>Ryan Byrnes</v>
      </c>
    </row>
    <row r="54" spans="1:4" x14ac:dyDescent="0.25">
      <c r="A54" s="117" t="s">
        <v>264</v>
      </c>
      <c r="B54" s="33">
        <f>IF(COUNTIF('Sunday Pairs'!$D$2:$N$17,A54)&gt;=1,"",ROW())</f>
        <v>54</v>
      </c>
      <c r="C54" s="33" t="str" cm="1">
        <f t="array" ref="C54">IF(ROW(A54)-ROW(A$1)+1&gt;COUNT($B$1:$B$272),"",INDEX($A$1:$A$272,SMALL($B$1:$B$272,1+ROW(A54)-ROW(A$1))))</f>
        <v>Steven May</v>
      </c>
      <c r="D54" t="str">
        <f ca="1"/>
        <v>Steven May</v>
      </c>
    </row>
    <row r="55" spans="1:4" x14ac:dyDescent="0.25">
      <c r="A55" s="118" t="s">
        <v>267</v>
      </c>
      <c r="B55" s="33">
        <f>IF(COUNTIF('Sunday Pairs'!$D$2:$N$17,A55)&gt;=1,"",ROW())</f>
        <v>55</v>
      </c>
      <c r="C55" s="33" t="str" cm="1">
        <f t="array" ref="C55">IF(ROW(A55)-ROW(A$1)+1&gt;COUNT($B$1:$B$272),"",INDEX($A$1:$A$272,SMALL($B$1:$B$272,1+ROW(A55)-ROW(A$1))))</f>
        <v>Kade Chandler</v>
      </c>
      <c r="D55" t="str">
        <f ca="1"/>
        <v>Kade Chandler</v>
      </c>
    </row>
    <row r="56" spans="1:4" x14ac:dyDescent="0.25">
      <c r="A56" s="118" t="s">
        <v>271</v>
      </c>
      <c r="B56" s="33">
        <f>IF(COUNTIF('Sunday Pairs'!$D$2:$N$17,A56)&gt;=1,"",ROW())</f>
        <v>56</v>
      </c>
      <c r="C56" s="33" t="str" cm="1">
        <f t="array" ref="C56">IF(ROW(A56)-ROW(A$1)+1&gt;COUNT($B$1:$B$272),"",INDEX($A$1:$A$272,SMALL($B$1:$B$272,1+ROW(A56)-ROW(A$1))))</f>
        <v>Mason Wood</v>
      </c>
      <c r="D56" t="str">
        <f ca="1"/>
        <v>Mason Wood</v>
      </c>
    </row>
    <row r="57" spans="1:4" x14ac:dyDescent="0.25">
      <c r="A57" s="117" t="s">
        <v>275</v>
      </c>
      <c r="B57" s="33">
        <f>IF(COUNTIF('Sunday Pairs'!$D$2:$N$17,A57)&gt;=1,"",ROW())</f>
        <v>57</v>
      </c>
      <c r="C57" s="33" t="str" cm="1">
        <f t="array" ref="C57">IF(ROW(A57)-ROW(A$1)+1&gt;COUNT($B$1:$B$272),"",INDEX($A$1:$A$272,SMALL($B$1:$B$272,1+ROW(A57)-ROW(A$1))))</f>
        <v>Mitch Georgiades</v>
      </c>
      <c r="D57" t="str">
        <f ca="1"/>
        <v>Mitch Georgiades</v>
      </c>
    </row>
    <row r="58" spans="1:4" x14ac:dyDescent="0.25">
      <c r="A58" s="118" t="s">
        <v>278</v>
      </c>
      <c r="B58" s="33">
        <f>IF(COUNTIF('Sunday Pairs'!$D$2:$N$17,A58)&gt;=1,"",ROW())</f>
        <v>58</v>
      </c>
      <c r="C58" s="33" t="str" cm="1">
        <f t="array" ref="C58">IF(ROW(A58)-ROW(A$1)+1&gt;COUNT($B$1:$B$272),"",INDEX($A$1:$A$272,SMALL($B$1:$B$272,1+ROW(A58)-ROW(A$1))))</f>
        <v>Ryan Burton</v>
      </c>
      <c r="D58" t="str">
        <f ca="1"/>
        <v>Ryan Burton</v>
      </c>
    </row>
    <row r="59" spans="1:4" x14ac:dyDescent="0.25">
      <c r="A59" s="117" t="s">
        <v>282</v>
      </c>
      <c r="B59" s="33">
        <f>IF(COUNTIF('Sunday Pairs'!$D$2:$N$17,A59)&gt;=1,"",ROW())</f>
        <v>59</v>
      </c>
      <c r="C59" s="33" t="str" cm="1">
        <f t="array" ref="C59">IF(ROW(A59)-ROW(A$1)+1&gt;COUNT($B$1:$B$272),"",INDEX($A$1:$A$272,SMALL($B$1:$B$272,1+ROW(A59)-ROW(A$1))))</f>
        <v>Harry Cunningham</v>
      </c>
      <c r="D59" t="str">
        <f ca="1"/>
        <v>Harry Cunningham</v>
      </c>
    </row>
    <row r="60" spans="1:4" x14ac:dyDescent="0.25">
      <c r="A60" s="118" t="s">
        <v>283</v>
      </c>
      <c r="B60" s="33">
        <f>IF(COUNTIF('Sunday Pairs'!$D$2:$N$17,A60)&gt;=1,"",ROW())</f>
        <v>60</v>
      </c>
      <c r="C60" s="33" t="str" cm="1">
        <f t="array" ref="C60">IF(ROW(A60)-ROW(A$1)+1&gt;COUNT($B$1:$B$272),"",INDEX($A$1:$A$272,SMALL($B$1:$B$272,1+ROW(A60)-ROW(A$1))))</f>
        <v>Harry Boyd</v>
      </c>
      <c r="D60" t="str">
        <f ca="1"/>
        <v>Harry Boyd</v>
      </c>
    </row>
    <row r="61" spans="1:4" x14ac:dyDescent="0.25">
      <c r="A61" s="117" t="s">
        <v>296</v>
      </c>
      <c r="B61" s="33">
        <f>IF(COUNTIF('Sunday Pairs'!$D$2:$N$17,A61)&gt;=1,"",ROW())</f>
        <v>61</v>
      </c>
      <c r="C61" s="33" t="str" cm="1">
        <f t="array" ref="C61">IF(ROW(A61)-ROW(A$1)+1&gt;COUNT($B$1:$B$272),"",INDEX($A$1:$A$272,SMALL($B$1:$B$272,1+ROW(A61)-ROW(A$1))))</f>
        <v>Joe Richards</v>
      </c>
      <c r="D61" t="str">
        <f ca="1"/>
        <v>Joe Richards</v>
      </c>
    </row>
    <row r="62" spans="1:4" x14ac:dyDescent="0.25">
      <c r="A62" s="117" t="s">
        <v>299</v>
      </c>
      <c r="B62" s="33">
        <f>IF(COUNTIF('Sunday Pairs'!$D$2:$N$17,A62)&gt;=1,"",ROW())</f>
        <v>62</v>
      </c>
      <c r="C62" s="33" t="str" cm="1">
        <f t="array" ref="C62">IF(ROW(A62)-ROW(A$1)+1&gt;COUNT($B$1:$B$272),"",INDEX($A$1:$A$272,SMALL($B$1:$B$272,1+ROW(A62)-ROW(A$1))))</f>
        <v>Tom McDonald</v>
      </c>
      <c r="D62" t="str">
        <f ca="1"/>
        <v>Tom McDonald</v>
      </c>
    </row>
    <row r="63" spans="1:4" x14ac:dyDescent="0.25">
      <c r="A63" s="118" t="s">
        <v>300</v>
      </c>
      <c r="B63" s="33">
        <f>IF(COUNTIF('Sunday Pairs'!$D$2:$N$17,A63)&gt;=1,"",ROW())</f>
        <v>63</v>
      </c>
      <c r="C63" s="33" t="str" cm="1">
        <f t="array" ref="C63">IF(ROW(A63)-ROW(A$1)+1&gt;COUNT($B$1:$B$272),"",INDEX($A$1:$A$272,SMALL($B$1:$B$272,1+ROW(A63)-ROW(A$1))))</f>
        <v>Dylan Stephens</v>
      </c>
      <c r="D63" t="str">
        <f ca="1"/>
        <v>Dylan Stephens</v>
      </c>
    </row>
    <row r="64" spans="1:4" x14ac:dyDescent="0.25">
      <c r="A64" s="118" t="s">
        <v>303</v>
      </c>
      <c r="B64" s="33">
        <f>IF(COUNTIF('Sunday Pairs'!$D$2:$N$17,A64)&gt;=1,"",ROW())</f>
        <v>64</v>
      </c>
      <c r="C64" s="33" t="str" cm="1">
        <f t="array" ref="C64">IF(ROW(A64)-ROW(A$1)+1&gt;COUNT($B$1:$B$272),"",INDEX($A$1:$A$272,SMALL($B$1:$B$272,1+ROW(A64)-ROW(A$1))))</f>
        <v>Sam Powell-Pepper</v>
      </c>
      <c r="D64" t="str">
        <f ca="1"/>
        <v>Sam Powell-Pepper</v>
      </c>
    </row>
    <row r="65" spans="1:4" x14ac:dyDescent="0.25">
      <c r="A65" s="117" t="s">
        <v>305</v>
      </c>
      <c r="B65" s="33">
        <f>IF(COUNTIF('Sunday Pairs'!$D$2:$N$17,A65)&gt;=1,"",ROW())</f>
        <v>65</v>
      </c>
      <c r="C65" s="33" t="str" cm="1">
        <f t="array" ref="C65">IF(ROW(A65)-ROW(A$1)+1&gt;COUNT($B$1:$B$272),"",INDEX($A$1:$A$272,SMALL($B$1:$B$272,1+ROW(A65)-ROW(A$1))))</f>
        <v>Jeremy McGovern</v>
      </c>
      <c r="D65" t="str">
        <f ca="1"/>
        <v>Jeremy McGovern</v>
      </c>
    </row>
    <row r="66" spans="1:4" x14ac:dyDescent="0.25">
      <c r="A66" s="117" t="s">
        <v>307</v>
      </c>
      <c r="B66" s="33">
        <f>IF(COUNTIF('Sunday Pairs'!$D$2:$N$17,A66)&gt;=1,"",ROW())</f>
        <v>66</v>
      </c>
      <c r="C66" s="33" t="str" cm="1">
        <f t="array" ref="C66">IF(ROW(A66)-ROW(A$1)+1&gt;COUNT($B$1:$B$272),"",INDEX($A$1:$A$272,SMALL($B$1:$B$272,1+ROW(A66)-ROW(A$1))))</f>
        <v>Hugo Garcia</v>
      </c>
      <c r="D66" t="str">
        <f ca="1"/>
        <v>Hugo Garcia</v>
      </c>
    </row>
    <row r="67" spans="1:4" x14ac:dyDescent="0.25">
      <c r="A67" s="118" t="s">
        <v>308</v>
      </c>
      <c r="B67" s="33">
        <f>IF(COUNTIF('Sunday Pairs'!$D$2:$N$17,A67)&gt;=1,"",ROW())</f>
        <v>67</v>
      </c>
      <c r="C67" s="33" t="str" cm="1">
        <f t="array" ref="C67">IF(ROW(A67)-ROW(A$1)+1&gt;COUNT($B$1:$B$272),"",INDEX($A$1:$A$272,SMALL($B$1:$B$272,1+ROW(A67)-ROW(A$1))))</f>
        <v>Brady Hough</v>
      </c>
      <c r="D67" t="str">
        <f ca="1"/>
        <v>Brady Hough</v>
      </c>
    </row>
    <row r="68" spans="1:4" x14ac:dyDescent="0.25">
      <c r="A68" s="117" t="s">
        <v>312</v>
      </c>
      <c r="B68" s="33">
        <f>IF(COUNTIF('Sunday Pairs'!$D$2:$N$17,A68)&gt;=1,"",ROW())</f>
        <v>68</v>
      </c>
      <c r="C68" s="33" t="str" cm="1">
        <f t="array" ref="C68">IF(ROW(A68)-ROW(A$1)+1&gt;COUNT($B$1:$B$272),"",INDEX($A$1:$A$272,SMALL($B$1:$B$272,1+ROW(A68)-ROW(A$1))))</f>
        <v>Daniel Turner</v>
      </c>
      <c r="D68" t="str">
        <f ca="1"/>
        <v>Daniel Turner</v>
      </c>
    </row>
    <row r="69" spans="1:4" x14ac:dyDescent="0.25">
      <c r="A69" s="118" t="s">
        <v>313</v>
      </c>
      <c r="B69" s="33">
        <f>IF(COUNTIF('Sunday Pairs'!$D$2:$N$17,A69)&gt;=1,"",ROW())</f>
        <v>69</v>
      </c>
      <c r="C69" s="33" t="str" cm="1">
        <f t="array" ref="C69">IF(ROW(A69)-ROW(A$1)+1&gt;COUNT($B$1:$B$272),"",INDEX($A$1:$A$272,SMALL($B$1:$B$272,1+ROW(A69)-ROW(A$1))))</f>
        <v>Riley Bice</v>
      </c>
      <c r="D69" t="str">
        <f ca="1"/>
        <v>Riley Bice</v>
      </c>
    </row>
    <row r="70" spans="1:4" x14ac:dyDescent="0.25">
      <c r="A70" s="117" t="s">
        <v>317</v>
      </c>
      <c r="B70" s="33">
        <f>IF(COUNTIF('Sunday Pairs'!$D$2:$N$17,A70)&gt;=1,"",ROW())</f>
        <v>70</v>
      </c>
      <c r="C70" s="33" t="str" cm="1">
        <f t="array" ref="C70">IF(ROW(A70)-ROW(A$1)+1&gt;COUNT($B$1:$B$272),"",INDEX($A$1:$A$272,SMALL($B$1:$B$272,1+ROW(A70)-ROW(A$1))))</f>
        <v>Max Hall</v>
      </c>
      <c r="D70" t="str">
        <f ca="1"/>
        <v>Max Hall</v>
      </c>
    </row>
    <row r="71" spans="1:4" x14ac:dyDescent="0.25">
      <c r="A71" s="118" t="s">
        <v>318</v>
      </c>
      <c r="B71" s="33">
        <f>IF(COUNTIF('Sunday Pairs'!$D$2:$N$17,A71)&gt;=1,"",ROW())</f>
        <v>71</v>
      </c>
      <c r="C71" s="33" t="str" cm="1">
        <f t="array" ref="C71">IF(ROW(A71)-ROW(A$1)+1&gt;COUNT($B$1:$B$272),"",INDEX($A$1:$A$272,SMALL($B$1:$B$272,1+ROW(A71)-ROW(A$1))))</f>
        <v>Cooper Sharman</v>
      </c>
      <c r="D71" t="str">
        <f ca="1"/>
        <v>Cooper Sharman</v>
      </c>
    </row>
    <row r="72" spans="1:4" x14ac:dyDescent="0.25">
      <c r="A72" s="118" t="s">
        <v>320</v>
      </c>
      <c r="B72" s="33">
        <f>IF(COUNTIF('Sunday Pairs'!$D$2:$N$17,A72)&gt;=1,"",ROW())</f>
        <v>72</v>
      </c>
      <c r="C72" s="33" t="str" cm="1">
        <f t="array" ref="C72">IF(ROW(A72)-ROW(A$1)+1&gt;COUNT($B$1:$B$272),"",INDEX($A$1:$A$272,SMALL($B$1:$B$272,1+ROW(A72)-ROW(A$1))))</f>
        <v>Tom Sparrow</v>
      </c>
      <c r="D72" t="str">
        <f ca="1"/>
        <v>Tom Sparrow</v>
      </c>
    </row>
    <row r="73" spans="1:4" x14ac:dyDescent="0.25">
      <c r="A73" s="117" t="s">
        <v>321</v>
      </c>
      <c r="B73" s="33">
        <f>IF(COUNTIF('Sunday Pairs'!$D$2:$N$17,A73)&gt;=1,"",ROW())</f>
        <v>73</v>
      </c>
      <c r="C73" s="33" t="str" cm="1">
        <f t="array" ref="C73">IF(ROW(A73)-ROW(A$1)+1&gt;COUNT($B$1:$B$272),"",INDEX($A$1:$A$272,SMALL($B$1:$B$272,1+ROW(A73)-ROW(A$1))))</f>
        <v>Mitch Owens</v>
      </c>
      <c r="D73" t="str">
        <f ca="1"/>
        <v>Mitch Owens</v>
      </c>
    </row>
    <row r="74" spans="1:4" x14ac:dyDescent="0.25">
      <c r="A74" s="118" t="s">
        <v>326</v>
      </c>
      <c r="B74" s="33">
        <f>IF(COUNTIF('Sunday Pairs'!$D$2:$N$17,A74)&gt;=1,"",ROW())</f>
        <v>74</v>
      </c>
      <c r="C74" s="33" t="str" cm="1">
        <f t="array" ref="C74">IF(ROW(A74)-ROW(A$1)+1&gt;COUNT($B$1:$B$272),"",INDEX($A$1:$A$272,SMALL($B$1:$B$272,1+ROW(A74)-ROW(A$1))))</f>
        <v>Darcy Wilson</v>
      </c>
      <c r="D74" t="str">
        <f ca="1"/>
        <v>Darcy Wilson</v>
      </c>
    </row>
    <row r="75" spans="1:4" x14ac:dyDescent="0.25">
      <c r="A75" s="117" t="s">
        <v>325</v>
      </c>
      <c r="B75" s="33">
        <f>IF(COUNTIF('Sunday Pairs'!$D$2:$N$17,A75)&gt;=1,"",ROW())</f>
        <v>75</v>
      </c>
      <c r="C75" s="33" t="str" cm="1">
        <f t="array" ref="C75">IF(ROW(A75)-ROW(A$1)+1&gt;COUNT($B$1:$B$272),"",INDEX($A$1:$A$272,SMALL($B$1:$B$272,1+ROW(A75)-ROW(A$1))))</f>
        <v>Harley Reid</v>
      </c>
      <c r="D75" t="str">
        <f ca="1"/>
        <v>Harley Reid</v>
      </c>
    </row>
    <row r="76" spans="1:4" x14ac:dyDescent="0.25">
      <c r="A76" s="117" t="s">
        <v>331</v>
      </c>
      <c r="B76" s="33">
        <f>IF(COUNTIF('Sunday Pairs'!$D$2:$N$17,A76)&gt;=1,"",ROW())</f>
        <v>76</v>
      </c>
      <c r="C76" s="33" t="str" cm="1">
        <f t="array" ref="C76">IF(ROW(A76)-ROW(A$1)+1&gt;COUNT($B$1:$B$272),"",INDEX($A$1:$A$272,SMALL($B$1:$B$272,1+ROW(A76)-ROW(A$1))))</f>
        <v>Cooper Harvey</v>
      </c>
      <c r="D76" t="str">
        <f ca="1"/>
        <v>Cooper Harvey</v>
      </c>
    </row>
    <row r="77" spans="1:4" x14ac:dyDescent="0.25">
      <c r="A77" s="117" t="s">
        <v>333</v>
      </c>
      <c r="B77" s="33">
        <f>IF(COUNTIF('Sunday Pairs'!$D$2:$N$17,A77)&gt;=1,"",ROW())</f>
        <v>77</v>
      </c>
      <c r="C77" s="33" t="str" cm="1">
        <f t="array" ref="C77">IF(ROW(A77)-ROW(A$1)+1&gt;COUNT($B$1:$B$272),"",INDEX($A$1:$A$272,SMALL($B$1:$B$272,1+ROW(A77)-ROW(A$1))))</f>
        <v>Anthony Caminiti</v>
      </c>
      <c r="D77" t="str">
        <f ca="1"/>
        <v>Anthony Caminiti</v>
      </c>
    </row>
    <row r="78" spans="1:4" x14ac:dyDescent="0.25">
      <c r="A78" s="118" t="s">
        <v>340</v>
      </c>
      <c r="B78" s="33">
        <f>IF(COUNTIF('Sunday Pairs'!$D$2:$N$17,A78)&gt;=1,"",ROW())</f>
        <v>78</v>
      </c>
      <c r="C78" s="33" t="str" cm="1">
        <f t="array" ref="C78">IF(ROW(A78)-ROW(A$1)+1&gt;COUNT($B$1:$B$272),"",INDEX($A$1:$A$272,SMALL($B$1:$B$272,1+ROW(A78)-ROW(A$1))))</f>
        <v>Rory Atkins</v>
      </c>
      <c r="D78" t="str">
        <f ca="1"/>
        <v>Rory Atkins</v>
      </c>
    </row>
    <row r="79" spans="1:4" x14ac:dyDescent="0.25">
      <c r="A79" s="118" t="s">
        <v>342</v>
      </c>
      <c r="B79" s="33">
        <f>IF(COUNTIF('Sunday Pairs'!$D$2:$N$17,A79)&gt;=1,"",ROW())</f>
        <v>79</v>
      </c>
      <c r="C79" s="33" t="str" cm="1">
        <f t="array" ref="C79">IF(ROW(A79)-ROW(A$1)+1&gt;COUNT($B$1:$B$272),"",INDEX($A$1:$A$272,SMALL($B$1:$B$272,1+ROW(A79)-ROW(A$1))))</f>
        <v>Braeden Campbell</v>
      </c>
      <c r="D79" t="str">
        <f ca="1"/>
        <v>Braeden Campbell</v>
      </c>
    </row>
    <row r="80" spans="1:4" x14ac:dyDescent="0.25">
      <c r="A80" s="117" t="s">
        <v>341</v>
      </c>
      <c r="B80" s="33">
        <f>IF(COUNTIF('Sunday Pairs'!$D$2:$N$17,A80)&gt;=1,"",ROW())</f>
        <v>80</v>
      </c>
      <c r="C80" s="33" t="str" cm="1">
        <f t="array" ref="C80">IF(ROW(A80)-ROW(A$1)+1&gt;COUNT($B$1:$B$272),"",INDEX($A$1:$A$272,SMALL($B$1:$B$272,1+ROW(A80)-ROW(A$1))))</f>
        <v>Jake Waterman</v>
      </c>
      <c r="D80" t="str">
        <f ca="1"/>
        <v>Jake Waterman</v>
      </c>
    </row>
    <row r="81" spans="1:4" x14ac:dyDescent="0.25">
      <c r="A81" s="118" t="s">
        <v>345</v>
      </c>
      <c r="B81" s="33">
        <f>IF(COUNTIF('Sunday Pairs'!$D$2:$N$17,A81)&gt;=1,"",ROW())</f>
        <v>81</v>
      </c>
      <c r="C81" s="33" t="str" cm="1">
        <f t="array" ref="C81">IF(ROW(A81)-ROW(A$1)+1&gt;COUNT($B$1:$B$272),"",INDEX($A$1:$A$272,SMALL($B$1:$B$272,1+ROW(A81)-ROW(A$1))))</f>
        <v>Harvey Langford</v>
      </c>
      <c r="D81" t="str">
        <f ca="1"/>
        <v>Harvey Langford</v>
      </c>
    </row>
    <row r="82" spans="1:4" x14ac:dyDescent="0.25">
      <c r="A82" s="117" t="s">
        <v>346</v>
      </c>
      <c r="B82" s="33">
        <f>IF(COUNTIF('Sunday Pairs'!$D$2:$N$17,A82)&gt;=1,"",ROW())</f>
        <v>82</v>
      </c>
      <c r="C82" s="33" t="str" cm="1">
        <f t="array" ref="C82">IF(ROW(A82)-ROW(A$1)+1&gt;COUNT($B$1:$B$272),"",INDEX($A$1:$A$272,SMALL($B$1:$B$272,1+ROW(A82)-ROW(A$1))))</f>
        <v>Luke McDonald</v>
      </c>
      <c r="D82" t="str">
        <f ca="1"/>
        <v>Luke McDonald</v>
      </c>
    </row>
    <row r="83" spans="1:4" x14ac:dyDescent="0.25">
      <c r="A83" s="118" t="s">
        <v>350</v>
      </c>
      <c r="B83" s="33">
        <f>IF(COUNTIF('Sunday Pairs'!$D$2:$N$17,A83)&gt;=1,"",ROW())</f>
        <v>83</v>
      </c>
      <c r="C83" s="33" t="str" cm="1">
        <f t="array" ref="C83">IF(ROW(A83)-ROW(A$1)+1&gt;COUNT($B$1:$B$272),"",INDEX($A$1:$A$272,SMALL($B$1:$B$272,1+ROW(A83)-ROW(A$1))))</f>
        <v>Judd McVee</v>
      </c>
      <c r="D83" t="str">
        <f ca="1"/>
        <v>Judd McVee</v>
      </c>
    </row>
    <row r="84" spans="1:4" x14ac:dyDescent="0.25">
      <c r="A84" s="117" t="s">
        <v>355</v>
      </c>
      <c r="B84" s="33">
        <f>IF(COUNTIF('Sunday Pairs'!$D$2:$N$17,A84)&gt;=1,"",ROW())</f>
        <v>84</v>
      </c>
      <c r="C84" s="33" t="str" cm="1">
        <f t="array" ref="C84">IF(ROW(A84)-ROW(A$1)+1&gt;COUNT($B$1:$B$272),"",INDEX($A$1:$A$272,SMALL($B$1:$B$272,1+ROW(A84)-ROW(A$1))))</f>
        <v>George Wardlaw</v>
      </c>
      <c r="D84" t="str">
        <f ca="1"/>
        <v>George Wardlaw</v>
      </c>
    </row>
    <row r="85" spans="1:4" x14ac:dyDescent="0.25">
      <c r="A85" s="117" t="s">
        <v>354</v>
      </c>
      <c r="B85" s="33">
        <f>IF(COUNTIF('Sunday Pairs'!$D$2:$N$17,A85)&gt;=1,"",ROW())</f>
        <v>85</v>
      </c>
      <c r="C85" s="33" t="str" cm="1">
        <f t="array" ref="C85">IF(ROW(A85)-ROW(A$1)+1&gt;COUNT($B$1:$B$272),"",INDEX($A$1:$A$272,SMALL($B$1:$B$272,1+ROW(A85)-ROW(A$1))))</f>
        <v>James Jordon</v>
      </c>
      <c r="D85" t="str">
        <f ca="1"/>
        <v>James Jordon</v>
      </c>
    </row>
    <row r="86" spans="1:4" x14ac:dyDescent="0.25">
      <c r="A86" s="118" t="s">
        <v>353</v>
      </c>
      <c r="B86" s="33">
        <f>IF(COUNTIF('Sunday Pairs'!$D$2:$N$17,A86)&gt;=1,"",ROW())</f>
        <v>86</v>
      </c>
      <c r="C86" s="33" t="str" cm="1">
        <f t="array" ref="C86">IF(ROW(A86)-ROW(A$1)+1&gt;COUNT($B$1:$B$272),"",INDEX($A$1:$A$272,SMALL($B$1:$B$272,1+ROW(A86)-ROW(A$1))))</f>
        <v>Elijah Hewett</v>
      </c>
      <c r="D86" t="str">
        <f ca="1"/>
        <v>Elijah Hewett</v>
      </c>
    </row>
    <row r="87" spans="1:4" x14ac:dyDescent="0.25">
      <c r="A87" s="118" t="s">
        <v>356</v>
      </c>
      <c r="B87" s="33">
        <f>IF(COUNTIF('Sunday Pairs'!$D$2:$N$17,A87)&gt;=1,"",ROW())</f>
        <v>87</v>
      </c>
      <c r="C87" s="33" t="str" cm="1">
        <f t="array" ref="C87">IF(ROW(A87)-ROW(A$1)+1&gt;COUNT($B$1:$B$272),"",INDEX($A$1:$A$272,SMALL($B$1:$B$272,1+ROW(A87)-ROW(A$1))))</f>
        <v>Hunter Clark</v>
      </c>
      <c r="D87" t="str">
        <f ca="1"/>
        <v>Hunter Clark</v>
      </c>
    </row>
    <row r="88" spans="1:4" x14ac:dyDescent="0.25">
      <c r="A88" s="117" t="s">
        <v>357</v>
      </c>
      <c r="B88" s="33">
        <f>IF(COUNTIF('Sunday Pairs'!$D$2:$N$17,A88)&gt;=1,"",ROW())</f>
        <v>88</v>
      </c>
      <c r="C88" s="33" t="str" cm="1">
        <f t="array" ref="C88">IF(ROW(A88)-ROW(A$1)+1&gt;COUNT($B$1:$B$272),"",INDEX($A$1:$A$272,SMALL($B$1:$B$272,1+ROW(A88)-ROW(A$1))))</f>
        <v>Arie Schoenmaker</v>
      </c>
      <c r="D88" t="str">
        <f ca="1"/>
        <v>Arie Schoenmaker</v>
      </c>
    </row>
    <row r="89" spans="1:4" x14ac:dyDescent="0.25">
      <c r="A89" s="118" t="s">
        <v>360</v>
      </c>
      <c r="B89" s="33">
        <f>IF(COUNTIF('Sunday Pairs'!$D$2:$N$17,A89)&gt;=1,"",ROW())</f>
        <v>89</v>
      </c>
      <c r="C89" s="33" t="str" cm="1">
        <f t="array" ref="C89">IF(ROW(A89)-ROW(A$1)+1&gt;COUNT($B$1:$B$272),"",INDEX($A$1:$A$272,SMALL($B$1:$B$272,1+ROW(A89)-ROW(A$1))))</f>
        <v>Cameron Zurhaar</v>
      </c>
      <c r="D89" t="str">
        <f ca="1"/>
        <v>Cameron Zurhaar</v>
      </c>
    </row>
    <row r="90" spans="1:4" x14ac:dyDescent="0.25">
      <c r="A90" s="117" t="s">
        <v>362</v>
      </c>
      <c r="B90" s="33">
        <f>IF(COUNTIF('Sunday Pairs'!$D$2:$N$17,A90)&gt;=1,"",ROW())</f>
        <v>90</v>
      </c>
      <c r="C90" s="33" t="str" cm="1">
        <f t="array" ref="C90">IF(ROW(A90)-ROW(A$1)+1&gt;COUNT($B$1:$B$272),"",INDEX($A$1:$A$272,SMALL($B$1:$B$272,1+ROW(A90)-ROW(A$1))))</f>
        <v>Mani Liddy</v>
      </c>
      <c r="D90" t="str">
        <f ca="1"/>
        <v>Mani Liddy</v>
      </c>
    </row>
    <row r="91" spans="1:4" x14ac:dyDescent="0.25">
      <c r="A91" s="117" t="s">
        <v>365</v>
      </c>
      <c r="B91" s="33">
        <f>IF(COUNTIF('Sunday Pairs'!$D$2:$N$17,A91)&gt;=1,"",ROW())</f>
        <v>91</v>
      </c>
      <c r="C91" s="33" t="str" cm="1">
        <f t="array" ref="C91">IF(ROW(A91)-ROW(A$1)+1&gt;COUNT($B$1:$B$272),"",INDEX($A$1:$A$272,SMALL($B$1:$B$272,1+ROW(A91)-ROW(A$1))))</f>
        <v>Aidan Corr</v>
      </c>
      <c r="D91" t="str">
        <f ca="1"/>
        <v>Aidan Corr</v>
      </c>
    </row>
    <row r="92" spans="1:4" x14ac:dyDescent="0.25">
      <c r="A92" s="118" t="s">
        <v>367</v>
      </c>
      <c r="B92" s="33">
        <f>IF(COUNTIF('Sunday Pairs'!$D$2:$N$17,A92)&gt;=1,"",ROW())</f>
        <v>92</v>
      </c>
      <c r="C92" s="33" t="str" cm="1">
        <f t="array" ref="C92">IF(ROW(A92)-ROW(A$1)+1&gt;COUNT($B$1:$B$272),"",INDEX($A$1:$A$272,SMALL($B$1:$B$272,1+ROW(A92)-ROW(A$1))))</f>
        <v>Nick Larkey</v>
      </c>
      <c r="D92" t="str">
        <f ca="1"/>
        <v>Nick Larkey</v>
      </c>
    </row>
    <row r="93" spans="1:4" x14ac:dyDescent="0.25">
      <c r="A93" s="118" t="s">
        <v>366</v>
      </c>
      <c r="B93" s="33">
        <f>IF(COUNTIF('Sunday Pairs'!$D$2:$N$17,A93)&gt;=1,"",ROW())</f>
        <v>93</v>
      </c>
      <c r="C93" s="33" t="str" cm="1">
        <f t="array" ref="C93">IF(ROW(A93)-ROW(A$1)+1&gt;COUNT($B$1:$B$272),"",INDEX($A$1:$A$272,SMALL($B$1:$B$272,1+ROW(A93)-ROW(A$1))))</f>
        <v>Angus Sheldrick</v>
      </c>
      <c r="D93" t="str">
        <f ca="1"/>
        <v>Angus Sheldrick</v>
      </c>
    </row>
    <row r="94" spans="1:4" x14ac:dyDescent="0.25">
      <c r="A94" s="118" t="s">
        <v>372</v>
      </c>
      <c r="B94" s="33">
        <f>IF(COUNTIF('Sunday Pairs'!$D$2:$N$17,A94)&gt;=1,"",ROW())</f>
        <v>94</v>
      </c>
      <c r="C94" s="33" t="str" cm="1">
        <f t="array" ref="C94">IF(ROW(A94)-ROW(A$1)+1&gt;COUNT($B$1:$B$272),"",INDEX($A$1:$A$272,SMALL($B$1:$B$272,1+ROW(A94)-ROW(A$1))))</f>
        <v>Jamie Cripps</v>
      </c>
      <c r="D94" t="str">
        <f ca="1"/>
        <v>Jamie Cripps</v>
      </c>
    </row>
    <row r="95" spans="1:4" x14ac:dyDescent="0.25">
      <c r="A95" s="117" t="s">
        <v>377</v>
      </c>
      <c r="B95" s="33">
        <f>IF(COUNTIF('Sunday Pairs'!$D$2:$N$17,A95)&gt;=1,"",ROW())</f>
        <v>95</v>
      </c>
      <c r="C95" s="33" t="str" cm="1">
        <f t="array" ref="C95">IF(ROW(A95)-ROW(A$1)+1&gt;COUNT($B$1:$B$272),"",INDEX($A$1:$A$272,SMALL($B$1:$B$272,1+ROW(A95)-ROW(A$1))))</f>
        <v>Tim Kelly</v>
      </c>
      <c r="D95" t="str">
        <f ca="1"/>
        <v>Tim Kelly</v>
      </c>
    </row>
    <row r="96" spans="1:4" x14ac:dyDescent="0.25">
      <c r="A96" s="118" t="s">
        <v>379</v>
      </c>
      <c r="B96" s="33">
        <f>IF(COUNTIF('Sunday Pairs'!$D$2:$N$17,A96)&gt;=1,"",ROW())</f>
        <v>96</v>
      </c>
      <c r="C96" s="33" t="str" cm="1">
        <f t="array" ref="C96">IF(ROW(A96)-ROW(A$1)+1&gt;COUNT($B$1:$B$272),"",INDEX($A$1:$A$272,SMALL($B$1:$B$272,1+ROW(A96)-ROW(A$1))))</f>
        <v>Tom Cole</v>
      </c>
      <c r="D96" t="str">
        <f ca="1"/>
        <v>Tom Cole</v>
      </c>
    </row>
    <row r="97" spans="1:4" x14ac:dyDescent="0.25">
      <c r="A97" s="117" t="s">
        <v>384</v>
      </c>
      <c r="B97" s="33">
        <f>IF(COUNTIF('Sunday Pairs'!$D$2:$N$17,A97)&gt;=1,"",ROW())</f>
        <v>97</v>
      </c>
      <c r="C97" s="33" t="str" cm="1">
        <f t="array" ref="C97">IF(ROW(A97)-ROW(A$1)+1&gt;COUNT($B$1:$B$272),"",INDEX($A$1:$A$272,SMALL($B$1:$B$272,1+ROW(A97)-ROW(A$1))))</f>
        <v>Liam Ryan</v>
      </c>
      <c r="D97" t="str">
        <f ca="1"/>
        <v>Liam Ryan</v>
      </c>
    </row>
    <row r="98" spans="1:4" x14ac:dyDescent="0.25">
      <c r="A98" s="117" t="s">
        <v>388</v>
      </c>
      <c r="B98" s="33">
        <f>IF(COUNTIF('Sunday Pairs'!$D$2:$N$17,A98)&gt;=1,"",ROW())</f>
        <v>98</v>
      </c>
      <c r="C98" s="33" t="str" cm="1">
        <f t="array" ref="C98">IF(ROW(A98)-ROW(A$1)+1&gt;COUNT($B$1:$B$272),"",INDEX($A$1:$A$272,SMALL($B$1:$B$272,1+ROW(A98)-ROW(A$1))))</f>
        <v>Xavier Lindsay</v>
      </c>
      <c r="D98" t="str">
        <f ca="1"/>
        <v>Xavier Lindsay</v>
      </c>
    </row>
    <row r="99" spans="1:4" x14ac:dyDescent="0.25">
      <c r="A99" s="117" t="s">
        <v>386</v>
      </c>
      <c r="B99" s="33">
        <f>IF(COUNTIF('Sunday Pairs'!$D$2:$N$17,A99)&gt;=1,"",ROW())</f>
        <v>99</v>
      </c>
      <c r="C99" s="33" t="str" cm="1">
        <f t="array" ref="C99">IF(ROW(A99)-ROW(A$1)+1&gt;COUNT($B$1:$B$272),"",INDEX($A$1:$A$272,SMALL($B$1:$B$272,1+ROW(A99)-ROW(A$1))))</f>
        <v>Oliver Florent</v>
      </c>
      <c r="D99" t="str">
        <f ca="1"/>
        <v>Oliver Florent</v>
      </c>
    </row>
    <row r="100" spans="1:4" x14ac:dyDescent="0.25">
      <c r="A100" s="118" t="s">
        <v>387</v>
      </c>
      <c r="B100" s="33">
        <f>IF(COUNTIF('Sunday Pairs'!$D$2:$N$17,A100)&gt;=1,"",ROW())</f>
        <v>100</v>
      </c>
      <c r="C100" s="33" t="str" cm="1">
        <f t="array" ref="C100">IF(ROW(A100)-ROW(A$1)+1&gt;COUNT($B$1:$B$272),"",INDEX($A$1:$A$272,SMALL($B$1:$B$272,1+ROW(A100)-ROW(A$1))))</f>
        <v>Dougal Howard</v>
      </c>
      <c r="D100" t="str">
        <f ca="1"/>
        <v>Dougal Howard</v>
      </c>
    </row>
    <row r="101" spans="1:4" x14ac:dyDescent="0.25">
      <c r="A101" s="118" t="s">
        <v>390</v>
      </c>
      <c r="B101" s="33">
        <f>IF(COUNTIF('Sunday Pairs'!$D$2:$N$17,A101)&gt;=1,"",ROW())</f>
        <v>101</v>
      </c>
      <c r="C101" s="33" t="str" cm="1">
        <f t="array" ref="C101">IF(ROW(A101)-ROW(A$1)+1&gt;COUNT($B$1:$B$272),"",INDEX($A$1:$A$272,SMALL($B$1:$B$272,1+ROW(A101)-ROW(A$1))))</f>
        <v>Jack Hutchinson</v>
      </c>
      <c r="D101" t="str">
        <f ca="1"/>
        <v>Jack Hutchinson</v>
      </c>
    </row>
    <row r="102" spans="1:4" x14ac:dyDescent="0.25">
      <c r="A102" s="118" t="s">
        <v>393</v>
      </c>
      <c r="B102" s="33">
        <f>IF(COUNTIF('Sunday Pairs'!$D$2:$N$17,A102)&gt;=1,"",ROW())</f>
        <v>102</v>
      </c>
      <c r="C102" s="33" t="str" cm="1">
        <f t="array" ref="C102">IF(ROW(A102)-ROW(A$1)+1&gt;COUNT($B$1:$B$272),"",INDEX($A$1:$A$272,SMALL($B$1:$B$272,1+ROW(A102)-ROW(A$1))))</f>
        <v>Jake Melksham</v>
      </c>
      <c r="D102" t="str">
        <f ca="1"/>
        <v>Jake Melksham</v>
      </c>
    </row>
    <row r="103" spans="1:4" x14ac:dyDescent="0.25">
      <c r="A103" s="117" t="s">
        <v>394</v>
      </c>
      <c r="B103" s="33">
        <f>IF(COUNTIF('Sunday Pairs'!$D$2:$N$17,A103)&gt;=1,"",ROW())</f>
        <v>103</v>
      </c>
      <c r="C103" s="33" t="str" cm="1">
        <f t="array" ref="C103">IF(ROW(A103)-ROW(A$1)+1&gt;COUNT($B$1:$B$272),"",INDEX($A$1:$A$272,SMALL($B$1:$B$272,1+ROW(A103)-ROW(A$1))))</f>
        <v>Caleb Windsor</v>
      </c>
      <c r="D103" t="str">
        <f ca="1"/>
        <v>Caleb Windsor</v>
      </c>
    </row>
    <row r="104" spans="1:4" x14ac:dyDescent="0.25">
      <c r="A104" s="117" t="s">
        <v>392</v>
      </c>
      <c r="B104" s="33">
        <f>IF(COUNTIF('Sunday Pairs'!$D$2:$N$17,A104)&gt;=1,"",ROW())</f>
        <v>104</v>
      </c>
      <c r="C104" s="33" t="str" cm="1">
        <f t="array" ref="C104">IF(ROW(A104)-ROW(A$1)+1&gt;COUNT($B$1:$B$272),"",INDEX($A$1:$A$272,SMALL($B$1:$B$272,1+ROW(A104)-ROW(A$1))))</f>
        <v>Jobe Shanahan</v>
      </c>
      <c r="D104" t="str">
        <f ca="1"/>
        <v>Jobe Shanahan</v>
      </c>
    </row>
    <row r="105" spans="1:4" x14ac:dyDescent="0.25">
      <c r="A105" s="117" t="s">
        <v>402</v>
      </c>
      <c r="B105" s="33">
        <f>IF(COUNTIF('Sunday Pairs'!$D$2:$N$17,A105)&gt;=1,"",ROW())</f>
        <v>105</v>
      </c>
      <c r="C105" s="33" t="str" cm="1">
        <f t="array" ref="C105">IF(ROW(A105)-ROW(A$1)+1&gt;COUNT($B$1:$B$272),"",INDEX($A$1:$A$272,SMALL($B$1:$B$272,1+ROW(A105)-ROW(A$1))))</f>
        <v>Will Hayward</v>
      </c>
      <c r="D105" t="str">
        <f ca="1"/>
        <v>Will Hayward</v>
      </c>
    </row>
    <row r="106" spans="1:4" x14ac:dyDescent="0.25">
      <c r="A106" s="118" t="s">
        <v>405</v>
      </c>
      <c r="B106" s="33">
        <f>IF(COUNTIF('Sunday Pairs'!$D$2:$N$17,A106)&gt;=1,"",ROW())</f>
        <v>106</v>
      </c>
      <c r="C106" s="33" t="str" cm="1">
        <f t="array" ref="C106">IF(ROW(A106)-ROW(A$1)+1&gt;COUNT($B$1:$B$272),"",INDEX($A$1:$A$272,SMALL($B$1:$B$272,1+ROW(A106)-ROW(A$1))))</f>
        <v>Sam Wicks</v>
      </c>
      <c r="D106" t="str">
        <f ca="1"/>
        <v>Sam Wicks</v>
      </c>
    </row>
    <row r="107" spans="1:4" x14ac:dyDescent="0.25">
      <c r="A107" s="118" t="s">
        <v>408</v>
      </c>
      <c r="B107" s="33">
        <f>IF(COUNTIF('Sunday Pairs'!$D$2:$N$17,A107)&gt;=1,"",ROW())</f>
        <v>107</v>
      </c>
      <c r="C107" s="33" t="str" cm="1">
        <f t="array" ref="C107">IF(ROW(A107)-ROW(A$1)+1&gt;COUNT($B$1:$B$272),"",INDEX($A$1:$A$272,SMALL($B$1:$B$272,1+ROW(A107)-ROW(A$1))))</f>
        <v>Bayley Fritsch</v>
      </c>
      <c r="D107" t="str">
        <f ca="1"/>
        <v>Bayley Fritsch</v>
      </c>
    </row>
    <row r="108" spans="1:4" x14ac:dyDescent="0.25">
      <c r="A108" s="117" t="s">
        <v>407</v>
      </c>
      <c r="B108" s="33">
        <f>IF(COUNTIF('Sunday Pairs'!$D$2:$N$17,A108)&gt;=1,"",ROW())</f>
        <v>108</v>
      </c>
      <c r="C108" s="33" t="str" cm="1">
        <f t="array" ref="C108">IF(ROW(A108)-ROW(A$1)+1&gt;COUNT($B$1:$B$272),"",INDEX($A$1:$A$272,SMALL($B$1:$B$272,1+ROW(A108)-ROW(A$1))))</f>
        <v>Tom McCartin</v>
      </c>
      <c r="D108" t="str">
        <f ca="1"/>
        <v>Tom McCartin</v>
      </c>
    </row>
    <row r="109" spans="1:4" x14ac:dyDescent="0.25">
      <c r="A109" s="118" t="s">
        <v>406</v>
      </c>
      <c r="B109" s="33">
        <f>IF(COUNTIF('Sunday Pairs'!$D$2:$N$17,A109)&gt;=1,"",ROW())</f>
        <v>109</v>
      </c>
      <c r="C109" s="33" t="str" cm="1">
        <f t="array" ref="C109">IF(ROW(A109)-ROW(A$1)+1&gt;COUNT($B$1:$B$272),"",INDEX($A$1:$A$272,SMALL($B$1:$B$272,1+ROW(A109)-ROW(A$1))))</f>
        <v>Bailey J. Williams</v>
      </c>
      <c r="D109" t="str">
        <f ca="1"/>
        <v>Bailey J. Williams</v>
      </c>
    </row>
    <row r="110" spans="1:4" x14ac:dyDescent="0.25">
      <c r="A110" s="117" t="s">
        <v>414</v>
      </c>
      <c r="B110" s="33">
        <f>IF(COUNTIF('Sunday Pairs'!$D$2:$N$17,A110)&gt;=1,"",ROW())</f>
        <v>110</v>
      </c>
      <c r="C110" s="33" t="str" cm="1">
        <f t="array" ref="C110">IF(ROW(A110)-ROW(A$1)+1&gt;COUNT($B$1:$B$272),"",INDEX($A$1:$A$272,SMALL($B$1:$B$272,1+ROW(A110)-ROW(A$1))))</f>
        <v>Darcy Byrne-Jones</v>
      </c>
      <c r="D110" t="str">
        <f ca="1"/>
        <v>Darcy Byrne-Jones</v>
      </c>
    </row>
    <row r="111" spans="1:4" x14ac:dyDescent="0.25">
      <c r="A111" s="117" t="s">
        <v>416</v>
      </c>
      <c r="B111" s="33">
        <f>IF(COUNTIF('Sunday Pairs'!$D$2:$N$17,A111)&gt;=1,"",ROW())</f>
        <v>111</v>
      </c>
      <c r="C111" s="33" t="str" cm="1">
        <f t="array" ref="C111">IF(ROW(A111)-ROW(A$1)+1&gt;COUNT($B$1:$B$272),"",INDEX($A$1:$A$272,SMALL($B$1:$B$272,1+ROW(A111)-ROW(A$1))))</f>
        <v>Jake Lever</v>
      </c>
      <c r="D111" t="str">
        <f ca="1"/>
        <v>Jake Lever</v>
      </c>
    </row>
    <row r="112" spans="1:4" x14ac:dyDescent="0.25">
      <c r="A112" s="118" t="s">
        <v>423</v>
      </c>
      <c r="B112" s="33">
        <f>IF(COUNTIF('Sunday Pairs'!$D$2:$N$17,A112)&gt;=1,"",ROW())</f>
        <v>112</v>
      </c>
      <c r="C112" s="33" t="str" cm="1">
        <f t="array" ref="C112">IF(ROW(A112)-ROW(A$1)+1&gt;COUNT($B$1:$B$272),"",INDEX($A$1:$A$272,SMALL($B$1:$B$272,1+ROW(A112)-ROW(A$1))))</f>
        <v>Hayden McLean</v>
      </c>
      <c r="D112" t="str">
        <f ca="1"/>
        <v>Hayden McLean</v>
      </c>
    </row>
    <row r="113" spans="1:4" x14ac:dyDescent="0.25">
      <c r="A113" s="118" t="s">
        <v>426</v>
      </c>
      <c r="B113" s="33">
        <f>IF(COUNTIF('Sunday Pairs'!$D$2:$N$17,A113)&gt;=1,"",ROW())</f>
        <v>113</v>
      </c>
      <c r="C113" s="33" t="str" cm="1">
        <f t="array" ref="C113">IF(ROW(A113)-ROW(A$1)+1&gt;COUNT($B$1:$B$272),"",INDEX($A$1:$A$272,SMALL($B$1:$B$272,1+ROW(A113)-ROW(A$1))))</f>
        <v>Will Phillips</v>
      </c>
      <c r="D113" t="str">
        <f ca="1"/>
        <v>Will Phillips</v>
      </c>
    </row>
    <row r="114" spans="1:4" x14ac:dyDescent="0.25">
      <c r="A114" s="117" t="s">
        <v>428</v>
      </c>
      <c r="B114" s="33">
        <f>IF(COUNTIF('Sunday Pairs'!$D$2:$N$17,A114)&gt;=1,"",ROW())</f>
        <v>114</v>
      </c>
      <c r="C114" s="33" t="str" cm="1">
        <f t="array" ref="C114">IF(ROW(A114)-ROW(A$1)+1&gt;COUNT($B$1:$B$272),"",INDEX($A$1:$A$272,SMALL($B$1:$B$272,1+ROW(A114)-ROW(A$1))))</f>
        <v>Joel Amartey</v>
      </c>
      <c r="D114" t="str">
        <f ca="1"/>
        <v>Joel Amartey</v>
      </c>
    </row>
    <row r="115" spans="1:4" x14ac:dyDescent="0.25">
      <c r="A115" s="118" t="s">
        <v>430</v>
      </c>
      <c r="B115" s="33">
        <f>IF(COUNTIF('Sunday Pairs'!$D$2:$N$17,A115)&gt;=1,"",ROW())</f>
        <v>115</v>
      </c>
      <c r="C115" s="33" t="str" cm="1">
        <f t="array" ref="C115">IF(ROW(A115)-ROW(A$1)+1&gt;COUNT($B$1:$B$272),"",INDEX($A$1:$A$272,SMALL($B$1:$B$272,1+ROW(A115)-ROW(A$1))))</f>
        <v>Dante Visentini</v>
      </c>
      <c r="D115" t="str">
        <f ca="1"/>
        <v>Dante Visentini</v>
      </c>
    </row>
    <row r="116" spans="1:4" x14ac:dyDescent="0.25">
      <c r="A116" s="118" t="s">
        <v>437</v>
      </c>
      <c r="B116" s="33">
        <f>IF(COUNTIF('Sunday Pairs'!$D$2:$N$17,A116)&gt;=1,"",ROW())</f>
        <v>116</v>
      </c>
      <c r="C116" s="33" t="str" cm="1">
        <f t="array" ref="C116">IF(ROW(A116)-ROW(A$1)+1&gt;COUNT($B$1:$B$272),"",INDEX($A$1:$A$272,SMALL($B$1:$B$272,1+ROW(A116)-ROW(A$1))))</f>
        <v>Jack Higgins</v>
      </c>
      <c r="D116" t="str">
        <f ca="1"/>
        <v>Jack Higgins</v>
      </c>
    </row>
    <row r="117" spans="1:4" x14ac:dyDescent="0.25">
      <c r="A117" s="117" t="s">
        <v>436</v>
      </c>
      <c r="B117" s="33">
        <f>IF(COUNTIF('Sunday Pairs'!$D$2:$N$17,A117)&gt;=1,"",ROW())</f>
        <v>117</v>
      </c>
      <c r="C117" s="33" t="str" cm="1">
        <f t="array" ref="C117">IF(ROW(A117)-ROW(A$1)+1&gt;COUNT($B$1:$B$272),"",INDEX($A$1:$A$272,SMALL($B$1:$B$272,1+ROW(A117)-ROW(A$1))))</f>
        <v>Reuben Ginbey</v>
      </c>
      <c r="D117" t="str">
        <f ca="1"/>
        <v>Reuben Ginbey</v>
      </c>
    </row>
    <row r="118" spans="1:4" x14ac:dyDescent="0.25">
      <c r="A118" s="117" t="s">
        <v>438</v>
      </c>
      <c r="B118" s="33">
        <f>IF(COUNTIF('Sunday Pairs'!$D$2:$N$17,A118)&gt;=1,"",ROW())</f>
        <v>118</v>
      </c>
      <c r="C118" s="33" t="str" cm="1">
        <f t="array" ref="C118">IF(ROW(A118)-ROW(A$1)+1&gt;COUNT($B$1:$B$272),"",INDEX($A$1:$A$272,SMALL($B$1:$B$272,1+ROW(A118)-ROW(A$1))))</f>
        <v>Alixzander Tauru</v>
      </c>
      <c r="D118" t="str">
        <f ca="1"/>
        <v>Alixzander Tauru</v>
      </c>
    </row>
    <row r="119" spans="1:4" x14ac:dyDescent="0.25">
      <c r="A119" s="118" t="s">
        <v>442</v>
      </c>
      <c r="B119" s="33">
        <f>IF(COUNTIF('Sunday Pairs'!$D$2:$N$17,A119)&gt;=1,"",ROW())</f>
        <v>119</v>
      </c>
      <c r="C119" s="33" t="str" cm="1">
        <f t="array" ref="C119">IF(ROW(A119)-ROW(A$1)+1&gt;COUNT($B$1:$B$272),"",INDEX($A$1:$A$272,SMALL($B$1:$B$272,1+ROW(A119)-ROW(A$1))))</f>
        <v>Aliir Aliir</v>
      </c>
      <c r="D119" t="str">
        <f ca="1"/>
        <v>Aliir Aliir</v>
      </c>
    </row>
    <row r="120" spans="1:4" x14ac:dyDescent="0.25">
      <c r="A120" s="117" t="s">
        <v>443</v>
      </c>
      <c r="B120" s="33">
        <f>IF(COUNTIF('Sunday Pairs'!$D$2:$N$17,A120)&gt;=1,"",ROW())</f>
        <v>120</v>
      </c>
      <c r="C120" s="33" t="str" cm="1">
        <f t="array" ref="C120">IF(ROW(A120)-ROW(A$1)+1&gt;COUNT($B$1:$B$272),"",INDEX($A$1:$A$272,SMALL($B$1:$B$272,1+ROW(A120)-ROW(A$1))))</f>
        <v>Tyrell Dewar</v>
      </c>
      <c r="D120" t="str">
        <f ca="1"/>
        <v>Tyrell Dewar</v>
      </c>
    </row>
    <row r="121" spans="1:4" x14ac:dyDescent="0.25">
      <c r="A121" s="118" t="s">
        <v>444</v>
      </c>
      <c r="B121" s="33">
        <f>IF(COUNTIF('Sunday Pairs'!$D$2:$N$17,A121)&gt;=1,"",ROW())</f>
        <v>121</v>
      </c>
      <c r="C121" s="33" t="str" cm="1">
        <f t="array" ref="C121">IF(ROW(A121)-ROW(A$1)+1&gt;COUNT($B$1:$B$272),"",INDEX($A$1:$A$272,SMALL($B$1:$B$272,1+ROW(A121)-ROW(A$1))))</f>
        <v>Tom Papley</v>
      </c>
      <c r="D121" t="str">
        <f ca="1"/>
        <v>Tom Papley</v>
      </c>
    </row>
    <row r="122" spans="1:4" x14ac:dyDescent="0.25">
      <c r="A122" s="117" t="s">
        <v>449</v>
      </c>
      <c r="B122" s="33">
        <f>IF(COUNTIF('Sunday Pairs'!$D$2:$N$17,A122)&gt;=1,"",ROW())</f>
        <v>122</v>
      </c>
      <c r="C122" s="33" t="str" cm="1">
        <f t="array" ref="C122">IF(ROW(A122)-ROW(A$1)+1&gt;COUNT($B$1:$B$272),"",INDEX($A$1:$A$272,SMALL($B$1:$B$272,1+ROW(A122)-ROW(A$1))))</f>
        <v>Dane Rampe</v>
      </c>
      <c r="D122" t="str">
        <f ca="1"/>
        <v>Dane Rampe</v>
      </c>
    </row>
    <row r="123" spans="1:4" x14ac:dyDescent="0.25">
      <c r="A123" s="118" t="s">
        <v>448</v>
      </c>
      <c r="B123" s="33">
        <f>IF(COUNTIF('Sunday Pairs'!$D$2:$N$17,A123)&gt;=1,"",ROW())</f>
        <v>123</v>
      </c>
      <c r="C123" s="33" t="str" cm="1">
        <f t="array" ref="C123">IF(ROW(A123)-ROW(A$1)+1&gt;COUNT($B$1:$B$272),"",INDEX($A$1:$A$272,SMALL($B$1:$B$272,1+ROW(A123)-ROW(A$1))))</f>
        <v>Tyler Brockman</v>
      </c>
      <c r="D123" t="str">
        <f ca="1"/>
        <v>Tyler Brockman</v>
      </c>
    </row>
    <row r="124" spans="1:4" x14ac:dyDescent="0.25">
      <c r="A124" s="117" t="s">
        <v>450</v>
      </c>
      <c r="B124" s="33">
        <f>IF(COUNTIF('Sunday Pairs'!$D$2:$N$17,A124)&gt;=1,"",ROW())</f>
        <v>124</v>
      </c>
      <c r="C124" s="33" t="str" cm="1">
        <f t="array" ref="C124">IF(ROW(A124)-ROW(A$1)+1&gt;COUNT($B$1:$B$272),"",INDEX($A$1:$A$272,SMALL($B$1:$B$272,1+ROW(A124)-ROW(A$1))))</f>
        <v>Jackson Mead</v>
      </c>
      <c r="D124" t="str">
        <f ca="1"/>
        <v>Jackson Mead</v>
      </c>
    </row>
    <row r="125" spans="1:4" x14ac:dyDescent="0.25">
      <c r="A125" s="118" t="s">
        <v>452</v>
      </c>
      <c r="B125" s="33">
        <f>IF(COUNTIF('Sunday Pairs'!$D$2:$N$17,A125)&gt;=1,"",ROW())</f>
        <v>125</v>
      </c>
      <c r="C125" s="33" t="str" cm="1">
        <f t="array" ref="C125">IF(ROW(A125)-ROW(A$1)+1&gt;COUNT($B$1:$B$272),"",INDEX($A$1:$A$272,SMALL($B$1:$B$272,1+ROW(A125)-ROW(A$1))))</f>
        <v>Willie Rioli</v>
      </c>
      <c r="D125" t="str">
        <f ca="1"/>
        <v>Willie Rioli</v>
      </c>
    </row>
    <row r="126" spans="1:4" x14ac:dyDescent="0.25">
      <c r="A126" s="117" t="s">
        <v>453</v>
      </c>
      <c r="B126" s="33">
        <f>IF(COUNTIF('Sunday Pairs'!$D$2:$N$17,A126)&gt;=1,"",ROW())</f>
        <v>126</v>
      </c>
      <c r="C126" s="33" t="str" cm="1">
        <f t="array" ref="C126">IF(ROW(A126)-ROW(A$1)+1&gt;COUNT($B$1:$B$272),"",INDEX($A$1:$A$272,SMALL($B$1:$B$272,1+ROW(A126)-ROW(A$1))))</f>
        <v>Clay Hall</v>
      </c>
      <c r="D126" t="str">
        <f ca="1"/>
        <v>Clay Hall</v>
      </c>
    </row>
    <row r="127" spans="1:4" x14ac:dyDescent="0.25">
      <c r="A127" s="118" t="s">
        <v>456</v>
      </c>
      <c r="B127" s="33">
        <f>IF(COUNTIF('Sunday Pairs'!$D$2:$N$17,A127)&gt;=1,"",ROW())</f>
        <v>127</v>
      </c>
      <c r="C127" s="33" t="str" cm="1">
        <f t="array" ref="C127">IF(ROW(A127)-ROW(A$1)+1&gt;COUNT($B$1:$B$272),"",INDEX($A$1:$A$272,SMALL($B$1:$B$272,1+ROW(A127)-ROW(A$1))))</f>
        <v>Logan Evans</v>
      </c>
      <c r="D127" t="str">
        <f ca="1"/>
        <v>Logan Evans</v>
      </c>
    </row>
    <row r="128" spans="1:4" x14ac:dyDescent="0.25">
      <c r="A128" s="118" t="s">
        <v>460</v>
      </c>
      <c r="B128" s="33">
        <f>IF(COUNTIF('Sunday Pairs'!$D$2:$N$17,A128)&gt;=1,"",ROW())</f>
        <v>128</v>
      </c>
      <c r="C128" s="33" t="str" cm="1">
        <f t="array" ref="C128">IF(ROW(A128)-ROW(A$1)+1&gt;COUNT($B$1:$B$272),"",INDEX($A$1:$A$272,SMALL($B$1:$B$272,1+ROW(A128)-ROW(A$1))))</f>
        <v>Lewis Melican</v>
      </c>
      <c r="D128" t="str">
        <f ca="1"/>
        <v>Lewis Melican</v>
      </c>
    </row>
    <row r="129" spans="1:4" x14ac:dyDescent="0.25">
      <c r="A129" s="117" t="s">
        <v>464</v>
      </c>
      <c r="B129" s="33">
        <f>IF(COUNTIF('Sunday Pairs'!$D$2:$N$17,A129)&gt;=1,"",ROW())</f>
        <v>129</v>
      </c>
      <c r="C129" s="33" t="str" cm="1">
        <f t="array" ref="C129">IF(ROW(A129)-ROW(A$1)+1&gt;COUNT($B$1:$B$272),"",INDEX($A$1:$A$272,SMALL($B$1:$B$272,1+ROW(A129)-ROW(A$1))))</f>
        <v>Jack Williams</v>
      </c>
      <c r="D129" t="str">
        <f ca="1"/>
        <v>Jack Williams</v>
      </c>
    </row>
    <row r="130" spans="1:4" x14ac:dyDescent="0.25">
      <c r="A130" s="117" t="s">
        <v>467</v>
      </c>
      <c r="B130" s="33">
        <f>IF(COUNTIF('Sunday Pairs'!$D$2:$N$17,A130)&gt;=1,"",ROW())</f>
        <v>130</v>
      </c>
      <c r="C130" s="33" t="str" cm="1">
        <f t="array" ref="C130">IF(ROW(A130)-ROW(A$1)+1&gt;COUNT($B$1:$B$272),"",INDEX($A$1:$A$272,SMALL($B$1:$B$272,1+ROW(A130)-ROW(A$1))))</f>
        <v>Caiden Cleary</v>
      </c>
      <c r="D130" t="str">
        <f ca="1"/>
        <v>Caiden Cleary</v>
      </c>
    </row>
    <row r="131" spans="1:4" x14ac:dyDescent="0.25">
      <c r="A131" s="118" t="s">
        <v>468</v>
      </c>
      <c r="B131" s="33">
        <f>IF(COUNTIF('Sunday Pairs'!$D$2:$N$17,A131)&gt;=1,"",ROW())</f>
        <v>131</v>
      </c>
      <c r="C131" s="33" t="str" cm="1">
        <f t="array" ref="C131">IF(ROW(A131)-ROW(A$1)+1&gt;COUNT($B$1:$B$272),"",INDEX($A$1:$A$272,SMALL($B$1:$B$272,1+ROW(A131)-ROW(A$1))))</f>
        <v>Peter Ladhams</v>
      </c>
      <c r="D131" t="str">
        <f ca="1"/>
        <v>Peter Ladhams</v>
      </c>
    </row>
    <row r="132" spans="1:4" x14ac:dyDescent="0.25">
      <c r="A132" s="117" t="s">
        <v>469</v>
      </c>
      <c r="B132" s="33">
        <f>IF(COUNTIF('Sunday Pairs'!$D$2:$N$17,A132)&gt;=1,"",ROW())</f>
        <v>132</v>
      </c>
      <c r="C132" s="33" t="str" cm="1">
        <f t="array" ref="C132">IF(ROW(A132)-ROW(A$1)+1&gt;COUNT($B$1:$B$272),"",INDEX($A$1:$A$272,SMALL($B$1:$B$272,1+ROW(A132)-ROW(A$1))))</f>
        <v>Caleb Mitchell</v>
      </c>
      <c r="D132" t="str">
        <f ca="1"/>
        <v>Caleb Mitchell</v>
      </c>
    </row>
    <row r="133" spans="1:4" x14ac:dyDescent="0.25">
      <c r="A133" s="117" t="s">
        <v>473</v>
      </c>
      <c r="B133" s="33">
        <f>IF(COUNTIF('Sunday Pairs'!$D$2:$N$17,A133)&gt;=1,"",ROW())</f>
        <v>133</v>
      </c>
      <c r="C133" s="33" t="str" cm="1">
        <f t="array" ref="C133">IF(ROW(A133)-ROW(A$1)+1&gt;COUNT($B$1:$B$272),"",INDEX($A$1:$A$272,SMALL($B$1:$B$272,1+ROW(A133)-ROW(A$1))))</f>
        <v>Darcy Tucker</v>
      </c>
      <c r="D133" t="str">
        <f ca="1"/>
        <v>Darcy Tucker</v>
      </c>
    </row>
    <row r="134" spans="1:4" x14ac:dyDescent="0.25">
      <c r="A134" s="118" t="s">
        <v>474</v>
      </c>
      <c r="B134" s="33">
        <f>IF(COUNTIF('Sunday Pairs'!$D$2:$N$17,A134)&gt;=1,"",ROW())</f>
        <v>134</v>
      </c>
      <c r="C134" s="33" t="str" cm="1">
        <f t="array" ref="C134">IF(ROW(A134)-ROW(A$1)+1&gt;COUNT($B$1:$B$272),"",INDEX($A$1:$A$272,SMALL($B$1:$B$272,1+ROW(A134)-ROW(A$1))))</f>
        <v>Wil Dawson</v>
      </c>
      <c r="D134" t="str">
        <f ca="1"/>
        <v>Wil Dawson</v>
      </c>
    </row>
    <row r="135" spans="1:4" x14ac:dyDescent="0.25">
      <c r="A135" s="118" t="s">
        <v>475</v>
      </c>
      <c r="B135" s="33">
        <f>IF(COUNTIF('Sunday Pairs'!$D$2:$N$17,A135)&gt;=1,"",ROW())</f>
        <v>135</v>
      </c>
      <c r="C135" s="33" t="str" cm="1">
        <f t="array" ref="C135">IF(ROW(A135)-ROW(A$1)+1&gt;COUNT($B$1:$B$272),"",INDEX($A$1:$A$272,SMALL($B$1:$B$272,1+ROW(A135)-ROW(A$1))))</f>
        <v>Jimmy Webster</v>
      </c>
      <c r="D135" t="str">
        <f ca="1"/>
        <v>Jimmy Webster</v>
      </c>
    </row>
    <row r="136" spans="1:4" x14ac:dyDescent="0.25">
      <c r="A136" s="117" t="s">
        <v>476</v>
      </c>
      <c r="B136" s="33">
        <f>IF(COUNTIF('Sunday Pairs'!$D$2:$N$17,A136)&gt;=1,"",ROW())</f>
        <v>136</v>
      </c>
      <c r="C136" s="33" t="str" cm="1">
        <f t="array" ref="C136">IF(ROW(A136)-ROW(A$1)+1&gt;COUNT($B$1:$B$272),"",INDEX($A$1:$A$272,SMALL($B$1:$B$272,1+ROW(A136)-ROW(A$1))))</f>
        <v>Zak Jones</v>
      </c>
      <c r="D136" t="str">
        <f ca="1"/>
        <v>Zak Jones</v>
      </c>
    </row>
    <row r="137" spans="1:4" x14ac:dyDescent="0.25">
      <c r="A137" s="118" t="s">
        <v>480</v>
      </c>
      <c r="B137" s="33">
        <f>IF(COUNTIF('Sunday Pairs'!$D$2:$N$17,A137)&gt;=1,"",ROW())</f>
        <v>137</v>
      </c>
      <c r="C137" s="33" t="str" cm="1">
        <f t="array" ref="C137">IF(ROW(A137)-ROW(A$1)+1&gt;COUNT($B$1:$B$272),"",INDEX($A$1:$A$272,SMALL($B$1:$B$272,1+ROW(A137)-ROW(A$1))))</f>
        <v>Oscar Allen</v>
      </c>
      <c r="D137" t="str">
        <f ca="1"/>
        <v>Oscar Allen</v>
      </c>
    </row>
    <row r="138" spans="1:4" x14ac:dyDescent="0.25">
      <c r="A138" s="118" t="s">
        <v>482</v>
      </c>
      <c r="B138" s="33">
        <f>IF(COUNTIF('Sunday Pairs'!$D$2:$N$17,A138)&gt;=1,"",ROW())</f>
        <v>138</v>
      </c>
      <c r="C138" s="33" t="str" cm="1">
        <f t="array" ref="C138">IF(ROW(A138)-ROW(A$1)+1&gt;COUNT($B$1:$B$272),"",INDEX($A$1:$A$272,SMALL($B$1:$B$272,1+ROW(A138)-ROW(A$1))))</f>
        <v>Liam Stocker</v>
      </c>
      <c r="D138" t="str">
        <f ca="1"/>
        <v>Liam Stocker</v>
      </c>
    </row>
    <row r="139" spans="1:4" x14ac:dyDescent="0.25">
      <c r="A139" s="117" t="s">
        <v>485</v>
      </c>
      <c r="B139" s="33">
        <f>IF(COUNTIF('Sunday Pairs'!$D$2:$N$17,A139)&gt;=1,"",ROW())</f>
        <v>139</v>
      </c>
      <c r="C139" s="33" t="str" cm="1">
        <f t="array" ref="C139">IF(ROW(A139)-ROW(A$1)+1&gt;COUNT($B$1:$B$272),"",INDEX($A$1:$A$272,SMALL($B$1:$B$272,1+ROW(A139)-ROW(A$1))))</f>
        <v>Esava Ratugolea</v>
      </c>
      <c r="D139" t="str">
        <f ca="1"/>
        <v>Esava Ratugolea</v>
      </c>
    </row>
    <row r="140" spans="1:4" x14ac:dyDescent="0.25">
      <c r="A140" s="117" t="s">
        <v>488</v>
      </c>
      <c r="B140" s="33">
        <f>IF(COUNTIF('Sunday Pairs'!$D$2:$N$17,A140)&gt;=1,"",ROW())</f>
        <v>140</v>
      </c>
      <c r="C140" s="33" t="str" cm="1">
        <f t="array" ref="C140">IF(ROW(A140)-ROW(A$1)+1&gt;COUNT($B$1:$B$272),"",INDEX($A$1:$A$272,SMALL($B$1:$B$272,1+ROW(A140)-ROW(A$1))))</f>
        <v>Jack Darling</v>
      </c>
      <c r="D140" t="str">
        <f ca="1"/>
        <v>Jack Darling</v>
      </c>
    </row>
    <row r="141" spans="1:4" x14ac:dyDescent="0.25">
      <c r="A141" s="118" t="s">
        <v>487</v>
      </c>
      <c r="B141" s="33">
        <f>IF(COUNTIF('Sunday Pairs'!$D$2:$N$17,A141)&gt;=1,"",ROW())</f>
        <v>141</v>
      </c>
      <c r="C141" s="33" t="str" cm="1">
        <f t="array" ref="C141">IF(ROW(A141)-ROW(A$1)+1&gt;COUNT($B$1:$B$272),"",INDEX($A$1:$A$272,SMALL($B$1:$B$272,1+ROW(A141)-ROW(A$1))))</f>
        <v>Christian Moraes</v>
      </c>
      <c r="D141" t="str">
        <f ca="1"/>
        <v>Christian Moraes</v>
      </c>
    </row>
    <row r="142" spans="1:4" x14ac:dyDescent="0.25">
      <c r="A142" s="117" t="s">
        <v>491</v>
      </c>
      <c r="B142" s="33">
        <f>IF(COUNTIF('Sunday Pairs'!$D$2:$N$17,A142)&gt;=1,"",ROW())</f>
        <v>142</v>
      </c>
      <c r="C142" s="33" t="str" cm="1">
        <f t="array" ref="C142">IF(ROW(A142)-ROW(A$1)+1&gt;COUNT($B$1:$B$272),"",INDEX($A$1:$A$272,SMALL($B$1:$B$272,1+ROW(A142)-ROW(A$1))))</f>
        <v>Mattaes Phillipou</v>
      </c>
      <c r="D142" t="str">
        <f ca="1"/>
        <v>Mattaes Phillipou</v>
      </c>
    </row>
    <row r="143" spans="1:4" x14ac:dyDescent="0.25">
      <c r="A143" s="117" t="s">
        <v>489</v>
      </c>
      <c r="B143" s="33">
        <f>IF(COUNTIF('Sunday Pairs'!$D$2:$N$17,A143)&gt;=1,"",ROW())</f>
        <v>143</v>
      </c>
      <c r="C143" s="33" t="str" cm="1">
        <f t="array" ref="C143">IF(ROW(A143)-ROW(A$1)+1&gt;COUNT($B$1:$B$272),"",INDEX($A$1:$A$272,SMALL($B$1:$B$272,1+ROW(A143)-ROW(A$1))))</f>
        <v>Will Lorenz</v>
      </c>
      <c r="D143" t="str">
        <f ca="1"/>
        <v>Will Lorenz</v>
      </c>
    </row>
    <row r="144" spans="1:4" x14ac:dyDescent="0.25">
      <c r="A144" s="118" t="s">
        <v>490</v>
      </c>
      <c r="B144" s="33">
        <f>IF(COUNTIF('Sunday Pairs'!$D$2:$N$17,A144)&gt;=1,"",ROW())</f>
        <v>144</v>
      </c>
      <c r="C144" s="33" t="str" cm="1">
        <f t="array" ref="C144">IF(ROW(A144)-ROW(A$1)+1&gt;COUNT($B$1:$B$272),"",INDEX($A$1:$A$272,SMALL($B$1:$B$272,1+ROW(A144)-ROW(A$1))))</f>
        <v>Josh Sinn</v>
      </c>
      <c r="D144" t="str">
        <f ca="1"/>
        <v>Josh Sinn</v>
      </c>
    </row>
    <row r="145" spans="1:4" x14ac:dyDescent="0.25">
      <c r="A145" s="118" t="s">
        <v>493</v>
      </c>
      <c r="B145" s="33">
        <f>IF(COUNTIF('Sunday Pairs'!$D$2:$N$17,A145)&gt;=1,"",ROW())</f>
        <v>145</v>
      </c>
      <c r="C145" s="33" t="str" cm="1">
        <f t="array" ref="C145">IF(ROW(A145)-ROW(A$1)+1&gt;COUNT($B$1:$B$272),"",INDEX($A$1:$A$272,SMALL($B$1:$B$272,1+ROW(A145)-ROW(A$1))))</f>
        <v>Charlie Comben</v>
      </c>
      <c r="D145" t="str">
        <f ca="1"/>
        <v>Charlie Comben</v>
      </c>
    </row>
    <row r="146" spans="1:4" x14ac:dyDescent="0.25">
      <c r="A146" s="117" t="s">
        <v>499</v>
      </c>
      <c r="B146" s="33">
        <f>IF(COUNTIF('Sunday Pairs'!$D$2:$N$17,A146)&gt;=1,"",ROW())</f>
        <v>146</v>
      </c>
      <c r="C146" s="33" t="str" cm="1">
        <f t="array" ref="C146">IF(ROW(A146)-ROW(A$1)+1&gt;COUNT($B$1:$B$272),"",INDEX($A$1:$A$272,SMALL($B$1:$B$272,1+ROW(A146)-ROW(A$1))))</f>
        <v>Toby Pink</v>
      </c>
      <c r="D146" t="str">
        <f ca="1"/>
        <v>Toby Pink</v>
      </c>
    </row>
    <row r="147" spans="1:4" x14ac:dyDescent="0.25">
      <c r="A147" s="118" t="s">
        <v>498</v>
      </c>
      <c r="B147" s="33">
        <f>IF(COUNTIF('Sunday Pairs'!$D$2:$N$17,A147)&gt;=1,"",ROW())</f>
        <v>147</v>
      </c>
      <c r="C147" s="33" t="str" cm="1">
        <f t="array" ref="C147">IF(ROW(A147)-ROW(A$1)+1&gt;COUNT($B$1:$B$272),"",INDEX($A$1:$A$272,SMALL($B$1:$B$272,1+ROW(A147)-ROW(A$1))))</f>
        <v>Corey Warner</v>
      </c>
      <c r="D147" t="str">
        <f ca="1"/>
        <v>Corey Warner</v>
      </c>
    </row>
    <row r="148" spans="1:4" x14ac:dyDescent="0.25">
      <c r="A148" s="118" t="s">
        <v>504</v>
      </c>
      <c r="B148" s="33">
        <f>IF(COUNTIF('Sunday Pairs'!$D$2:$N$17,A148)&gt;=1,"",ROW())</f>
        <v>148</v>
      </c>
      <c r="C148" s="33" t="str" cm="1">
        <f t="array" ref="C148">IF(ROW(A148)-ROW(A$1)+1&gt;COUNT($B$1:$B$272),"",INDEX($A$1:$A$272,SMALL($B$1:$B$272,1+ROW(A148)-ROW(A$1))))</f>
        <v>Riley Hardeman</v>
      </c>
      <c r="D148" t="str">
        <f ca="1"/>
        <v>Riley Hardeman</v>
      </c>
    </row>
    <row r="149" spans="1:4" x14ac:dyDescent="0.25">
      <c r="A149" s="117" t="s">
        <v>505</v>
      </c>
      <c r="B149" s="33">
        <f>IF(COUNTIF('Sunday Pairs'!$D$2:$N$17,A149)&gt;=1,"",ROW())</f>
        <v>149</v>
      </c>
      <c r="C149" s="33" t="str" cm="1">
        <f t="array" ref="C149">IF(ROW(A149)-ROW(A$1)+1&gt;COUNT($B$1:$B$272),"",INDEX($A$1:$A$272,SMALL($B$1:$B$272,1+ROW(A149)-ROW(A$1))))</f>
        <v>Bailey Scott</v>
      </c>
      <c r="D149" t="str">
        <f ca="1"/>
        <v>Bailey Scott</v>
      </c>
    </row>
    <row r="150" spans="1:4" x14ac:dyDescent="0.25">
      <c r="A150" s="118" t="s">
        <v>507</v>
      </c>
      <c r="B150" s="33">
        <f>IF(COUNTIF('Sunday Pairs'!$D$2:$N$17,A150)&gt;=1,"",ROW())</f>
        <v>150</v>
      </c>
      <c r="C150" s="33" t="str" cm="1">
        <f t="array" ref="C150">IF(ROW(A150)-ROW(A$1)+1&gt;COUNT($B$1:$B$272),"",INDEX($A$1:$A$272,SMALL($B$1:$B$272,1+ROW(A150)-ROW(A$1))))</f>
        <v>Jack Billings</v>
      </c>
      <c r="D150" t="str">
        <f ca="1"/>
        <v>Jack Billings</v>
      </c>
    </row>
    <row r="151" spans="1:4" x14ac:dyDescent="0.25">
      <c r="A151" s="117" t="s">
        <v>511</v>
      </c>
      <c r="B151" s="33">
        <f>IF(COUNTIF('Sunday Pairs'!$D$2:$N$17,A151)&gt;=1,"",ROW())</f>
        <v>151</v>
      </c>
      <c r="C151" s="33" t="str" cm="1">
        <f t="array" ref="C151">IF(ROW(A151)-ROW(A$1)+1&gt;COUNT($B$1:$B$272),"",INDEX($A$1:$A$272,SMALL($B$1:$B$272,1+ROW(A151)-ROW(A$1))))</f>
        <v>Finn O'Sullivan</v>
      </c>
      <c r="D151" t="str">
        <f ca="1"/>
        <v>Finn O'Sullivan</v>
      </c>
    </row>
    <row r="152" spans="1:4" x14ac:dyDescent="0.25">
      <c r="A152" s="117" t="s">
        <v>515</v>
      </c>
      <c r="B152" s="33">
        <f>IF(COUNTIF('Sunday Pairs'!$D$2:$N$17,A152)&gt;=1,"",ROW())</f>
        <v>152</v>
      </c>
      <c r="C152" s="33" t="str" cm="1">
        <f t="array" ref="C152">IF(ROW(A152)-ROW(A$1)+1&gt;COUNT($B$1:$B$272),"",INDEX($A$1:$A$272,SMALL($B$1:$B$272,1+ROW(A152)-ROW(A$1))))</f>
        <v>Brandon Zerk-Thatcher</v>
      </c>
      <c r="D152" t="str">
        <f ca="1"/>
        <v>Brandon Zerk-Thatcher</v>
      </c>
    </row>
    <row r="153" spans="1:4" x14ac:dyDescent="0.25">
      <c r="A153" s="118" t="s">
        <v>520</v>
      </c>
      <c r="B153" s="33">
        <f>IF(COUNTIF('Sunday Pairs'!$D$2:$N$17,A153)&gt;=1,"",ROW())</f>
        <v>153</v>
      </c>
      <c r="C153" s="33" t="str" cm="1">
        <f t="array" ref="C153">IF(ROW(A153)-ROW(A$1)+1&gt;COUNT($B$1:$B$272),"",INDEX($A$1:$A$272,SMALL($B$1:$B$272,1+ROW(A153)-ROW(A$1))))</f>
        <v>Matthew Owies</v>
      </c>
      <c r="D153" t="str">
        <f ca="1"/>
        <v>Matthew Owies</v>
      </c>
    </row>
    <row r="154" spans="1:4" x14ac:dyDescent="0.25">
      <c r="A154" s="118" t="s">
        <v>521</v>
      </c>
      <c r="B154" s="33">
        <f>IF(COUNTIF('Sunday Pairs'!$D$2:$N$17,A154)&gt;=1,"",ROW())</f>
        <v>154</v>
      </c>
      <c r="C154" s="33" t="str" cm="1">
        <f t="array" ref="C154">IF(ROW(A154)-ROW(A$1)+1&gt;COUNT($B$1:$B$272),"",INDEX($A$1:$A$272,SMALL($B$1:$B$272,1+ROW(A154)-ROW(A$1))))</f>
        <v>Jacob van Rooyen</v>
      </c>
      <c r="D154" t="str">
        <f ca="1"/>
        <v>Jacob van Rooyen</v>
      </c>
    </row>
    <row r="155" spans="1:4" x14ac:dyDescent="0.25">
      <c r="A155" s="117" t="s">
        <v>528</v>
      </c>
      <c r="B155" s="33">
        <f>IF(COUNTIF('Sunday Pairs'!$D$2:$N$17,A155)&gt;=1,"",ROW())</f>
        <v>155</v>
      </c>
      <c r="C155" s="33" t="str" cm="1">
        <f t="array" ref="C155">IF(ROW(A155)-ROW(A$1)+1&gt;COUNT($B$1:$B$272),"",INDEX($A$1:$A$272,SMALL($B$1:$B$272,1+ROW(A155)-ROW(A$1))))</f>
        <v>Hugh Boxshall</v>
      </c>
      <c r="D155" t="str">
        <f ca="1"/>
        <v>Hugh Boxshall</v>
      </c>
    </row>
    <row r="156" spans="1:4" x14ac:dyDescent="0.25">
      <c r="A156" s="117" t="s">
        <v>529</v>
      </c>
      <c r="B156" s="33">
        <f>IF(COUNTIF('Sunday Pairs'!$D$2:$N$17,A156)&gt;=1,"",ROW())</f>
        <v>156</v>
      </c>
      <c r="C156" s="33" t="str" cm="1">
        <f t="array" ref="C156">IF(ROW(A156)-ROW(A$1)+1&gt;COUNT($B$1:$B$272),"",INDEX($A$1:$A$272,SMALL($B$1:$B$272,1+ROW(A156)-ROW(A$1))))</f>
        <v>Sandy Brock</v>
      </c>
      <c r="D156" t="str">
        <f ca="1"/>
        <v>Sandy Brock</v>
      </c>
    </row>
    <row r="157" spans="1:4" x14ac:dyDescent="0.25">
      <c r="A157" s="118" t="s">
        <v>531</v>
      </c>
      <c r="B157" s="33">
        <f>IF(COUNTIF('Sunday Pairs'!$D$2:$N$17,A157)&gt;=1,"",ROW())</f>
        <v>157</v>
      </c>
      <c r="C157" s="33" t="str" cm="1">
        <f t="array" ref="C157">IF(ROW(A157)-ROW(A$1)+1&gt;COUNT($B$1:$B$272),"",INDEX($A$1:$A$272,SMALL($B$1:$B$272,1+ROW(A157)-ROW(A$1))))</f>
        <v>Jeremy Finlayson</v>
      </c>
      <c r="D157" t="str">
        <f ca="1"/>
        <v>Jeremy Finlayson</v>
      </c>
    </row>
    <row r="158" spans="1:4" x14ac:dyDescent="0.25">
      <c r="A158" s="117" t="s">
        <v>532</v>
      </c>
      <c r="B158" s="33">
        <f>IF(COUNTIF('Sunday Pairs'!$D$2:$N$17,A158)&gt;=1,"",ROW())</f>
        <v>158</v>
      </c>
      <c r="C158" s="33" t="str" cm="1">
        <f t="array" ref="C158">IF(ROW(A158)-ROW(A$1)+1&gt;COUNT($B$1:$B$272),"",INDEX($A$1:$A$272,SMALL($B$1:$B$272,1+ROW(A158)-ROW(A$1))))</f>
        <v>Blake Howes</v>
      </c>
      <c r="D158" t="str">
        <f ca="1"/>
        <v>Blake Howes</v>
      </c>
    </row>
    <row r="159" spans="1:4" x14ac:dyDescent="0.25">
      <c r="A159" s="117" t="s">
        <v>533</v>
      </c>
      <c r="B159" s="33">
        <f>IF(COUNTIF('Sunday Pairs'!$D$2:$N$17,A159)&gt;=1,"",ROW())</f>
        <v>159</v>
      </c>
      <c r="C159" s="33" t="str" cm="1">
        <f t="array" ref="C159">IF(ROW(A159)-ROW(A$1)+1&gt;COUNT($B$1:$B$272),"",INDEX($A$1:$A$272,SMALL($B$1:$B$272,1+ROW(A159)-ROW(A$1))))</f>
        <v>Jayden Hunt</v>
      </c>
      <c r="D159" t="str">
        <f ca="1"/>
        <v>Jayden Hunt</v>
      </c>
    </row>
    <row r="160" spans="1:4" x14ac:dyDescent="0.25">
      <c r="A160" s="118" t="s">
        <v>535</v>
      </c>
      <c r="B160" s="33">
        <f>IF(COUNTIF('Sunday Pairs'!$D$2:$N$17,A160)&gt;=1,"",ROW())</f>
        <v>160</v>
      </c>
      <c r="C160" s="33" t="str" cm="1">
        <f t="array" ref="C160">IF(ROW(A160)-ROW(A$1)+1&gt;COUNT($B$1:$B$272),"",INDEX($A$1:$A$272,SMALL($B$1:$B$272,1+ROW(A160)-ROW(A$1))))</f>
        <v>Harrison Petty</v>
      </c>
      <c r="D160" t="str">
        <f ca="1"/>
        <v>Harrison Petty</v>
      </c>
    </row>
    <row r="161" spans="1:4" x14ac:dyDescent="0.25">
      <c r="A161" s="117" t="s">
        <v>536</v>
      </c>
      <c r="B161" s="33">
        <f>IF(COUNTIF('Sunday Pairs'!$D$2:$N$17,A161)&gt;=1,"",ROW())</f>
        <v>161</v>
      </c>
      <c r="C161" s="33" t="str" cm="1">
        <f t="array" ref="C161">IF(ROW(A161)-ROW(A$1)+1&gt;COUNT($B$1:$B$272),"",INDEX($A$1:$A$272,SMALL($B$1:$B$272,1+ROW(A161)-ROW(A$1))))</f>
        <v>Jacob Konstanty</v>
      </c>
      <c r="D161" t="str">
        <f ca="1"/>
        <v>Jacob Konstanty</v>
      </c>
    </row>
    <row r="162" spans="1:4" x14ac:dyDescent="0.25">
      <c r="A162" s="118" t="s">
        <v>540</v>
      </c>
      <c r="B162" s="33">
        <f>IF(COUNTIF('Sunday Pairs'!$D$2:$N$17,A162)&gt;=1,"",ROW())</f>
        <v>162</v>
      </c>
      <c r="C162" s="33" t="str" cm="1">
        <f t="array" ref="C162">IF(ROW(A162)-ROW(A$1)+1&gt;COUNT($B$1:$B$272),"",INDEX($A$1:$A$272,SMALL($B$1:$B$272,1+ROW(A162)-ROW(A$1))))</f>
        <v>Zac Fisher</v>
      </c>
      <c r="D162" t="str">
        <f ca="1"/>
        <v>Zac Fisher</v>
      </c>
    </row>
    <row r="163" spans="1:4" x14ac:dyDescent="0.25">
      <c r="A163" s="117" t="s">
        <v>541</v>
      </c>
      <c r="B163" s="33">
        <f>IF(COUNTIF('Sunday Pairs'!$D$2:$N$17,A163)&gt;=1,"",ROW())</f>
        <v>163</v>
      </c>
      <c r="C163" s="33" t="str" cm="1">
        <f t="array" ref="C163">IF(ROW(A163)-ROW(A$1)+1&gt;COUNT($B$1:$B$272),"",INDEX($A$1:$A$272,SMALL($B$1:$B$272,1+ROW(A163)-ROW(A$1))))</f>
        <v>Charlie Spargo</v>
      </c>
      <c r="D163" t="str">
        <f ca="1"/>
        <v>Charlie Spargo</v>
      </c>
    </row>
    <row r="164" spans="1:4" x14ac:dyDescent="0.25">
      <c r="A164" s="118" t="s">
        <v>542</v>
      </c>
      <c r="B164" s="33">
        <f>IF(COUNTIF('Sunday Pairs'!$D$2:$N$17,A164)&gt;=1,"",ROW())</f>
        <v>164</v>
      </c>
      <c r="C164" s="33" t="str" cm="1">
        <f t="array" ref="C164">IF(ROW(A164)-ROW(A$1)+1&gt;COUNT($B$1:$B$272),"",INDEX($A$1:$A$272,SMALL($B$1:$B$272,1+ROW(A164)-ROW(A$1))))</f>
        <v>Jack Lukosius</v>
      </c>
      <c r="D164" t="str">
        <f ca="1"/>
        <v>Jack Lukosius</v>
      </c>
    </row>
    <row r="165" spans="1:4" x14ac:dyDescent="0.25">
      <c r="A165" s="118" t="s">
        <v>550</v>
      </c>
      <c r="B165" s="33">
        <f>IF(COUNTIF('Sunday Pairs'!$D$2:$N$17,A165)&gt;=1,"",ROW())</f>
        <v>165</v>
      </c>
      <c r="C165" s="33" t="str" cm="1">
        <f t="array" ref="C165">IF(ROW(A165)-ROW(A$1)+1&gt;COUNT($B$1:$B$272),"",INDEX($A$1:$A$272,SMALL($B$1:$B$272,1+ROW(A165)-ROW(A$1))))</f>
        <v>Tobie Travaglia</v>
      </c>
      <c r="D165" t="str">
        <f ca="1"/>
        <v>Tobie Travaglia</v>
      </c>
    </row>
    <row r="166" spans="1:4" x14ac:dyDescent="0.25">
      <c r="A166" s="118" t="s">
        <v>552</v>
      </c>
      <c r="B166" s="33">
        <f>IF(COUNTIF('Sunday Pairs'!$D$2:$N$17,A166)&gt;=1,"",ROW())</f>
        <v>166</v>
      </c>
      <c r="C166" s="33" t="str" cm="1">
        <f t="array" ref="C166">IF(ROW(A166)-ROW(A$1)+1&gt;COUNT($B$1:$B$272),"",INDEX($A$1:$A$272,SMALL($B$1:$B$272,1+ROW(A166)-ROW(A$1))))</f>
        <v>Jack Henderson</v>
      </c>
      <c r="D166" t="str">
        <f ca="1"/>
        <v>Jack Henderson</v>
      </c>
    </row>
    <row r="167" spans="1:4" x14ac:dyDescent="0.25">
      <c r="A167" s="117" t="s">
        <v>554</v>
      </c>
      <c r="B167" s="33">
        <f>IF(COUNTIF('Sunday Pairs'!$D$2:$N$17,A167)&gt;=1,"",ROW())</f>
        <v>167</v>
      </c>
      <c r="C167" s="33" t="str" cm="1">
        <f t="array" ref="C167">IF(ROW(A167)-ROW(A$1)+1&gt;COUNT($B$1:$B$272),"",INDEX($A$1:$A$272,SMALL($B$1:$B$272,1+ROW(A167)-ROW(A$1))))</f>
        <v>Dan Butler</v>
      </c>
      <c r="D167" t="str">
        <f ca="1"/>
        <v>Dan Butler</v>
      </c>
    </row>
    <row r="168" spans="1:4" x14ac:dyDescent="0.25">
      <c r="A168" s="118" t="s">
        <v>555</v>
      </c>
      <c r="B168" s="33">
        <f>IF(COUNTIF('Sunday Pairs'!$D$2:$N$17,A168)&gt;=1,"",ROW())</f>
        <v>168</v>
      </c>
      <c r="C168" s="33" t="str" cm="1">
        <f t="array" ref="C168">IF(ROW(A168)-ROW(A$1)+1&gt;COUNT($B$1:$B$272),"",INDEX($A$1:$A$272,SMALL($B$1:$B$272,1+ROW(A168)-ROW(A$1))))</f>
        <v>Aaron Francis</v>
      </c>
      <c r="D168" t="str">
        <f ca="1"/>
        <v>Aaron Francis</v>
      </c>
    </row>
    <row r="169" spans="1:4" x14ac:dyDescent="0.25">
      <c r="A169" s="117" t="s">
        <v>558</v>
      </c>
      <c r="B169" s="33">
        <f>IF(COUNTIF('Sunday Pairs'!$D$2:$N$17,A169)&gt;=1,"",ROW())</f>
        <v>169</v>
      </c>
      <c r="C169" s="33" t="str" cm="1">
        <f t="array" ref="C169">IF(ROW(A169)-ROW(A$1)+1&gt;COUNT($B$1:$B$272),"",INDEX($A$1:$A$272,SMALL($B$1:$B$272,1+ROW(A169)-ROW(A$1))))</f>
        <v>Finnbar Maley</v>
      </c>
      <c r="D169" t="str">
        <f ca="1"/>
        <v>Finnbar Maley</v>
      </c>
    </row>
    <row r="170" spans="1:4" x14ac:dyDescent="0.25">
      <c r="A170" s="117" t="s">
        <v>564</v>
      </c>
      <c r="B170" s="33">
        <f>IF(COUNTIF('Sunday Pairs'!$D$2:$N$17,A170)&gt;=1,"",ROW())</f>
        <v>170</v>
      </c>
      <c r="C170" s="33" t="str" cm="1">
        <f t="array" ref="C170">IF(ROW(A170)-ROW(A$1)+1&gt;COUNT($B$1:$B$272),"",INDEX($A$1:$A$272,SMALL($B$1:$B$272,1+ROW(A170)-ROW(A$1))))</f>
        <v>Lachie Jones</v>
      </c>
      <c r="D170" t="str">
        <f ca="1"/>
        <v>Lachie Jones</v>
      </c>
    </row>
    <row r="171" spans="1:4" x14ac:dyDescent="0.25">
      <c r="A171" s="118" t="s">
        <v>569</v>
      </c>
      <c r="B171" s="33">
        <f>IF(COUNTIF('Sunday Pairs'!$D$2:$N$17,A171)&gt;=1,"",ROW())</f>
        <v>171</v>
      </c>
      <c r="C171" s="33" t="str" cm="1">
        <f t="array" ref="C171">IF(ROW(A171)-ROW(A$1)+1&gt;COUNT($B$1:$B$272),"",INDEX($A$1:$A$272,SMALL($B$1:$B$272,1+ROW(A171)-ROW(A$1))))</f>
        <v>Hugh Jackson</v>
      </c>
      <c r="D171" t="str">
        <f ca="1"/>
        <v>Hugh Jackson</v>
      </c>
    </row>
    <row r="172" spans="1:4" x14ac:dyDescent="0.25">
      <c r="A172" s="118" t="s">
        <v>571</v>
      </c>
      <c r="B172" s="33">
        <f>IF(COUNTIF('Sunday Pairs'!$D$2:$N$17,A172)&gt;=1,"",ROW())</f>
        <v>172</v>
      </c>
      <c r="C172" s="33" t="str" cm="1">
        <f t="array" ref="C172">IF(ROW(A172)-ROW(A$1)+1&gt;COUNT($B$1:$B$272),"",INDEX($A$1:$A$272,SMALL($B$1:$B$272,1+ROW(A172)-ROW(A$1))))</f>
        <v>Griffin Logue</v>
      </c>
      <c r="D172" t="str">
        <f ca="1"/>
        <v>Griffin Logue</v>
      </c>
    </row>
    <row r="173" spans="1:4" x14ac:dyDescent="0.25">
      <c r="A173" s="117" t="s">
        <v>572</v>
      </c>
      <c r="B173" s="33">
        <f>IF(COUNTIF('Sunday Pairs'!$D$2:$N$17,A173)&gt;=1,"",ROW())</f>
        <v>173</v>
      </c>
      <c r="C173" s="33" t="str" cm="1">
        <f t="array" ref="C173">IF(ROW(A173)-ROW(A$1)+1&gt;COUNT($B$1:$B$272),"",INDEX($A$1:$A$272,SMALL($B$1:$B$272,1+ROW(A173)-ROW(A$1))))</f>
        <v>Angus Hastie</v>
      </c>
      <c r="D173" t="str">
        <f ca="1"/>
        <v>Angus Hastie</v>
      </c>
    </row>
    <row r="174" spans="1:4" x14ac:dyDescent="0.25">
      <c r="A174" s="117" t="s">
        <v>573</v>
      </c>
      <c r="B174" s="33">
        <f>IF(COUNTIF('Sunday Pairs'!$D$2:$N$17,A174)&gt;=1,"",ROW())</f>
        <v>174</v>
      </c>
      <c r="C174" s="33" t="str" cm="1">
        <f t="array" ref="C174">IF(ROW(A174)-ROW(A$1)+1&gt;COUNT($B$1:$B$272),"",INDEX($A$1:$A$272,SMALL($B$1:$B$272,1+ROW(A174)-ROW(A$1))))</f>
        <v>Harry Edwards</v>
      </c>
      <c r="D174" t="str">
        <f ca="1"/>
        <v>Harry Edwards</v>
      </c>
    </row>
    <row r="175" spans="1:4" x14ac:dyDescent="0.25">
      <c r="A175" s="117" t="s">
        <v>577</v>
      </c>
      <c r="B175" s="33">
        <f>IF(COUNTIF('Sunday Pairs'!$D$2:$N$17,A175)&gt;=1,"",ROW())</f>
        <v>175</v>
      </c>
      <c r="C175" s="33" t="str" cm="1">
        <f t="array" ref="C175">IF(ROW(A175)-ROW(A$1)+1&gt;COUNT($B$1:$B$272),"",INDEX($A$1:$A$272,SMALL($B$1:$B$272,1+ROW(A175)-ROW(A$1))))</f>
        <v>Robert Hansen Jr</v>
      </c>
      <c r="D175" t="str">
        <f ca="1"/>
        <v>Robert Hansen Jr</v>
      </c>
    </row>
    <row r="176" spans="1:4" x14ac:dyDescent="0.25">
      <c r="A176" s="118" t="s">
        <v>579</v>
      </c>
      <c r="B176" s="33">
        <f>IF(COUNTIF('Sunday Pairs'!$D$2:$N$17,A176)&gt;=1,"",ROW())</f>
        <v>176</v>
      </c>
      <c r="C176" s="33" t="str" cm="1">
        <f t="array" ref="C176">IF(ROW(A176)-ROW(A$1)+1&gt;COUNT($B$1:$B$272),"",INDEX($A$1:$A$272,SMALL($B$1:$B$272,1+ROW(A176)-ROW(A$1))))</f>
        <v>Koltyn Tholstrup</v>
      </c>
      <c r="D176" t="str">
        <f ca="1"/>
        <v>Koltyn Tholstrup</v>
      </c>
    </row>
    <row r="177" spans="1:4" x14ac:dyDescent="0.25">
      <c r="A177" s="118" t="s">
        <v>581</v>
      </c>
      <c r="B177" s="33">
        <f>IF(COUNTIF('Sunday Pairs'!$D$2:$N$17,A177)&gt;=1,"",ROW())</f>
        <v>177</v>
      </c>
      <c r="C177" s="33" t="str" cm="1">
        <f t="array" ref="C177">IF(ROW(A177)-ROW(A$1)+1&gt;COUNT($B$1:$B$272),"",INDEX($A$1:$A$272,SMALL($B$1:$B$272,1+ROW(A177)-ROW(A$1))))</f>
        <v>Archer Reid</v>
      </c>
      <c r="D177" t="str">
        <f ca="1"/>
        <v>Archer Reid</v>
      </c>
    </row>
    <row r="178" spans="1:4" x14ac:dyDescent="0.25">
      <c r="A178" s="117" t="s">
        <v>583</v>
      </c>
      <c r="B178" s="33">
        <f>IF(COUNTIF('Sunday Pairs'!$D$2:$N$17,A178)&gt;=1,"",ROW())</f>
        <v>178</v>
      </c>
      <c r="C178" s="33" t="str" cm="1">
        <f t="array" ref="C178">IF(ROW(A178)-ROW(A$1)+1&gt;COUNT($B$1:$B$272),"",INDEX($A$1:$A$272,SMALL($B$1:$B$272,1+ROW(A178)-ROW(A$1))))</f>
        <v>Matt Whitlock</v>
      </c>
      <c r="D178" t="str">
        <f ca="1"/>
        <v>Matt Whitlock</v>
      </c>
    </row>
    <row r="179" spans="1:4" x14ac:dyDescent="0.25">
      <c r="A179" s="117" t="s">
        <v>582</v>
      </c>
      <c r="B179" s="33">
        <f>IF(COUNTIF('Sunday Pairs'!$D$2:$N$17,A179)&gt;=1,"",ROW())</f>
        <v>179</v>
      </c>
      <c r="C179" s="33" t="str" cm="1">
        <f t="array" ref="C179">IF(ROW(A179)-ROW(A$1)+1&gt;COUNT($B$1:$B$272),"",INDEX($A$1:$A$272,SMALL($B$1:$B$272,1+ROW(A179)-ROW(A$1))))</f>
        <v>Tom Gross</v>
      </c>
      <c r="D179" t="str">
        <f ca="1"/>
        <v>Tom Gross</v>
      </c>
    </row>
    <row r="180" spans="1:4" x14ac:dyDescent="0.25">
      <c r="A180" s="118" t="s">
        <v>585</v>
      </c>
      <c r="B180" s="33">
        <f>IF(COUNTIF('Sunday Pairs'!$D$2:$N$17,A180)&gt;=1,"",ROW())</f>
        <v>180</v>
      </c>
      <c r="C180" s="33" t="str" cm="1">
        <f t="array" ref="C180">IF(ROW(A180)-ROW(A$1)+1&gt;COUNT($B$1:$B$272),"",INDEX($A$1:$A$272,SMALL($B$1:$B$272,1+ROW(A180)-ROW(A$1))))</f>
        <v>Taylor Adams</v>
      </c>
      <c r="D180" t="str">
        <f ca="1"/>
        <v>Taylor Adams</v>
      </c>
    </row>
    <row r="181" spans="1:4" x14ac:dyDescent="0.25">
      <c r="A181" s="117" t="s">
        <v>586</v>
      </c>
      <c r="B181" s="33">
        <f>IF(COUNTIF('Sunday Pairs'!$D$2:$N$17,A181)&gt;=1,"",ROW())</f>
        <v>181</v>
      </c>
      <c r="C181" s="33" t="str" cm="1">
        <f t="array" ref="C181">IF(ROW(A181)-ROW(A$1)+1&gt;COUNT($B$1:$B$272),"",INDEX($A$1:$A$272,SMALL($B$1:$B$272,1+ROW(A181)-ROW(A$1))))</f>
        <v>Isaac Keeler</v>
      </c>
      <c r="D181" t="str">
        <f ca="1"/>
        <v>Isaac Keeler</v>
      </c>
    </row>
    <row r="182" spans="1:4" x14ac:dyDescent="0.25">
      <c r="A182" s="118" t="s">
        <v>587</v>
      </c>
      <c r="B182" s="33">
        <f>IF(COUNTIF('Sunday Pairs'!$D$2:$N$17,A182)&gt;=1,"",ROW())</f>
        <v>182</v>
      </c>
      <c r="C182" s="33" t="str" cm="1">
        <f t="array" ref="C182">IF(ROW(A182)-ROW(A$1)+1&gt;COUNT($B$1:$B$272),"",INDEX($A$1:$A$272,SMALL($B$1:$B$272,1+ROW(A182)-ROW(A$1))))</f>
        <v>Liam O'Connell</v>
      </c>
      <c r="D182" t="str">
        <f ca="1"/>
        <v>Liam O'Connell</v>
      </c>
    </row>
    <row r="183" spans="1:4" x14ac:dyDescent="0.25">
      <c r="A183" s="117" t="s">
        <v>588</v>
      </c>
      <c r="B183" s="33">
        <f>IF(COUNTIF('Sunday Pairs'!$D$2:$N$17,A183)&gt;=1,"",ROW())</f>
        <v>183</v>
      </c>
      <c r="C183" s="33" t="str" cm="1">
        <f t="array" ref="C183">IF(ROW(A183)-ROW(A$1)+1&gt;COUNT($B$1:$B$272),"",INDEX($A$1:$A$272,SMALL($B$1:$B$272,1+ROW(A183)-ROW(A$1))))</f>
        <v>Joel Hamling</v>
      </c>
      <c r="D183" t="str">
        <f ca="1"/>
        <v>Joel Hamling</v>
      </c>
    </row>
    <row r="184" spans="1:4" x14ac:dyDescent="0.25">
      <c r="A184" s="118" t="s">
        <v>594</v>
      </c>
      <c r="B184" s="33">
        <f>IF(COUNTIF('Sunday Pairs'!$D$2:$N$17,A184)&gt;=1,"",ROW())</f>
        <v>184</v>
      </c>
      <c r="C184" s="33" t="str" cm="1">
        <f t="array" ref="C184">IF(ROW(A184)-ROW(A$1)+1&gt;COUNT($B$1:$B$272),"",INDEX($A$1:$A$272,SMALL($B$1:$B$272,1+ROW(A184)-ROW(A$1))))</f>
        <v>Tom Hanily</v>
      </c>
      <c r="D184" t="str">
        <f ca="1"/>
        <v>Tom Hanily</v>
      </c>
    </row>
    <row r="185" spans="1:4" x14ac:dyDescent="0.25">
      <c r="A185" s="118" t="s">
        <v>595</v>
      </c>
      <c r="B185" s="33">
        <f>IF(COUNTIF('Sunday Pairs'!$D$2:$N$17,A185)&gt;=1,"",ROW())</f>
        <v>185</v>
      </c>
      <c r="C185" s="33" t="str" cm="1">
        <f t="array" ref="C185">IF(ROW(A185)-ROW(A$1)+1&gt;COUNT($B$1:$B$272),"",INDEX($A$1:$A$272,SMALL($B$1:$B$272,1+ROW(A185)-ROW(A$1))))</f>
        <v>Taj Woewodin</v>
      </c>
      <c r="D185" t="str">
        <f ca="1"/>
        <v>Taj Woewodin</v>
      </c>
    </row>
    <row r="186" spans="1:4" x14ac:dyDescent="0.25">
      <c r="A186" s="118" t="s">
        <v>597</v>
      </c>
      <c r="B186" s="33">
        <f>IF(COUNTIF('Sunday Pairs'!$D$2:$N$17,A186)&gt;=1,"",ROW())</f>
        <v>186</v>
      </c>
      <c r="C186" s="33" t="str" cm="1">
        <f t="array" ref="C186">IF(ROW(A186)-ROW(A$1)+1&gt;COUNT($B$1:$B$272),"",INDEX($A$1:$A$272,SMALL($B$1:$B$272,1+ROW(A186)-ROW(A$1))))</f>
        <v>Noah Long</v>
      </c>
      <c r="D186" t="str">
        <f ca="1"/>
        <v>Noah Long</v>
      </c>
    </row>
    <row r="187" spans="1:4" x14ac:dyDescent="0.25">
      <c r="A187" s="117" t="s">
        <v>599</v>
      </c>
      <c r="B187" s="33">
        <f>IF(COUNTIF('Sunday Pairs'!$D$2:$N$17,A187)&gt;=1,"",ROW())</f>
        <v>187</v>
      </c>
      <c r="C187" s="33" t="str" cm="1">
        <f t="array" ref="C187">IF(ROW(A187)-ROW(A$1)+1&gt;COUNT($B$1:$B$272),"",INDEX($A$1:$A$272,SMALL($B$1:$B$272,1+ROW(A187)-ROW(A$1))))</f>
        <v>Harry Sharp</v>
      </c>
      <c r="D187" t="str">
        <f ca="1"/>
        <v>Harry Sharp</v>
      </c>
    </row>
    <row r="188" spans="1:4" x14ac:dyDescent="0.25">
      <c r="A188" s="117" t="s">
        <v>598</v>
      </c>
      <c r="B188" s="33">
        <f>IF(COUNTIF('Sunday Pairs'!$D$2:$N$17,A188)&gt;=1,"",ROW())</f>
        <v>188</v>
      </c>
      <c r="C188" s="33" t="str" cm="1">
        <f t="array" ref="C188">IF(ROW(A188)-ROW(A$1)+1&gt;COUNT($B$1:$B$272),"",INDEX($A$1:$A$272,SMALL($B$1:$B$272,1+ROW(A188)-ROW(A$1))))</f>
        <v>Joe Berry</v>
      </c>
      <c r="D188" t="str">
        <f ca="1"/>
        <v>Joe Berry</v>
      </c>
    </row>
    <row r="189" spans="1:4" x14ac:dyDescent="0.25">
      <c r="A189" s="118" t="s">
        <v>603</v>
      </c>
      <c r="B189" s="33">
        <f>IF(COUNTIF('Sunday Pairs'!$D$2:$N$17,A189)&gt;=1,"",ROW())</f>
        <v>189</v>
      </c>
      <c r="C189" s="33" t="str" cm="1">
        <f t="array" ref="C189">IF(ROW(A189)-ROW(A$1)+1&gt;COUNT($B$1:$B$272),"",INDEX($A$1:$A$272,SMALL($B$1:$B$272,1+ROW(A189)-ROW(A$1))))</f>
        <v>Kallan Dawson</v>
      </c>
      <c r="D189" t="str">
        <f ca="1"/>
        <v>Kallan Dawson</v>
      </c>
    </row>
    <row r="190" spans="1:4" x14ac:dyDescent="0.25">
      <c r="A190" s="117" t="s">
        <v>602</v>
      </c>
      <c r="B190" s="33">
        <f>IF(COUNTIF('Sunday Pairs'!$D$2:$N$17,A190)&gt;=1,"",ROW())</f>
        <v>190</v>
      </c>
      <c r="C190" s="33" t="str" cm="1">
        <f t="array" ref="C190">IF(ROW(A190)-ROW(A$1)+1&gt;COUNT($B$1:$B$272),"",INDEX($A$1:$A$272,SMALL($B$1:$B$272,1+ROW(A190)-ROW(A$1))))</f>
        <v>Angus McLennan</v>
      </c>
      <c r="D190" t="str">
        <f ca="1"/>
        <v>Angus McLennan</v>
      </c>
    </row>
    <row r="191" spans="1:4" x14ac:dyDescent="0.25">
      <c r="A191" s="118" t="s">
        <v>601</v>
      </c>
      <c r="B191" s="33">
        <f>IF(COUNTIF('Sunday Pairs'!$D$2:$N$17,A191)&gt;=1,"",ROW())</f>
        <v>191</v>
      </c>
      <c r="C191" s="33" t="str" cm="1">
        <f t="array" ref="C191">IF(ROW(A191)-ROW(A$1)+1&gt;COUNT($B$1:$B$272),"",INDEX($A$1:$A$272,SMALL($B$1:$B$272,1+ROW(A191)-ROW(A$1))))</f>
        <v>Tom Cochrane</v>
      </c>
      <c r="D191" t="str">
        <f ca="1"/>
        <v>Tom Cochrane</v>
      </c>
    </row>
    <row r="192" spans="1:4" x14ac:dyDescent="0.25">
      <c r="A192" s="117" t="s">
        <v>605</v>
      </c>
      <c r="B192" s="33">
        <f>IF(COUNTIF('Sunday Pairs'!$D$2:$N$17,A192)&gt;=1,"",ROW())</f>
        <v>192</v>
      </c>
      <c r="C192" s="33" t="str" cm="1">
        <f t="array" ref="C192">IF(ROW(A192)-ROW(A$1)+1&gt;COUNT($B$1:$B$272),"",INDEX($A$1:$A$272,SMALL($B$1:$B$272,1+ROW(A192)-ROW(A$1))))</f>
        <v>Ollie Lord</v>
      </c>
      <c r="D192" t="str">
        <f ca="1"/>
        <v>Ollie Lord</v>
      </c>
    </row>
    <row r="193" spans="1:4" x14ac:dyDescent="0.25">
      <c r="A193" s="118" t="s">
        <v>607</v>
      </c>
      <c r="B193" s="33">
        <f>IF(COUNTIF('Sunday Pairs'!$D$2:$N$17,A193)&gt;=1,"",ROW())</f>
        <v>193</v>
      </c>
      <c r="C193" s="33" t="str" cm="1">
        <f t="array" ref="C193">IF(ROW(A193)-ROW(A$1)+1&gt;COUNT($B$1:$B$272),"",INDEX($A$1:$A$272,SMALL($B$1:$B$272,1+ROW(A193)-ROW(A$1))))</f>
        <v>Ben Paton</v>
      </c>
      <c r="D193" t="str">
        <f ca="1"/>
        <v>Ben Paton</v>
      </c>
    </row>
    <row r="194" spans="1:4" x14ac:dyDescent="0.25">
      <c r="A194" s="117" t="s">
        <v>611</v>
      </c>
      <c r="B194" s="33">
        <f>IF(COUNTIF('Sunday Pairs'!$D$2:$N$17,A194)&gt;=1,"",ROW())</f>
        <v>194</v>
      </c>
      <c r="C194" s="33" t="str" cm="1">
        <f t="array" ref="C194">IF(ROW(A194)-ROW(A$1)+1&gt;COUNT($B$1:$B$272),"",INDEX($A$1:$A$272,SMALL($B$1:$B$272,1+ROW(A194)-ROW(A$1))))</f>
        <v>Aidan Johnson</v>
      </c>
      <c r="D194" t="str">
        <f ca="1"/>
        <v>Aidan Johnson</v>
      </c>
    </row>
    <row r="195" spans="1:4" x14ac:dyDescent="0.25">
      <c r="A195" s="118" t="s">
        <v>614</v>
      </c>
      <c r="B195" s="33">
        <f>IF(COUNTIF('Sunday Pairs'!$D$2:$N$17,A195)&gt;=1,"",ROW())</f>
        <v>195</v>
      </c>
      <c r="C195" s="33" t="str" cm="1">
        <f t="array" ref="C195">IF(ROW(A195)-ROW(A$1)+1&gt;COUNT($B$1:$B$272),"",INDEX($A$1:$A$272,SMALL($B$1:$B$272,1+ROW(A195)-ROW(A$1))))</f>
        <v>Jed McEntee</v>
      </c>
      <c r="D195" t="str">
        <f ca="1"/>
        <v>Jed McEntee</v>
      </c>
    </row>
    <row r="196" spans="1:4" x14ac:dyDescent="0.25">
      <c r="A196" s="117" t="s">
        <v>616</v>
      </c>
      <c r="B196" s="33">
        <f>IF(COUNTIF('Sunday Pairs'!$D$2:$N$17,A196)&gt;=1,"",ROW())</f>
        <v>196</v>
      </c>
      <c r="C196" s="33" t="str" cm="1">
        <f t="array" ref="C196">IF(ROW(A196)-ROW(A$1)+1&gt;COUNT($B$1:$B$272),"",INDEX($A$1:$A$272,SMALL($B$1:$B$272,1+ROW(A196)-ROW(A$1))))</f>
        <v>Lance Collard</v>
      </c>
      <c r="D196" t="str">
        <f ca="1"/>
        <v>Lance Collard</v>
      </c>
    </row>
    <row r="197" spans="1:4" x14ac:dyDescent="0.25">
      <c r="A197" s="118" t="s">
        <v>618</v>
      </c>
      <c r="B197" s="33">
        <f>IF(COUNTIF('Sunday Pairs'!$D$2:$N$17,A197)&gt;=1,"",ROW())</f>
        <v>197</v>
      </c>
      <c r="C197" s="33" t="str" cm="1">
        <f t="array" ref="C197">IF(ROW(A197)-ROW(A$1)+1&gt;COUNT($B$1:$B$272),"",INDEX($A$1:$A$272,SMALL($B$1:$B$272,1+ROW(A197)-ROW(A$1))))</f>
        <v>Jack Buller</v>
      </c>
      <c r="D197" t="str">
        <f ca="1"/>
        <v>Jack Buller</v>
      </c>
    </row>
    <row r="198" spans="1:4" x14ac:dyDescent="0.25">
      <c r="A198" s="117" t="s">
        <v>619</v>
      </c>
      <c r="B198" s="33">
        <f>IF(COUNTIF('Sunday Pairs'!$D$2:$N$17,A198)&gt;=1,"",ROW())</f>
        <v>198</v>
      </c>
      <c r="C198" s="33" t="str" cm="1">
        <f t="array" ref="C198">IF(ROW(A198)-ROW(A$1)+1&gt;COUNT($B$1:$B$272),"",INDEX($A$1:$A$272,SMALL($B$1:$B$272,1+ROW(A198)-ROW(A$1))))</f>
        <v>Hamish Davis</v>
      </c>
      <c r="D198" t="str">
        <f ca="1"/>
        <v>Hamish Davis</v>
      </c>
    </row>
    <row r="199" spans="1:4" x14ac:dyDescent="0.25">
      <c r="A199" s="118" t="s">
        <v>625</v>
      </c>
      <c r="B199" s="33">
        <f>IF(COUNTIF('Sunday Pairs'!$D$2:$N$17,A199)&gt;=1,"",ROW())</f>
        <v>199</v>
      </c>
      <c r="C199" s="33" t="str" cm="1">
        <f t="array" ref="C199">IF(ROW(A199)-ROW(A$1)+1&gt;COUNT($B$1:$B$272),"",INDEX($A$1:$A$272,SMALL($B$1:$B$272,1+ROW(A199)-ROW(A$1))))</f>
        <v>Jackson Archer</v>
      </c>
      <c r="D199" t="str">
        <f ca="1"/>
        <v>Jackson Archer</v>
      </c>
    </row>
    <row r="200" spans="1:4" x14ac:dyDescent="0.25">
      <c r="A200" s="117" t="s">
        <v>626</v>
      </c>
      <c r="B200" s="33">
        <f>IF(COUNTIF('Sunday Pairs'!$D$2:$N$17,A200)&gt;=1,"",ROW())</f>
        <v>200</v>
      </c>
      <c r="C200" s="33" t="str" cm="1">
        <f t="array" ref="C200">IF(ROW(A200)-ROW(A$1)+1&gt;COUNT($B$1:$B$272),"",INDEX($A$1:$A$272,SMALL($B$1:$B$272,1+ROW(A200)-ROW(A$1))))</f>
        <v>Zane Duursma</v>
      </c>
      <c r="D200" t="str">
        <f ca="1"/>
        <v>Zane Duursma</v>
      </c>
    </row>
    <row r="201" spans="1:4" x14ac:dyDescent="0.25">
      <c r="A201" s="118" t="s">
        <v>629</v>
      </c>
      <c r="B201" s="33">
        <f>IF(COUNTIF('Sunday Pairs'!$D$2:$N$17,A201)&gt;=1,"",ROW())</f>
        <v>201</v>
      </c>
      <c r="C201" s="33" t="str" cm="1">
        <f t="array" ref="C201">IF(ROW(A201)-ROW(A$1)+1&gt;COUNT($B$1:$B$272),"",INDEX($A$1:$A$272,SMALL($B$1:$B$272,1+ROW(A201)-ROW(A$1))))</f>
        <v>Bo Allan</v>
      </c>
      <c r="D201" t="str">
        <f ca="1"/>
        <v>Bo Allan</v>
      </c>
    </row>
    <row r="202" spans="1:4" x14ac:dyDescent="0.25">
      <c r="A202" s="117" t="s">
        <v>633</v>
      </c>
      <c r="B202" s="33">
        <f>IF(COUNTIF('Sunday Pairs'!$D$2:$N$17,A202)&gt;=1,"",ROW())</f>
        <v>202</v>
      </c>
      <c r="C202" s="33" t="str" cm="1">
        <f t="array" ref="C202">IF(ROW(A202)-ROW(A$1)+1&gt;COUNT($B$1:$B$272),"",INDEX($A$1:$A$272,SMALL($B$1:$B$272,1+ROW(A202)-ROW(A$1))))</f>
        <v>Zaine Cordy</v>
      </c>
      <c r="D202" t="str">
        <f ca="1"/>
        <v>Zaine Cordy</v>
      </c>
    </row>
    <row r="203" spans="1:4" x14ac:dyDescent="0.25">
      <c r="A203" s="118" t="s">
        <v>634</v>
      </c>
      <c r="B203" s="33">
        <f>IF(COUNTIF('Sunday Pairs'!$D$2:$N$17,A203)&gt;=1,"",ROW())</f>
        <v>203</v>
      </c>
      <c r="C203" s="33" t="str" cm="1">
        <f t="array" ref="C203">IF(ROW(A203)-ROW(A$1)+1&gt;COUNT($B$1:$B$272),"",INDEX($A$1:$A$272,SMALL($B$1:$B$272,1+ROW(A203)-ROW(A$1))))</f>
        <v>Liam Henry</v>
      </c>
      <c r="D203" t="str">
        <f ca="1"/>
        <v>Liam Henry</v>
      </c>
    </row>
    <row r="204" spans="1:4" x14ac:dyDescent="0.25">
      <c r="A204" s="117" t="s">
        <v>632</v>
      </c>
      <c r="B204" s="33">
        <f>IF(COUNTIF('Sunday Pairs'!$D$2:$N$17,A204)&gt;=1,"",ROW())</f>
        <v>204</v>
      </c>
      <c r="C204" s="33" t="str" cm="1">
        <f t="array" ref="C204">IF(ROW(A204)-ROW(A$1)+1&gt;COUNT($B$1:$B$272),"",INDEX($A$1:$A$272,SMALL($B$1:$B$272,1+ROW(A204)-ROW(A$1))))</f>
        <v>Ivan Soldo</v>
      </c>
      <c r="D204" t="str">
        <f ca="1"/>
        <v>Ivan Soldo</v>
      </c>
    </row>
    <row r="205" spans="1:4" x14ac:dyDescent="0.25">
      <c r="A205" s="118" t="s">
        <v>638</v>
      </c>
      <c r="B205" s="33">
        <f>IF(COUNTIF('Sunday Pairs'!$D$2:$N$17,A205)&gt;=1,"",ROW())</f>
        <v>205</v>
      </c>
      <c r="C205" s="33" t="str" cm="1">
        <f t="array" ref="C205">IF(ROW(A205)-ROW(A$1)+1&gt;COUNT($B$1:$B$272),"",INDEX($A$1:$A$272,SMALL($B$1:$B$272,1+ROW(A205)-ROW(A$1))))</f>
        <v>Tom Fullarton</v>
      </c>
      <c r="D205" t="str">
        <f ca="1"/>
        <v>Tom Fullarton</v>
      </c>
    </row>
    <row r="206" spans="1:4" x14ac:dyDescent="0.25">
      <c r="A206" s="117" t="s">
        <v>644</v>
      </c>
      <c r="B206" s="33">
        <f>IF(COUNTIF('Sunday Pairs'!$D$2:$N$17,A206)&gt;=1,"",ROW())</f>
        <v>206</v>
      </c>
      <c r="C206" s="33" t="str" cm="1">
        <f t="array" ref="C206">IF(ROW(A206)-ROW(A$1)+1&gt;COUNT($B$1:$B$272),"",INDEX($A$1:$A$272,SMALL($B$1:$B$272,1+ROW(A206)-ROW(A$1))))</f>
        <v>Matthew Jefferson</v>
      </c>
      <c r="D206" t="str">
        <f ca="1"/>
        <v>Matthew Jefferson</v>
      </c>
    </row>
    <row r="207" spans="1:4" x14ac:dyDescent="0.25">
      <c r="A207" s="117" t="s">
        <v>647</v>
      </c>
      <c r="B207" s="33">
        <f>IF(COUNTIF('Sunday Pairs'!$D$2:$N$17,A207)&gt;=1,"",ROW())</f>
        <v>207</v>
      </c>
      <c r="C207" s="33" t="str" cm="1">
        <f t="array" ref="C207">IF(ROW(A207)-ROW(A$1)+1&gt;COUNT($B$1:$B$272),"",INDEX($A$1:$A$272,SMALL($B$1:$B$272,1+ROW(A207)-ROW(A$1))))</f>
        <v>Jack Carroll</v>
      </c>
      <c r="D207" t="str">
        <f ca="1"/>
        <v>Jack Carroll</v>
      </c>
    </row>
    <row r="208" spans="1:4" x14ac:dyDescent="0.25">
      <c r="A208" s="118" t="s">
        <v>645</v>
      </c>
      <c r="B208" s="33">
        <f>IF(COUNTIF('Sunday Pairs'!$D$2:$N$17,A208)&gt;=1,"",ROW())</f>
        <v>208</v>
      </c>
      <c r="C208" s="33" t="str" cm="1">
        <f t="array" ref="C208">IF(ROW(A208)-ROW(A$1)+1&gt;COUNT($B$1:$B$272),"",INDEX($A$1:$A$272,SMALL($B$1:$B$272,1+ROW(A208)-ROW(A$1))))</f>
        <v>Malakai Champion</v>
      </c>
      <c r="D208" t="str">
        <f ca="1"/>
        <v>Malakai Champion</v>
      </c>
    </row>
    <row r="209" spans="1:4" x14ac:dyDescent="0.25">
      <c r="A209" s="117" t="s">
        <v>646</v>
      </c>
      <c r="B209" s="33">
        <f>IF(COUNTIF('Sunday Pairs'!$D$2:$N$17,A209)&gt;=1,"",ROW())</f>
        <v>209</v>
      </c>
      <c r="C209" s="33" t="str" cm="1">
        <f t="array" ref="C209">IF(ROW(A209)-ROW(A$1)+1&gt;COUNT($B$1:$B$272),"",INDEX($A$1:$A$272,SMALL($B$1:$B$272,1+ROW(A209)-ROW(A$1))))</f>
        <v>Jack Petruccelle</v>
      </c>
      <c r="D209" t="str">
        <f ca="1"/>
        <v>Jack Petruccelle</v>
      </c>
    </row>
    <row r="210" spans="1:4" x14ac:dyDescent="0.25">
      <c r="A210" s="118" t="s">
        <v>655</v>
      </c>
      <c r="B210" s="33">
        <f>IF(COUNTIF('Sunday Pairs'!$D$2:$N$17,A210)&gt;=1,"",ROW())</f>
        <v>210</v>
      </c>
      <c r="C210" s="33" t="str" cm="1">
        <f t="array" ref="C210">IF(ROW(A210)-ROW(A$1)+1&gt;COUNT($B$1:$B$272),"",INDEX($A$1:$A$272,SMALL($B$1:$B$272,1+ROW(A210)-ROW(A$1))))</f>
        <v>Bailey Laurie</v>
      </c>
      <c r="D210" t="str">
        <f ca="1"/>
        <v>Bailey Laurie</v>
      </c>
    </row>
    <row r="211" spans="1:4" x14ac:dyDescent="0.25">
      <c r="A211" s="117" t="s">
        <v>698</v>
      </c>
      <c r="B211" s="33">
        <f>IF(COUNTIF('Sunday Pairs'!$D$2:$N$17,A211)&gt;=1,"",ROW())</f>
        <v>211</v>
      </c>
      <c r="C211" s="33" t="str" cm="1">
        <f t="array" ref="C211">IF(ROW(A211)-ROW(A$1)+1&gt;COUNT($B$1:$B$272),"",INDEX($A$1:$A$272,SMALL($B$1:$B$272,1+ROW(A211)-ROW(A$1))))</f>
        <v>Jed Adams</v>
      </c>
      <c r="D211" t="str">
        <f ca="1"/>
        <v>Jed Adams</v>
      </c>
    </row>
    <row r="212" spans="1:4" x14ac:dyDescent="0.25">
      <c r="A212" s="118" t="s">
        <v>699</v>
      </c>
      <c r="B212" s="33">
        <f>IF(COUNTIF('Sunday Pairs'!$D$2:$N$17,A212)&gt;=1,"",ROW())</f>
        <v>212</v>
      </c>
      <c r="C212" s="33" t="str" cm="1">
        <f t="array" ref="C212">IF(ROW(A212)-ROW(A$1)+1&gt;COUNT($B$1:$B$272),"",INDEX($A$1:$A$272,SMALL($B$1:$B$272,1+ROW(A212)-ROW(A$1))))</f>
        <v>Zac Banch</v>
      </c>
      <c r="D212" t="str">
        <f ca="1"/>
        <v>Zac Banch</v>
      </c>
    </row>
    <row r="213" spans="1:4" x14ac:dyDescent="0.25">
      <c r="A213" s="117" t="s">
        <v>700</v>
      </c>
      <c r="B213" s="33">
        <f>IF(COUNTIF('Sunday Pairs'!$D$2:$N$17,A213)&gt;=1,"",ROW())</f>
        <v>213</v>
      </c>
      <c r="C213" s="33" t="str" cm="1">
        <f t="array" ref="C213">IF(ROW(A213)-ROW(A$1)+1&gt;COUNT($B$1:$B$272),"",INDEX($A$1:$A$272,SMALL($B$1:$B$272,1+ROW(A213)-ROW(A$1))))</f>
        <v>Miller Bergman</v>
      </c>
      <c r="D213" t="str">
        <f ca="1"/>
        <v>Miller Bergman</v>
      </c>
    </row>
    <row r="214" spans="1:4" x14ac:dyDescent="0.25">
      <c r="A214" s="118" t="s">
        <v>701</v>
      </c>
      <c r="B214" s="33">
        <f>IF(COUNTIF('Sunday Pairs'!$D$2:$N$17,A214)&gt;=1,"",ROW())</f>
        <v>214</v>
      </c>
      <c r="C214" s="33" t="str" cm="1">
        <f t="array" ref="C214">IF(ROW(A214)-ROW(A$1)+1&gt;COUNT($B$1:$B$272),"",INDEX($A$1:$A$272,SMALL($B$1:$B$272,1+ROW(A214)-ROW(A$1))))</f>
        <v>Kynan Brown</v>
      </c>
      <c r="D214" t="str">
        <f ca="1"/>
        <v>Kynan Brown</v>
      </c>
    </row>
    <row r="215" spans="1:4" x14ac:dyDescent="0.25">
      <c r="A215" s="117" t="s">
        <v>702</v>
      </c>
      <c r="B215" s="33">
        <f>IF(COUNTIF('Sunday Pairs'!$D$2:$N$17,A215)&gt;=1,"",ROW())</f>
        <v>215</v>
      </c>
      <c r="C215" s="33" t="str" cm="1">
        <f t="array" ref="C215">IF(ROW(A215)-ROW(A$1)+1&gt;COUNT($B$1:$B$272),"",INDEX($A$1:$A$272,SMALL($B$1:$B$272,1+ROW(A215)-ROW(A$1))))</f>
        <v>Tom Campbell</v>
      </c>
      <c r="D215" t="str">
        <f ca="1"/>
        <v>Tom Campbell</v>
      </c>
    </row>
    <row r="216" spans="1:4" x14ac:dyDescent="0.25">
      <c r="A216" s="118" t="s">
        <v>703</v>
      </c>
      <c r="B216" s="33">
        <f>IF(COUNTIF('Sunday Pairs'!$D$2:$N$17,A216)&gt;=1,"",ROW())</f>
        <v>216</v>
      </c>
      <c r="C216" s="33" t="str" cm="1">
        <f t="array" ref="C216">IF(ROW(A216)-ROW(A$1)+1&gt;COUNT($B$1:$B$272),"",INDEX($A$1:$A$272,SMALL($B$1:$B$272,1+ROW(A216)-ROW(A$1))))</f>
        <v>Callum Coleman-Jones</v>
      </c>
      <c r="D216" t="str">
        <f ca="1"/>
        <v>Callum Coleman-Jones</v>
      </c>
    </row>
    <row r="217" spans="1:4" x14ac:dyDescent="0.25">
      <c r="A217" s="117" t="s">
        <v>704</v>
      </c>
      <c r="B217" s="33">
        <f>IF(COUNTIF('Sunday Pairs'!$D$2:$N$17,A217)&gt;=1,"",ROW())</f>
        <v>217</v>
      </c>
      <c r="C217" s="33" t="str" cm="1">
        <f t="array" ref="C217">IF(ROW(A217)-ROW(A$1)+1&gt;COUNT($B$1:$B$272),"",INDEX($A$1:$A$272,SMALL($B$1:$B$272,1+ROW(A217)-ROW(A$1))))</f>
        <v>Jai Culley</v>
      </c>
      <c r="D217" t="str">
        <f ca="1"/>
        <v>Jai Culley</v>
      </c>
    </row>
    <row r="218" spans="1:4" x14ac:dyDescent="0.25">
      <c r="A218" s="118" t="s">
        <v>705</v>
      </c>
      <c r="B218" s="33">
        <f>IF(COUNTIF('Sunday Pairs'!$D$2:$N$17,A218)&gt;=1,"",ROW())</f>
        <v>218</v>
      </c>
      <c r="C218" s="33" t="str" cm="1">
        <f t="array" ref="C218">IF(ROW(A218)-ROW(A$1)+1&gt;COUNT($B$1:$B$272),"",INDEX($A$1:$A$272,SMALL($B$1:$B$272,1+ROW(A218)-ROW(A$1))))</f>
        <v>Eddie Ford</v>
      </c>
      <c r="D218" t="str">
        <f ca="1"/>
        <v>Eddie Ford</v>
      </c>
    </row>
    <row r="219" spans="1:4" x14ac:dyDescent="0.25">
      <c r="A219" s="117" t="s">
        <v>706</v>
      </c>
      <c r="B219" s="33">
        <f>IF(COUNTIF('Sunday Pairs'!$D$2:$N$17,A219)&gt;=1,"",ROW())</f>
        <v>219</v>
      </c>
      <c r="C219" s="33" t="str" cm="1">
        <f t="array" ref="C219">IF(ROW(A219)-ROW(A$1)+1&gt;COUNT($B$1:$B$272),"",INDEX($A$1:$A$272,SMALL($B$1:$B$272,1+ROW(A219)-ROW(A$1))))</f>
        <v>Brayden George</v>
      </c>
      <c r="D219" t="str">
        <f ca="1"/>
        <v>Brayden George</v>
      </c>
    </row>
    <row r="220" spans="1:4" x14ac:dyDescent="0.25">
      <c r="A220" s="118" t="s">
        <v>707</v>
      </c>
      <c r="B220" s="33">
        <f>IF(COUNTIF('Sunday Pairs'!$D$2:$N$17,A220)&gt;=1,"",ROW())</f>
        <v>220</v>
      </c>
      <c r="C220" s="33" t="str" cm="1">
        <f t="array" ref="C220">IF(ROW(A220)-ROW(A$1)+1&gt;COUNT($B$1:$B$272),"",INDEX($A$1:$A$272,SMALL($B$1:$B$272,1+ROW(A220)-ROW(A$1))))</f>
        <v>Taylor Goad</v>
      </c>
      <c r="D220" t="str">
        <f ca="1"/>
        <v>Taylor Goad</v>
      </c>
    </row>
    <row r="221" spans="1:4" x14ac:dyDescent="0.25">
      <c r="A221" s="117" t="s">
        <v>708</v>
      </c>
      <c r="B221" s="33">
        <f>IF(COUNTIF('Sunday Pairs'!$D$2:$N$17,A221)&gt;=1,"",ROW())</f>
        <v>221</v>
      </c>
      <c r="C221" s="33" t="str" cm="1">
        <f t="array" ref="C221">IF(ROW(A221)-ROW(A$1)+1&gt;COUNT($B$1:$B$272),"",INDEX($A$1:$A$272,SMALL($B$1:$B$272,1+ROW(A221)-ROW(A$1))))</f>
        <v>Josh Goater</v>
      </c>
      <c r="D221" t="str">
        <f ca="1"/>
        <v>Josh Goater</v>
      </c>
    </row>
    <row r="222" spans="1:4" x14ac:dyDescent="0.25">
      <c r="A222" s="118" t="s">
        <v>709</v>
      </c>
      <c r="B222" s="33">
        <f>IF(COUNTIF('Sunday Pairs'!$D$2:$N$17,A222)&gt;=1,"",ROW())</f>
        <v>222</v>
      </c>
      <c r="C222" s="33" t="str" cm="1">
        <f t="array" ref="C222">IF(ROW(A222)-ROW(A$1)+1&gt;COUNT($B$1:$B$272),"",INDEX($A$1:$A$272,SMALL($B$1:$B$272,1+ROW(A222)-ROW(A$1))))</f>
        <v>Marty Hore</v>
      </c>
      <c r="D222" t="str">
        <f ca="1"/>
        <v>Marty Hore</v>
      </c>
    </row>
    <row r="223" spans="1:4" x14ac:dyDescent="0.25">
      <c r="A223" s="117" t="s">
        <v>710</v>
      </c>
      <c r="B223" s="33">
        <f>IF(COUNTIF('Sunday Pairs'!$D$2:$N$17,A223)&gt;=1,"",ROW())</f>
        <v>223</v>
      </c>
      <c r="C223" s="33" t="str" cm="1">
        <f t="array" ref="C223">IF(ROW(A223)-ROW(A$1)+1&gt;COUNT($B$1:$B$272),"",INDEX($A$1:$A$272,SMALL($B$1:$B$272,1+ROW(A223)-ROW(A$1))))</f>
        <v>Luker Kentfield</v>
      </c>
      <c r="D223" t="str">
        <f ca="1"/>
        <v>Luker Kentfield</v>
      </c>
    </row>
    <row r="224" spans="1:4" x14ac:dyDescent="0.25">
      <c r="A224" s="118" t="s">
        <v>711</v>
      </c>
      <c r="B224" s="33">
        <f>IF(COUNTIF('Sunday Pairs'!$D$2:$N$17,A224)&gt;=1,"",ROW())</f>
        <v>224</v>
      </c>
      <c r="C224" s="33" t="str" cm="1">
        <f t="array" ref="C224">IF(ROW(A224)-ROW(A$1)+1&gt;COUNT($B$1:$B$272),"",INDEX($A$1:$A$272,SMALL($B$1:$B$272,1+ROW(A224)-ROW(A$1))))</f>
        <v>Shane McAdam</v>
      </c>
      <c r="D224" t="str">
        <f ca="1"/>
        <v>Shane McAdam</v>
      </c>
    </row>
    <row r="225" spans="1:4" x14ac:dyDescent="0.25">
      <c r="A225" s="117" t="s">
        <v>712</v>
      </c>
      <c r="B225" s="33">
        <f>IF(COUNTIF('Sunday Pairs'!$D$2:$N$17,A225)&gt;=1,"",ROW())</f>
        <v>225</v>
      </c>
      <c r="C225" s="33" t="str" cm="1">
        <f t="array" ref="C225">IF(ROW(A225)-ROW(A$1)+1&gt;COUNT($B$1:$B$272),"",INDEX($A$1:$A$272,SMALL($B$1:$B$272,1+ROW(A225)-ROW(A$1))))</f>
        <v>Ricky Mentha</v>
      </c>
      <c r="D225" t="str">
        <f ca="1"/>
        <v>Ricky Mentha</v>
      </c>
    </row>
    <row r="226" spans="1:4" x14ac:dyDescent="0.25">
      <c r="A226" s="118" t="s">
        <v>713</v>
      </c>
      <c r="B226" s="33">
        <f>IF(COUNTIF('Sunday Pairs'!$D$2:$N$17,A226)&gt;=1,"",ROW())</f>
        <v>226</v>
      </c>
      <c r="C226" s="33" t="str" cm="1">
        <f t="array" ref="C226">IF(ROW(A226)-ROW(A$1)+1&gt;COUNT($B$1:$B$272),"",INDEX($A$1:$A$272,SMALL($B$1:$B$272,1+ROW(A226)-ROW(A$1))))</f>
        <v>Andy Moniz-Wakefield</v>
      </c>
      <c r="D226" t="str">
        <f ca="1"/>
        <v>Andy Moniz-Wakefield</v>
      </c>
    </row>
    <row r="227" spans="1:4" x14ac:dyDescent="0.25">
      <c r="A227" s="117" t="s">
        <v>714</v>
      </c>
      <c r="B227" s="33">
        <f>IF(COUNTIF('Sunday Pairs'!$D$2:$N$17,A227)&gt;=1,"",ROW())</f>
        <v>227</v>
      </c>
      <c r="C227" s="33" t="str" cm="1">
        <f t="array" ref="C227">IF(ROW(A227)-ROW(A$1)+1&gt;COUNT($B$1:$B$272),"",INDEX($A$1:$A$272,SMALL($B$1:$B$272,1+ROW(A227)-ROW(A$1))))</f>
        <v>Geordie Payne</v>
      </c>
      <c r="D227" t="str">
        <f ca="1"/>
        <v>Geordie Payne</v>
      </c>
    </row>
    <row r="228" spans="1:4" x14ac:dyDescent="0.25">
      <c r="A228" s="118" t="s">
        <v>715</v>
      </c>
      <c r="B228" s="33">
        <f>IF(COUNTIF('Sunday Pairs'!$D$2:$N$17,A228)&gt;=1,"",ROW())</f>
        <v>228</v>
      </c>
      <c r="C228" s="33" t="str" cm="1">
        <f t="array" ref="C228">IF(ROW(A228)-ROW(A$1)+1&gt;COUNT($B$1:$B$272),"",INDEX($A$1:$A$272,SMALL($B$1:$B$272,1+ROW(A228)-ROW(A$1))))</f>
        <v>Oliver Sestan</v>
      </c>
      <c r="D228" t="str">
        <f ca="1"/>
        <v>Oliver Sestan</v>
      </c>
    </row>
    <row r="229" spans="1:4" x14ac:dyDescent="0.25">
      <c r="A229" s="117" t="s">
        <v>716</v>
      </c>
      <c r="B229" s="33">
        <f>IF(COUNTIF('Sunday Pairs'!$D$2:$N$17,A229)&gt;=1,"",ROW())</f>
        <v>229</v>
      </c>
      <c r="C229" s="33" t="str" cm="1">
        <f t="array" ref="C229">IF(ROW(A229)-ROW(A$1)+1&gt;COUNT($B$1:$B$272),"",INDEX($A$1:$A$272,SMALL($B$1:$B$272,1+ROW(A229)-ROW(A$1))))</f>
        <v>River Stevens</v>
      </c>
      <c r="D229" t="str">
        <f ca="1"/>
        <v>River Stevens</v>
      </c>
    </row>
    <row r="230" spans="1:4" x14ac:dyDescent="0.25">
      <c r="A230" s="118" t="s">
        <v>717</v>
      </c>
      <c r="B230" s="33">
        <f>IF(COUNTIF('Sunday Pairs'!$D$2:$N$17,A230)&gt;=1,"",ROW())</f>
        <v>230</v>
      </c>
      <c r="C230" s="33" t="str" cm="1">
        <f t="array" ref="C230">IF(ROW(A230)-ROW(A$1)+1&gt;COUNT($B$1:$B$272),"",INDEX($A$1:$A$272,SMALL($B$1:$B$272,1+ROW(A230)-ROW(A$1))))</f>
        <v>Brynn Teakle</v>
      </c>
      <c r="D230" t="str">
        <f ca="1"/>
        <v>Brynn Teakle</v>
      </c>
    </row>
    <row r="231" spans="1:4" x14ac:dyDescent="0.25">
      <c r="A231" s="117" t="s">
        <v>718</v>
      </c>
      <c r="B231" s="33">
        <f>IF(COUNTIF('Sunday Pairs'!$D$2:$N$17,A231)&gt;=1,"",ROW())</f>
        <v>231</v>
      </c>
      <c r="C231" s="33" t="str" cm="1">
        <f t="array" ref="C231">IF(ROW(A231)-ROW(A$1)+1&gt;COUNT($B$1:$B$272),"",INDEX($A$1:$A$272,SMALL($B$1:$B$272,1+ROW(A231)-ROW(A$1))))</f>
        <v>Cooper Trembath</v>
      </c>
      <c r="D231" t="str">
        <f ca="1"/>
        <v>Cooper Trembath</v>
      </c>
    </row>
    <row r="232" spans="1:4" x14ac:dyDescent="0.25">
      <c r="A232" s="118" t="s">
        <v>719</v>
      </c>
      <c r="B232" s="33">
        <f>IF(COUNTIF('Sunday Pairs'!$D$2:$N$17,A232)&gt;=1,"",ROW())</f>
        <v>232</v>
      </c>
      <c r="C232" s="33" t="str" cm="1">
        <f t="array" ref="C232">IF(ROW(A232)-ROW(A$1)+1&gt;COUNT($B$1:$B$272),"",INDEX($A$1:$A$272,SMALL($B$1:$B$272,1+ROW(A232)-ROW(A$1))))</f>
        <v>Luke Urquhart</v>
      </c>
      <c r="D232" t="str">
        <f ca="1"/>
        <v>Luke Urquhart</v>
      </c>
    </row>
    <row r="233" spans="1:4" x14ac:dyDescent="0.25">
      <c r="A233" s="117" t="s">
        <v>720</v>
      </c>
      <c r="B233" s="33">
        <f>IF(COUNTIF('Sunday Pairs'!$D$2:$N$17,A233)&gt;=1,"",ROW())</f>
        <v>233</v>
      </c>
      <c r="C233" s="33" t="str" cm="1">
        <f t="array" ref="C233">IF(ROW(A233)-ROW(A$1)+1&gt;COUNT($B$1:$B$272),"",INDEX($A$1:$A$272,SMALL($B$1:$B$272,1+ROW(A233)-ROW(A$1))))</f>
        <v>Will Verrall</v>
      </c>
      <c r="D233" t="str">
        <f ca="1"/>
        <v>Will Verrall</v>
      </c>
    </row>
    <row r="234" spans="1:4" x14ac:dyDescent="0.25">
      <c r="A234" s="118" t="s">
        <v>681</v>
      </c>
      <c r="B234" s="33">
        <f>IF(COUNTIF('Sunday Pairs'!$D$2:$N$17,A234)&gt;=1,"",ROW())</f>
        <v>234</v>
      </c>
      <c r="C234" s="33" t="str" cm="1">
        <f t="array" ref="C234">IF(ROW(A234)-ROW(A$1)+1&gt;COUNT($B$1:$B$272),"",INDEX($A$1:$A$272,SMALL($B$1:$B$272,1+ROW(A234)-ROW(A$1))))</f>
        <v>Riak Andrew</v>
      </c>
      <c r="D234" t="str">
        <f ca="1"/>
        <v>Riak Andrew</v>
      </c>
    </row>
    <row r="235" spans="1:4" x14ac:dyDescent="0.25">
      <c r="A235" s="117" t="s">
        <v>682</v>
      </c>
      <c r="B235" s="33">
        <f>IF(COUNTIF('Sunday Pairs'!$D$2:$N$17,A235)&gt;=1,"",ROW())</f>
        <v>235</v>
      </c>
      <c r="C235" s="33" t="str" cm="1">
        <f t="array" ref="C235">IF(ROW(A235)-ROW(A$1)+1&gt;COUNT($B$1:$B$272),"",INDEX($A$1:$A$272,SMALL($B$1:$B$272,1+ROW(A235)-ROW(A$1))))</f>
        <v>Eamonn Armstrong</v>
      </c>
      <c r="D235" t="str">
        <f ca="1"/>
        <v>Eamonn Armstrong</v>
      </c>
    </row>
    <row r="236" spans="1:4" x14ac:dyDescent="0.25">
      <c r="A236" s="118" t="s">
        <v>683</v>
      </c>
      <c r="B236" s="33">
        <f>IF(COUNTIF('Sunday Pairs'!$D$2:$N$17,A236)&gt;=1,"",ROW())</f>
        <v>236</v>
      </c>
      <c r="C236" s="33" t="str" cm="1">
        <f t="array" ref="C236">IF(ROW(A236)-ROW(A$1)+1&gt;COUNT($B$1:$B$272),"",INDEX($A$1:$A$272,SMALL($B$1:$B$272,1+ROW(A236)-ROW(A$1))))</f>
        <v>James Barrat</v>
      </c>
      <c r="D236" t="str">
        <f ca="1"/>
        <v>James Barrat</v>
      </c>
    </row>
    <row r="237" spans="1:4" x14ac:dyDescent="0.25">
      <c r="A237" s="117" t="s">
        <v>684</v>
      </c>
      <c r="B237" s="33">
        <f>IF(COUNTIF('Sunday Pairs'!$D$2:$N$17,A237)&gt;=1,"",ROW())</f>
        <v>237</v>
      </c>
      <c r="C237" s="33" t="str" cm="1">
        <f t="array" ref="C237">IF(ROW(A237)-ROW(A$1)+1&gt;COUNT($B$1:$B$272),"",INDEX($A$1:$A$272,SMALL($B$1:$B$272,1+ROW(A237)-ROW(A$1))))</f>
        <v>Ned Bowman</v>
      </c>
      <c r="D237" t="str">
        <f ca="1"/>
        <v>Ned Bowman</v>
      </c>
    </row>
    <row r="238" spans="1:4" x14ac:dyDescent="0.25">
      <c r="A238" s="118" t="s">
        <v>685</v>
      </c>
      <c r="B238" s="33">
        <f>IF(COUNTIF('Sunday Pairs'!$D$2:$N$17,A238)&gt;=1,"",ROW())</f>
        <v>238</v>
      </c>
      <c r="C238" s="33" t="str" cm="1">
        <f t="array" ref="C238">IF(ROW(A238)-ROW(A$1)+1&gt;COUNT($B$1:$B$272),"",INDEX($A$1:$A$272,SMALL($B$1:$B$272,1+ROW(A238)-ROW(A$1))))</f>
        <v>Jesse Dattoli</v>
      </c>
      <c r="D238" t="str">
        <f ca="1"/>
        <v>Jesse Dattoli</v>
      </c>
    </row>
    <row r="239" spans="1:4" x14ac:dyDescent="0.25">
      <c r="A239" s="117" t="s">
        <v>686</v>
      </c>
      <c r="B239" s="33">
        <f>IF(COUNTIF('Sunday Pairs'!$D$2:$N$17,A239)&gt;=1,"",ROW())</f>
        <v>239</v>
      </c>
      <c r="C239" s="33" t="str" cm="1">
        <f t="array" ref="C239">IF(ROW(A239)-ROW(A$1)+1&gt;COUNT($B$1:$B$272),"",INDEX($A$1:$A$272,SMALL($B$1:$B$272,1+ROW(A239)-ROW(A$1))))</f>
        <v>Alex Dodson</v>
      </c>
      <c r="D239" t="str">
        <f ca="1"/>
        <v>Alex Dodson</v>
      </c>
    </row>
    <row r="240" spans="1:4" x14ac:dyDescent="0.25">
      <c r="A240" s="118" t="s">
        <v>687</v>
      </c>
      <c r="B240" s="33">
        <f>IF(COUNTIF('Sunday Pairs'!$D$2:$N$17,A240)&gt;=1,"",ROW())</f>
        <v>240</v>
      </c>
      <c r="C240" s="33" t="str" cm="1">
        <f t="array" ref="C240">IF(ROW(A240)-ROW(A$1)+1&gt;COUNT($B$1:$B$272),"",INDEX($A$1:$A$272,SMALL($B$1:$B$272,1+ROW(A240)-ROW(A$1))))</f>
        <v>Paddy Dow</v>
      </c>
      <c r="D240" t="str">
        <f ca="1"/>
        <v>Paddy Dow</v>
      </c>
    </row>
    <row r="241" spans="1:4" x14ac:dyDescent="0.25">
      <c r="A241" s="117" t="s">
        <v>688</v>
      </c>
      <c r="B241" s="33">
        <f>IF(COUNTIF('Sunday Pairs'!$D$2:$N$17,A241)&gt;=1,"",ROW())</f>
        <v>241</v>
      </c>
      <c r="C241" s="33" t="str" cm="1">
        <f t="array" ref="C241">IF(ROW(A241)-ROW(A$1)+1&gt;COUNT($B$1:$B$272),"",INDEX($A$1:$A$272,SMALL($B$1:$B$272,1+ROW(A241)-ROW(A$1))))</f>
        <v>William Edwards</v>
      </c>
      <c r="D241" t="str">
        <f ca="1"/>
        <v>William Edwards</v>
      </c>
    </row>
    <row r="242" spans="1:4" x14ac:dyDescent="0.25">
      <c r="A242" s="118" t="s">
        <v>689</v>
      </c>
      <c r="B242" s="33">
        <f>IF(COUNTIF('Sunday Pairs'!$D$2:$N$17,A242)&gt;=1,"",ROW())</f>
        <v>242</v>
      </c>
      <c r="C242" s="33" t="str" cm="1">
        <f t="array" ref="C242">IF(ROW(A242)-ROW(A$1)+1&gt;COUNT($B$1:$B$272),"",INDEX($A$1:$A$272,SMALL($B$1:$B$272,1+ROW(A242)-ROW(A$1))))</f>
        <v>Robbie Fox</v>
      </c>
      <c r="D242" t="str">
        <f ca="1"/>
        <v>Robbie Fox</v>
      </c>
    </row>
    <row r="243" spans="1:4" x14ac:dyDescent="0.25">
      <c r="A243" s="117" t="s">
        <v>690</v>
      </c>
      <c r="B243" s="33">
        <f>IF(COUNTIF('Sunday Pairs'!$D$2:$N$17,A243)&gt;=1,"",ROW())</f>
        <v>243</v>
      </c>
      <c r="C243" s="33" t="str" cm="1">
        <f t="array" ref="C243">IF(ROW(A243)-ROW(A$1)+1&gt;COUNT($B$1:$B$272),"",INDEX($A$1:$A$272,SMALL($B$1:$B$272,1+ROW(A243)-ROW(A$1))))</f>
        <v>William Green</v>
      </c>
      <c r="D243" t="str">
        <f ca="1"/>
        <v>William Green</v>
      </c>
    </row>
    <row r="244" spans="1:4" x14ac:dyDescent="0.25">
      <c r="A244" s="118" t="s">
        <v>691</v>
      </c>
      <c r="B244" s="33">
        <f>IF(COUNTIF('Sunday Pairs'!$D$2:$N$17,A244)&gt;=1,"",ROW())</f>
        <v>244</v>
      </c>
      <c r="C244" s="33" t="str" cm="1">
        <f t="array" ref="C244">IF(ROW(A244)-ROW(A$1)+1&gt;COUNT($B$1:$B$272),"",INDEX($A$1:$A$272,SMALL($B$1:$B$272,1+ROW(A244)-ROW(A$1))))</f>
        <v>Max Heath</v>
      </c>
      <c r="D244" t="str">
        <f ca="1"/>
        <v>Max Heath</v>
      </c>
    </row>
    <row r="245" spans="1:4" x14ac:dyDescent="0.25">
      <c r="A245" s="117" t="s">
        <v>692</v>
      </c>
      <c r="B245" s="33">
        <f>IF(COUNTIF('Sunday Pairs'!$D$2:$N$17,A245)&gt;=1,"",ROW())</f>
        <v>245</v>
      </c>
      <c r="C245" s="33" t="str" cm="1">
        <f t="array" ref="C245">IF(ROW(A245)-ROW(A$1)+1&gt;COUNT($B$1:$B$272),"",INDEX($A$1:$A$272,SMALL($B$1:$B$272,1+ROW(A245)-ROW(A$1))))</f>
        <v>Max King</v>
      </c>
      <c r="D245" t="str">
        <f ca="1"/>
        <v>Max King</v>
      </c>
    </row>
    <row r="246" spans="1:4" x14ac:dyDescent="0.25">
      <c r="A246" s="118" t="s">
        <v>693</v>
      </c>
      <c r="B246" s="33">
        <f>IF(COUNTIF('Sunday Pairs'!$D$2:$N$17,A246)&gt;=1,"",ROW())</f>
        <v>246</v>
      </c>
      <c r="C246" s="33" t="str" cm="1">
        <f t="array" ref="C246">IF(ROW(A246)-ROW(A$1)+1&gt;COUNT($B$1:$B$272),"",INDEX($A$1:$A$272,SMALL($B$1:$B$272,1+ROW(A246)-ROW(A$1))))</f>
        <v>Indhi Kirk</v>
      </c>
      <c r="D246" t="str">
        <f ca="1"/>
        <v>Indhi Kirk</v>
      </c>
    </row>
    <row r="247" spans="1:4" x14ac:dyDescent="0.25">
      <c r="A247" s="117" t="s">
        <v>694</v>
      </c>
      <c r="B247" s="33">
        <f>IF(COUNTIF('Sunday Pairs'!$D$2:$N$17,A247)&gt;=1,"",ROW())</f>
        <v>247</v>
      </c>
      <c r="C247" s="33" t="str" cm="1">
        <f t="array" ref="C247">IF(ROW(A247)-ROW(A$1)+1&gt;COUNT($B$1:$B$272),"",INDEX($A$1:$A$272,SMALL($B$1:$B$272,1+ROW(A247)-ROW(A$1))))</f>
        <v>Blake Leidler</v>
      </c>
      <c r="D247" t="str">
        <f ca="1"/>
        <v>Blake Leidler</v>
      </c>
    </row>
    <row r="248" spans="1:4" x14ac:dyDescent="0.25">
      <c r="A248" s="118" t="s">
        <v>695</v>
      </c>
      <c r="B248" s="33">
        <f>IF(COUNTIF('Sunday Pairs'!$D$2:$N$17,A248)&gt;=1,"",ROW())</f>
        <v>248</v>
      </c>
      <c r="C248" s="33" t="str" cm="1">
        <f t="array" ref="C248">IF(ROW(A248)-ROW(A$1)+1&gt;COUNT($B$1:$B$272),"",INDEX($A$1:$A$272,SMALL($B$1:$B$272,1+ROW(A248)-ROW(A$1))))</f>
        <v>Logan McDonald</v>
      </c>
      <c r="D248" t="str">
        <f ca="1"/>
        <v>Logan McDonald</v>
      </c>
    </row>
    <row r="249" spans="1:4" x14ac:dyDescent="0.25">
      <c r="A249" s="117" t="s">
        <v>696</v>
      </c>
      <c r="B249" s="33">
        <f>IF(COUNTIF('Sunday Pairs'!$D$2:$N$17,A249)&gt;=1,"",ROW())</f>
        <v>249</v>
      </c>
      <c r="C249" s="33" t="str" cm="1">
        <f t="array" ref="C249">IF(ROW(A249)-ROW(A$1)+1&gt;COUNT($B$1:$B$272),"",INDEX($A$1:$A$272,SMALL($B$1:$B$272,1+ROW(A249)-ROW(A$1))))</f>
        <v>Patrick Said</v>
      </c>
      <c r="D249" t="str">
        <f ca="1"/>
        <v>Patrick Said</v>
      </c>
    </row>
    <row r="250" spans="1:4" x14ac:dyDescent="0.25">
      <c r="A250" s="118" t="s">
        <v>697</v>
      </c>
      <c r="B250" s="33">
        <f>IF(COUNTIF('Sunday Pairs'!$D$2:$N$17,A250)&gt;=1,"",ROW())</f>
        <v>250</v>
      </c>
      <c r="C250" s="33" t="str" cm="1">
        <f t="array" ref="C250">IF(ROW(A250)-ROW(A$1)+1&gt;COUNT($B$1:$B$272),"",INDEX($A$1:$A$272,SMALL($B$1:$B$272,1+ROW(A250)-ROW(A$1))))</f>
        <v>Patrick Snell</v>
      </c>
      <c r="D250" t="str">
        <f ca="1"/>
        <v>Patrick Snell</v>
      </c>
    </row>
    <row r="251" spans="1:4" x14ac:dyDescent="0.25">
      <c r="A251" s="118" t="s">
        <v>659</v>
      </c>
      <c r="B251" s="33">
        <f>IF(COUNTIF('Sunday Pairs'!$D$2:$N$17,A251)&gt;=1,"",ROW())</f>
        <v>251</v>
      </c>
      <c r="C251" s="33" t="str" cm="1">
        <f t="array" ref="C251">IF(ROW(A251)-ROW(A$1)+1&gt;COUNT($B$1:$B$272),"",INDEX($A$1:$A$272,SMALL($B$1:$B$272,1+ROW(A251)-ROW(A$1))))</f>
        <v>Tom Anastasopoulos</v>
      </c>
      <c r="D251" t="str">
        <f ca="1"/>
        <v>Tom Anastasopoulos</v>
      </c>
    </row>
    <row r="252" spans="1:4" x14ac:dyDescent="0.25">
      <c r="A252" s="117" t="s">
        <v>660</v>
      </c>
      <c r="B252" s="33">
        <f>IF(COUNTIF('Sunday Pairs'!$D$2:$N$17,A252)&gt;=1,"",ROW())</f>
        <v>252</v>
      </c>
      <c r="C252" s="33" t="str" cm="1">
        <f t="array" ref="C252">IF(ROW(A252)-ROW(A$1)+1&gt;COUNT($B$1:$B$272),"",INDEX($A$1:$A$272,SMALL($B$1:$B$272,1+ROW(A252)-ROW(A$1))))</f>
        <v>Harry Barnett</v>
      </c>
      <c r="D252" t="str">
        <f ca="1"/>
        <v>Harry Barnett</v>
      </c>
    </row>
    <row r="253" spans="1:4" x14ac:dyDescent="0.25">
      <c r="A253" s="118" t="s">
        <v>661</v>
      </c>
      <c r="B253" s="33">
        <f>IF(COUNTIF('Sunday Pairs'!$D$2:$N$17,A253)&gt;=1,"",ROW())</f>
        <v>253</v>
      </c>
      <c r="C253" s="33" t="str" cm="1">
        <f t="array" ref="C253">IF(ROW(A253)-ROW(A$1)+1&gt;COUNT($B$1:$B$272),"",INDEX($A$1:$A$272,SMALL($B$1:$B$272,1+ROW(A253)-ROW(A$1))))</f>
        <v>Benny Barrett</v>
      </c>
      <c r="D253" t="str">
        <f ca="1"/>
        <v>Benny Barrett</v>
      </c>
    </row>
    <row r="254" spans="1:4" x14ac:dyDescent="0.25">
      <c r="A254" s="117" t="s">
        <v>662</v>
      </c>
      <c r="B254" s="33">
        <f>IF(COUNTIF('Sunday Pairs'!$D$2:$N$17,A254)&gt;=1,"",ROW())</f>
        <v>254</v>
      </c>
      <c r="C254" s="33" t="str" cm="1">
        <f t="array" ref="C254">IF(ROW(A254)-ROW(A$1)+1&gt;COUNT($B$1:$B$272),"",INDEX($A$1:$A$272,SMALL($B$1:$B$272,1+ROW(A254)-ROW(A$1))))</f>
        <v>Rhett Bazzo</v>
      </c>
      <c r="D254" t="str">
        <f ca="1"/>
        <v>Rhett Bazzo</v>
      </c>
    </row>
    <row r="255" spans="1:4" x14ac:dyDescent="0.25">
      <c r="A255" s="118" t="s">
        <v>663</v>
      </c>
      <c r="B255" s="33">
        <f>IF(COUNTIF('Sunday Pairs'!$D$2:$N$17,A255)&gt;=1,"",ROW())</f>
        <v>255</v>
      </c>
      <c r="C255" s="33" t="str" cm="1">
        <f t="array" ref="C255">IF(ROW(A255)-ROW(A$1)+1&gt;COUNT($B$1:$B$272),"",INDEX($A$1:$A$272,SMALL($B$1:$B$272,1+ROW(A255)-ROW(A$1))))</f>
        <v>Lachlan Charleson</v>
      </c>
      <c r="D255" t="str">
        <f ca="1"/>
        <v>Lachlan Charleson</v>
      </c>
    </row>
    <row r="256" spans="1:4" x14ac:dyDescent="0.25">
      <c r="A256" s="117" t="s">
        <v>664</v>
      </c>
      <c r="B256" s="33">
        <f>IF(COUNTIF('Sunday Pairs'!$D$2:$N$17,A256)&gt;=1,"",ROW())</f>
        <v>256</v>
      </c>
      <c r="C256" s="33" t="str" cm="1">
        <f t="array" ref="C256">IF(ROW(A256)-ROW(A$1)+1&gt;COUNT($B$1:$B$272),"",INDEX($A$1:$A$272,SMALL($B$1:$B$272,1+ROW(A256)-ROW(A$1))))</f>
        <v>Campbell Chesser</v>
      </c>
      <c r="D256" t="str">
        <f ca="1"/>
        <v>Campbell Chesser</v>
      </c>
    </row>
    <row r="257" spans="1:4" x14ac:dyDescent="0.25">
      <c r="A257" s="118" t="s">
        <v>665</v>
      </c>
      <c r="B257" s="33">
        <f>IF(COUNTIF('Sunday Pairs'!$D$2:$N$17,A257)&gt;=1,"",ROW())</f>
        <v>257</v>
      </c>
      <c r="C257" s="33" t="str" cm="1">
        <f t="array" ref="C257">IF(ROW(A257)-ROW(A$1)+1&gt;COUNT($B$1:$B$272),"",INDEX($A$1:$A$272,SMALL($B$1:$B$272,1+ROW(A257)-ROW(A$1))))</f>
        <v>Lucca Grego</v>
      </c>
      <c r="D257" t="str">
        <f ca="1"/>
        <v>Lucca Grego</v>
      </c>
    </row>
    <row r="258" spans="1:4" x14ac:dyDescent="0.25">
      <c r="A258" s="117" t="s">
        <v>666</v>
      </c>
      <c r="B258" s="33">
        <f>IF(COUNTIF('Sunday Pairs'!$D$2:$N$17,A258)&gt;=1,"",ROW())</f>
        <v>258</v>
      </c>
      <c r="C258" s="33" t="str" cm="1">
        <f t="array" ref="C258">IF(ROW(A258)-ROW(A$1)+1&gt;COUNT($B$1:$B$272),"",INDEX($A$1:$A$272,SMALL($B$1:$B$272,1+ROW(A258)-ROW(A$1))))</f>
        <v>Callum Jamieson</v>
      </c>
      <c r="D258" t="str">
        <f ca="1"/>
        <v>Callum Jamieson</v>
      </c>
    </row>
    <row r="259" spans="1:4" x14ac:dyDescent="0.25">
      <c r="A259" s="118" t="s">
        <v>667</v>
      </c>
      <c r="B259" s="33">
        <f>IF(COUNTIF('Sunday Pairs'!$D$2:$N$17,A259)&gt;=1,"",ROW())</f>
        <v>259</v>
      </c>
      <c r="C259" s="33" t="str" cm="1">
        <f t="array" ref="C259">IF(ROW(A259)-ROW(A$1)+1&gt;COUNT($B$1:$B$272),"",INDEX($A$1:$A$272,SMALL($B$1:$B$272,1+ROW(A259)-ROW(A$1))))</f>
        <v>Harvey Johnston</v>
      </c>
      <c r="D259" t="str">
        <f ca="1"/>
        <v>Harvey Johnston</v>
      </c>
    </row>
    <row r="260" spans="1:4" x14ac:dyDescent="0.25">
      <c r="A260" s="117" t="s">
        <v>668</v>
      </c>
      <c r="B260" s="33">
        <f>IF(COUNTIF('Sunday Pairs'!$D$2:$N$17,A260)&gt;=1,"",ROW())</f>
        <v>260</v>
      </c>
      <c r="C260" s="33" t="str" cm="1">
        <f t="array" ref="C260">IF(ROW(A260)-ROW(A$1)+1&gt;COUNT($B$1:$B$272),"",INDEX($A$1:$A$272,SMALL($B$1:$B$272,1+ROW(A260)-ROW(A$1))))</f>
        <v>Josh Lai</v>
      </c>
      <c r="D260" t="str">
        <f ca="1"/>
        <v>Josh Lai</v>
      </c>
    </row>
    <row r="261" spans="1:4" x14ac:dyDescent="0.25">
      <c r="A261" s="118" t="s">
        <v>669</v>
      </c>
      <c r="B261" s="33">
        <f>IF(COUNTIF('Sunday Pairs'!$D$2:$N$17,A261)&gt;=1,"",ROW())</f>
        <v>261</v>
      </c>
      <c r="C261" s="33" t="str" cm="1">
        <f t="array" ref="C261">IF(ROW(A261)-ROW(A$1)+1&gt;COUNT($B$1:$B$272),"",INDEX($A$1:$A$272,SMALL($B$1:$B$272,1+ROW(A261)-ROW(A$1))))</f>
        <v>Coen Livingstone</v>
      </c>
      <c r="D261" t="str">
        <f ca="1"/>
        <v>Coen Livingstone</v>
      </c>
    </row>
    <row r="262" spans="1:4" x14ac:dyDescent="0.25">
      <c r="A262" s="117" t="s">
        <v>670</v>
      </c>
      <c r="B262" s="33">
        <f>IF(COUNTIF('Sunday Pairs'!$D$2:$N$17,A262)&gt;=1,"",ROW())</f>
        <v>262</v>
      </c>
      <c r="C262" s="33" t="str" cm="1">
        <f t="array" ref="C262">IF(ROW(A262)-ROW(A$1)+1&gt;COUNT($B$1:$B$272),"",INDEX($A$1:$A$272,SMALL($B$1:$B$272,1+ROW(A262)-ROW(A$1))))</f>
        <v>Ewan Mackinlay</v>
      </c>
      <c r="D262" t="str">
        <f ca="1"/>
        <v>Ewan Mackinlay</v>
      </c>
    </row>
    <row r="263" spans="1:4" x14ac:dyDescent="0.25">
      <c r="A263" s="118" t="s">
        <v>671</v>
      </c>
      <c r="B263" s="33">
        <f>IF(COUNTIF('Sunday Pairs'!$D$2:$N$17,A263)&gt;=1,"",ROW())</f>
        <v>263</v>
      </c>
      <c r="C263" s="33" t="str" cm="1">
        <f t="array" ref="C263">IF(ROW(A263)-ROW(A$1)+1&gt;COUNT($B$1:$B$272),"",INDEX($A$1:$A$272,SMALL($B$1:$B$272,1+ROW(A263)-ROW(A$1))))</f>
        <v>Todd Marshall</v>
      </c>
      <c r="D263" t="str">
        <f ca="1"/>
        <v>Todd Marshall</v>
      </c>
    </row>
    <row r="264" spans="1:4" x14ac:dyDescent="0.25">
      <c r="A264" s="117" t="s">
        <v>672</v>
      </c>
      <c r="B264" s="33">
        <f>IF(COUNTIF('Sunday Pairs'!$D$2:$N$17,A264)&gt;=1,"",ROW())</f>
        <v>264</v>
      </c>
      <c r="C264" s="33" t="str" cm="1">
        <f t="array" ref="C264">IF(ROW(A264)-ROW(A$1)+1&gt;COUNT($B$1:$B$272),"",INDEX($A$1:$A$272,SMALL($B$1:$B$272,1+ROW(A264)-ROW(A$1))))</f>
        <v>Jacob Moss</v>
      </c>
      <c r="D264" t="str">
        <f ca="1"/>
        <v>Jacob Moss</v>
      </c>
    </row>
    <row r="265" spans="1:4" x14ac:dyDescent="0.25">
      <c r="A265" s="118" t="s">
        <v>673</v>
      </c>
      <c r="B265" s="33">
        <f>IF(COUNTIF('Sunday Pairs'!$D$2:$N$17,A265)&gt;=1,"",ROW())</f>
        <v>265</v>
      </c>
      <c r="C265" s="33" t="str" cm="1">
        <f t="array" ref="C265">IF(ROW(A265)-ROW(A$1)+1&gt;COUNT($B$1:$B$272),"",INDEX($A$1:$A$272,SMALL($B$1:$B$272,1+ROW(A265)-ROW(A$1))))</f>
        <v>Jacob Newton</v>
      </c>
      <c r="D265" t="str">
        <f ca="1"/>
        <v>Jacob Newton</v>
      </c>
    </row>
    <row r="266" spans="1:4" x14ac:dyDescent="0.25">
      <c r="A266" s="117" t="s">
        <v>674</v>
      </c>
      <c r="B266" s="33">
        <f>IF(COUNTIF('Sunday Pairs'!$D$2:$N$17,A266)&gt;=1,"",ROW())</f>
        <v>266</v>
      </c>
      <c r="C266" s="33" t="str" cm="1">
        <f t="array" ref="C266">IF(ROW(A266)-ROW(A$1)+1&gt;COUNT($B$1:$B$272),"",INDEX($A$1:$A$272,SMALL($B$1:$B$272,1+ROW(A266)-ROW(A$1))))</f>
        <v>Harrison Ramm</v>
      </c>
      <c r="D266" t="str">
        <f ca="1"/>
        <v>Harrison Ramm</v>
      </c>
    </row>
    <row r="267" spans="1:4" x14ac:dyDescent="0.25">
      <c r="A267" s="118" t="s">
        <v>675</v>
      </c>
      <c r="B267" s="33">
        <f>IF(COUNTIF('Sunday Pairs'!$D$2:$N$17,A267)&gt;=1,"",ROW())</f>
        <v>267</v>
      </c>
      <c r="C267" s="33" t="str" cm="1">
        <f t="array" ref="C267">IF(ROW(A267)-ROW(A$1)+1&gt;COUNT($B$1:$B$272),"",INDEX($A$1:$A$272,SMALL($B$1:$B$272,1+ROW(A267)-ROW(A$1))))</f>
        <v>Loch Rawlinson</v>
      </c>
      <c r="D267" t="str">
        <f ca="1"/>
        <v>Loch Rawlinson</v>
      </c>
    </row>
    <row r="268" spans="1:4" x14ac:dyDescent="0.25">
      <c r="A268" s="117" t="s">
        <v>676</v>
      </c>
      <c r="B268" s="33">
        <f>IF(COUNTIF('Sunday Pairs'!$D$2:$N$17,A268)&gt;=1,"",ROW())</f>
        <v>268</v>
      </c>
      <c r="C268" s="33" t="str" cm="1">
        <f t="array" ref="C268">IF(ROW(A268)-ROW(A$1)+1&gt;COUNT($B$1:$B$272),"",INDEX($A$1:$A$272,SMALL($B$1:$B$272,1+ROW(A268)-ROW(A$1))))</f>
        <v>Dom Sheed</v>
      </c>
      <c r="D268" t="str">
        <f ca="1"/>
        <v>Dom Sheed</v>
      </c>
    </row>
    <row r="269" spans="1:4" x14ac:dyDescent="0.25">
      <c r="A269" s="118" t="s">
        <v>677</v>
      </c>
      <c r="B269" s="33">
        <f>IF(COUNTIF('Sunday Pairs'!$D$2:$N$17,A269)&gt;=1,"",ROW())</f>
        <v>269</v>
      </c>
      <c r="C269" s="33" t="str" cm="1">
        <f t="array" ref="C269">IF(ROW(A269)-ROW(A$1)+1&gt;COUNT($B$1:$B$272),"",INDEX($A$1:$A$272,SMALL($B$1:$B$272,1+ROW(A269)-ROW(A$1))))</f>
        <v>Xavier Walsh</v>
      </c>
      <c r="D269" t="str">
        <f ca="1"/>
        <v>Xavier Walsh</v>
      </c>
    </row>
    <row r="270" spans="1:4" x14ac:dyDescent="0.25">
      <c r="A270" s="117" t="s">
        <v>678</v>
      </c>
      <c r="B270" s="33">
        <f>IF(COUNTIF('Sunday Pairs'!$D$2:$N$17,A270)&gt;=1,"",ROW())</f>
        <v>270</v>
      </c>
      <c r="C270" s="33" t="str" cm="1">
        <f t="array" ref="C270">IF(ROW(A270)-ROW(A$1)+1&gt;COUNT($B$1:$B$272),"",INDEX($A$1:$A$272,SMALL($B$1:$B$272,1+ROW(A270)-ROW(A$1))))</f>
        <v>Jack Whitlock</v>
      </c>
      <c r="D270" t="str">
        <f ca="1"/>
        <v>Jack Whitlock</v>
      </c>
    </row>
    <row r="271" spans="1:4" x14ac:dyDescent="0.25">
      <c r="A271" s="118" t="s">
        <v>679</v>
      </c>
      <c r="B271" s="33">
        <f>IF(COUNTIF('Sunday Pairs'!$D$2:$N$17,A271)&gt;=1,"",ROW())</f>
        <v>271</v>
      </c>
      <c r="C271" s="33" t="str" cm="1">
        <f t="array" ref="C271">IF(ROW(A271)-ROW(A$1)+1&gt;COUNT($B$1:$B$272),"",INDEX($A$1:$A$272,SMALL($B$1:$B$272,1+ROW(A271)-ROW(A$1))))</f>
        <v>Dylan Williams</v>
      </c>
      <c r="D271" t="str">
        <f ca="1"/>
        <v>Dylan Williams</v>
      </c>
    </row>
    <row r="272" spans="1:4" x14ac:dyDescent="0.25">
      <c r="A272" s="117" t="s">
        <v>680</v>
      </c>
      <c r="B272" s="33">
        <f>IF(COUNTIF('Sunday Pairs'!$D$2:$N$17,A272)&gt;=1,"",ROW())</f>
        <v>272</v>
      </c>
      <c r="C272" s="33" t="str" cm="1">
        <f t="array" ref="C272">IF(ROW(A272)-ROW(A$1)+1&gt;COUNT($B$1:$B$272),"",INDEX($A$1:$A$272,SMALL($B$1:$B$272,1+ROW(A272)-ROW(A$1))))</f>
        <v>Elliot Yeo</v>
      </c>
      <c r="D272" t="str">
        <f ca="1"/>
        <v>Elliot Yeo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8AA9-1D2A-4F33-9616-418E8D1F7BF1}">
  <dimension ref="A1:AZ836"/>
  <sheetViews>
    <sheetView zoomScale="60" zoomScaleNormal="60" workbookViewId="0">
      <selection activeCell="Y39" sqref="Y39"/>
    </sheetView>
  </sheetViews>
  <sheetFormatPr defaultRowHeight="15" x14ac:dyDescent="0.25"/>
  <cols>
    <col min="1" max="1" width="34.7109375" customWidth="1"/>
    <col min="2" max="10" width="22.7109375" customWidth="1"/>
    <col min="11" max="12" width="22.140625" bestFit="1" customWidth="1"/>
    <col min="13" max="14" width="22.140625" customWidth="1"/>
    <col min="15" max="15" width="22.140625" hidden="1" customWidth="1"/>
    <col min="16" max="16" width="22.5703125" hidden="1" customWidth="1"/>
    <col min="17" max="17" width="22.140625" hidden="1" customWidth="1"/>
    <col min="18" max="18" width="22.5703125" hidden="1" customWidth="1"/>
    <col min="19" max="19" width="12.28515625" hidden="1" customWidth="1"/>
    <col min="20" max="20" width="18.85546875" hidden="1" customWidth="1"/>
    <col min="21" max="21" width="22.7109375" customWidth="1"/>
    <col min="26" max="44" width="12.7109375" customWidth="1"/>
  </cols>
  <sheetData>
    <row r="1" spans="1:52" s="55" customFormat="1" ht="15.75" thickBot="1" x14ac:dyDescent="0.3"/>
    <row r="2" spans="1:52" ht="22.15" customHeight="1" thickBot="1" x14ac:dyDescent="0.3">
      <c r="A2" s="55"/>
      <c r="B2" s="101" t="s">
        <v>822</v>
      </c>
      <c r="C2" s="100" t="s">
        <v>823</v>
      </c>
      <c r="D2" s="100" t="s">
        <v>824</v>
      </c>
      <c r="E2" s="100" t="s">
        <v>825</v>
      </c>
      <c r="F2" s="100" t="s">
        <v>826</v>
      </c>
      <c r="G2" s="100" t="s">
        <v>827</v>
      </c>
      <c r="H2" s="100" t="s">
        <v>828</v>
      </c>
      <c r="I2" s="100" t="s">
        <v>829</v>
      </c>
      <c r="J2" s="100" t="s">
        <v>830</v>
      </c>
      <c r="K2" s="100" t="s">
        <v>831</v>
      </c>
      <c r="L2" s="100" t="s">
        <v>832</v>
      </c>
      <c r="M2" s="100" t="s">
        <v>833</v>
      </c>
      <c r="N2" s="100" t="s">
        <v>834</v>
      </c>
      <c r="O2" s="100" t="s">
        <v>835</v>
      </c>
      <c r="P2" s="100" t="s">
        <v>836</v>
      </c>
      <c r="Q2" s="100" t="s">
        <v>837</v>
      </c>
      <c r="R2" s="100" t="s">
        <v>838</v>
      </c>
      <c r="S2" s="100" t="s">
        <v>839</v>
      </c>
      <c r="T2" s="100" t="s">
        <v>840</v>
      </c>
      <c r="U2" s="99" t="s">
        <v>841</v>
      </c>
      <c r="V2" s="56"/>
      <c r="W2" s="56"/>
      <c r="X2" s="56"/>
      <c r="Y2" s="60"/>
      <c r="Z2" s="217" t="s">
        <v>823</v>
      </c>
      <c r="AA2" s="218"/>
      <c r="AB2" s="219"/>
      <c r="AC2" s="98"/>
      <c r="AD2" s="217" t="s">
        <v>824</v>
      </c>
      <c r="AE2" s="218"/>
      <c r="AF2" s="219"/>
      <c r="AG2" s="98"/>
      <c r="AH2" s="217" t="s">
        <v>825</v>
      </c>
      <c r="AI2" s="218"/>
      <c r="AJ2" s="219"/>
      <c r="AK2" s="98"/>
      <c r="AL2" s="217" t="s">
        <v>826</v>
      </c>
      <c r="AM2" s="218"/>
      <c r="AN2" s="219"/>
      <c r="AO2" s="98"/>
      <c r="AP2" s="217" t="s">
        <v>827</v>
      </c>
      <c r="AQ2" s="218"/>
      <c r="AR2" s="219"/>
      <c r="AS2" s="56"/>
      <c r="AT2" s="56"/>
      <c r="AU2" s="56"/>
      <c r="AV2" s="56"/>
      <c r="AW2" s="56"/>
      <c r="AX2" s="56"/>
      <c r="AY2" s="55"/>
      <c r="AZ2" s="55"/>
    </row>
    <row r="3" spans="1:52" ht="22.15" customHeight="1" thickBot="1" x14ac:dyDescent="0.3">
      <c r="A3" s="55"/>
      <c r="B3" s="93" t="s">
        <v>842</v>
      </c>
      <c r="C3" s="92">
        <v>8</v>
      </c>
      <c r="D3" s="92">
        <v>6</v>
      </c>
      <c r="E3" s="92">
        <v>10</v>
      </c>
      <c r="F3" s="92">
        <v>18</v>
      </c>
      <c r="G3" s="92">
        <v>18</v>
      </c>
      <c r="H3" s="92">
        <v>25</v>
      </c>
      <c r="I3" s="92">
        <v>15</v>
      </c>
      <c r="J3" s="92">
        <v>4</v>
      </c>
      <c r="K3" s="97">
        <v>25</v>
      </c>
      <c r="L3" s="97" t="s">
        <v>843</v>
      </c>
      <c r="M3" s="97">
        <v>0</v>
      </c>
      <c r="N3" s="96"/>
      <c r="O3" s="96"/>
      <c r="P3" s="96"/>
      <c r="Q3" s="96"/>
      <c r="R3" s="96"/>
      <c r="S3" s="96"/>
      <c r="T3" s="96"/>
      <c r="U3" s="91">
        <f t="shared" ref="U3:U23" si="0">SUM(C3:T3)</f>
        <v>129</v>
      </c>
      <c r="V3" s="56"/>
      <c r="W3" s="56"/>
      <c r="X3" s="56"/>
      <c r="Y3" s="60"/>
      <c r="Z3" s="87" t="s">
        <v>844</v>
      </c>
      <c r="AA3" s="87" t="s">
        <v>845</v>
      </c>
      <c r="AB3" s="87" t="s">
        <v>846</v>
      </c>
      <c r="AC3" s="76"/>
      <c r="AD3" s="87" t="s">
        <v>844</v>
      </c>
      <c r="AE3" s="87" t="s">
        <v>845</v>
      </c>
      <c r="AF3" s="87" t="s">
        <v>846</v>
      </c>
      <c r="AG3" s="76"/>
      <c r="AH3" s="87" t="s">
        <v>844</v>
      </c>
      <c r="AI3" s="87" t="s">
        <v>845</v>
      </c>
      <c r="AJ3" s="87" t="s">
        <v>846</v>
      </c>
      <c r="AK3" s="76"/>
      <c r="AL3" s="87" t="s">
        <v>844</v>
      </c>
      <c r="AM3" s="87" t="s">
        <v>845</v>
      </c>
      <c r="AN3" s="87" t="s">
        <v>846</v>
      </c>
      <c r="AO3" s="76"/>
      <c r="AP3" s="87" t="s">
        <v>844</v>
      </c>
      <c r="AQ3" s="87" t="s">
        <v>845</v>
      </c>
      <c r="AR3" s="87" t="s">
        <v>846</v>
      </c>
      <c r="AS3" s="56"/>
      <c r="AT3" s="56"/>
      <c r="AU3" s="56"/>
      <c r="AV3" s="56"/>
      <c r="AW3" s="56"/>
      <c r="AX3" s="56"/>
      <c r="AY3" s="55"/>
      <c r="AZ3" s="55"/>
    </row>
    <row r="4" spans="1:52" ht="22.15" customHeight="1" thickBot="1" x14ac:dyDescent="0.3">
      <c r="A4" s="55"/>
      <c r="B4" s="95" t="s">
        <v>851</v>
      </c>
      <c r="C4" s="94">
        <v>1</v>
      </c>
      <c r="D4" s="94">
        <v>10</v>
      </c>
      <c r="E4" s="94">
        <v>25</v>
      </c>
      <c r="F4" s="94">
        <v>0</v>
      </c>
      <c r="G4" s="94">
        <v>0</v>
      </c>
      <c r="H4" s="94">
        <v>12</v>
      </c>
      <c r="I4" s="94">
        <v>0</v>
      </c>
      <c r="J4" s="94">
        <v>0</v>
      </c>
      <c r="K4" s="94">
        <v>8</v>
      </c>
      <c r="L4" s="94">
        <v>25</v>
      </c>
      <c r="M4" s="94">
        <v>25</v>
      </c>
      <c r="N4" s="94"/>
      <c r="O4" s="94"/>
      <c r="P4" s="94"/>
      <c r="Q4" s="94"/>
      <c r="R4" s="94"/>
      <c r="S4" s="94"/>
      <c r="T4" s="94"/>
      <c r="U4" s="152">
        <f t="shared" si="0"/>
        <v>106</v>
      </c>
      <c r="V4" s="56"/>
      <c r="W4" s="56"/>
      <c r="X4" s="56"/>
      <c r="Y4" s="60"/>
      <c r="Z4" s="75" t="s">
        <v>848</v>
      </c>
      <c r="AA4" s="75">
        <v>25</v>
      </c>
      <c r="AB4" s="75" t="s">
        <v>849</v>
      </c>
      <c r="AC4" s="76"/>
      <c r="AD4" s="75" t="s">
        <v>848</v>
      </c>
      <c r="AE4" s="75">
        <v>25</v>
      </c>
      <c r="AF4" s="75" t="s">
        <v>850</v>
      </c>
      <c r="AG4" s="76"/>
      <c r="AH4" s="75" t="s">
        <v>848</v>
      </c>
      <c r="AI4" s="75">
        <v>25</v>
      </c>
      <c r="AJ4" s="75" t="s">
        <v>851</v>
      </c>
      <c r="AK4" s="76"/>
      <c r="AL4" s="75" t="s">
        <v>848</v>
      </c>
      <c r="AM4" s="75">
        <v>25</v>
      </c>
      <c r="AN4" s="75" t="s">
        <v>847</v>
      </c>
      <c r="AO4" s="76"/>
      <c r="AP4" s="75" t="s">
        <v>848</v>
      </c>
      <c r="AQ4" s="75">
        <v>25</v>
      </c>
      <c r="AR4" s="75" t="s">
        <v>852</v>
      </c>
      <c r="AS4" s="56"/>
      <c r="AT4" s="56"/>
      <c r="AU4" s="56"/>
      <c r="AV4" s="56"/>
      <c r="AW4" s="56"/>
      <c r="AX4" s="56"/>
      <c r="AY4" s="55"/>
      <c r="AZ4" s="55"/>
    </row>
    <row r="5" spans="1:52" ht="22.15" customHeight="1" thickBot="1" x14ac:dyDescent="0.3">
      <c r="A5" s="55"/>
      <c r="B5" s="93" t="s">
        <v>847</v>
      </c>
      <c r="C5" s="92">
        <v>12</v>
      </c>
      <c r="D5" s="92">
        <v>2</v>
      </c>
      <c r="E5" s="92">
        <v>0</v>
      </c>
      <c r="F5" s="92">
        <v>25</v>
      </c>
      <c r="G5" s="92">
        <v>0</v>
      </c>
      <c r="H5" s="92">
        <v>15</v>
      </c>
      <c r="I5" s="92">
        <v>0</v>
      </c>
      <c r="J5" s="92">
        <v>0</v>
      </c>
      <c r="K5" s="92">
        <v>18</v>
      </c>
      <c r="L5" s="92">
        <v>12</v>
      </c>
      <c r="M5" s="92">
        <v>0</v>
      </c>
      <c r="N5" s="92"/>
      <c r="O5" s="92"/>
      <c r="P5" s="92"/>
      <c r="Q5" s="92"/>
      <c r="R5" s="92"/>
      <c r="S5" s="92"/>
      <c r="T5" s="92"/>
      <c r="U5" s="153">
        <f t="shared" si="0"/>
        <v>84</v>
      </c>
      <c r="V5" s="56"/>
      <c r="W5" s="56"/>
      <c r="X5" s="56"/>
      <c r="Y5" s="60"/>
      <c r="Z5" s="77" t="s">
        <v>853</v>
      </c>
      <c r="AA5" s="77">
        <v>18</v>
      </c>
      <c r="AB5" s="77" t="s">
        <v>854</v>
      </c>
      <c r="AC5" s="76"/>
      <c r="AD5" s="77" t="s">
        <v>853</v>
      </c>
      <c r="AE5" s="77">
        <v>18</v>
      </c>
      <c r="AF5" s="77" t="s">
        <v>855</v>
      </c>
      <c r="AG5" s="76"/>
      <c r="AH5" s="77" t="s">
        <v>853</v>
      </c>
      <c r="AI5" s="77">
        <v>18</v>
      </c>
      <c r="AJ5" s="77" t="s">
        <v>856</v>
      </c>
      <c r="AK5" s="76"/>
      <c r="AL5" s="77" t="s">
        <v>853</v>
      </c>
      <c r="AM5" s="77">
        <v>18</v>
      </c>
      <c r="AN5" s="77" t="s">
        <v>842</v>
      </c>
      <c r="AO5" s="76"/>
      <c r="AP5" s="77" t="s">
        <v>853</v>
      </c>
      <c r="AQ5" s="77">
        <v>18</v>
      </c>
      <c r="AR5" s="77" t="s">
        <v>842</v>
      </c>
      <c r="AS5" s="56"/>
      <c r="AT5" s="56"/>
      <c r="AU5" s="56"/>
      <c r="AV5" s="56"/>
      <c r="AW5" s="56"/>
      <c r="AX5" s="56"/>
      <c r="AY5" s="55"/>
      <c r="AZ5" s="55"/>
    </row>
    <row r="6" spans="1:52" ht="22.15" customHeight="1" thickBot="1" x14ac:dyDescent="0.3">
      <c r="A6" s="55"/>
      <c r="B6" s="95" t="s">
        <v>857</v>
      </c>
      <c r="C6" s="94">
        <v>0</v>
      </c>
      <c r="D6" s="94">
        <v>12</v>
      </c>
      <c r="E6" s="94">
        <v>12</v>
      </c>
      <c r="F6" s="94">
        <v>12</v>
      </c>
      <c r="G6" s="94">
        <v>8</v>
      </c>
      <c r="H6" s="94">
        <v>0</v>
      </c>
      <c r="I6" s="94">
        <v>0</v>
      </c>
      <c r="J6" s="94">
        <v>25</v>
      </c>
      <c r="K6" s="94">
        <v>0</v>
      </c>
      <c r="L6" s="94">
        <v>6</v>
      </c>
      <c r="M6" s="94">
        <v>2</v>
      </c>
      <c r="N6" s="94"/>
      <c r="O6" s="94"/>
      <c r="P6" s="94"/>
      <c r="Q6" s="94"/>
      <c r="R6" s="94"/>
      <c r="S6" s="94"/>
      <c r="T6" s="94"/>
      <c r="U6" s="152">
        <f t="shared" si="0"/>
        <v>77</v>
      </c>
      <c r="V6" s="56"/>
      <c r="W6" s="56"/>
      <c r="X6" s="56"/>
      <c r="Y6" s="60"/>
      <c r="Z6" s="75" t="s">
        <v>858</v>
      </c>
      <c r="AA6" s="75">
        <v>15</v>
      </c>
      <c r="AB6" s="75" t="s">
        <v>859</v>
      </c>
      <c r="AC6" s="76"/>
      <c r="AD6" s="75" t="s">
        <v>858</v>
      </c>
      <c r="AE6" s="75">
        <v>15</v>
      </c>
      <c r="AF6" s="75" t="s">
        <v>854</v>
      </c>
      <c r="AG6" s="76"/>
      <c r="AH6" s="75" t="s">
        <v>858</v>
      </c>
      <c r="AI6" s="75">
        <v>15</v>
      </c>
      <c r="AJ6" s="75" t="s">
        <v>860</v>
      </c>
      <c r="AK6" s="76"/>
      <c r="AL6" s="75" t="s">
        <v>858</v>
      </c>
      <c r="AM6" s="75">
        <v>15</v>
      </c>
      <c r="AN6" s="75" t="s">
        <v>861</v>
      </c>
      <c r="AO6" s="76"/>
      <c r="AP6" s="75" t="s">
        <v>858</v>
      </c>
      <c r="AQ6" s="75">
        <v>15</v>
      </c>
      <c r="AR6" s="75" t="s">
        <v>861</v>
      </c>
      <c r="AS6" s="56"/>
      <c r="AT6" s="56"/>
      <c r="AU6" s="56"/>
      <c r="AV6" s="56"/>
      <c r="AW6" s="56"/>
      <c r="AX6" s="56"/>
      <c r="AY6" s="55"/>
      <c r="AZ6" s="55"/>
    </row>
    <row r="7" spans="1:52" ht="22.15" customHeight="1" thickBot="1" x14ac:dyDescent="0.3">
      <c r="A7" s="55"/>
      <c r="B7" s="93" t="s">
        <v>860</v>
      </c>
      <c r="C7" s="92" t="s">
        <v>843</v>
      </c>
      <c r="D7" s="92" t="s">
        <v>843</v>
      </c>
      <c r="E7" s="92">
        <v>15</v>
      </c>
      <c r="F7" s="92">
        <v>8</v>
      </c>
      <c r="G7" s="92">
        <v>2</v>
      </c>
      <c r="H7" s="92">
        <v>1</v>
      </c>
      <c r="I7" s="92">
        <v>25</v>
      </c>
      <c r="J7" s="92">
        <v>0</v>
      </c>
      <c r="K7" s="92">
        <v>0</v>
      </c>
      <c r="L7" s="92">
        <v>18</v>
      </c>
      <c r="M7" s="92">
        <v>6</v>
      </c>
      <c r="N7" s="92"/>
      <c r="O7" s="92"/>
      <c r="P7" s="92"/>
      <c r="Q7" s="92"/>
      <c r="R7" s="92"/>
      <c r="S7" s="92"/>
      <c r="T7" s="92"/>
      <c r="U7" s="153">
        <f t="shared" si="0"/>
        <v>75</v>
      </c>
      <c r="V7" s="56"/>
      <c r="W7" s="56"/>
      <c r="X7" s="56"/>
      <c r="Y7" s="60"/>
      <c r="Z7" s="77" t="s">
        <v>862</v>
      </c>
      <c r="AA7" s="77">
        <v>12</v>
      </c>
      <c r="AB7" s="77" t="s">
        <v>847</v>
      </c>
      <c r="AC7" s="76"/>
      <c r="AD7" s="77" t="s">
        <v>862</v>
      </c>
      <c r="AE7" s="77">
        <v>12</v>
      </c>
      <c r="AF7" s="77" t="s">
        <v>857</v>
      </c>
      <c r="AG7" s="76"/>
      <c r="AH7" s="77" t="s">
        <v>862</v>
      </c>
      <c r="AI7" s="77">
        <v>12</v>
      </c>
      <c r="AJ7" s="77" t="s">
        <v>857</v>
      </c>
      <c r="AK7" s="76"/>
      <c r="AL7" s="77" t="s">
        <v>862</v>
      </c>
      <c r="AM7" s="77">
        <v>12</v>
      </c>
      <c r="AN7" s="77" t="s">
        <v>857</v>
      </c>
      <c r="AO7" s="76"/>
      <c r="AP7" s="77" t="s">
        <v>862</v>
      </c>
      <c r="AQ7" s="77">
        <v>12</v>
      </c>
      <c r="AR7" s="77" t="s">
        <v>854</v>
      </c>
      <c r="AS7" s="56"/>
      <c r="AT7" s="56"/>
      <c r="AU7" s="56"/>
      <c r="AV7" s="56"/>
      <c r="AW7" s="56"/>
      <c r="AX7" s="56"/>
      <c r="AY7" s="55"/>
      <c r="AZ7" s="55"/>
    </row>
    <row r="8" spans="1:52" ht="22.15" customHeight="1" thickBot="1" x14ac:dyDescent="0.3">
      <c r="A8" s="55"/>
      <c r="B8" s="95" t="s">
        <v>859</v>
      </c>
      <c r="C8" s="94">
        <v>15</v>
      </c>
      <c r="D8" s="94">
        <v>0</v>
      </c>
      <c r="E8" s="94">
        <v>0</v>
      </c>
      <c r="F8" s="94">
        <v>1</v>
      </c>
      <c r="G8" s="94">
        <v>10</v>
      </c>
      <c r="H8" s="94">
        <v>8</v>
      </c>
      <c r="I8" s="94">
        <v>10</v>
      </c>
      <c r="J8" s="94">
        <v>10</v>
      </c>
      <c r="K8" s="94">
        <v>10</v>
      </c>
      <c r="L8" s="94">
        <v>0</v>
      </c>
      <c r="M8" s="94">
        <v>0</v>
      </c>
      <c r="N8" s="94"/>
      <c r="O8" s="94"/>
      <c r="P8" s="94"/>
      <c r="Q8" s="94"/>
      <c r="R8" s="94"/>
      <c r="S8" s="94"/>
      <c r="T8" s="94"/>
      <c r="U8" s="152">
        <f t="shared" si="0"/>
        <v>64</v>
      </c>
      <c r="V8" s="56"/>
      <c r="W8" s="56"/>
      <c r="X8" s="56"/>
      <c r="Y8" s="60"/>
      <c r="Z8" s="75" t="s">
        <v>863</v>
      </c>
      <c r="AA8" s="75">
        <v>10</v>
      </c>
      <c r="AB8" s="75" t="s">
        <v>864</v>
      </c>
      <c r="AC8" s="76"/>
      <c r="AD8" s="75" t="s">
        <v>863</v>
      </c>
      <c r="AE8" s="75">
        <v>10</v>
      </c>
      <c r="AF8" s="75" t="s">
        <v>851</v>
      </c>
      <c r="AG8" s="76"/>
      <c r="AH8" s="75" t="s">
        <v>863</v>
      </c>
      <c r="AI8" s="75">
        <v>10</v>
      </c>
      <c r="AJ8" s="75" t="s">
        <v>842</v>
      </c>
      <c r="AK8" s="76"/>
      <c r="AL8" s="75" t="s">
        <v>863</v>
      </c>
      <c r="AM8" s="75">
        <v>10</v>
      </c>
      <c r="AN8" s="75" t="s">
        <v>865</v>
      </c>
      <c r="AO8" s="76"/>
      <c r="AP8" s="75" t="s">
        <v>863</v>
      </c>
      <c r="AQ8" s="75">
        <v>10</v>
      </c>
      <c r="AR8" s="75" t="s">
        <v>859</v>
      </c>
      <c r="AS8" s="56"/>
      <c r="AT8" s="56"/>
      <c r="AU8" s="56"/>
      <c r="AV8" s="56"/>
      <c r="AW8" s="56"/>
      <c r="AX8" s="56"/>
      <c r="AY8" s="55"/>
      <c r="AZ8" s="55"/>
    </row>
    <row r="9" spans="1:52" ht="22.15" customHeight="1" thickBot="1" x14ac:dyDescent="0.3">
      <c r="A9" s="55"/>
      <c r="B9" s="93" t="s">
        <v>854</v>
      </c>
      <c r="C9" s="92">
        <v>18</v>
      </c>
      <c r="D9" s="92">
        <v>15</v>
      </c>
      <c r="E9" s="92">
        <v>0</v>
      </c>
      <c r="F9" s="92">
        <v>4</v>
      </c>
      <c r="G9" s="92">
        <v>12</v>
      </c>
      <c r="H9" s="92">
        <v>0</v>
      </c>
      <c r="I9" s="92">
        <v>4</v>
      </c>
      <c r="J9" s="92">
        <v>1</v>
      </c>
      <c r="K9" s="92">
        <v>0</v>
      </c>
      <c r="L9" s="92">
        <v>0</v>
      </c>
      <c r="M9" s="92">
        <v>10</v>
      </c>
      <c r="N9" s="92"/>
      <c r="O9" s="92"/>
      <c r="P9" s="92"/>
      <c r="Q9" s="92"/>
      <c r="R9" s="92"/>
      <c r="S9" s="92"/>
      <c r="T9" s="92"/>
      <c r="U9" s="153">
        <f t="shared" si="0"/>
        <v>64</v>
      </c>
      <c r="V9" s="56"/>
      <c r="W9" s="56"/>
      <c r="X9" s="56"/>
      <c r="Y9" s="60"/>
      <c r="Z9" s="77" t="s">
        <v>866</v>
      </c>
      <c r="AA9" s="77">
        <v>8</v>
      </c>
      <c r="AB9" s="77" t="s">
        <v>842</v>
      </c>
      <c r="AC9" s="76"/>
      <c r="AD9" s="77" t="s">
        <v>866</v>
      </c>
      <c r="AE9" s="77">
        <v>8</v>
      </c>
      <c r="AF9" s="77" t="s">
        <v>856</v>
      </c>
      <c r="AG9" s="76"/>
      <c r="AH9" s="77" t="s">
        <v>866</v>
      </c>
      <c r="AI9" s="77">
        <v>8</v>
      </c>
      <c r="AJ9" s="77" t="s">
        <v>867</v>
      </c>
      <c r="AK9" s="76"/>
      <c r="AL9" s="77" t="s">
        <v>866</v>
      </c>
      <c r="AM9" s="77">
        <v>8</v>
      </c>
      <c r="AN9" s="77" t="s">
        <v>860</v>
      </c>
      <c r="AO9" s="76"/>
      <c r="AP9" s="77" t="s">
        <v>866</v>
      </c>
      <c r="AQ9" s="77">
        <v>8</v>
      </c>
      <c r="AR9" s="77" t="s">
        <v>857</v>
      </c>
      <c r="AS9" s="56"/>
      <c r="AT9" s="56"/>
      <c r="AU9" s="56"/>
      <c r="AV9" s="56"/>
      <c r="AW9" s="56"/>
      <c r="AX9" s="56"/>
      <c r="AY9" s="55"/>
      <c r="AZ9" s="55"/>
    </row>
    <row r="10" spans="1:52" ht="22.15" customHeight="1" thickBot="1" x14ac:dyDescent="0.3">
      <c r="A10" s="55"/>
      <c r="B10" s="95" t="s">
        <v>855</v>
      </c>
      <c r="C10" s="94">
        <v>2</v>
      </c>
      <c r="D10" s="94">
        <v>18</v>
      </c>
      <c r="E10" s="94">
        <v>0</v>
      </c>
      <c r="F10" s="94">
        <v>0</v>
      </c>
      <c r="G10" s="94">
        <v>0</v>
      </c>
      <c r="H10" s="94">
        <v>6</v>
      </c>
      <c r="I10" s="94">
        <v>8</v>
      </c>
      <c r="J10" s="94">
        <v>15</v>
      </c>
      <c r="K10" s="94">
        <v>0</v>
      </c>
      <c r="L10" s="94">
        <v>2</v>
      </c>
      <c r="M10" s="94">
        <v>12</v>
      </c>
      <c r="N10" s="94"/>
      <c r="O10" s="94"/>
      <c r="P10" s="94"/>
      <c r="Q10" s="94"/>
      <c r="R10" s="94"/>
      <c r="S10" s="94"/>
      <c r="T10" s="94"/>
      <c r="U10" s="152">
        <f t="shared" si="0"/>
        <v>63</v>
      </c>
      <c r="V10" s="56"/>
      <c r="W10" s="56"/>
      <c r="X10" s="56"/>
      <c r="Y10" s="60"/>
      <c r="Z10" s="75" t="s">
        <v>868</v>
      </c>
      <c r="AA10" s="75">
        <v>6</v>
      </c>
      <c r="AB10" s="75" t="s">
        <v>867</v>
      </c>
      <c r="AC10" s="76"/>
      <c r="AD10" s="75" t="s">
        <v>868</v>
      </c>
      <c r="AE10" s="75">
        <v>6</v>
      </c>
      <c r="AF10" s="75" t="s">
        <v>842</v>
      </c>
      <c r="AG10" s="76"/>
      <c r="AH10" s="75" t="s">
        <v>868</v>
      </c>
      <c r="AI10" s="75">
        <v>6</v>
      </c>
      <c r="AJ10" s="75" t="s">
        <v>852</v>
      </c>
      <c r="AK10" s="76"/>
      <c r="AL10" s="75" t="s">
        <v>868</v>
      </c>
      <c r="AM10" s="75">
        <v>6</v>
      </c>
      <c r="AN10" s="75" t="s">
        <v>869</v>
      </c>
      <c r="AO10" s="76"/>
      <c r="AP10" s="75" t="s">
        <v>868</v>
      </c>
      <c r="AQ10" s="75">
        <v>6</v>
      </c>
      <c r="AR10" s="75" t="s">
        <v>864</v>
      </c>
      <c r="AS10" s="56"/>
      <c r="AT10" s="56"/>
      <c r="AU10" s="56"/>
      <c r="AV10" s="56"/>
      <c r="AW10" s="56"/>
      <c r="AX10" s="56"/>
      <c r="AY10" s="55"/>
      <c r="AZ10" s="55"/>
    </row>
    <row r="11" spans="1:52" ht="22.15" customHeight="1" thickBot="1" x14ac:dyDescent="0.3">
      <c r="A11" s="55"/>
      <c r="B11" s="93" t="s">
        <v>856</v>
      </c>
      <c r="C11" s="92" t="s">
        <v>843</v>
      </c>
      <c r="D11" s="92">
        <v>8</v>
      </c>
      <c r="E11" s="92">
        <v>18</v>
      </c>
      <c r="F11" s="92">
        <v>0</v>
      </c>
      <c r="G11" s="92">
        <v>0</v>
      </c>
      <c r="H11" s="92">
        <v>0</v>
      </c>
      <c r="I11" s="92">
        <v>18</v>
      </c>
      <c r="J11" s="92">
        <v>2</v>
      </c>
      <c r="K11" s="92">
        <v>6</v>
      </c>
      <c r="L11" s="92">
        <v>4</v>
      </c>
      <c r="M11" s="92">
        <v>0</v>
      </c>
      <c r="N11" s="92"/>
      <c r="O11" s="92"/>
      <c r="P11" s="92"/>
      <c r="Q11" s="92"/>
      <c r="R11" s="92"/>
      <c r="S11" s="92"/>
      <c r="T11" s="92"/>
      <c r="U11" s="153">
        <f t="shared" si="0"/>
        <v>56</v>
      </c>
      <c r="V11" s="56"/>
      <c r="W11" s="56"/>
      <c r="X11" s="56"/>
      <c r="Y11" s="60"/>
      <c r="Z11" s="77" t="s">
        <v>870</v>
      </c>
      <c r="AA11" s="77">
        <v>4</v>
      </c>
      <c r="AB11" s="77" t="s">
        <v>871</v>
      </c>
      <c r="AC11" s="76"/>
      <c r="AD11" s="77" t="s">
        <v>870</v>
      </c>
      <c r="AE11" s="77">
        <v>4</v>
      </c>
      <c r="AF11" s="77" t="s">
        <v>852</v>
      </c>
      <c r="AG11" s="76"/>
      <c r="AH11" s="77" t="s">
        <v>870</v>
      </c>
      <c r="AI11" s="77">
        <v>4</v>
      </c>
      <c r="AJ11" s="77" t="s">
        <v>849</v>
      </c>
      <c r="AK11" s="76"/>
      <c r="AL11" s="77" t="s">
        <v>870</v>
      </c>
      <c r="AM11" s="77">
        <v>4</v>
      </c>
      <c r="AN11" s="77" t="s">
        <v>854</v>
      </c>
      <c r="AO11" s="76"/>
      <c r="AP11" s="77" t="s">
        <v>870</v>
      </c>
      <c r="AQ11" s="77">
        <v>4</v>
      </c>
      <c r="AR11" s="77" t="s">
        <v>849</v>
      </c>
      <c r="AS11" s="56"/>
      <c r="AT11" s="56"/>
      <c r="AU11" s="56"/>
      <c r="AV11" s="56"/>
      <c r="AW11" s="56"/>
      <c r="AX11" s="56"/>
      <c r="AY11" s="55"/>
      <c r="AZ11" s="55"/>
    </row>
    <row r="12" spans="1:52" ht="22.15" customHeight="1" thickBot="1" x14ac:dyDescent="0.3">
      <c r="A12" s="55"/>
      <c r="B12" s="95" t="s">
        <v>852</v>
      </c>
      <c r="C12" s="94">
        <v>0</v>
      </c>
      <c r="D12" s="94">
        <v>4</v>
      </c>
      <c r="E12" s="94">
        <v>6</v>
      </c>
      <c r="F12" s="94">
        <v>0</v>
      </c>
      <c r="G12" s="94">
        <v>25</v>
      </c>
      <c r="H12" s="94">
        <v>0</v>
      </c>
      <c r="I12" s="94">
        <v>12</v>
      </c>
      <c r="J12" s="94">
        <v>6</v>
      </c>
      <c r="K12" s="94">
        <v>0</v>
      </c>
      <c r="L12" s="94" t="s">
        <v>843</v>
      </c>
      <c r="M12" s="94">
        <v>0</v>
      </c>
      <c r="N12" s="94"/>
      <c r="O12" s="94"/>
      <c r="P12" s="94"/>
      <c r="Q12" s="94"/>
      <c r="R12" s="94"/>
      <c r="S12" s="94"/>
      <c r="T12" s="94"/>
      <c r="U12" s="152">
        <f t="shared" si="0"/>
        <v>53</v>
      </c>
      <c r="V12" s="56"/>
      <c r="W12" s="56"/>
      <c r="X12" s="56"/>
      <c r="Y12" s="60"/>
      <c r="Z12" s="75" t="s">
        <v>872</v>
      </c>
      <c r="AA12" s="75">
        <v>2</v>
      </c>
      <c r="AB12" s="75" t="s">
        <v>855</v>
      </c>
      <c r="AC12" s="76"/>
      <c r="AD12" s="75" t="s">
        <v>872</v>
      </c>
      <c r="AE12" s="75">
        <v>2</v>
      </c>
      <c r="AF12" s="75" t="s">
        <v>847</v>
      </c>
      <c r="AG12" s="76"/>
      <c r="AH12" s="75" t="s">
        <v>872</v>
      </c>
      <c r="AI12" s="75">
        <v>2</v>
      </c>
      <c r="AJ12" s="75" t="s">
        <v>869</v>
      </c>
      <c r="AK12" s="76"/>
      <c r="AL12" s="75" t="s">
        <v>872</v>
      </c>
      <c r="AM12" s="75">
        <v>2</v>
      </c>
      <c r="AN12" s="75" t="s">
        <v>864</v>
      </c>
      <c r="AO12" s="76"/>
      <c r="AP12" s="75" t="s">
        <v>872</v>
      </c>
      <c r="AQ12" s="75">
        <v>2</v>
      </c>
      <c r="AR12" s="75" t="s">
        <v>860</v>
      </c>
      <c r="AS12" s="56"/>
      <c r="AT12" s="56"/>
      <c r="AU12" s="56"/>
      <c r="AV12" s="56"/>
      <c r="AW12" s="56"/>
      <c r="AX12" s="56"/>
      <c r="AY12" s="55"/>
      <c r="AZ12" s="55"/>
    </row>
    <row r="13" spans="1:52" ht="22.15" customHeight="1" thickBot="1" x14ac:dyDescent="0.3">
      <c r="A13" s="55"/>
      <c r="B13" s="93" t="s">
        <v>867</v>
      </c>
      <c r="C13" s="92">
        <v>6</v>
      </c>
      <c r="D13" s="92">
        <v>0</v>
      </c>
      <c r="E13" s="92">
        <v>8</v>
      </c>
      <c r="F13" s="92">
        <v>0</v>
      </c>
      <c r="G13" s="92">
        <v>1</v>
      </c>
      <c r="H13" s="92">
        <v>2</v>
      </c>
      <c r="I13" s="92">
        <v>0</v>
      </c>
      <c r="J13" s="92">
        <v>8</v>
      </c>
      <c r="K13" s="92">
        <v>2</v>
      </c>
      <c r="L13" s="92">
        <v>8</v>
      </c>
      <c r="M13" s="92">
        <v>18</v>
      </c>
      <c r="N13" s="92"/>
      <c r="O13" s="92"/>
      <c r="P13" s="92"/>
      <c r="Q13" s="92"/>
      <c r="R13" s="92"/>
      <c r="S13" s="92"/>
      <c r="T13" s="92"/>
      <c r="U13" s="153">
        <f t="shared" si="0"/>
        <v>53</v>
      </c>
      <c r="V13" s="56"/>
      <c r="W13" s="56"/>
      <c r="X13" s="56"/>
      <c r="Y13" s="60"/>
      <c r="Z13" s="77" t="s">
        <v>873</v>
      </c>
      <c r="AA13" s="77">
        <v>1</v>
      </c>
      <c r="AB13" s="77" t="s">
        <v>851</v>
      </c>
      <c r="AC13" s="76"/>
      <c r="AD13" s="77" t="s">
        <v>873</v>
      </c>
      <c r="AE13" s="77">
        <v>1</v>
      </c>
      <c r="AF13" s="77" t="s">
        <v>864</v>
      </c>
      <c r="AG13" s="76"/>
      <c r="AH13" s="77" t="s">
        <v>873</v>
      </c>
      <c r="AI13" s="77">
        <v>1</v>
      </c>
      <c r="AJ13" s="77" t="s">
        <v>850</v>
      </c>
      <c r="AK13" s="76"/>
      <c r="AL13" s="77" t="s">
        <v>873</v>
      </c>
      <c r="AM13" s="77">
        <v>1</v>
      </c>
      <c r="AN13" s="77" t="s">
        <v>859</v>
      </c>
      <c r="AO13" s="76"/>
      <c r="AP13" s="77" t="s">
        <v>873</v>
      </c>
      <c r="AQ13" s="77">
        <v>1</v>
      </c>
      <c r="AR13" s="77" t="s">
        <v>867</v>
      </c>
      <c r="AS13" s="56"/>
      <c r="AT13" s="56"/>
      <c r="AU13" s="56"/>
      <c r="AV13" s="56"/>
      <c r="AW13" s="56"/>
      <c r="AX13" s="56"/>
      <c r="AY13" s="55"/>
      <c r="AZ13" s="55"/>
    </row>
    <row r="14" spans="1:52" ht="22.15" customHeight="1" thickBot="1" x14ac:dyDescent="0.3">
      <c r="A14" s="55"/>
      <c r="B14" s="95" t="s">
        <v>869</v>
      </c>
      <c r="C14" s="94" t="s">
        <v>843</v>
      </c>
      <c r="D14" s="94">
        <v>0</v>
      </c>
      <c r="E14" s="94">
        <v>2</v>
      </c>
      <c r="F14" s="94">
        <v>6</v>
      </c>
      <c r="G14" s="94" t="s">
        <v>843</v>
      </c>
      <c r="H14" s="94" t="s">
        <v>843</v>
      </c>
      <c r="I14" s="94" t="s">
        <v>843</v>
      </c>
      <c r="J14" s="94">
        <v>12</v>
      </c>
      <c r="K14" s="94">
        <v>12</v>
      </c>
      <c r="L14" s="94">
        <v>15</v>
      </c>
      <c r="M14" s="94">
        <v>4</v>
      </c>
      <c r="N14" s="94"/>
      <c r="O14" s="94"/>
      <c r="P14" s="94"/>
      <c r="Q14" s="94"/>
      <c r="R14" s="94"/>
      <c r="S14" s="94"/>
      <c r="T14" s="94"/>
      <c r="U14" s="152">
        <f t="shared" si="0"/>
        <v>51</v>
      </c>
      <c r="V14" s="56"/>
      <c r="W14" s="56"/>
      <c r="X14" s="56"/>
      <c r="Y14" s="60"/>
      <c r="Z14" s="75" t="s">
        <v>874</v>
      </c>
      <c r="AA14" s="75">
        <v>0</v>
      </c>
      <c r="AB14" s="75" t="s">
        <v>857</v>
      </c>
      <c r="AC14" s="76"/>
      <c r="AD14" s="75" t="s">
        <v>874</v>
      </c>
      <c r="AE14" s="75">
        <v>0</v>
      </c>
      <c r="AF14" s="75" t="s">
        <v>869</v>
      </c>
      <c r="AG14" s="76"/>
      <c r="AH14" s="75" t="s">
        <v>874</v>
      </c>
      <c r="AI14" s="75">
        <v>0</v>
      </c>
      <c r="AJ14" s="75" t="s">
        <v>864</v>
      </c>
      <c r="AK14" s="76"/>
      <c r="AL14" s="75" t="s">
        <v>874</v>
      </c>
      <c r="AM14" s="75">
        <v>0</v>
      </c>
      <c r="AN14" s="75" t="s">
        <v>851</v>
      </c>
      <c r="AO14" s="76"/>
      <c r="AP14" s="75" t="s">
        <v>874</v>
      </c>
      <c r="AQ14" s="75">
        <v>0</v>
      </c>
      <c r="AR14" s="75" t="s">
        <v>875</v>
      </c>
      <c r="AS14" s="56"/>
      <c r="AT14" s="56"/>
      <c r="AU14" s="56"/>
      <c r="AV14" s="56"/>
      <c r="AW14" s="56"/>
      <c r="AX14" s="56"/>
      <c r="AY14" s="55"/>
      <c r="AZ14" s="55"/>
    </row>
    <row r="15" spans="1:52" ht="22.15" customHeight="1" thickBot="1" x14ac:dyDescent="0.3">
      <c r="A15" s="55"/>
      <c r="B15" s="93" t="s">
        <v>861</v>
      </c>
      <c r="C15" s="92" t="s">
        <v>843</v>
      </c>
      <c r="D15" s="92" t="s">
        <v>843</v>
      </c>
      <c r="E15" s="92">
        <v>0</v>
      </c>
      <c r="F15" s="92">
        <v>15</v>
      </c>
      <c r="G15" s="92">
        <v>15</v>
      </c>
      <c r="H15" s="92">
        <v>0</v>
      </c>
      <c r="I15" s="92">
        <v>0</v>
      </c>
      <c r="J15" s="92">
        <v>0</v>
      </c>
      <c r="K15" s="92">
        <v>15</v>
      </c>
      <c r="L15" s="92">
        <v>0</v>
      </c>
      <c r="M15" s="92">
        <v>0</v>
      </c>
      <c r="N15" s="92"/>
      <c r="O15" s="92"/>
      <c r="P15" s="92"/>
      <c r="Q15" s="92"/>
      <c r="R15" s="92"/>
      <c r="S15" s="92"/>
      <c r="T15" s="92"/>
      <c r="U15" s="153">
        <f t="shared" si="0"/>
        <v>45</v>
      </c>
      <c r="V15" s="56"/>
      <c r="W15" s="56"/>
      <c r="X15" s="56"/>
      <c r="Y15" s="60"/>
      <c r="Z15" s="77" t="s">
        <v>876</v>
      </c>
      <c r="AA15" s="77">
        <v>0</v>
      </c>
      <c r="AB15" s="77" t="s">
        <v>852</v>
      </c>
      <c r="AC15" s="76"/>
      <c r="AD15" s="77" t="s">
        <v>876</v>
      </c>
      <c r="AE15" s="77">
        <v>0</v>
      </c>
      <c r="AF15" s="77" t="s">
        <v>859</v>
      </c>
      <c r="AG15" s="76"/>
      <c r="AH15" s="77" t="s">
        <v>876</v>
      </c>
      <c r="AI15" s="77">
        <v>0</v>
      </c>
      <c r="AJ15" s="77" t="s">
        <v>855</v>
      </c>
      <c r="AK15" s="76"/>
      <c r="AL15" s="77" t="s">
        <v>876</v>
      </c>
      <c r="AM15" s="77">
        <v>0</v>
      </c>
      <c r="AN15" s="77" t="s">
        <v>856</v>
      </c>
      <c r="AO15" s="76"/>
      <c r="AP15" s="77" t="s">
        <v>876</v>
      </c>
      <c r="AQ15" s="77">
        <v>0</v>
      </c>
      <c r="AR15" s="77" t="s">
        <v>851</v>
      </c>
      <c r="AS15" s="56"/>
      <c r="AT15" s="56"/>
      <c r="AU15" s="56"/>
      <c r="AV15" s="56"/>
      <c r="AW15" s="56"/>
      <c r="AX15" s="56"/>
      <c r="AY15" s="55"/>
      <c r="AZ15" s="55"/>
    </row>
    <row r="16" spans="1:52" ht="22.15" customHeight="1" thickBot="1" x14ac:dyDescent="0.3">
      <c r="A16" s="55"/>
      <c r="B16" s="95" t="s">
        <v>849</v>
      </c>
      <c r="C16" s="94">
        <v>25</v>
      </c>
      <c r="D16" s="94">
        <v>0</v>
      </c>
      <c r="E16" s="94">
        <v>4</v>
      </c>
      <c r="F16" s="94">
        <v>0</v>
      </c>
      <c r="G16" s="94">
        <v>4</v>
      </c>
      <c r="H16" s="94">
        <v>4</v>
      </c>
      <c r="I16" s="94">
        <v>0</v>
      </c>
      <c r="J16" s="94">
        <v>0</v>
      </c>
      <c r="K16" s="94">
        <v>1</v>
      </c>
      <c r="L16" s="94">
        <v>1</v>
      </c>
      <c r="M16" s="94">
        <v>1</v>
      </c>
      <c r="N16" s="94"/>
      <c r="O16" s="94"/>
      <c r="P16" s="94"/>
      <c r="Q16" s="94"/>
      <c r="R16" s="94"/>
      <c r="S16" s="94"/>
      <c r="T16" s="94"/>
      <c r="U16" s="152">
        <f t="shared" si="0"/>
        <v>40</v>
      </c>
      <c r="V16" s="56"/>
      <c r="W16" s="56"/>
      <c r="X16" s="56"/>
      <c r="Y16" s="60"/>
      <c r="Z16" s="208" t="s">
        <v>828</v>
      </c>
      <c r="AA16" s="209"/>
      <c r="AB16" s="210"/>
      <c r="AC16" s="76"/>
      <c r="AD16" s="75" t="s">
        <v>877</v>
      </c>
      <c r="AE16" s="75">
        <v>0</v>
      </c>
      <c r="AF16" s="75" t="s">
        <v>849</v>
      </c>
      <c r="AG16" s="76"/>
      <c r="AH16" s="75" t="s">
        <v>877</v>
      </c>
      <c r="AI16" s="75">
        <v>0</v>
      </c>
      <c r="AJ16" s="75" t="s">
        <v>861</v>
      </c>
      <c r="AK16" s="76"/>
      <c r="AL16" s="75" t="s">
        <v>877</v>
      </c>
      <c r="AM16" s="75">
        <v>0</v>
      </c>
      <c r="AN16" s="75" t="s">
        <v>878</v>
      </c>
      <c r="AO16" s="76"/>
      <c r="AP16" s="75" t="s">
        <v>877</v>
      </c>
      <c r="AQ16" s="75">
        <v>0</v>
      </c>
      <c r="AR16" s="75" t="s">
        <v>878</v>
      </c>
      <c r="AS16" s="56"/>
      <c r="AT16" s="56"/>
      <c r="AU16" s="56"/>
      <c r="AV16" s="56"/>
      <c r="AW16" s="56"/>
      <c r="AX16" s="56"/>
      <c r="AY16" s="55"/>
      <c r="AZ16" s="55"/>
    </row>
    <row r="17" spans="1:52" ht="22.15" customHeight="1" thickBot="1" x14ac:dyDescent="0.3">
      <c r="A17" s="55"/>
      <c r="B17" s="93" t="s">
        <v>865</v>
      </c>
      <c r="C17" s="92" t="s">
        <v>843</v>
      </c>
      <c r="D17" s="92" t="s">
        <v>843</v>
      </c>
      <c r="E17" s="92" t="s">
        <v>843</v>
      </c>
      <c r="F17" s="92">
        <v>10</v>
      </c>
      <c r="G17" s="92">
        <v>0</v>
      </c>
      <c r="H17" s="92">
        <v>0</v>
      </c>
      <c r="I17" s="92">
        <v>1</v>
      </c>
      <c r="J17" s="92">
        <v>18</v>
      </c>
      <c r="K17" s="92">
        <v>0</v>
      </c>
      <c r="L17" s="92">
        <v>10</v>
      </c>
      <c r="M17" s="92">
        <v>0</v>
      </c>
      <c r="N17" s="92"/>
      <c r="O17" s="92"/>
      <c r="P17" s="92"/>
      <c r="Q17" s="92"/>
      <c r="R17" s="92"/>
      <c r="S17" s="92"/>
      <c r="T17" s="92"/>
      <c r="U17" s="153">
        <f t="shared" si="0"/>
        <v>39</v>
      </c>
      <c r="V17" s="56"/>
      <c r="W17" s="56"/>
      <c r="X17" s="56"/>
      <c r="Y17" s="60"/>
      <c r="Z17" s="211"/>
      <c r="AA17" s="212"/>
      <c r="AB17" s="213"/>
      <c r="AC17" s="76"/>
      <c r="AD17" s="77" t="s">
        <v>879</v>
      </c>
      <c r="AE17" s="77">
        <v>0</v>
      </c>
      <c r="AF17" s="77" t="s">
        <v>867</v>
      </c>
      <c r="AG17" s="76"/>
      <c r="AH17" s="77" t="s">
        <v>879</v>
      </c>
      <c r="AI17" s="77">
        <v>0</v>
      </c>
      <c r="AJ17" s="77" t="s">
        <v>854</v>
      </c>
      <c r="AK17" s="76"/>
      <c r="AL17" s="77" t="s">
        <v>879</v>
      </c>
      <c r="AM17" s="77">
        <v>0</v>
      </c>
      <c r="AN17" s="77" t="s">
        <v>849</v>
      </c>
      <c r="AO17" s="76"/>
      <c r="AP17" s="77" t="s">
        <v>879</v>
      </c>
      <c r="AQ17" s="77">
        <v>0</v>
      </c>
      <c r="AR17" s="77" t="s">
        <v>865</v>
      </c>
      <c r="AS17" s="56"/>
      <c r="AT17" s="56"/>
      <c r="AU17" s="56"/>
      <c r="AV17" s="56"/>
      <c r="AW17" s="56"/>
      <c r="AX17" s="56"/>
      <c r="AY17" s="55"/>
      <c r="AZ17" s="55"/>
    </row>
    <row r="18" spans="1:52" ht="22.15" customHeight="1" thickBot="1" x14ac:dyDescent="0.3">
      <c r="A18" s="55"/>
      <c r="B18" s="95" t="s">
        <v>878</v>
      </c>
      <c r="C18" s="94" t="s">
        <v>843</v>
      </c>
      <c r="D18" s="94" t="s">
        <v>843</v>
      </c>
      <c r="E18" s="94" t="s">
        <v>843</v>
      </c>
      <c r="F18" s="94">
        <v>0</v>
      </c>
      <c r="G18" s="94">
        <v>0</v>
      </c>
      <c r="H18" s="94">
        <v>18</v>
      </c>
      <c r="I18" s="94">
        <v>2</v>
      </c>
      <c r="J18" s="94">
        <v>0</v>
      </c>
      <c r="K18" s="94">
        <v>4</v>
      </c>
      <c r="L18" s="94" t="s">
        <v>843</v>
      </c>
      <c r="M18" s="94">
        <v>8</v>
      </c>
      <c r="N18" s="94"/>
      <c r="O18" s="94"/>
      <c r="P18" s="94"/>
      <c r="Q18" s="94"/>
      <c r="R18" s="94"/>
      <c r="S18" s="94"/>
      <c r="T18" s="94"/>
      <c r="U18" s="152">
        <f t="shared" si="0"/>
        <v>32</v>
      </c>
      <c r="V18" s="56"/>
      <c r="W18" s="56"/>
      <c r="X18" s="56"/>
      <c r="Y18" s="60"/>
      <c r="Z18" s="211"/>
      <c r="AA18" s="212"/>
      <c r="AB18" s="213"/>
      <c r="AC18" s="76"/>
      <c r="AD18" s="208" t="s">
        <v>829</v>
      </c>
      <c r="AE18" s="209"/>
      <c r="AF18" s="210"/>
      <c r="AG18" s="76"/>
      <c r="AH18" s="75" t="s">
        <v>880</v>
      </c>
      <c r="AI18" s="75">
        <v>0</v>
      </c>
      <c r="AJ18" s="75" t="s">
        <v>859</v>
      </c>
      <c r="AK18" s="76"/>
      <c r="AL18" s="75" t="s">
        <v>880</v>
      </c>
      <c r="AM18" s="75">
        <v>0</v>
      </c>
      <c r="AN18" s="75" t="s">
        <v>867</v>
      </c>
      <c r="AO18" s="76"/>
      <c r="AP18" s="75" t="s">
        <v>880</v>
      </c>
      <c r="AQ18" s="75">
        <v>0</v>
      </c>
      <c r="AR18" s="75" t="s">
        <v>847</v>
      </c>
      <c r="AS18" s="56"/>
      <c r="AT18" s="56"/>
      <c r="AU18" s="56"/>
      <c r="AV18" s="56"/>
      <c r="AW18" s="56"/>
      <c r="AX18" s="56"/>
      <c r="AY18" s="55"/>
      <c r="AZ18" s="55"/>
    </row>
    <row r="19" spans="1:52" ht="22.15" customHeight="1" thickBot="1" x14ac:dyDescent="0.3">
      <c r="A19" s="55"/>
      <c r="B19" s="93" t="s">
        <v>850</v>
      </c>
      <c r="C19" s="92" t="s">
        <v>843</v>
      </c>
      <c r="D19" s="92">
        <v>25</v>
      </c>
      <c r="E19" s="92">
        <v>1</v>
      </c>
      <c r="F19" s="92" t="s">
        <v>843</v>
      </c>
      <c r="G19" s="92">
        <v>0</v>
      </c>
      <c r="H19" s="92">
        <v>0</v>
      </c>
      <c r="I19" s="92" t="s">
        <v>843</v>
      </c>
      <c r="J19" s="92" t="s">
        <v>843</v>
      </c>
      <c r="K19" s="92" t="s">
        <v>843</v>
      </c>
      <c r="L19" s="92" t="s">
        <v>843</v>
      </c>
      <c r="M19" s="92" t="s">
        <v>843</v>
      </c>
      <c r="N19" s="92"/>
      <c r="O19" s="92"/>
      <c r="P19" s="92"/>
      <c r="Q19" s="92"/>
      <c r="R19" s="92"/>
      <c r="S19" s="92"/>
      <c r="T19" s="92"/>
      <c r="U19" s="153">
        <f t="shared" si="0"/>
        <v>26</v>
      </c>
      <c r="V19" s="56"/>
      <c r="W19" s="56"/>
      <c r="X19" s="56"/>
      <c r="Y19" s="60"/>
      <c r="Z19" s="211"/>
      <c r="AA19" s="212"/>
      <c r="AB19" s="213"/>
      <c r="AC19" s="76"/>
      <c r="AD19" s="211"/>
      <c r="AE19" s="212"/>
      <c r="AF19" s="213"/>
      <c r="AG19" s="76"/>
      <c r="AH19" s="77" t="s">
        <v>881</v>
      </c>
      <c r="AI19" s="77">
        <v>0</v>
      </c>
      <c r="AJ19" s="77" t="s">
        <v>847</v>
      </c>
      <c r="AK19" s="76"/>
      <c r="AL19" s="77" t="s">
        <v>881</v>
      </c>
      <c r="AM19" s="77">
        <v>0</v>
      </c>
      <c r="AN19" s="77" t="s">
        <v>855</v>
      </c>
      <c r="AO19" s="76"/>
      <c r="AP19" s="77" t="s">
        <v>881</v>
      </c>
      <c r="AQ19" s="77">
        <v>0</v>
      </c>
      <c r="AR19" s="77" t="s">
        <v>856</v>
      </c>
      <c r="AS19" s="56"/>
      <c r="AT19" s="56"/>
      <c r="AU19" s="56"/>
      <c r="AV19" s="56"/>
      <c r="AW19" s="56"/>
      <c r="AX19" s="56"/>
      <c r="AY19" s="55"/>
      <c r="AZ19" s="55"/>
    </row>
    <row r="20" spans="1:52" ht="22.15" customHeight="1" thickBot="1" x14ac:dyDescent="0.3">
      <c r="A20" s="55"/>
      <c r="B20" s="95" t="s">
        <v>864</v>
      </c>
      <c r="C20" s="94">
        <v>10</v>
      </c>
      <c r="D20" s="94">
        <v>1</v>
      </c>
      <c r="E20" s="94">
        <v>0</v>
      </c>
      <c r="F20" s="94">
        <v>2</v>
      </c>
      <c r="G20" s="94">
        <v>6</v>
      </c>
      <c r="H20" s="94" t="s">
        <v>843</v>
      </c>
      <c r="I20" s="94">
        <v>6</v>
      </c>
      <c r="J20" s="94">
        <v>0</v>
      </c>
      <c r="K20" s="94">
        <v>0</v>
      </c>
      <c r="L20" s="94" t="s">
        <v>843</v>
      </c>
      <c r="M20" s="94" t="s">
        <v>843</v>
      </c>
      <c r="N20" s="94"/>
      <c r="O20" s="94"/>
      <c r="P20" s="94"/>
      <c r="Q20" s="94"/>
      <c r="R20" s="94"/>
      <c r="S20" s="94"/>
      <c r="T20" s="94"/>
      <c r="U20" s="152">
        <f t="shared" si="0"/>
        <v>25</v>
      </c>
      <c r="V20" s="56"/>
      <c r="W20" s="56"/>
      <c r="X20" s="56"/>
      <c r="Y20" s="60"/>
      <c r="Z20" s="211"/>
      <c r="AA20" s="212"/>
      <c r="AB20" s="213"/>
      <c r="AC20" s="76"/>
      <c r="AD20" s="211"/>
      <c r="AE20" s="212"/>
      <c r="AF20" s="213"/>
      <c r="AG20" s="76"/>
      <c r="AH20" s="208" t="s">
        <v>830</v>
      </c>
      <c r="AI20" s="209"/>
      <c r="AJ20" s="210"/>
      <c r="AK20" s="76"/>
      <c r="AL20" s="75" t="s">
        <v>882</v>
      </c>
      <c r="AM20" s="75">
        <v>0</v>
      </c>
      <c r="AN20" s="75" t="s">
        <v>852</v>
      </c>
      <c r="AO20" s="76"/>
      <c r="AP20" s="75" t="s">
        <v>882</v>
      </c>
      <c r="AQ20" s="75">
        <v>0</v>
      </c>
      <c r="AR20" s="75" t="s">
        <v>855</v>
      </c>
      <c r="AS20" s="56"/>
      <c r="AT20" s="56"/>
      <c r="AU20" s="56"/>
      <c r="AV20" s="56"/>
      <c r="AW20" s="56"/>
      <c r="AX20" s="56"/>
      <c r="AY20" s="55"/>
      <c r="AZ20" s="55"/>
    </row>
    <row r="21" spans="1:52" ht="22.15" customHeight="1" thickBot="1" x14ac:dyDescent="0.3">
      <c r="A21" s="55"/>
      <c r="B21" s="93" t="s">
        <v>871</v>
      </c>
      <c r="C21" s="92">
        <v>4</v>
      </c>
      <c r="D21" s="92" t="s">
        <v>843</v>
      </c>
      <c r="E21" s="92" t="s">
        <v>843</v>
      </c>
      <c r="F21" s="92" t="s">
        <v>843</v>
      </c>
      <c r="G21" s="92" t="s">
        <v>843</v>
      </c>
      <c r="H21" s="92" t="s">
        <v>843</v>
      </c>
      <c r="I21" s="92" t="s">
        <v>843</v>
      </c>
      <c r="J21" s="92" t="s">
        <v>843</v>
      </c>
      <c r="K21" s="92" t="s">
        <v>843</v>
      </c>
      <c r="L21" s="92" t="s">
        <v>843</v>
      </c>
      <c r="M21" s="92" t="s">
        <v>843</v>
      </c>
      <c r="N21" s="92"/>
      <c r="O21" s="92"/>
      <c r="P21" s="92"/>
      <c r="Q21" s="92"/>
      <c r="R21" s="92"/>
      <c r="S21" s="92"/>
      <c r="T21" s="92"/>
      <c r="U21" s="153">
        <f t="shared" si="0"/>
        <v>4</v>
      </c>
      <c r="V21" s="56"/>
      <c r="W21" s="56"/>
      <c r="X21" s="56"/>
      <c r="Y21" s="60"/>
      <c r="Z21" s="211"/>
      <c r="AA21" s="212"/>
      <c r="AB21" s="213"/>
      <c r="AC21" s="76"/>
      <c r="AD21" s="211"/>
      <c r="AE21" s="212"/>
      <c r="AF21" s="213"/>
      <c r="AG21" s="76"/>
      <c r="AH21" s="211"/>
      <c r="AI21" s="212"/>
      <c r="AJ21" s="213"/>
      <c r="AK21" s="76"/>
      <c r="AL21" s="208" t="s">
        <v>831</v>
      </c>
      <c r="AM21" s="209"/>
      <c r="AN21" s="210"/>
      <c r="AO21" s="76"/>
      <c r="AP21" s="77" t="s">
        <v>883</v>
      </c>
      <c r="AQ21" s="77">
        <v>0</v>
      </c>
      <c r="AR21" s="77" t="s">
        <v>850</v>
      </c>
      <c r="AS21" s="56"/>
      <c r="AT21" s="56"/>
      <c r="AU21" s="56"/>
      <c r="AV21" s="56"/>
      <c r="AW21" s="56"/>
      <c r="AX21" s="56"/>
      <c r="AY21" s="55"/>
      <c r="AZ21" s="55"/>
    </row>
    <row r="22" spans="1:52" ht="22.15" customHeight="1" thickBot="1" x14ac:dyDescent="0.3">
      <c r="A22" s="55"/>
      <c r="B22" s="95" t="s">
        <v>884</v>
      </c>
      <c r="C22" s="94" t="s">
        <v>843</v>
      </c>
      <c r="D22" s="94" t="s">
        <v>843</v>
      </c>
      <c r="E22" s="94" t="s">
        <v>843</v>
      </c>
      <c r="F22" s="94" t="s">
        <v>843</v>
      </c>
      <c r="G22" s="94" t="s">
        <v>843</v>
      </c>
      <c r="H22" s="94">
        <v>0</v>
      </c>
      <c r="I22" s="94">
        <v>0</v>
      </c>
      <c r="J22" s="94" t="s">
        <v>843</v>
      </c>
      <c r="K22" s="94" t="s">
        <v>843</v>
      </c>
      <c r="L22" s="94" t="s">
        <v>843</v>
      </c>
      <c r="M22" s="94" t="s">
        <v>843</v>
      </c>
      <c r="N22" s="94"/>
      <c r="O22" s="94"/>
      <c r="P22" s="94"/>
      <c r="Q22" s="94"/>
      <c r="R22" s="94"/>
      <c r="S22" s="94"/>
      <c r="T22" s="94"/>
      <c r="U22" s="152">
        <f t="shared" si="0"/>
        <v>0</v>
      </c>
      <c r="V22" s="56"/>
      <c r="W22" s="56"/>
      <c r="X22" s="56"/>
      <c r="Y22" s="60"/>
      <c r="Z22" s="211"/>
      <c r="AA22" s="212"/>
      <c r="AB22" s="213"/>
      <c r="AC22" s="76"/>
      <c r="AD22" s="211"/>
      <c r="AE22" s="212"/>
      <c r="AF22" s="213"/>
      <c r="AG22" s="76"/>
      <c r="AH22" s="211"/>
      <c r="AI22" s="212"/>
      <c r="AJ22" s="213"/>
      <c r="AK22" s="76"/>
      <c r="AL22" s="211"/>
      <c r="AM22" s="212"/>
      <c r="AN22" s="213"/>
      <c r="AO22" s="76"/>
      <c r="AP22" s="208" t="s">
        <v>832</v>
      </c>
      <c r="AQ22" s="209"/>
      <c r="AR22" s="210"/>
      <c r="AS22" s="56"/>
      <c r="AT22" s="56"/>
      <c r="AU22" s="56"/>
      <c r="AV22" s="56"/>
      <c r="AW22" s="56"/>
      <c r="AX22" s="56"/>
      <c r="AY22" s="55"/>
      <c r="AZ22" s="55"/>
    </row>
    <row r="23" spans="1:52" ht="22.15" customHeight="1" thickBot="1" x14ac:dyDescent="0.3">
      <c r="A23" s="55"/>
      <c r="B23" s="93" t="s">
        <v>875</v>
      </c>
      <c r="C23" s="92" t="s">
        <v>843</v>
      </c>
      <c r="D23" s="92" t="s">
        <v>843</v>
      </c>
      <c r="E23" s="92" t="s">
        <v>843</v>
      </c>
      <c r="F23" s="92" t="s">
        <v>843</v>
      </c>
      <c r="G23" s="92">
        <v>0</v>
      </c>
      <c r="H23" s="92" t="s">
        <v>843</v>
      </c>
      <c r="I23" s="92" t="s">
        <v>843</v>
      </c>
      <c r="J23" s="92" t="s">
        <v>843</v>
      </c>
      <c r="K23" s="92" t="s">
        <v>843</v>
      </c>
      <c r="L23" s="92" t="s">
        <v>843</v>
      </c>
      <c r="M23" s="92" t="s">
        <v>843</v>
      </c>
      <c r="N23" s="92"/>
      <c r="O23" s="92"/>
      <c r="P23" s="92"/>
      <c r="Q23" s="92"/>
      <c r="R23" s="92"/>
      <c r="S23" s="92"/>
      <c r="T23" s="92"/>
      <c r="U23" s="153">
        <f t="shared" si="0"/>
        <v>0</v>
      </c>
      <c r="V23" s="58"/>
      <c r="W23" s="58"/>
      <c r="X23" s="58"/>
      <c r="Y23" s="57"/>
      <c r="Z23" s="211"/>
      <c r="AA23" s="212"/>
      <c r="AB23" s="213"/>
      <c r="AC23" s="76"/>
      <c r="AD23" s="211"/>
      <c r="AE23" s="212"/>
      <c r="AF23" s="213"/>
      <c r="AG23" s="76"/>
      <c r="AH23" s="211"/>
      <c r="AI23" s="212"/>
      <c r="AJ23" s="213"/>
      <c r="AK23" s="76"/>
      <c r="AL23" s="211"/>
      <c r="AM23" s="212"/>
      <c r="AN23" s="213"/>
      <c r="AO23" s="76"/>
      <c r="AP23" s="211"/>
      <c r="AQ23" s="212"/>
      <c r="AR23" s="213"/>
      <c r="AS23" s="56"/>
      <c r="AT23" s="56"/>
      <c r="AU23" s="56"/>
      <c r="AV23" s="56"/>
      <c r="AW23" s="56"/>
      <c r="AX23" s="56"/>
      <c r="AY23" s="55"/>
      <c r="AZ23" s="55"/>
    </row>
    <row r="24" spans="1:52" ht="22.15" customHeight="1" thickBot="1" x14ac:dyDescent="0.3">
      <c r="A24" s="55"/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14"/>
      <c r="AA24" s="215"/>
      <c r="AB24" s="216"/>
      <c r="AC24" s="76"/>
      <c r="AD24" s="214"/>
      <c r="AE24" s="215"/>
      <c r="AF24" s="216"/>
      <c r="AG24" s="76"/>
      <c r="AH24" s="214"/>
      <c r="AI24" s="215"/>
      <c r="AJ24" s="216"/>
      <c r="AK24" s="76"/>
      <c r="AL24" s="214"/>
      <c r="AM24" s="215"/>
      <c r="AN24" s="216"/>
      <c r="AO24" s="76"/>
      <c r="AP24" s="214"/>
      <c r="AQ24" s="215"/>
      <c r="AR24" s="216"/>
      <c r="AS24" s="56"/>
      <c r="AT24" s="56"/>
      <c r="AU24" s="56"/>
      <c r="AV24" s="56"/>
      <c r="AW24" s="56"/>
      <c r="AX24" s="56"/>
      <c r="AY24" s="55"/>
      <c r="AZ24" s="55"/>
    </row>
    <row r="25" spans="1:52" ht="22.15" customHeight="1" thickBot="1" x14ac:dyDescent="0.3">
      <c r="A25" s="55"/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87" t="s">
        <v>844</v>
      </c>
      <c r="AA25" s="87" t="s">
        <v>845</v>
      </c>
      <c r="AB25" s="87" t="s">
        <v>846</v>
      </c>
      <c r="AC25" s="76"/>
      <c r="AD25" s="87" t="s">
        <v>844</v>
      </c>
      <c r="AE25" s="87" t="s">
        <v>845</v>
      </c>
      <c r="AF25" s="87" t="s">
        <v>846</v>
      </c>
      <c r="AG25" s="76"/>
      <c r="AH25" s="87" t="s">
        <v>844</v>
      </c>
      <c r="AI25" s="87" t="s">
        <v>845</v>
      </c>
      <c r="AJ25" s="87" t="s">
        <v>846</v>
      </c>
      <c r="AK25" s="76"/>
      <c r="AL25" s="87" t="s">
        <v>844</v>
      </c>
      <c r="AM25" s="87" t="s">
        <v>845</v>
      </c>
      <c r="AN25" s="87" t="s">
        <v>846</v>
      </c>
      <c r="AO25" s="76"/>
      <c r="AP25" s="87" t="s">
        <v>844</v>
      </c>
      <c r="AQ25" s="87" t="s">
        <v>845</v>
      </c>
      <c r="AR25" s="87" t="s">
        <v>846</v>
      </c>
      <c r="AS25" s="56"/>
      <c r="AT25" s="56"/>
      <c r="AU25" s="56"/>
      <c r="AV25" s="56"/>
      <c r="AW25" s="56"/>
      <c r="AX25" s="56"/>
      <c r="AY25" s="55"/>
      <c r="AZ25" s="55"/>
    </row>
    <row r="26" spans="1:52" ht="22.15" customHeight="1" thickBot="1" x14ac:dyDescent="0.55000000000000004">
      <c r="A26" s="55"/>
      <c r="B26" s="205" t="s">
        <v>885</v>
      </c>
      <c r="C26" s="205"/>
      <c r="D26" s="205"/>
      <c r="E26" s="205"/>
      <c r="F26" s="205"/>
      <c r="G26" s="205"/>
      <c r="H26" s="55"/>
      <c r="I26" s="55"/>
      <c r="J26" s="55"/>
      <c r="K26" s="55"/>
      <c r="L26" s="208" t="s">
        <v>833</v>
      </c>
      <c r="M26" s="209"/>
      <c r="N26" s="210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75" t="s">
        <v>848</v>
      </c>
      <c r="AA26" s="75">
        <v>25</v>
      </c>
      <c r="AB26" s="75" t="s">
        <v>842</v>
      </c>
      <c r="AC26" s="76"/>
      <c r="AD26" s="75" t="s">
        <v>848</v>
      </c>
      <c r="AE26" s="75">
        <v>25</v>
      </c>
      <c r="AF26" s="75" t="s">
        <v>860</v>
      </c>
      <c r="AG26" s="76"/>
      <c r="AH26" s="75" t="s">
        <v>848</v>
      </c>
      <c r="AI26" s="75">
        <v>25</v>
      </c>
      <c r="AJ26" s="75" t="s">
        <v>857</v>
      </c>
      <c r="AK26" s="76"/>
      <c r="AL26" s="75" t="s">
        <v>848</v>
      </c>
      <c r="AM26" s="75">
        <v>25</v>
      </c>
      <c r="AN26" s="75" t="s">
        <v>842</v>
      </c>
      <c r="AO26" s="76"/>
      <c r="AP26" s="75" t="s">
        <v>848</v>
      </c>
      <c r="AQ26" s="75">
        <v>25</v>
      </c>
      <c r="AR26" s="75" t="s">
        <v>851</v>
      </c>
      <c r="AS26" s="56"/>
      <c r="AT26" s="56"/>
      <c r="AU26" s="56"/>
      <c r="AV26" s="56"/>
      <c r="AW26" s="56"/>
      <c r="AX26" s="56"/>
      <c r="AY26" s="55"/>
      <c r="AZ26" s="55"/>
    </row>
    <row r="27" spans="1:52" ht="22.15" customHeight="1" thickBot="1" x14ac:dyDescent="0.3">
      <c r="A27" s="55"/>
      <c r="B27" s="90" t="s">
        <v>822</v>
      </c>
      <c r="C27" s="83" t="s">
        <v>829</v>
      </c>
      <c r="D27" s="83" t="s">
        <v>830</v>
      </c>
      <c r="E27" s="83" t="s">
        <v>831</v>
      </c>
      <c r="F27" s="83" t="s">
        <v>832</v>
      </c>
      <c r="G27" s="89" t="s">
        <v>841</v>
      </c>
      <c r="H27" s="55"/>
      <c r="I27" s="55"/>
      <c r="J27" s="55"/>
      <c r="K27" s="55"/>
      <c r="L27" s="211"/>
      <c r="M27" s="212"/>
      <c r="N27" s="213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77" t="s">
        <v>853</v>
      </c>
      <c r="AA27" s="77">
        <v>18</v>
      </c>
      <c r="AB27" s="77" t="s">
        <v>878</v>
      </c>
      <c r="AC27" s="76"/>
      <c r="AD27" s="77" t="s">
        <v>853</v>
      </c>
      <c r="AE27" s="77">
        <v>18</v>
      </c>
      <c r="AF27" s="77" t="s">
        <v>856</v>
      </c>
      <c r="AG27" s="76"/>
      <c r="AH27" s="77" t="s">
        <v>853</v>
      </c>
      <c r="AI27" s="77">
        <v>18</v>
      </c>
      <c r="AJ27" s="77" t="s">
        <v>865</v>
      </c>
      <c r="AK27" s="76"/>
      <c r="AL27" s="77" t="s">
        <v>853</v>
      </c>
      <c r="AM27" s="77">
        <v>18</v>
      </c>
      <c r="AN27" s="77" t="s">
        <v>847</v>
      </c>
      <c r="AO27" s="76"/>
      <c r="AP27" s="77" t="s">
        <v>853</v>
      </c>
      <c r="AQ27" s="77">
        <v>18</v>
      </c>
      <c r="AR27" s="77" t="s">
        <v>860</v>
      </c>
      <c r="AS27" s="56"/>
      <c r="AT27" s="56"/>
      <c r="AU27" s="56"/>
      <c r="AV27" s="56"/>
      <c r="AW27" s="56"/>
      <c r="AX27" s="56"/>
      <c r="AY27" s="55"/>
      <c r="AZ27" s="55"/>
    </row>
    <row r="28" spans="1:52" ht="22.15" customHeight="1" thickBot="1" x14ac:dyDescent="0.3">
      <c r="A28" s="55"/>
      <c r="B28" s="113" t="s">
        <v>842</v>
      </c>
      <c r="C28" s="114">
        <v>15</v>
      </c>
      <c r="D28" s="114">
        <v>4</v>
      </c>
      <c r="E28" s="114">
        <v>25</v>
      </c>
      <c r="F28" s="114" t="s">
        <v>843</v>
      </c>
      <c r="G28" s="115">
        <f t="shared" ref="G28:G48" si="1">SUM(C28:F28)</f>
        <v>44</v>
      </c>
      <c r="H28" s="55"/>
      <c r="I28" s="55"/>
      <c r="J28" s="55"/>
      <c r="K28" s="55"/>
      <c r="L28" s="211"/>
      <c r="M28" s="212"/>
      <c r="N28" s="213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75" t="s">
        <v>858</v>
      </c>
      <c r="AA28" s="75">
        <v>15</v>
      </c>
      <c r="AB28" s="75" t="s">
        <v>847</v>
      </c>
      <c r="AC28" s="76"/>
      <c r="AD28" s="75" t="s">
        <v>858</v>
      </c>
      <c r="AE28" s="75">
        <v>15</v>
      </c>
      <c r="AF28" s="75" t="s">
        <v>842</v>
      </c>
      <c r="AG28" s="76"/>
      <c r="AH28" s="75" t="s">
        <v>858</v>
      </c>
      <c r="AI28" s="75">
        <v>15</v>
      </c>
      <c r="AJ28" s="75" t="s">
        <v>855</v>
      </c>
      <c r="AK28" s="76"/>
      <c r="AL28" s="75" t="s">
        <v>858</v>
      </c>
      <c r="AM28" s="75">
        <v>15</v>
      </c>
      <c r="AN28" s="75" t="s">
        <v>861</v>
      </c>
      <c r="AO28" s="76"/>
      <c r="AP28" s="75" t="s">
        <v>858</v>
      </c>
      <c r="AQ28" s="75">
        <v>15</v>
      </c>
      <c r="AR28" s="75" t="s">
        <v>869</v>
      </c>
      <c r="AS28" s="56"/>
      <c r="AT28" s="56"/>
      <c r="AU28" s="56"/>
      <c r="AV28" s="56"/>
      <c r="AW28" s="56"/>
      <c r="AX28" s="56"/>
      <c r="AY28" s="55"/>
      <c r="AZ28" s="55"/>
    </row>
    <row r="29" spans="1:52" ht="22.15" customHeight="1" thickBot="1" x14ac:dyDescent="0.3">
      <c r="A29" s="55"/>
      <c r="B29" s="88" t="s">
        <v>860</v>
      </c>
      <c r="C29" s="86">
        <v>25</v>
      </c>
      <c r="D29" s="86">
        <v>0</v>
      </c>
      <c r="E29" s="86">
        <v>0</v>
      </c>
      <c r="F29" s="86">
        <v>18</v>
      </c>
      <c r="G29" s="85">
        <f t="shared" si="1"/>
        <v>43</v>
      </c>
      <c r="H29" s="55"/>
      <c r="I29" s="55"/>
      <c r="J29" s="55"/>
      <c r="K29" s="55"/>
      <c r="L29" s="214"/>
      <c r="M29" s="215"/>
      <c r="N29" s="216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77" t="s">
        <v>862</v>
      </c>
      <c r="AA29" s="77">
        <v>12</v>
      </c>
      <c r="AB29" s="77" t="s">
        <v>851</v>
      </c>
      <c r="AC29" s="76"/>
      <c r="AD29" s="77" t="s">
        <v>862</v>
      </c>
      <c r="AE29" s="77">
        <v>12</v>
      </c>
      <c r="AF29" s="77" t="s">
        <v>852</v>
      </c>
      <c r="AG29" s="76"/>
      <c r="AH29" s="77" t="s">
        <v>862</v>
      </c>
      <c r="AI29" s="77">
        <v>12</v>
      </c>
      <c r="AJ29" s="77" t="s">
        <v>869</v>
      </c>
      <c r="AK29" s="76"/>
      <c r="AL29" s="77" t="s">
        <v>862</v>
      </c>
      <c r="AM29" s="77">
        <v>12</v>
      </c>
      <c r="AN29" s="77" t="s">
        <v>869</v>
      </c>
      <c r="AO29" s="76"/>
      <c r="AP29" s="77" t="s">
        <v>862</v>
      </c>
      <c r="AQ29" s="77">
        <v>12</v>
      </c>
      <c r="AR29" s="77" t="s">
        <v>847</v>
      </c>
      <c r="AS29" s="56"/>
      <c r="AT29" s="56"/>
      <c r="AU29" s="56"/>
      <c r="AV29" s="56"/>
      <c r="AW29" s="56"/>
      <c r="AX29" s="56"/>
      <c r="AY29" s="55"/>
      <c r="AZ29" s="55"/>
    </row>
    <row r="30" spans="1:52" ht="22.15" customHeight="1" thickBot="1" x14ac:dyDescent="0.3">
      <c r="A30" s="55"/>
      <c r="B30" s="113" t="s">
        <v>869</v>
      </c>
      <c r="C30" s="114" t="s">
        <v>843</v>
      </c>
      <c r="D30" s="114">
        <v>12</v>
      </c>
      <c r="E30" s="114">
        <v>12</v>
      </c>
      <c r="F30" s="114">
        <v>15</v>
      </c>
      <c r="G30" s="115">
        <f t="shared" si="1"/>
        <v>39</v>
      </c>
      <c r="H30" s="55"/>
      <c r="I30" s="55"/>
      <c r="J30" s="55"/>
      <c r="K30" s="55"/>
      <c r="L30" s="87" t="s">
        <v>844</v>
      </c>
      <c r="M30" s="87" t="s">
        <v>845</v>
      </c>
      <c r="N30" s="87" t="s">
        <v>846</v>
      </c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75" t="s">
        <v>863</v>
      </c>
      <c r="AA30" s="75">
        <v>10</v>
      </c>
      <c r="AB30" s="75" t="s">
        <v>884</v>
      </c>
      <c r="AC30" s="76"/>
      <c r="AD30" s="75" t="s">
        <v>863</v>
      </c>
      <c r="AE30" s="75">
        <v>10</v>
      </c>
      <c r="AF30" s="75" t="s">
        <v>859</v>
      </c>
      <c r="AG30" s="76"/>
      <c r="AH30" s="75" t="s">
        <v>863</v>
      </c>
      <c r="AI30" s="75">
        <v>10</v>
      </c>
      <c r="AJ30" s="75" t="s">
        <v>859</v>
      </c>
      <c r="AK30" s="76"/>
      <c r="AL30" s="75" t="s">
        <v>863</v>
      </c>
      <c r="AM30" s="75">
        <v>10</v>
      </c>
      <c r="AN30" s="75" t="s">
        <v>859</v>
      </c>
      <c r="AO30" s="76"/>
      <c r="AP30" s="75" t="s">
        <v>863</v>
      </c>
      <c r="AQ30" s="75">
        <v>10</v>
      </c>
      <c r="AR30" s="75" t="s">
        <v>865</v>
      </c>
      <c r="AS30" s="56"/>
      <c r="AT30" s="56"/>
      <c r="AU30" s="56"/>
      <c r="AV30" s="56"/>
      <c r="AW30" s="56"/>
      <c r="AX30" s="56"/>
      <c r="AY30" s="55"/>
      <c r="AZ30" s="55"/>
    </row>
    <row r="31" spans="1:52" ht="22.15" customHeight="1" thickBot="1" x14ac:dyDescent="0.3">
      <c r="A31" s="55"/>
      <c r="B31" s="88" t="s">
        <v>851</v>
      </c>
      <c r="C31" s="86">
        <v>0</v>
      </c>
      <c r="D31" s="86">
        <v>0</v>
      </c>
      <c r="E31" s="86">
        <v>8</v>
      </c>
      <c r="F31" s="86">
        <v>25</v>
      </c>
      <c r="G31" s="85">
        <f t="shared" si="1"/>
        <v>33</v>
      </c>
      <c r="H31" s="55"/>
      <c r="I31" s="55"/>
      <c r="J31" s="55"/>
      <c r="K31" s="55"/>
      <c r="L31" s="75" t="s">
        <v>848</v>
      </c>
      <c r="M31" s="75">
        <v>25</v>
      </c>
      <c r="N31" s="75" t="s">
        <v>851</v>
      </c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77" t="s">
        <v>866</v>
      </c>
      <c r="AA31" s="77">
        <v>8</v>
      </c>
      <c r="AB31" s="77" t="s">
        <v>859</v>
      </c>
      <c r="AC31" s="76"/>
      <c r="AD31" s="77" t="s">
        <v>866</v>
      </c>
      <c r="AE31" s="77">
        <v>8</v>
      </c>
      <c r="AF31" s="77" t="s">
        <v>855</v>
      </c>
      <c r="AG31" s="76"/>
      <c r="AH31" s="77" t="s">
        <v>866</v>
      </c>
      <c r="AI31" s="77">
        <v>8</v>
      </c>
      <c r="AJ31" s="77" t="s">
        <v>867</v>
      </c>
      <c r="AK31" s="76"/>
      <c r="AL31" s="77" t="s">
        <v>866</v>
      </c>
      <c r="AM31" s="77">
        <v>8</v>
      </c>
      <c r="AN31" s="77" t="s">
        <v>851</v>
      </c>
      <c r="AO31" s="76"/>
      <c r="AP31" s="77" t="s">
        <v>866</v>
      </c>
      <c r="AQ31" s="77">
        <v>8</v>
      </c>
      <c r="AR31" s="77" t="s">
        <v>867</v>
      </c>
      <c r="AS31" s="56"/>
      <c r="AT31" s="56"/>
      <c r="AU31" s="56"/>
      <c r="AV31" s="56"/>
      <c r="AW31" s="56"/>
      <c r="AX31" s="56"/>
      <c r="AY31" s="55"/>
      <c r="AZ31" s="55"/>
    </row>
    <row r="32" spans="1:52" ht="22.15" customHeight="1" thickBot="1" x14ac:dyDescent="0.3">
      <c r="A32" s="55"/>
      <c r="B32" s="113" t="s">
        <v>857</v>
      </c>
      <c r="C32" s="114">
        <v>0</v>
      </c>
      <c r="D32" s="114">
        <v>25</v>
      </c>
      <c r="E32" s="114">
        <v>0</v>
      </c>
      <c r="F32" s="114">
        <v>6</v>
      </c>
      <c r="G32" s="115">
        <f t="shared" si="1"/>
        <v>31</v>
      </c>
      <c r="H32" s="55"/>
      <c r="I32" s="55"/>
      <c r="J32" s="55"/>
      <c r="K32" s="55"/>
      <c r="L32" s="77" t="s">
        <v>853</v>
      </c>
      <c r="M32" s="77">
        <v>18</v>
      </c>
      <c r="N32" s="77" t="s">
        <v>1777</v>
      </c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75" t="s">
        <v>868</v>
      </c>
      <c r="AA32" s="75">
        <v>6</v>
      </c>
      <c r="AB32" s="75" t="s">
        <v>855</v>
      </c>
      <c r="AC32" s="76"/>
      <c r="AD32" s="75" t="s">
        <v>868</v>
      </c>
      <c r="AE32" s="75">
        <v>6</v>
      </c>
      <c r="AF32" s="75" t="s">
        <v>864</v>
      </c>
      <c r="AG32" s="76"/>
      <c r="AH32" s="75" t="s">
        <v>868</v>
      </c>
      <c r="AI32" s="75">
        <v>6</v>
      </c>
      <c r="AJ32" s="75" t="s">
        <v>852</v>
      </c>
      <c r="AK32" s="76"/>
      <c r="AL32" s="75" t="s">
        <v>868</v>
      </c>
      <c r="AM32" s="75">
        <v>6</v>
      </c>
      <c r="AN32" s="75" t="s">
        <v>856</v>
      </c>
      <c r="AO32" s="76"/>
      <c r="AP32" s="75" t="s">
        <v>868</v>
      </c>
      <c r="AQ32" s="75">
        <v>6</v>
      </c>
      <c r="AR32" s="75" t="s">
        <v>857</v>
      </c>
      <c r="AS32" s="56"/>
      <c r="AT32" s="56"/>
      <c r="AU32" s="56"/>
      <c r="AV32" s="56"/>
      <c r="AW32" s="56"/>
      <c r="AX32" s="56"/>
      <c r="AY32" s="55"/>
      <c r="AZ32" s="55"/>
    </row>
    <row r="33" spans="1:52" ht="22.15" customHeight="1" thickBot="1" x14ac:dyDescent="0.3">
      <c r="A33" s="55"/>
      <c r="B33" s="88" t="s">
        <v>859</v>
      </c>
      <c r="C33" s="86">
        <v>10</v>
      </c>
      <c r="D33" s="86">
        <v>10</v>
      </c>
      <c r="E33" s="86">
        <v>10</v>
      </c>
      <c r="F33" s="86">
        <v>0</v>
      </c>
      <c r="G33" s="85">
        <f t="shared" si="1"/>
        <v>30</v>
      </c>
      <c r="H33" s="55"/>
      <c r="I33" s="55"/>
      <c r="J33" s="55"/>
      <c r="K33" s="55"/>
      <c r="L33" s="75" t="s">
        <v>858</v>
      </c>
      <c r="M33" s="75">
        <v>15</v>
      </c>
      <c r="N33" s="75" t="s">
        <v>1778</v>
      </c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77" t="s">
        <v>870</v>
      </c>
      <c r="AA33" s="77">
        <v>4</v>
      </c>
      <c r="AB33" s="77" t="s">
        <v>849</v>
      </c>
      <c r="AC33" s="76"/>
      <c r="AD33" s="77" t="s">
        <v>870</v>
      </c>
      <c r="AE33" s="77">
        <v>4</v>
      </c>
      <c r="AF33" s="77" t="s">
        <v>854</v>
      </c>
      <c r="AG33" s="76"/>
      <c r="AH33" s="77" t="s">
        <v>870</v>
      </c>
      <c r="AI33" s="77">
        <v>4</v>
      </c>
      <c r="AJ33" s="77" t="s">
        <v>842</v>
      </c>
      <c r="AK33" s="76"/>
      <c r="AL33" s="77" t="s">
        <v>870</v>
      </c>
      <c r="AM33" s="77">
        <v>4</v>
      </c>
      <c r="AN33" s="77" t="s">
        <v>878</v>
      </c>
      <c r="AO33" s="76"/>
      <c r="AP33" s="77" t="s">
        <v>870</v>
      </c>
      <c r="AQ33" s="77">
        <v>4</v>
      </c>
      <c r="AR33" s="77" t="s">
        <v>886</v>
      </c>
      <c r="AS33" s="56"/>
      <c r="AT33" s="56"/>
      <c r="AU33" s="56"/>
      <c r="AV33" s="56"/>
      <c r="AW33" s="56"/>
      <c r="AX33" s="56"/>
      <c r="AY33" s="55"/>
      <c r="AZ33" s="55"/>
    </row>
    <row r="34" spans="1:52" ht="22.15" customHeight="1" thickBot="1" x14ac:dyDescent="0.3">
      <c r="A34" s="55"/>
      <c r="B34" s="113" t="s">
        <v>856</v>
      </c>
      <c r="C34" s="114">
        <v>18</v>
      </c>
      <c r="D34" s="114">
        <v>2</v>
      </c>
      <c r="E34" s="114">
        <v>6</v>
      </c>
      <c r="F34" s="114">
        <v>4</v>
      </c>
      <c r="G34" s="115">
        <f t="shared" si="1"/>
        <v>30</v>
      </c>
      <c r="H34" s="55"/>
      <c r="I34" s="55"/>
      <c r="J34" s="55"/>
      <c r="K34" s="55"/>
      <c r="L34" s="77" t="s">
        <v>862</v>
      </c>
      <c r="M34" s="77">
        <v>12</v>
      </c>
      <c r="N34" s="77" t="s">
        <v>855</v>
      </c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75" t="s">
        <v>872</v>
      </c>
      <c r="AA34" s="75">
        <v>2</v>
      </c>
      <c r="AB34" s="75" t="s">
        <v>867</v>
      </c>
      <c r="AC34" s="76"/>
      <c r="AD34" s="75" t="s">
        <v>872</v>
      </c>
      <c r="AE34" s="75">
        <v>2</v>
      </c>
      <c r="AF34" s="75" t="s">
        <v>878</v>
      </c>
      <c r="AG34" s="76"/>
      <c r="AH34" s="75" t="s">
        <v>872</v>
      </c>
      <c r="AI34" s="75">
        <v>2</v>
      </c>
      <c r="AJ34" s="75" t="s">
        <v>856</v>
      </c>
      <c r="AK34" s="76"/>
      <c r="AL34" s="75" t="s">
        <v>872</v>
      </c>
      <c r="AM34" s="75">
        <v>2</v>
      </c>
      <c r="AN34" s="75" t="s">
        <v>867</v>
      </c>
      <c r="AO34" s="76"/>
      <c r="AP34" s="75" t="s">
        <v>872</v>
      </c>
      <c r="AQ34" s="75">
        <v>2</v>
      </c>
      <c r="AR34" s="75" t="s">
        <v>855</v>
      </c>
      <c r="AS34" s="56"/>
      <c r="AT34" s="56"/>
      <c r="AU34" s="56"/>
      <c r="AV34" s="56"/>
      <c r="AW34" s="56"/>
      <c r="AX34" s="56"/>
      <c r="AY34" s="55"/>
      <c r="AZ34" s="55"/>
    </row>
    <row r="35" spans="1:52" ht="22.15" customHeight="1" thickBot="1" x14ac:dyDescent="0.3">
      <c r="A35" s="55"/>
      <c r="B35" s="88" t="s">
        <v>847</v>
      </c>
      <c r="C35" s="86">
        <v>0</v>
      </c>
      <c r="D35" s="86">
        <v>0</v>
      </c>
      <c r="E35" s="86">
        <v>18</v>
      </c>
      <c r="F35" s="86">
        <v>12</v>
      </c>
      <c r="G35" s="85">
        <f t="shared" si="1"/>
        <v>30</v>
      </c>
      <c r="H35" s="55"/>
      <c r="I35" s="55"/>
      <c r="J35" s="55"/>
      <c r="K35" s="55"/>
      <c r="L35" s="75" t="s">
        <v>863</v>
      </c>
      <c r="M35" s="75">
        <v>10</v>
      </c>
      <c r="N35" s="75" t="s">
        <v>854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77" t="s">
        <v>873</v>
      </c>
      <c r="AA35" s="77">
        <v>1</v>
      </c>
      <c r="AB35" s="77" t="s">
        <v>860</v>
      </c>
      <c r="AC35" s="76"/>
      <c r="AD35" s="77" t="s">
        <v>873</v>
      </c>
      <c r="AE35" s="77">
        <v>1</v>
      </c>
      <c r="AF35" s="77" t="s">
        <v>865</v>
      </c>
      <c r="AG35" s="76"/>
      <c r="AH35" s="77" t="s">
        <v>873</v>
      </c>
      <c r="AI35" s="77">
        <v>1</v>
      </c>
      <c r="AJ35" s="77" t="s">
        <v>854</v>
      </c>
      <c r="AK35" s="76"/>
      <c r="AL35" s="77" t="s">
        <v>873</v>
      </c>
      <c r="AM35" s="77">
        <v>1</v>
      </c>
      <c r="AN35" s="77" t="s">
        <v>849</v>
      </c>
      <c r="AO35" s="76"/>
      <c r="AP35" s="77" t="s">
        <v>873</v>
      </c>
      <c r="AQ35" s="77">
        <v>1</v>
      </c>
      <c r="AR35" s="77" t="s">
        <v>849</v>
      </c>
      <c r="AS35" s="56"/>
      <c r="AT35" s="56"/>
      <c r="AU35" s="56"/>
      <c r="AV35" s="56"/>
      <c r="AW35" s="56"/>
      <c r="AX35" s="56"/>
      <c r="AY35" s="55"/>
      <c r="AZ35" s="55"/>
    </row>
    <row r="36" spans="1:52" ht="22.15" customHeight="1" thickBot="1" x14ac:dyDescent="0.3">
      <c r="A36" s="55"/>
      <c r="B36" s="113" t="s">
        <v>865</v>
      </c>
      <c r="C36" s="114">
        <v>1</v>
      </c>
      <c r="D36" s="114">
        <v>18</v>
      </c>
      <c r="E36" s="114">
        <v>0</v>
      </c>
      <c r="F36" s="114">
        <v>10</v>
      </c>
      <c r="G36" s="115">
        <f t="shared" si="1"/>
        <v>29</v>
      </c>
      <c r="H36" s="55"/>
      <c r="I36" s="55"/>
      <c r="J36" s="55"/>
      <c r="K36" s="55"/>
      <c r="L36" s="77" t="s">
        <v>866</v>
      </c>
      <c r="M36" s="77">
        <v>8</v>
      </c>
      <c r="N36" s="77" t="s">
        <v>878</v>
      </c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75" t="s">
        <v>874</v>
      </c>
      <c r="AA36" s="75">
        <v>0</v>
      </c>
      <c r="AB36" s="75" t="s">
        <v>856</v>
      </c>
      <c r="AC36" s="76"/>
      <c r="AD36" s="75" t="s">
        <v>874</v>
      </c>
      <c r="AE36" s="75">
        <v>0</v>
      </c>
      <c r="AF36" s="75" t="s">
        <v>849</v>
      </c>
      <c r="AG36" s="76"/>
      <c r="AH36" s="75" t="s">
        <v>874</v>
      </c>
      <c r="AI36" s="75">
        <v>0</v>
      </c>
      <c r="AJ36" s="75" t="s">
        <v>878</v>
      </c>
      <c r="AK36" s="76"/>
      <c r="AL36" s="75" t="s">
        <v>874</v>
      </c>
      <c r="AM36" s="75">
        <v>0</v>
      </c>
      <c r="AN36" s="75" t="s">
        <v>864</v>
      </c>
      <c r="AO36" s="76"/>
      <c r="AP36" s="75" t="s">
        <v>874</v>
      </c>
      <c r="AQ36" s="75">
        <v>0</v>
      </c>
      <c r="AR36" s="75" t="s">
        <v>859</v>
      </c>
      <c r="AS36" s="56"/>
      <c r="AT36" s="56"/>
      <c r="AU36" s="56"/>
      <c r="AV36" s="56"/>
      <c r="AW36" s="56"/>
      <c r="AX36" s="56"/>
      <c r="AY36" s="55"/>
      <c r="AZ36" s="55"/>
    </row>
    <row r="37" spans="1:52" ht="22.15" customHeight="1" thickBot="1" x14ac:dyDescent="0.3">
      <c r="A37" s="55"/>
      <c r="B37" s="88" t="s">
        <v>855</v>
      </c>
      <c r="C37" s="86">
        <v>8</v>
      </c>
      <c r="D37" s="86">
        <v>15</v>
      </c>
      <c r="E37" s="86">
        <v>0</v>
      </c>
      <c r="F37" s="86">
        <v>2</v>
      </c>
      <c r="G37" s="85">
        <f t="shared" si="1"/>
        <v>25</v>
      </c>
      <c r="H37" s="55"/>
      <c r="I37" s="55"/>
      <c r="J37" s="55"/>
      <c r="K37" s="55"/>
      <c r="L37" s="75" t="s">
        <v>868</v>
      </c>
      <c r="M37" s="75">
        <v>6</v>
      </c>
      <c r="N37" s="75" t="s">
        <v>860</v>
      </c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77" t="s">
        <v>876</v>
      </c>
      <c r="AA37" s="77">
        <v>0</v>
      </c>
      <c r="AB37" s="77" t="s">
        <v>852</v>
      </c>
      <c r="AC37" s="76"/>
      <c r="AD37" s="77" t="s">
        <v>876</v>
      </c>
      <c r="AE37" s="77">
        <v>0</v>
      </c>
      <c r="AF37" s="77" t="s">
        <v>857</v>
      </c>
      <c r="AG37" s="76"/>
      <c r="AH37" s="77" t="s">
        <v>876</v>
      </c>
      <c r="AI37" s="77">
        <v>0</v>
      </c>
      <c r="AJ37" s="77" t="s">
        <v>864</v>
      </c>
      <c r="AK37" s="76"/>
      <c r="AL37" s="77" t="s">
        <v>876</v>
      </c>
      <c r="AM37" s="77">
        <v>0</v>
      </c>
      <c r="AN37" s="77" t="s">
        <v>852</v>
      </c>
      <c r="AO37" s="76"/>
      <c r="AP37" s="77" t="s">
        <v>876</v>
      </c>
      <c r="AQ37" s="77">
        <v>0</v>
      </c>
      <c r="AR37" s="77" t="s">
        <v>854</v>
      </c>
      <c r="AS37" s="56"/>
      <c r="AT37" s="56"/>
      <c r="AU37" s="56"/>
      <c r="AV37" s="56"/>
      <c r="AW37" s="56"/>
      <c r="AX37" s="56"/>
      <c r="AY37" s="55"/>
      <c r="AZ37" s="55"/>
    </row>
    <row r="38" spans="1:52" ht="22.15" customHeight="1" thickBot="1" x14ac:dyDescent="0.3">
      <c r="A38" s="55"/>
      <c r="B38" s="113" t="s">
        <v>852</v>
      </c>
      <c r="C38" s="114">
        <v>12</v>
      </c>
      <c r="D38" s="114">
        <v>6</v>
      </c>
      <c r="E38" s="114">
        <v>0</v>
      </c>
      <c r="F38" s="114" t="s">
        <v>843</v>
      </c>
      <c r="G38" s="115">
        <f t="shared" si="1"/>
        <v>18</v>
      </c>
      <c r="H38" s="55"/>
      <c r="I38" s="55"/>
      <c r="J38" s="55"/>
      <c r="K38" s="55"/>
      <c r="L38" s="77" t="s">
        <v>870</v>
      </c>
      <c r="M38" s="77">
        <v>4</v>
      </c>
      <c r="N38" s="77" t="s">
        <v>869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75" t="s">
        <v>877</v>
      </c>
      <c r="AA38" s="75">
        <v>0</v>
      </c>
      <c r="AB38" s="75" t="s">
        <v>865</v>
      </c>
      <c r="AC38" s="76"/>
      <c r="AD38" s="75" t="s">
        <v>877</v>
      </c>
      <c r="AE38" s="75">
        <v>0</v>
      </c>
      <c r="AF38" s="75" t="s">
        <v>861</v>
      </c>
      <c r="AG38" s="76"/>
      <c r="AH38" s="75" t="s">
        <v>877</v>
      </c>
      <c r="AI38" s="75">
        <v>0</v>
      </c>
      <c r="AJ38" s="75" t="s">
        <v>847</v>
      </c>
      <c r="AK38" s="76"/>
      <c r="AL38" s="75" t="s">
        <v>877</v>
      </c>
      <c r="AM38" s="75">
        <v>0</v>
      </c>
      <c r="AN38" s="75" t="s">
        <v>857</v>
      </c>
      <c r="AO38" s="76"/>
      <c r="AP38" s="75" t="s">
        <v>877</v>
      </c>
      <c r="AQ38" s="75">
        <v>0</v>
      </c>
      <c r="AR38" s="75" t="s">
        <v>861</v>
      </c>
      <c r="AS38" s="56"/>
      <c r="AT38" s="56"/>
      <c r="AU38" s="56"/>
      <c r="AV38" s="56"/>
      <c r="AW38" s="56"/>
      <c r="AX38" s="56"/>
      <c r="AY38" s="55"/>
      <c r="AZ38" s="55"/>
    </row>
    <row r="39" spans="1:52" ht="22.15" customHeight="1" thickBot="1" x14ac:dyDescent="0.3">
      <c r="A39" s="55"/>
      <c r="B39" s="88" t="s">
        <v>867</v>
      </c>
      <c r="C39" s="86">
        <v>0</v>
      </c>
      <c r="D39" s="86">
        <v>8</v>
      </c>
      <c r="E39" s="86">
        <v>2</v>
      </c>
      <c r="F39" s="86">
        <v>8</v>
      </c>
      <c r="G39" s="85">
        <f t="shared" si="1"/>
        <v>18</v>
      </c>
      <c r="H39" s="55"/>
      <c r="I39" s="55"/>
      <c r="J39" s="55"/>
      <c r="K39" s="55"/>
      <c r="L39" s="75" t="s">
        <v>872</v>
      </c>
      <c r="M39" s="75">
        <v>2</v>
      </c>
      <c r="N39" s="75" t="s">
        <v>857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77" t="s">
        <v>879</v>
      </c>
      <c r="AA39" s="77">
        <v>0</v>
      </c>
      <c r="AB39" s="77" t="s">
        <v>857</v>
      </c>
      <c r="AC39" s="76"/>
      <c r="AD39" s="77" t="s">
        <v>879</v>
      </c>
      <c r="AE39" s="77">
        <v>0</v>
      </c>
      <c r="AF39" s="77" t="s">
        <v>847</v>
      </c>
      <c r="AG39" s="76"/>
      <c r="AH39" s="77" t="s">
        <v>879</v>
      </c>
      <c r="AI39" s="77">
        <v>0</v>
      </c>
      <c r="AJ39" s="77" t="s">
        <v>851</v>
      </c>
      <c r="AK39" s="76"/>
      <c r="AL39" s="77" t="s">
        <v>879</v>
      </c>
      <c r="AM39" s="77">
        <v>0</v>
      </c>
      <c r="AN39" s="77" t="s">
        <v>855</v>
      </c>
      <c r="AO39" s="76"/>
      <c r="AP39" s="77" t="s">
        <v>879</v>
      </c>
      <c r="AQ39" s="77">
        <v>0</v>
      </c>
      <c r="AR39" s="77"/>
      <c r="AS39" s="56"/>
      <c r="AT39" s="56"/>
      <c r="AU39" s="56"/>
      <c r="AV39" s="56"/>
      <c r="AW39" s="56"/>
      <c r="AX39" s="56"/>
      <c r="AY39" s="55"/>
      <c r="AZ39" s="55"/>
    </row>
    <row r="40" spans="1:52" ht="22.15" customHeight="1" thickBot="1" x14ac:dyDescent="0.3">
      <c r="A40" s="55"/>
      <c r="B40" s="113" t="s">
        <v>861</v>
      </c>
      <c r="C40" s="114">
        <v>0</v>
      </c>
      <c r="D40" s="114">
        <v>0</v>
      </c>
      <c r="E40" s="114">
        <v>15</v>
      </c>
      <c r="F40" s="114">
        <v>0</v>
      </c>
      <c r="G40" s="115">
        <f t="shared" si="1"/>
        <v>15</v>
      </c>
      <c r="H40" s="55"/>
      <c r="I40" s="55"/>
      <c r="J40" s="55"/>
      <c r="K40" s="55"/>
      <c r="L40" s="77" t="s">
        <v>873</v>
      </c>
      <c r="M40" s="77">
        <v>1</v>
      </c>
      <c r="N40" s="77" t="s">
        <v>849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75" t="s">
        <v>880</v>
      </c>
      <c r="AA40" s="75">
        <v>0</v>
      </c>
      <c r="AB40" s="75" t="s">
        <v>861</v>
      </c>
      <c r="AC40" s="76"/>
      <c r="AD40" s="75" t="s">
        <v>880</v>
      </c>
      <c r="AE40" s="75">
        <v>0</v>
      </c>
      <c r="AF40" s="75" t="s">
        <v>851</v>
      </c>
      <c r="AG40" s="76"/>
      <c r="AH40" s="75" t="s">
        <v>880</v>
      </c>
      <c r="AI40" s="75">
        <v>0</v>
      </c>
      <c r="AJ40" s="75" t="s">
        <v>887</v>
      </c>
      <c r="AK40" s="76"/>
      <c r="AL40" s="75" t="s">
        <v>880</v>
      </c>
      <c r="AM40" s="75">
        <v>0</v>
      </c>
      <c r="AN40" s="75" t="s">
        <v>888</v>
      </c>
      <c r="AO40" s="76"/>
      <c r="AP40" s="75" t="s">
        <v>880</v>
      </c>
      <c r="AQ40" s="75">
        <v>0</v>
      </c>
      <c r="AR40" s="75"/>
      <c r="AS40" s="56"/>
      <c r="AT40" s="56"/>
      <c r="AU40" s="56"/>
      <c r="AV40" s="56"/>
      <c r="AW40" s="56"/>
      <c r="AX40" s="56"/>
      <c r="AY40" s="55"/>
      <c r="AZ40" s="55"/>
    </row>
    <row r="41" spans="1:52" ht="22.15" customHeight="1" thickBot="1" x14ac:dyDescent="0.3">
      <c r="A41" s="55"/>
      <c r="B41" s="88" t="s">
        <v>864</v>
      </c>
      <c r="C41" s="86">
        <v>6</v>
      </c>
      <c r="D41" s="86">
        <v>0</v>
      </c>
      <c r="E41" s="86">
        <v>0</v>
      </c>
      <c r="F41" s="86" t="s">
        <v>843</v>
      </c>
      <c r="G41" s="85">
        <f t="shared" si="1"/>
        <v>6</v>
      </c>
      <c r="H41" s="55"/>
      <c r="I41" s="55"/>
      <c r="J41" s="55"/>
      <c r="K41" s="55"/>
      <c r="L41" s="75" t="s">
        <v>874</v>
      </c>
      <c r="M41" s="75">
        <v>0</v>
      </c>
      <c r="N41" s="75" t="s">
        <v>852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77" t="s">
        <v>881</v>
      </c>
      <c r="AA41" s="77">
        <v>0</v>
      </c>
      <c r="AB41" s="77" t="s">
        <v>850</v>
      </c>
      <c r="AC41" s="76"/>
      <c r="AD41" s="77" t="s">
        <v>881</v>
      </c>
      <c r="AE41" s="77">
        <v>0</v>
      </c>
      <c r="AF41" s="77" t="s">
        <v>867</v>
      </c>
      <c r="AG41" s="76"/>
      <c r="AH41" s="77" t="s">
        <v>881</v>
      </c>
      <c r="AI41" s="77">
        <v>0</v>
      </c>
      <c r="AJ41" s="77" t="s">
        <v>860</v>
      </c>
      <c r="AK41" s="76"/>
      <c r="AL41" s="77" t="s">
        <v>881</v>
      </c>
      <c r="AM41" s="77">
        <v>0</v>
      </c>
      <c r="AN41" s="77" t="s">
        <v>865</v>
      </c>
      <c r="AO41" s="76"/>
      <c r="AP41" s="77" t="s">
        <v>881</v>
      </c>
      <c r="AQ41" s="77">
        <v>0</v>
      </c>
      <c r="AR41" s="77"/>
      <c r="AS41" s="56"/>
      <c r="AT41" s="56"/>
      <c r="AU41" s="56"/>
      <c r="AV41" s="56"/>
      <c r="AW41" s="56"/>
      <c r="AX41" s="56"/>
      <c r="AY41" s="55"/>
      <c r="AZ41" s="55"/>
    </row>
    <row r="42" spans="1:52" ht="22.15" customHeight="1" thickBot="1" x14ac:dyDescent="0.3">
      <c r="A42" s="55"/>
      <c r="B42" s="113" t="s">
        <v>878</v>
      </c>
      <c r="C42" s="114">
        <v>2</v>
      </c>
      <c r="D42" s="114">
        <v>0</v>
      </c>
      <c r="E42" s="114">
        <v>4</v>
      </c>
      <c r="F42" s="114" t="s">
        <v>843</v>
      </c>
      <c r="G42" s="115">
        <f t="shared" si="1"/>
        <v>6</v>
      </c>
      <c r="H42" s="55"/>
      <c r="I42" s="55"/>
      <c r="J42" s="55"/>
      <c r="K42" s="55"/>
      <c r="L42" s="77" t="s">
        <v>876</v>
      </c>
      <c r="M42" s="77">
        <v>0</v>
      </c>
      <c r="N42" s="77" t="s">
        <v>856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75" t="s">
        <v>882</v>
      </c>
      <c r="AA42" s="75">
        <v>0</v>
      </c>
      <c r="AB42" s="75" t="s">
        <v>854</v>
      </c>
      <c r="AC42" s="76"/>
      <c r="AD42" s="75" t="s">
        <v>882</v>
      </c>
      <c r="AE42" s="75">
        <v>0</v>
      </c>
      <c r="AF42" s="75" t="s">
        <v>884</v>
      </c>
      <c r="AG42" s="76"/>
      <c r="AH42" s="75" t="s">
        <v>882</v>
      </c>
      <c r="AI42" s="75">
        <v>0</v>
      </c>
      <c r="AJ42" s="75" t="s">
        <v>849</v>
      </c>
      <c r="AK42" s="76"/>
      <c r="AL42" s="75" t="s">
        <v>882</v>
      </c>
      <c r="AM42" s="75">
        <v>0</v>
      </c>
      <c r="AN42" s="75" t="s">
        <v>854</v>
      </c>
      <c r="AO42" s="76"/>
      <c r="AP42" s="75" t="s">
        <v>882</v>
      </c>
      <c r="AQ42" s="75">
        <v>0</v>
      </c>
      <c r="AR42" s="75"/>
      <c r="AS42" s="56"/>
      <c r="AT42" s="56"/>
      <c r="AU42" s="56"/>
      <c r="AV42" s="56"/>
      <c r="AW42" s="56"/>
      <c r="AX42" s="56"/>
      <c r="AY42" s="55"/>
      <c r="AZ42" s="55"/>
    </row>
    <row r="43" spans="1:52" ht="22.15" customHeight="1" thickBot="1" x14ac:dyDescent="0.3">
      <c r="A43" s="55"/>
      <c r="B43" s="88" t="s">
        <v>854</v>
      </c>
      <c r="C43" s="86">
        <v>4</v>
      </c>
      <c r="D43" s="86">
        <v>1</v>
      </c>
      <c r="E43" s="86">
        <v>0</v>
      </c>
      <c r="F43" s="86">
        <v>0</v>
      </c>
      <c r="G43" s="85">
        <f t="shared" si="1"/>
        <v>5</v>
      </c>
      <c r="H43" s="55"/>
      <c r="I43" s="55"/>
      <c r="J43" s="55"/>
      <c r="K43" s="55"/>
      <c r="L43" s="75" t="s">
        <v>877</v>
      </c>
      <c r="M43" s="75">
        <v>0</v>
      </c>
      <c r="N43" s="75" t="s">
        <v>861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208" t="s">
        <v>833</v>
      </c>
      <c r="AA43" s="209"/>
      <c r="AB43" s="210"/>
      <c r="AC43" s="76"/>
      <c r="AD43" s="208" t="s">
        <v>834</v>
      </c>
      <c r="AE43" s="209"/>
      <c r="AF43" s="210"/>
      <c r="AG43" s="76"/>
      <c r="AH43" s="208" t="s">
        <v>835</v>
      </c>
      <c r="AI43" s="209"/>
      <c r="AJ43" s="210"/>
      <c r="AK43" s="76"/>
      <c r="AL43" s="208" t="s">
        <v>836</v>
      </c>
      <c r="AM43" s="209"/>
      <c r="AN43" s="210"/>
      <c r="AO43" s="76"/>
      <c r="AP43" s="208" t="s">
        <v>837</v>
      </c>
      <c r="AQ43" s="209"/>
      <c r="AR43" s="210"/>
      <c r="AS43" s="56"/>
      <c r="AT43" s="56"/>
      <c r="AU43" s="56"/>
      <c r="AV43" s="56"/>
      <c r="AW43" s="56"/>
      <c r="AX43" s="56"/>
      <c r="AY43" s="55"/>
      <c r="AZ43" s="55"/>
    </row>
    <row r="44" spans="1:52" ht="22.15" customHeight="1" thickBot="1" x14ac:dyDescent="0.3">
      <c r="A44" s="55"/>
      <c r="B44" s="113" t="s">
        <v>849</v>
      </c>
      <c r="C44" s="114">
        <v>0</v>
      </c>
      <c r="D44" s="114">
        <v>0</v>
      </c>
      <c r="E44" s="114">
        <v>1</v>
      </c>
      <c r="F44" s="114">
        <v>1</v>
      </c>
      <c r="G44" s="115">
        <f t="shared" si="1"/>
        <v>2</v>
      </c>
      <c r="H44" s="55"/>
      <c r="I44" s="55"/>
      <c r="J44" s="55"/>
      <c r="K44" s="55"/>
      <c r="L44" s="77" t="s">
        <v>879</v>
      </c>
      <c r="M44" s="77">
        <v>0</v>
      </c>
      <c r="N44" s="77" t="s">
        <v>859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211"/>
      <c r="AA44" s="212"/>
      <c r="AB44" s="213"/>
      <c r="AC44" s="76"/>
      <c r="AD44" s="211"/>
      <c r="AE44" s="212"/>
      <c r="AF44" s="213"/>
      <c r="AG44" s="76"/>
      <c r="AH44" s="211"/>
      <c r="AI44" s="212"/>
      <c r="AJ44" s="213"/>
      <c r="AK44" s="76"/>
      <c r="AL44" s="211"/>
      <c r="AM44" s="212"/>
      <c r="AN44" s="213"/>
      <c r="AO44" s="76"/>
      <c r="AP44" s="211"/>
      <c r="AQ44" s="212"/>
      <c r="AR44" s="213"/>
      <c r="AS44" s="56"/>
      <c r="AT44" s="56"/>
      <c r="AU44" s="56"/>
      <c r="AV44" s="56"/>
      <c r="AW44" s="56"/>
      <c r="AX44" s="56"/>
      <c r="AY44" s="55"/>
      <c r="AZ44" s="55"/>
    </row>
    <row r="45" spans="1:52" ht="22.15" customHeight="1" thickBot="1" x14ac:dyDescent="0.3">
      <c r="A45" s="55"/>
      <c r="B45" s="88" t="s">
        <v>850</v>
      </c>
      <c r="C45" s="86" t="s">
        <v>843</v>
      </c>
      <c r="D45" s="86" t="s">
        <v>843</v>
      </c>
      <c r="E45" s="86" t="s">
        <v>843</v>
      </c>
      <c r="F45" s="86" t="s">
        <v>843</v>
      </c>
      <c r="G45" s="85">
        <f t="shared" si="1"/>
        <v>0</v>
      </c>
      <c r="H45" s="55"/>
      <c r="I45" s="55"/>
      <c r="J45" s="55"/>
      <c r="K45" s="55"/>
      <c r="L45" s="75" t="s">
        <v>880</v>
      </c>
      <c r="M45" s="75">
        <v>0</v>
      </c>
      <c r="N45" s="75" t="s">
        <v>865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211"/>
      <c r="AA45" s="212"/>
      <c r="AB45" s="213"/>
      <c r="AC45" s="76"/>
      <c r="AD45" s="211"/>
      <c r="AE45" s="212"/>
      <c r="AF45" s="213"/>
      <c r="AG45" s="76"/>
      <c r="AH45" s="211"/>
      <c r="AI45" s="212"/>
      <c r="AJ45" s="213"/>
      <c r="AK45" s="76"/>
      <c r="AL45" s="211"/>
      <c r="AM45" s="212"/>
      <c r="AN45" s="213"/>
      <c r="AO45" s="76"/>
      <c r="AP45" s="211"/>
      <c r="AQ45" s="212"/>
      <c r="AR45" s="213"/>
      <c r="AS45" s="56"/>
      <c r="AT45" s="56"/>
      <c r="AU45" s="56"/>
      <c r="AV45" s="56"/>
      <c r="AW45" s="56"/>
      <c r="AX45" s="56"/>
      <c r="AY45" s="55"/>
      <c r="AZ45" s="55"/>
    </row>
    <row r="46" spans="1:52" ht="22.15" customHeight="1" thickBot="1" x14ac:dyDescent="0.3">
      <c r="A46" s="55"/>
      <c r="B46" s="113" t="s">
        <v>871</v>
      </c>
      <c r="C46" s="114" t="s">
        <v>843</v>
      </c>
      <c r="D46" s="114" t="s">
        <v>843</v>
      </c>
      <c r="E46" s="114" t="s">
        <v>843</v>
      </c>
      <c r="F46" s="114" t="s">
        <v>843</v>
      </c>
      <c r="G46" s="115">
        <f t="shared" si="1"/>
        <v>0</v>
      </c>
      <c r="H46" s="55"/>
      <c r="I46" s="55"/>
      <c r="J46" s="55"/>
      <c r="K46" s="55"/>
      <c r="L46" s="77" t="s">
        <v>881</v>
      </c>
      <c r="M46" s="77">
        <v>0</v>
      </c>
      <c r="N46" s="77" t="s">
        <v>842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214"/>
      <c r="AA46" s="215"/>
      <c r="AB46" s="216"/>
      <c r="AC46" s="76"/>
      <c r="AD46" s="214"/>
      <c r="AE46" s="215"/>
      <c r="AF46" s="216"/>
      <c r="AG46" s="76"/>
      <c r="AH46" s="214"/>
      <c r="AI46" s="215"/>
      <c r="AJ46" s="216"/>
      <c r="AK46" s="76"/>
      <c r="AL46" s="214"/>
      <c r="AM46" s="215"/>
      <c r="AN46" s="216"/>
      <c r="AO46" s="76"/>
      <c r="AP46" s="214"/>
      <c r="AQ46" s="215"/>
      <c r="AR46" s="216"/>
      <c r="AS46" s="56"/>
      <c r="AT46" s="56"/>
      <c r="AU46" s="56"/>
      <c r="AV46" s="56"/>
      <c r="AW46" s="56"/>
      <c r="AX46" s="56"/>
      <c r="AY46" s="55"/>
      <c r="AZ46" s="55"/>
    </row>
    <row r="47" spans="1:52" ht="22.15" customHeight="1" thickBot="1" x14ac:dyDescent="0.3">
      <c r="A47" s="55"/>
      <c r="B47" s="88" t="s">
        <v>884</v>
      </c>
      <c r="C47" s="86">
        <v>0</v>
      </c>
      <c r="D47" s="86" t="s">
        <v>843</v>
      </c>
      <c r="E47" s="86" t="s">
        <v>843</v>
      </c>
      <c r="F47" s="86" t="s">
        <v>843</v>
      </c>
      <c r="G47" s="85">
        <f t="shared" si="1"/>
        <v>0</v>
      </c>
      <c r="H47" s="55"/>
      <c r="I47" s="55"/>
      <c r="J47" s="55"/>
      <c r="K47" s="55"/>
      <c r="L47" s="75" t="s">
        <v>882</v>
      </c>
      <c r="M47" s="75">
        <v>0</v>
      </c>
      <c r="N47" s="75" t="s">
        <v>897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87" t="s">
        <v>844</v>
      </c>
      <c r="AA47" s="87" t="s">
        <v>845</v>
      </c>
      <c r="AB47" s="87" t="s">
        <v>846</v>
      </c>
      <c r="AC47" s="76"/>
      <c r="AD47" s="87" t="s">
        <v>844</v>
      </c>
      <c r="AE47" s="87" t="s">
        <v>845</v>
      </c>
      <c r="AF47" s="87" t="s">
        <v>846</v>
      </c>
      <c r="AG47" s="76"/>
      <c r="AH47" s="87" t="s">
        <v>844</v>
      </c>
      <c r="AI47" s="87" t="s">
        <v>845</v>
      </c>
      <c r="AJ47" s="87" t="s">
        <v>846</v>
      </c>
      <c r="AK47" s="76"/>
      <c r="AL47" s="87" t="s">
        <v>844</v>
      </c>
      <c r="AM47" s="87" t="s">
        <v>845</v>
      </c>
      <c r="AN47" s="87" t="s">
        <v>846</v>
      </c>
      <c r="AO47" s="76"/>
      <c r="AP47" s="87" t="s">
        <v>844</v>
      </c>
      <c r="AQ47" s="87" t="s">
        <v>845</v>
      </c>
      <c r="AR47" s="87" t="s">
        <v>846</v>
      </c>
      <c r="AS47" s="56"/>
      <c r="AT47" s="56"/>
      <c r="AU47" s="56"/>
      <c r="AV47" s="56"/>
      <c r="AW47" s="56"/>
      <c r="AX47" s="56"/>
      <c r="AY47" s="55"/>
      <c r="AZ47" s="55"/>
    </row>
    <row r="48" spans="1:52" ht="22.15" customHeight="1" thickBot="1" x14ac:dyDescent="0.3">
      <c r="A48" s="55"/>
      <c r="B48" s="116" t="s">
        <v>875</v>
      </c>
      <c r="C48" s="114" t="s">
        <v>843</v>
      </c>
      <c r="D48" s="114" t="s">
        <v>843</v>
      </c>
      <c r="E48" s="114" t="s">
        <v>843</v>
      </c>
      <c r="F48" s="114" t="s">
        <v>843</v>
      </c>
      <c r="G48" s="115">
        <f t="shared" si="1"/>
        <v>0</v>
      </c>
      <c r="H48" s="55"/>
      <c r="I48" s="55"/>
      <c r="J48" s="55"/>
      <c r="K48" s="55"/>
      <c r="L48" s="75" t="s">
        <v>883</v>
      </c>
      <c r="M48" s="75">
        <v>0</v>
      </c>
      <c r="N48" s="75" t="s">
        <v>929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75" t="s">
        <v>848</v>
      </c>
      <c r="AA48" s="75">
        <v>25</v>
      </c>
      <c r="AB48" s="75" t="s">
        <v>851</v>
      </c>
      <c r="AC48" s="76"/>
      <c r="AD48" s="75" t="s">
        <v>848</v>
      </c>
      <c r="AE48" s="75">
        <v>25</v>
      </c>
      <c r="AF48" s="75"/>
      <c r="AG48" s="76"/>
      <c r="AH48" s="75" t="s">
        <v>848</v>
      </c>
      <c r="AI48" s="75">
        <v>25</v>
      </c>
      <c r="AJ48" s="75"/>
      <c r="AK48" s="76"/>
      <c r="AL48" s="75" t="s">
        <v>848</v>
      </c>
      <c r="AM48" s="75">
        <v>25</v>
      </c>
      <c r="AN48" s="75"/>
      <c r="AO48" s="76"/>
      <c r="AP48" s="75" t="s">
        <v>848</v>
      </c>
      <c r="AQ48" s="75">
        <v>25</v>
      </c>
      <c r="AR48" s="75"/>
      <c r="AS48" s="56"/>
      <c r="AT48" s="56"/>
      <c r="AU48" s="56"/>
      <c r="AV48" s="56"/>
      <c r="AW48" s="56"/>
      <c r="AX48" s="56"/>
      <c r="AY48" s="55"/>
      <c r="AZ48" s="55"/>
    </row>
    <row r="49" spans="1:52" ht="22.15" customHeight="1" thickBot="1" x14ac:dyDescent="0.3">
      <c r="A49" s="55"/>
      <c r="B49" s="84"/>
      <c r="C49" s="84"/>
      <c r="D49" s="84"/>
      <c r="E49" s="84"/>
      <c r="F49" s="84"/>
      <c r="G49" s="84"/>
      <c r="H49" s="55"/>
      <c r="I49" s="55"/>
      <c r="J49" s="55"/>
      <c r="K49" s="55"/>
      <c r="L49" s="75" t="s">
        <v>891</v>
      </c>
      <c r="M49" s="75">
        <v>0</v>
      </c>
      <c r="N49" s="75" t="s">
        <v>847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77" t="s">
        <v>853</v>
      </c>
      <c r="AA49" s="77">
        <v>18</v>
      </c>
      <c r="AB49" s="77" t="s">
        <v>1777</v>
      </c>
      <c r="AC49" s="76"/>
      <c r="AD49" s="77" t="s">
        <v>853</v>
      </c>
      <c r="AE49" s="77">
        <v>18</v>
      </c>
      <c r="AF49" s="77"/>
      <c r="AG49" s="76"/>
      <c r="AH49" s="77" t="s">
        <v>853</v>
      </c>
      <c r="AI49" s="77">
        <v>18</v>
      </c>
      <c r="AJ49" s="77"/>
      <c r="AK49" s="76"/>
      <c r="AL49" s="77" t="s">
        <v>853</v>
      </c>
      <c r="AM49" s="77">
        <v>18</v>
      </c>
      <c r="AN49" s="77"/>
      <c r="AO49" s="76"/>
      <c r="AP49" s="77" t="s">
        <v>853</v>
      </c>
      <c r="AQ49" s="77">
        <v>18</v>
      </c>
      <c r="AR49" s="77"/>
      <c r="AS49" s="56"/>
      <c r="AT49" s="56"/>
      <c r="AU49" s="56"/>
      <c r="AV49" s="56"/>
      <c r="AW49" s="56"/>
      <c r="AX49" s="56"/>
      <c r="AY49" s="55"/>
      <c r="AZ49" s="55"/>
    </row>
    <row r="50" spans="1:52" ht="22.15" customHeight="1" thickBot="1" x14ac:dyDescent="0.3">
      <c r="A50" s="55"/>
      <c r="B50" s="84"/>
      <c r="C50" s="84"/>
      <c r="D50" s="84"/>
      <c r="E50" s="84"/>
      <c r="F50" s="84"/>
      <c r="G50" s="84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75" t="s">
        <v>858</v>
      </c>
      <c r="AA50" s="75">
        <v>15</v>
      </c>
      <c r="AB50" s="75" t="s">
        <v>1778</v>
      </c>
      <c r="AC50" s="76"/>
      <c r="AD50" s="75" t="s">
        <v>858</v>
      </c>
      <c r="AE50" s="75">
        <v>15</v>
      </c>
      <c r="AF50" s="75"/>
      <c r="AG50" s="76"/>
      <c r="AH50" s="75" t="s">
        <v>858</v>
      </c>
      <c r="AI50" s="75">
        <v>15</v>
      </c>
      <c r="AJ50" s="75"/>
      <c r="AK50" s="76"/>
      <c r="AL50" s="75" t="s">
        <v>858</v>
      </c>
      <c r="AM50" s="75">
        <v>15</v>
      </c>
      <c r="AN50" s="75"/>
      <c r="AO50" s="76"/>
      <c r="AP50" s="75" t="s">
        <v>858</v>
      </c>
      <c r="AQ50" s="75">
        <v>15</v>
      </c>
      <c r="AR50" s="75"/>
      <c r="AS50" s="56"/>
      <c r="AT50" s="56"/>
      <c r="AU50" s="56"/>
      <c r="AV50" s="56"/>
      <c r="AW50" s="56"/>
      <c r="AX50" s="56"/>
      <c r="AY50" s="55"/>
      <c r="AZ50" s="55"/>
    </row>
    <row r="51" spans="1:52" ht="22.15" customHeight="1" thickBot="1" x14ac:dyDescent="0.3">
      <c r="A51" s="55"/>
      <c r="B51" s="84"/>
      <c r="C51" s="84"/>
      <c r="D51" s="84"/>
      <c r="E51" s="84"/>
      <c r="F51" s="84"/>
      <c r="G51" s="84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77" t="s">
        <v>862</v>
      </c>
      <c r="AA51" s="77">
        <v>12</v>
      </c>
      <c r="AB51" s="77" t="s">
        <v>855</v>
      </c>
      <c r="AC51" s="76"/>
      <c r="AD51" s="77" t="s">
        <v>862</v>
      </c>
      <c r="AE51" s="77">
        <v>12</v>
      </c>
      <c r="AF51" s="77"/>
      <c r="AG51" s="76"/>
      <c r="AH51" s="77" t="s">
        <v>862</v>
      </c>
      <c r="AI51" s="77">
        <v>12</v>
      </c>
      <c r="AJ51" s="77"/>
      <c r="AK51" s="76"/>
      <c r="AL51" s="77" t="s">
        <v>862</v>
      </c>
      <c r="AM51" s="77">
        <v>12</v>
      </c>
      <c r="AN51" s="77"/>
      <c r="AO51" s="76"/>
      <c r="AP51" s="77" t="s">
        <v>862</v>
      </c>
      <c r="AQ51" s="77">
        <v>12</v>
      </c>
      <c r="AR51" s="77"/>
      <c r="AS51" s="56"/>
      <c r="AT51" s="56"/>
      <c r="AU51" s="56"/>
      <c r="AV51" s="56"/>
      <c r="AW51" s="56"/>
      <c r="AX51" s="56"/>
      <c r="AY51" s="55"/>
      <c r="AZ51" s="55"/>
    </row>
    <row r="52" spans="1:52" ht="22.15" customHeight="1" thickBot="1" x14ac:dyDescent="0.3">
      <c r="A52" s="55"/>
      <c r="B52" s="206" t="s">
        <v>889</v>
      </c>
      <c r="C52" s="206"/>
      <c r="D52" s="206"/>
      <c r="E52" s="206"/>
      <c r="F52" s="206"/>
      <c r="G52" s="206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75" t="s">
        <v>863</v>
      </c>
      <c r="AA52" s="75">
        <v>10</v>
      </c>
      <c r="AB52" s="75" t="s">
        <v>854</v>
      </c>
      <c r="AC52" s="76"/>
      <c r="AD52" s="75" t="s">
        <v>863</v>
      </c>
      <c r="AE52" s="75">
        <v>10</v>
      </c>
      <c r="AF52" s="75"/>
      <c r="AG52" s="76"/>
      <c r="AH52" s="75" t="s">
        <v>863</v>
      </c>
      <c r="AI52" s="75">
        <v>10</v>
      </c>
      <c r="AJ52" s="75"/>
      <c r="AK52" s="76"/>
      <c r="AL52" s="75" t="s">
        <v>863</v>
      </c>
      <c r="AM52" s="75">
        <v>10</v>
      </c>
      <c r="AN52" s="75"/>
      <c r="AO52" s="76"/>
      <c r="AP52" s="75" t="s">
        <v>863</v>
      </c>
      <c r="AQ52" s="75">
        <v>10</v>
      </c>
      <c r="AR52" s="75"/>
      <c r="AS52" s="56"/>
      <c r="AT52" s="56"/>
      <c r="AU52" s="56"/>
      <c r="AV52" s="56"/>
      <c r="AW52" s="56"/>
      <c r="AX52" s="56"/>
      <c r="AY52" s="55"/>
      <c r="AZ52" s="55"/>
    </row>
    <row r="53" spans="1:52" ht="22.15" customHeight="1" thickBot="1" x14ac:dyDescent="0.3">
      <c r="A53" s="55"/>
      <c r="B53" s="83" t="s">
        <v>822</v>
      </c>
      <c r="C53" s="82" t="s">
        <v>833</v>
      </c>
      <c r="D53" s="82" t="s">
        <v>834</v>
      </c>
      <c r="E53" s="82" t="s">
        <v>835</v>
      </c>
      <c r="F53" s="82" t="s">
        <v>836</v>
      </c>
      <c r="G53" s="81" t="s">
        <v>841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77" t="s">
        <v>866</v>
      </c>
      <c r="AA53" s="77">
        <v>8</v>
      </c>
      <c r="AB53" s="77" t="s">
        <v>878</v>
      </c>
      <c r="AC53" s="76"/>
      <c r="AD53" s="77" t="s">
        <v>866</v>
      </c>
      <c r="AE53" s="77">
        <v>8</v>
      </c>
      <c r="AF53" s="77"/>
      <c r="AG53" s="76"/>
      <c r="AH53" s="77" t="s">
        <v>866</v>
      </c>
      <c r="AI53" s="77">
        <v>8</v>
      </c>
      <c r="AJ53" s="77"/>
      <c r="AK53" s="76"/>
      <c r="AL53" s="77" t="s">
        <v>866</v>
      </c>
      <c r="AM53" s="77">
        <v>8</v>
      </c>
      <c r="AN53" s="77"/>
      <c r="AO53" s="76"/>
      <c r="AP53" s="77" t="s">
        <v>866</v>
      </c>
      <c r="AQ53" s="77">
        <v>8</v>
      </c>
      <c r="AR53" s="77"/>
      <c r="AS53" s="56"/>
      <c r="AT53" s="56"/>
      <c r="AU53" s="56"/>
      <c r="AV53" s="56"/>
      <c r="AW53" s="56"/>
      <c r="AX53" s="56"/>
      <c r="AY53" s="55"/>
      <c r="AZ53" s="55"/>
    </row>
    <row r="54" spans="1:52" ht="22.15" customHeight="1" thickBot="1" x14ac:dyDescent="0.3">
      <c r="A54" s="55"/>
      <c r="B54" s="72" t="s">
        <v>860</v>
      </c>
      <c r="C54" s="71" t="s">
        <v>890</v>
      </c>
      <c r="D54" s="73"/>
      <c r="E54" s="73"/>
      <c r="F54" s="73"/>
      <c r="G54" s="70">
        <f t="shared" ref="G54:G74" si="2">SUM(C54:F54)</f>
        <v>0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75" t="s">
        <v>868</v>
      </c>
      <c r="AA54" s="75">
        <v>6</v>
      </c>
      <c r="AB54" s="75" t="s">
        <v>860</v>
      </c>
      <c r="AC54" s="76"/>
      <c r="AD54" s="75" t="s">
        <v>868</v>
      </c>
      <c r="AE54" s="75">
        <v>6</v>
      </c>
      <c r="AF54" s="75"/>
      <c r="AG54" s="76"/>
      <c r="AH54" s="75" t="s">
        <v>868</v>
      </c>
      <c r="AI54" s="75">
        <v>6</v>
      </c>
      <c r="AJ54" s="75"/>
      <c r="AK54" s="76"/>
      <c r="AL54" s="75" t="s">
        <v>868</v>
      </c>
      <c r="AM54" s="75">
        <v>6</v>
      </c>
      <c r="AN54" s="75"/>
      <c r="AO54" s="76"/>
      <c r="AP54" s="75" t="s">
        <v>868</v>
      </c>
      <c r="AQ54" s="75">
        <v>6</v>
      </c>
      <c r="AR54" s="75"/>
      <c r="AS54" s="56"/>
      <c r="AT54" s="56"/>
      <c r="AU54" s="56"/>
      <c r="AV54" s="56"/>
      <c r="AW54" s="56"/>
      <c r="AX54" s="56"/>
      <c r="AY54" s="55"/>
      <c r="AZ54" s="55"/>
    </row>
    <row r="55" spans="1:52" ht="22.15" customHeight="1" thickBot="1" x14ac:dyDescent="0.3">
      <c r="A55" s="55"/>
      <c r="B55" s="80" t="s">
        <v>856</v>
      </c>
      <c r="C55" s="79" t="s">
        <v>890</v>
      </c>
      <c r="D55" s="78"/>
      <c r="E55" s="78"/>
      <c r="F55" s="78"/>
      <c r="G55" s="70">
        <f t="shared" si="2"/>
        <v>0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77" t="s">
        <v>870</v>
      </c>
      <c r="AA55" s="77">
        <v>4</v>
      </c>
      <c r="AB55" s="77" t="s">
        <v>869</v>
      </c>
      <c r="AC55" s="76"/>
      <c r="AD55" s="77" t="s">
        <v>870</v>
      </c>
      <c r="AE55" s="77">
        <v>4</v>
      </c>
      <c r="AF55" s="77"/>
      <c r="AG55" s="76"/>
      <c r="AH55" s="77" t="s">
        <v>870</v>
      </c>
      <c r="AI55" s="77">
        <v>4</v>
      </c>
      <c r="AJ55" s="77"/>
      <c r="AK55" s="76"/>
      <c r="AL55" s="77" t="s">
        <v>870</v>
      </c>
      <c r="AM55" s="77">
        <v>4</v>
      </c>
      <c r="AN55" s="77"/>
      <c r="AO55" s="76"/>
      <c r="AP55" s="77" t="s">
        <v>870</v>
      </c>
      <c r="AQ55" s="77">
        <v>4</v>
      </c>
      <c r="AR55" s="77"/>
      <c r="AS55" s="56"/>
      <c r="AT55" s="56"/>
      <c r="AU55" s="56"/>
      <c r="AV55" s="56"/>
      <c r="AW55" s="56"/>
      <c r="AX55" s="56"/>
      <c r="AY55" s="55"/>
      <c r="AZ55" s="55"/>
    </row>
    <row r="56" spans="1:52" ht="22.15" customHeight="1" thickBot="1" x14ac:dyDescent="0.3">
      <c r="A56" s="55"/>
      <c r="B56" s="80" t="s">
        <v>842</v>
      </c>
      <c r="C56" s="79" t="s">
        <v>890</v>
      </c>
      <c r="D56" s="78" t="s">
        <v>890</v>
      </c>
      <c r="E56" s="78" t="s">
        <v>890</v>
      </c>
      <c r="F56" s="78" t="s">
        <v>890</v>
      </c>
      <c r="G56" s="70">
        <f t="shared" si="2"/>
        <v>0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75" t="s">
        <v>872</v>
      </c>
      <c r="AA56" s="75">
        <v>2</v>
      </c>
      <c r="AB56" s="75" t="s">
        <v>857</v>
      </c>
      <c r="AC56" s="76"/>
      <c r="AD56" s="75" t="s">
        <v>872</v>
      </c>
      <c r="AE56" s="75">
        <v>2</v>
      </c>
      <c r="AF56" s="75"/>
      <c r="AG56" s="76"/>
      <c r="AH56" s="75" t="s">
        <v>872</v>
      </c>
      <c r="AI56" s="75">
        <v>2</v>
      </c>
      <c r="AJ56" s="75"/>
      <c r="AK56" s="76"/>
      <c r="AL56" s="75" t="s">
        <v>872</v>
      </c>
      <c r="AM56" s="75">
        <v>2</v>
      </c>
      <c r="AN56" s="75"/>
      <c r="AO56" s="76"/>
      <c r="AP56" s="75" t="s">
        <v>872</v>
      </c>
      <c r="AQ56" s="75">
        <v>2</v>
      </c>
      <c r="AR56" s="75"/>
      <c r="AS56" s="56"/>
      <c r="AT56" s="56"/>
      <c r="AU56" s="56"/>
      <c r="AV56" s="56"/>
      <c r="AW56" s="56"/>
      <c r="AX56" s="56"/>
      <c r="AY56" s="55"/>
      <c r="AZ56" s="55"/>
    </row>
    <row r="57" spans="1:52" ht="22.15" customHeight="1" thickBot="1" x14ac:dyDescent="0.3">
      <c r="A57" s="55"/>
      <c r="B57" s="72" t="s">
        <v>852</v>
      </c>
      <c r="C57" s="71" t="s">
        <v>890</v>
      </c>
      <c r="D57" s="73"/>
      <c r="E57" s="73"/>
      <c r="F57" s="73"/>
      <c r="G57" s="70">
        <f t="shared" si="2"/>
        <v>0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77" t="s">
        <v>873</v>
      </c>
      <c r="AA57" s="77">
        <v>1</v>
      </c>
      <c r="AB57" s="77" t="s">
        <v>849</v>
      </c>
      <c r="AC57" s="76"/>
      <c r="AD57" s="77" t="s">
        <v>873</v>
      </c>
      <c r="AE57" s="77">
        <v>1</v>
      </c>
      <c r="AF57" s="77"/>
      <c r="AG57" s="76"/>
      <c r="AH57" s="77" t="s">
        <v>873</v>
      </c>
      <c r="AI57" s="77">
        <v>1</v>
      </c>
      <c r="AJ57" s="77"/>
      <c r="AK57" s="76"/>
      <c r="AL57" s="77" t="s">
        <v>873</v>
      </c>
      <c r="AM57" s="77">
        <v>1</v>
      </c>
      <c r="AN57" s="77"/>
      <c r="AO57" s="76"/>
      <c r="AP57" s="77" t="s">
        <v>873</v>
      </c>
      <c r="AQ57" s="77">
        <v>1</v>
      </c>
      <c r="AR57" s="77"/>
      <c r="AS57" s="56"/>
      <c r="AT57" s="56"/>
      <c r="AU57" s="56"/>
      <c r="AV57" s="56"/>
      <c r="AW57" s="56"/>
      <c r="AX57" s="56"/>
      <c r="AY57" s="55"/>
      <c r="AZ57" s="55"/>
    </row>
    <row r="58" spans="1:52" ht="22.15" customHeight="1" thickBot="1" x14ac:dyDescent="0.3">
      <c r="A58" s="55"/>
      <c r="B58" s="72" t="s">
        <v>859</v>
      </c>
      <c r="C58" s="71" t="s">
        <v>890</v>
      </c>
      <c r="D58" s="73"/>
      <c r="E58" s="73"/>
      <c r="F58" s="73"/>
      <c r="G58" s="70">
        <f t="shared" si="2"/>
        <v>0</v>
      </c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75" t="s">
        <v>874</v>
      </c>
      <c r="AA58" s="75">
        <v>0</v>
      </c>
      <c r="AB58" s="75" t="s">
        <v>852</v>
      </c>
      <c r="AC58" s="76"/>
      <c r="AD58" s="75" t="s">
        <v>874</v>
      </c>
      <c r="AE58" s="75">
        <v>0</v>
      </c>
      <c r="AF58" s="75"/>
      <c r="AG58" s="76"/>
      <c r="AH58" s="75" t="s">
        <v>874</v>
      </c>
      <c r="AI58" s="75">
        <v>0</v>
      </c>
      <c r="AJ58" s="75"/>
      <c r="AK58" s="76"/>
      <c r="AL58" s="75" t="s">
        <v>874</v>
      </c>
      <c r="AM58" s="75">
        <v>0</v>
      </c>
      <c r="AN58" s="75"/>
      <c r="AO58" s="76"/>
      <c r="AP58" s="75" t="s">
        <v>874</v>
      </c>
      <c r="AQ58" s="75">
        <v>0</v>
      </c>
      <c r="AR58" s="75"/>
      <c r="AS58" s="56"/>
      <c r="AT58" s="56"/>
      <c r="AU58" s="56"/>
      <c r="AV58" s="56"/>
      <c r="AW58" s="56"/>
      <c r="AX58" s="56"/>
      <c r="AY58" s="55"/>
      <c r="AZ58" s="55"/>
    </row>
    <row r="59" spans="1:52" ht="22.15" customHeight="1" thickBot="1" x14ac:dyDescent="0.3">
      <c r="A59" s="55"/>
      <c r="B59" s="72" t="s">
        <v>855</v>
      </c>
      <c r="C59" s="71" t="s">
        <v>890</v>
      </c>
      <c r="D59" s="73"/>
      <c r="E59" s="73"/>
      <c r="F59" s="73"/>
      <c r="G59" s="70">
        <f t="shared" si="2"/>
        <v>0</v>
      </c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77" t="s">
        <v>876</v>
      </c>
      <c r="AA59" s="77">
        <v>0</v>
      </c>
      <c r="AB59" s="77" t="s">
        <v>856</v>
      </c>
      <c r="AC59" s="76"/>
      <c r="AD59" s="77" t="s">
        <v>876</v>
      </c>
      <c r="AE59" s="77">
        <v>0</v>
      </c>
      <c r="AF59" s="77"/>
      <c r="AG59" s="76"/>
      <c r="AH59" s="77" t="s">
        <v>876</v>
      </c>
      <c r="AI59" s="77">
        <v>0</v>
      </c>
      <c r="AJ59" s="77"/>
      <c r="AK59" s="76"/>
      <c r="AL59" s="77" t="s">
        <v>876</v>
      </c>
      <c r="AM59" s="77">
        <v>0</v>
      </c>
      <c r="AN59" s="77"/>
      <c r="AO59" s="76"/>
      <c r="AP59" s="77" t="s">
        <v>876</v>
      </c>
      <c r="AQ59" s="77">
        <v>0</v>
      </c>
      <c r="AR59" s="77"/>
      <c r="AS59" s="56"/>
      <c r="AT59" s="56"/>
      <c r="AU59" s="56"/>
      <c r="AV59" s="56"/>
      <c r="AW59" s="56"/>
      <c r="AX59" s="56"/>
      <c r="AY59" s="55"/>
      <c r="AZ59" s="55"/>
    </row>
    <row r="60" spans="1:52" ht="22.15" customHeight="1" thickBot="1" x14ac:dyDescent="0.3">
      <c r="A60" s="55"/>
      <c r="B60" s="72" t="s">
        <v>864</v>
      </c>
      <c r="C60" s="71" t="s">
        <v>890</v>
      </c>
      <c r="D60" s="73"/>
      <c r="E60" s="73"/>
      <c r="F60" s="73"/>
      <c r="G60" s="70">
        <f t="shared" si="2"/>
        <v>0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75" t="s">
        <v>877</v>
      </c>
      <c r="AA60" s="75">
        <v>0</v>
      </c>
      <c r="AB60" s="75" t="s">
        <v>861</v>
      </c>
      <c r="AC60" s="76"/>
      <c r="AD60" s="75" t="s">
        <v>877</v>
      </c>
      <c r="AE60" s="75">
        <v>0</v>
      </c>
      <c r="AF60" s="75"/>
      <c r="AG60" s="76"/>
      <c r="AH60" s="75" t="s">
        <v>877</v>
      </c>
      <c r="AI60" s="75">
        <v>0</v>
      </c>
      <c r="AJ60" s="75"/>
      <c r="AK60" s="76"/>
      <c r="AL60" s="75" t="s">
        <v>877</v>
      </c>
      <c r="AM60" s="75">
        <v>0</v>
      </c>
      <c r="AN60" s="75"/>
      <c r="AO60" s="76"/>
      <c r="AP60" s="75" t="s">
        <v>877</v>
      </c>
      <c r="AQ60" s="75">
        <v>0</v>
      </c>
      <c r="AR60" s="75"/>
      <c r="AS60" s="56"/>
      <c r="AT60" s="56"/>
      <c r="AU60" s="56"/>
      <c r="AV60" s="56"/>
      <c r="AW60" s="56"/>
      <c r="AX60" s="56"/>
      <c r="AY60" s="55"/>
      <c r="AZ60" s="55"/>
    </row>
    <row r="61" spans="1:52" ht="22.15" customHeight="1" thickBot="1" x14ac:dyDescent="0.3">
      <c r="A61" s="55"/>
      <c r="B61" s="72" t="s">
        <v>854</v>
      </c>
      <c r="C61" s="71" t="s">
        <v>890</v>
      </c>
      <c r="D61" s="73"/>
      <c r="E61" s="73"/>
      <c r="F61" s="73"/>
      <c r="G61" s="70">
        <f t="shared" si="2"/>
        <v>0</v>
      </c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77" t="s">
        <v>879</v>
      </c>
      <c r="AA61" s="77">
        <v>0</v>
      </c>
      <c r="AB61" s="77" t="s">
        <v>859</v>
      </c>
      <c r="AC61" s="76"/>
      <c r="AD61" s="77" t="s">
        <v>879</v>
      </c>
      <c r="AE61" s="77">
        <v>0</v>
      </c>
      <c r="AF61" s="77"/>
      <c r="AG61" s="76"/>
      <c r="AH61" s="77" t="s">
        <v>879</v>
      </c>
      <c r="AI61" s="77">
        <v>0</v>
      </c>
      <c r="AJ61" s="77"/>
      <c r="AK61" s="76"/>
      <c r="AL61" s="77" t="s">
        <v>879</v>
      </c>
      <c r="AM61" s="77">
        <v>0</v>
      </c>
      <c r="AN61" s="77"/>
      <c r="AO61" s="76"/>
      <c r="AP61" s="77" t="s">
        <v>879</v>
      </c>
      <c r="AQ61" s="77">
        <v>0</v>
      </c>
      <c r="AR61" s="77"/>
      <c r="AS61" s="56"/>
      <c r="AT61" s="56"/>
      <c r="AU61" s="56"/>
      <c r="AV61" s="56"/>
      <c r="AW61" s="56"/>
      <c r="AX61" s="56"/>
      <c r="AY61" s="55"/>
      <c r="AZ61" s="55"/>
    </row>
    <row r="62" spans="1:52" ht="22.15" customHeight="1" thickBot="1" x14ac:dyDescent="0.3">
      <c r="A62" s="55"/>
      <c r="B62" s="72" t="s">
        <v>878</v>
      </c>
      <c r="C62" s="71" t="s">
        <v>890</v>
      </c>
      <c r="D62" s="73"/>
      <c r="E62" s="73"/>
      <c r="F62" s="73"/>
      <c r="G62" s="70">
        <f t="shared" si="2"/>
        <v>0</v>
      </c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75" t="s">
        <v>880</v>
      </c>
      <c r="AA62" s="75">
        <v>0</v>
      </c>
      <c r="AB62" s="75" t="s">
        <v>865</v>
      </c>
      <c r="AC62" s="76"/>
      <c r="AD62" s="75" t="s">
        <v>880</v>
      </c>
      <c r="AE62" s="75">
        <v>0</v>
      </c>
      <c r="AF62" s="75"/>
      <c r="AG62" s="76"/>
      <c r="AH62" s="75" t="s">
        <v>880</v>
      </c>
      <c r="AI62" s="75">
        <v>0</v>
      </c>
      <c r="AJ62" s="75"/>
      <c r="AK62" s="76"/>
      <c r="AL62" s="75" t="s">
        <v>880</v>
      </c>
      <c r="AM62" s="75">
        <v>0</v>
      </c>
      <c r="AN62" s="75"/>
      <c r="AO62" s="76"/>
      <c r="AP62" s="75" t="s">
        <v>880</v>
      </c>
      <c r="AQ62" s="75">
        <v>0</v>
      </c>
      <c r="AR62" s="75"/>
      <c r="AS62" s="56"/>
      <c r="AT62" s="56"/>
      <c r="AU62" s="56"/>
      <c r="AV62" s="56"/>
      <c r="AW62" s="56"/>
      <c r="AX62" s="56"/>
      <c r="AY62" s="55"/>
      <c r="AZ62" s="55"/>
    </row>
    <row r="63" spans="1:52" ht="22.15" customHeight="1" thickBot="1" x14ac:dyDescent="0.3">
      <c r="A63" s="55"/>
      <c r="B63" s="72" t="s">
        <v>865</v>
      </c>
      <c r="C63" s="71" t="s">
        <v>890</v>
      </c>
      <c r="D63" s="73"/>
      <c r="E63" s="73"/>
      <c r="F63" s="73"/>
      <c r="G63" s="70">
        <f t="shared" si="2"/>
        <v>0</v>
      </c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77" t="s">
        <v>881</v>
      </c>
      <c r="AA63" s="77">
        <v>0</v>
      </c>
      <c r="AB63" s="77" t="s">
        <v>842</v>
      </c>
      <c r="AC63" s="76"/>
      <c r="AD63" s="77" t="s">
        <v>881</v>
      </c>
      <c r="AE63" s="77">
        <v>0</v>
      </c>
      <c r="AF63" s="77"/>
      <c r="AG63" s="76"/>
      <c r="AH63" s="77" t="s">
        <v>881</v>
      </c>
      <c r="AI63" s="77">
        <v>0</v>
      </c>
      <c r="AJ63" s="77"/>
      <c r="AK63" s="76"/>
      <c r="AL63" s="77" t="s">
        <v>881</v>
      </c>
      <c r="AM63" s="77">
        <v>0</v>
      </c>
      <c r="AN63" s="77"/>
      <c r="AO63" s="76"/>
      <c r="AP63" s="77" t="s">
        <v>881</v>
      </c>
      <c r="AQ63" s="77">
        <v>0</v>
      </c>
      <c r="AR63" s="77"/>
      <c r="AS63" s="56"/>
      <c r="AT63" s="56"/>
      <c r="AU63" s="56"/>
      <c r="AV63" s="56"/>
      <c r="AW63" s="56"/>
      <c r="AX63" s="56"/>
      <c r="AY63" s="55"/>
      <c r="AZ63" s="55"/>
    </row>
    <row r="64" spans="1:52" ht="22.15" customHeight="1" thickBot="1" x14ac:dyDescent="0.3">
      <c r="A64" s="55"/>
      <c r="B64" s="72" t="s">
        <v>847</v>
      </c>
      <c r="C64" s="71" t="s">
        <v>890</v>
      </c>
      <c r="D64" s="73"/>
      <c r="E64" s="73"/>
      <c r="F64" s="73"/>
      <c r="G64" s="70">
        <f t="shared" si="2"/>
        <v>0</v>
      </c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75" t="s">
        <v>882</v>
      </c>
      <c r="AA64" s="75">
        <v>0</v>
      </c>
      <c r="AB64" s="75" t="s">
        <v>897</v>
      </c>
      <c r="AC64" s="76"/>
      <c r="AD64" s="75" t="s">
        <v>882</v>
      </c>
      <c r="AE64" s="75">
        <v>0</v>
      </c>
      <c r="AF64" s="75"/>
      <c r="AG64" s="76"/>
      <c r="AH64" s="75" t="s">
        <v>882</v>
      </c>
      <c r="AI64" s="75">
        <v>0</v>
      </c>
      <c r="AJ64" s="75"/>
      <c r="AK64" s="76"/>
      <c r="AL64" s="75" t="s">
        <v>882</v>
      </c>
      <c r="AM64" s="75">
        <v>0</v>
      </c>
      <c r="AN64" s="75"/>
      <c r="AO64" s="76"/>
      <c r="AP64" s="75" t="s">
        <v>882</v>
      </c>
      <c r="AQ64" s="75">
        <v>0</v>
      </c>
      <c r="AR64" s="75"/>
      <c r="AS64" s="56"/>
      <c r="AT64" s="56"/>
      <c r="AU64" s="56"/>
      <c r="AV64" s="56"/>
      <c r="AW64" s="56"/>
      <c r="AX64" s="56"/>
      <c r="AY64" s="55"/>
      <c r="AZ64" s="55"/>
    </row>
    <row r="65" spans="1:52" ht="28.15" customHeight="1" thickBot="1" x14ac:dyDescent="0.3">
      <c r="A65" s="55"/>
      <c r="B65" s="72" t="s">
        <v>851</v>
      </c>
      <c r="C65" s="71" t="s">
        <v>890</v>
      </c>
      <c r="D65" s="73"/>
      <c r="E65" s="73"/>
      <c r="F65" s="73"/>
      <c r="G65" s="70">
        <f t="shared" si="2"/>
        <v>0</v>
      </c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75" t="s">
        <v>883</v>
      </c>
      <c r="AA65" s="75">
        <v>0</v>
      </c>
      <c r="AB65" s="75" t="s">
        <v>929</v>
      </c>
      <c r="AC65" s="60"/>
      <c r="AD65" s="208" t="s">
        <v>838</v>
      </c>
      <c r="AE65" s="209"/>
      <c r="AF65" s="210"/>
      <c r="AG65" s="60"/>
      <c r="AH65" s="208" t="s">
        <v>839</v>
      </c>
      <c r="AI65" s="209"/>
      <c r="AJ65" s="210"/>
      <c r="AK65" s="60"/>
      <c r="AL65" s="208" t="s">
        <v>840</v>
      </c>
      <c r="AM65" s="209"/>
      <c r="AN65" s="210"/>
      <c r="AO65" s="60"/>
      <c r="AP65" s="64"/>
      <c r="AQ65" s="63"/>
      <c r="AR65" s="62"/>
      <c r="AS65" s="56"/>
      <c r="AT65" s="56"/>
      <c r="AU65" s="56"/>
      <c r="AV65" s="56"/>
      <c r="AW65" s="56"/>
      <c r="AX65" s="56"/>
      <c r="AY65" s="55"/>
      <c r="AZ65" s="55"/>
    </row>
    <row r="66" spans="1:52" ht="23.25" thickBot="1" x14ac:dyDescent="0.3">
      <c r="A66" s="55"/>
      <c r="B66" s="72" t="s">
        <v>857</v>
      </c>
      <c r="C66" s="71" t="s">
        <v>890</v>
      </c>
      <c r="D66" s="73"/>
      <c r="E66" s="73"/>
      <c r="F66" s="73"/>
      <c r="G66" s="70">
        <f t="shared" si="2"/>
        <v>0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75" t="s">
        <v>891</v>
      </c>
      <c r="AA66" s="75">
        <v>0</v>
      </c>
      <c r="AB66" s="75" t="s">
        <v>847</v>
      </c>
      <c r="AC66" s="60"/>
      <c r="AD66" s="211"/>
      <c r="AE66" s="212"/>
      <c r="AF66" s="213"/>
      <c r="AG66" s="60"/>
      <c r="AH66" s="211"/>
      <c r="AI66" s="212"/>
      <c r="AJ66" s="213"/>
      <c r="AK66" s="60"/>
      <c r="AL66" s="211"/>
      <c r="AM66" s="212"/>
      <c r="AN66" s="213"/>
      <c r="AO66" s="60"/>
      <c r="AP66" s="61"/>
      <c r="AQ66" s="56"/>
      <c r="AR66" s="60"/>
      <c r="AS66" s="56"/>
      <c r="AT66" s="56"/>
      <c r="AU66" s="56"/>
      <c r="AV66" s="56"/>
      <c r="AW66" s="56"/>
      <c r="AX66" s="56"/>
      <c r="AY66" s="55"/>
      <c r="AZ66" s="55"/>
    </row>
    <row r="67" spans="1:52" ht="22.15" customHeight="1" x14ac:dyDescent="0.25">
      <c r="A67" s="55"/>
      <c r="B67" s="72" t="s">
        <v>849</v>
      </c>
      <c r="C67" s="71" t="s">
        <v>890</v>
      </c>
      <c r="D67" s="73"/>
      <c r="E67" s="73"/>
      <c r="F67" s="73"/>
      <c r="G67" s="70">
        <f t="shared" si="2"/>
        <v>0</v>
      </c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61"/>
      <c r="AA67" s="56"/>
      <c r="AB67" s="60"/>
      <c r="AC67" s="60"/>
      <c r="AD67" s="211"/>
      <c r="AE67" s="212"/>
      <c r="AF67" s="213"/>
      <c r="AG67" s="60"/>
      <c r="AH67" s="211"/>
      <c r="AI67" s="212"/>
      <c r="AJ67" s="213"/>
      <c r="AK67" s="60"/>
      <c r="AL67" s="211"/>
      <c r="AM67" s="212"/>
      <c r="AN67" s="213"/>
      <c r="AO67" s="60"/>
      <c r="AP67" s="61"/>
      <c r="AQ67" s="56"/>
      <c r="AR67" s="60"/>
      <c r="AS67" s="56"/>
      <c r="AT67" s="56"/>
      <c r="AU67" s="56"/>
      <c r="AV67" s="56"/>
      <c r="AW67" s="56"/>
      <c r="AX67" s="56"/>
      <c r="AY67" s="55"/>
      <c r="AZ67" s="55"/>
    </row>
    <row r="68" spans="1:52" ht="22.15" customHeight="1" thickBot="1" x14ac:dyDescent="0.3">
      <c r="A68" s="55"/>
      <c r="B68" s="72" t="s">
        <v>861</v>
      </c>
      <c r="C68" s="71" t="s">
        <v>890</v>
      </c>
      <c r="D68" s="73"/>
      <c r="E68" s="73"/>
      <c r="F68" s="73"/>
      <c r="G68" s="70">
        <f t="shared" si="2"/>
        <v>0</v>
      </c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61"/>
      <c r="AA68" s="56"/>
      <c r="AB68" s="60"/>
      <c r="AC68" s="60"/>
      <c r="AD68" s="214"/>
      <c r="AE68" s="215"/>
      <c r="AF68" s="216"/>
      <c r="AG68" s="60"/>
      <c r="AH68" s="214"/>
      <c r="AI68" s="215"/>
      <c r="AJ68" s="216"/>
      <c r="AK68" s="60"/>
      <c r="AL68" s="214"/>
      <c r="AM68" s="215"/>
      <c r="AN68" s="216"/>
      <c r="AO68" s="60"/>
      <c r="AP68" s="61"/>
      <c r="AQ68" s="56"/>
      <c r="AR68" s="60"/>
      <c r="AS68" s="56"/>
      <c r="AT68" s="56"/>
      <c r="AU68" s="56"/>
      <c r="AV68" s="56"/>
      <c r="AW68" s="56"/>
      <c r="AX68" s="56"/>
      <c r="AY68" s="55"/>
      <c r="AZ68" s="55"/>
    </row>
    <row r="69" spans="1:52" ht="22.15" customHeight="1" thickBot="1" x14ac:dyDescent="0.3">
      <c r="A69" s="55"/>
      <c r="B69" s="72" t="s">
        <v>850</v>
      </c>
      <c r="C69" s="71" t="s">
        <v>890</v>
      </c>
      <c r="D69" s="71" t="s">
        <v>890</v>
      </c>
      <c r="E69" s="71" t="s">
        <v>890</v>
      </c>
      <c r="F69" s="71" t="s">
        <v>890</v>
      </c>
      <c r="G69" s="70">
        <f t="shared" si="2"/>
        <v>0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61"/>
      <c r="AA69" s="56"/>
      <c r="AB69" s="60"/>
      <c r="AC69" s="60"/>
      <c r="AD69" s="74" t="s">
        <v>844</v>
      </c>
      <c r="AE69" s="74" t="s">
        <v>845</v>
      </c>
      <c r="AF69" s="74" t="s">
        <v>846</v>
      </c>
      <c r="AG69" s="60"/>
      <c r="AH69" s="74" t="s">
        <v>844</v>
      </c>
      <c r="AI69" s="74" t="s">
        <v>845</v>
      </c>
      <c r="AJ69" s="74" t="s">
        <v>846</v>
      </c>
      <c r="AK69" s="60"/>
      <c r="AL69" s="74" t="s">
        <v>844</v>
      </c>
      <c r="AM69" s="74" t="s">
        <v>845</v>
      </c>
      <c r="AN69" s="74" t="s">
        <v>846</v>
      </c>
      <c r="AO69" s="60"/>
      <c r="AP69" s="61"/>
      <c r="AQ69" s="56"/>
      <c r="AR69" s="60"/>
      <c r="AS69" s="56"/>
      <c r="AT69" s="56"/>
      <c r="AU69" s="56"/>
      <c r="AV69" s="56"/>
      <c r="AW69" s="56"/>
      <c r="AX69" s="56"/>
      <c r="AY69" s="55"/>
      <c r="AZ69" s="55"/>
    </row>
    <row r="70" spans="1:52" ht="22.15" customHeight="1" thickBot="1" x14ac:dyDescent="0.3">
      <c r="A70" s="55"/>
      <c r="B70" s="72" t="s">
        <v>867</v>
      </c>
      <c r="C70" s="71" t="s">
        <v>890</v>
      </c>
      <c r="D70" s="73"/>
      <c r="E70" s="73"/>
      <c r="F70" s="73"/>
      <c r="G70" s="70">
        <f t="shared" si="2"/>
        <v>0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61"/>
      <c r="AA70" s="56"/>
      <c r="AB70" s="60"/>
      <c r="AC70" s="60"/>
      <c r="AD70" s="65" t="s">
        <v>848</v>
      </c>
      <c r="AE70" s="65">
        <v>25</v>
      </c>
      <c r="AF70" s="65"/>
      <c r="AG70" s="60"/>
      <c r="AH70" s="65" t="s">
        <v>848</v>
      </c>
      <c r="AI70" s="65">
        <v>25</v>
      </c>
      <c r="AJ70" s="65"/>
      <c r="AK70" s="60"/>
      <c r="AL70" s="65" t="s">
        <v>848</v>
      </c>
      <c r="AM70" s="65">
        <v>25</v>
      </c>
      <c r="AN70" s="65"/>
      <c r="AO70" s="60"/>
      <c r="AP70" s="61"/>
      <c r="AQ70" s="56"/>
      <c r="AR70" s="60"/>
      <c r="AS70" s="56"/>
      <c r="AT70" s="56"/>
      <c r="AU70" s="56"/>
      <c r="AV70" s="56"/>
      <c r="AW70" s="56"/>
      <c r="AX70" s="56"/>
      <c r="AY70" s="55"/>
      <c r="AZ70" s="55"/>
    </row>
    <row r="71" spans="1:52" ht="22.15" customHeight="1" thickBot="1" x14ac:dyDescent="0.3">
      <c r="A71" s="55"/>
      <c r="B71" s="72" t="s">
        <v>869</v>
      </c>
      <c r="C71" s="71" t="s">
        <v>890</v>
      </c>
      <c r="D71" s="73"/>
      <c r="E71" s="73"/>
      <c r="F71" s="73"/>
      <c r="G71" s="70">
        <f t="shared" si="2"/>
        <v>0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61"/>
      <c r="AA71" s="56"/>
      <c r="AB71" s="60"/>
      <c r="AC71" s="60"/>
      <c r="AD71" s="66" t="s">
        <v>853</v>
      </c>
      <c r="AE71" s="66">
        <v>18</v>
      </c>
      <c r="AF71" s="66"/>
      <c r="AG71" s="60"/>
      <c r="AH71" s="66" t="s">
        <v>853</v>
      </c>
      <c r="AI71" s="66">
        <v>18</v>
      </c>
      <c r="AJ71" s="66"/>
      <c r="AK71" s="60"/>
      <c r="AL71" s="66" t="s">
        <v>853</v>
      </c>
      <c r="AM71" s="66">
        <v>18</v>
      </c>
      <c r="AN71" s="66"/>
      <c r="AO71" s="60"/>
      <c r="AP71" s="61"/>
      <c r="AQ71" s="56"/>
      <c r="AR71" s="60"/>
      <c r="AS71" s="56"/>
      <c r="AT71" s="56"/>
      <c r="AU71" s="56"/>
      <c r="AV71" s="56"/>
      <c r="AW71" s="56"/>
      <c r="AX71" s="56"/>
      <c r="AY71" s="55"/>
      <c r="AZ71" s="55"/>
    </row>
    <row r="72" spans="1:52" ht="22.15" customHeight="1" thickBot="1" x14ac:dyDescent="0.3">
      <c r="A72" s="55"/>
      <c r="B72" s="72" t="s">
        <v>884</v>
      </c>
      <c r="C72" s="71" t="s">
        <v>843</v>
      </c>
      <c r="D72" s="71" t="s">
        <v>843</v>
      </c>
      <c r="E72" s="71" t="s">
        <v>843</v>
      </c>
      <c r="F72" s="71" t="s">
        <v>843</v>
      </c>
      <c r="G72" s="70">
        <f t="shared" si="2"/>
        <v>0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61"/>
      <c r="AA72" s="56"/>
      <c r="AB72" s="60"/>
      <c r="AC72" s="60"/>
      <c r="AD72" s="65" t="s">
        <v>858</v>
      </c>
      <c r="AE72" s="65">
        <v>15</v>
      </c>
      <c r="AF72" s="65"/>
      <c r="AG72" s="60"/>
      <c r="AH72" s="65" t="s">
        <v>858</v>
      </c>
      <c r="AI72" s="65">
        <v>15</v>
      </c>
      <c r="AJ72" s="65"/>
      <c r="AK72" s="60"/>
      <c r="AL72" s="65" t="s">
        <v>858</v>
      </c>
      <c r="AM72" s="65">
        <v>15</v>
      </c>
      <c r="AN72" s="65"/>
      <c r="AO72" s="60"/>
      <c r="AP72" s="61"/>
      <c r="AQ72" s="56"/>
      <c r="AR72" s="60"/>
      <c r="AS72" s="56"/>
      <c r="AT72" s="56"/>
      <c r="AU72" s="56"/>
      <c r="AV72" s="56"/>
      <c r="AW72" s="56"/>
      <c r="AX72" s="56"/>
      <c r="AY72" s="55"/>
      <c r="AZ72" s="55"/>
    </row>
    <row r="73" spans="1:52" ht="22.15" customHeight="1" thickBot="1" x14ac:dyDescent="0.3">
      <c r="A73" s="55"/>
      <c r="B73" s="72" t="s">
        <v>871</v>
      </c>
      <c r="C73" s="71" t="s">
        <v>843</v>
      </c>
      <c r="D73" s="71" t="s">
        <v>843</v>
      </c>
      <c r="E73" s="71" t="s">
        <v>843</v>
      </c>
      <c r="F73" s="71" t="s">
        <v>843</v>
      </c>
      <c r="G73" s="70">
        <f t="shared" si="2"/>
        <v>0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1"/>
      <c r="AA73" s="56"/>
      <c r="AB73" s="60"/>
      <c r="AC73" s="60"/>
      <c r="AD73" s="66" t="s">
        <v>862</v>
      </c>
      <c r="AE73" s="66">
        <v>12</v>
      </c>
      <c r="AF73" s="66"/>
      <c r="AG73" s="60"/>
      <c r="AH73" s="66" t="s">
        <v>862</v>
      </c>
      <c r="AI73" s="66">
        <v>12</v>
      </c>
      <c r="AJ73" s="66"/>
      <c r="AK73" s="60"/>
      <c r="AL73" s="66" t="s">
        <v>862</v>
      </c>
      <c r="AM73" s="66">
        <v>12</v>
      </c>
      <c r="AN73" s="66"/>
      <c r="AO73" s="60"/>
      <c r="AP73" s="61"/>
      <c r="AQ73" s="56"/>
      <c r="AR73" s="60"/>
      <c r="AS73" s="56"/>
      <c r="AT73" s="56"/>
      <c r="AU73" s="56"/>
      <c r="AV73" s="56"/>
      <c r="AW73" s="56"/>
      <c r="AX73" s="56"/>
      <c r="AY73" s="55"/>
      <c r="AZ73" s="55"/>
    </row>
    <row r="74" spans="1:52" ht="22.15" customHeight="1" thickBot="1" x14ac:dyDescent="0.3">
      <c r="A74" s="55"/>
      <c r="B74" s="69" t="s">
        <v>875</v>
      </c>
      <c r="C74" s="68" t="s">
        <v>843</v>
      </c>
      <c r="D74" s="68" t="s">
        <v>843</v>
      </c>
      <c r="E74" s="68" t="s">
        <v>843</v>
      </c>
      <c r="F74" s="68" t="s">
        <v>843</v>
      </c>
      <c r="G74" s="67">
        <f t="shared" si="2"/>
        <v>0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61"/>
      <c r="AA74" s="56"/>
      <c r="AB74" s="60"/>
      <c r="AC74" s="60"/>
      <c r="AD74" s="65" t="s">
        <v>863</v>
      </c>
      <c r="AE74" s="65">
        <v>10</v>
      </c>
      <c r="AF74" s="65"/>
      <c r="AG74" s="60"/>
      <c r="AH74" s="65" t="s">
        <v>863</v>
      </c>
      <c r="AI74" s="65">
        <v>10</v>
      </c>
      <c r="AJ74" s="65"/>
      <c r="AK74" s="60"/>
      <c r="AL74" s="65" t="s">
        <v>863</v>
      </c>
      <c r="AM74" s="65">
        <v>10</v>
      </c>
      <c r="AN74" s="65"/>
      <c r="AO74" s="60"/>
      <c r="AP74" s="61"/>
      <c r="AQ74" s="56"/>
      <c r="AR74" s="60"/>
      <c r="AS74" s="56"/>
      <c r="AT74" s="56"/>
      <c r="AU74" s="56"/>
      <c r="AV74" s="56"/>
      <c r="AW74" s="56"/>
      <c r="AX74" s="56"/>
      <c r="AY74" s="55"/>
      <c r="AZ74" s="55"/>
    </row>
    <row r="75" spans="1:52" ht="15.75" thickBot="1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61"/>
      <c r="AA75" s="56"/>
      <c r="AB75" s="60"/>
      <c r="AC75" s="60"/>
      <c r="AD75" s="66" t="s">
        <v>866</v>
      </c>
      <c r="AE75" s="66">
        <v>8</v>
      </c>
      <c r="AF75" s="66"/>
      <c r="AG75" s="60"/>
      <c r="AH75" s="66" t="s">
        <v>866</v>
      </c>
      <c r="AI75" s="66">
        <v>8</v>
      </c>
      <c r="AJ75" s="66"/>
      <c r="AK75" s="60"/>
      <c r="AL75" s="66" t="s">
        <v>866</v>
      </c>
      <c r="AM75" s="66">
        <v>8</v>
      </c>
      <c r="AN75" s="66"/>
      <c r="AO75" s="60"/>
      <c r="AP75" s="61"/>
      <c r="AQ75" s="56"/>
      <c r="AR75" s="60"/>
      <c r="AS75" s="56"/>
      <c r="AT75" s="56"/>
      <c r="AU75" s="56"/>
      <c r="AV75" s="56"/>
      <c r="AW75" s="56"/>
      <c r="AX75" s="56"/>
      <c r="AY75" s="55"/>
      <c r="AZ75" s="55"/>
    </row>
    <row r="76" spans="1:52" ht="15.75" thickBot="1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61"/>
      <c r="AA76" s="56"/>
      <c r="AB76" s="60"/>
      <c r="AC76" s="60"/>
      <c r="AD76" s="65" t="s">
        <v>868</v>
      </c>
      <c r="AE76" s="65">
        <v>6</v>
      </c>
      <c r="AF76" s="65"/>
      <c r="AG76" s="60"/>
      <c r="AH76" s="65" t="s">
        <v>868</v>
      </c>
      <c r="AI76" s="65">
        <v>6</v>
      </c>
      <c r="AJ76" s="65"/>
      <c r="AK76" s="60"/>
      <c r="AL76" s="65" t="s">
        <v>868</v>
      </c>
      <c r="AM76" s="65">
        <v>6</v>
      </c>
      <c r="AN76" s="65"/>
      <c r="AO76" s="60"/>
      <c r="AP76" s="61"/>
      <c r="AQ76" s="56"/>
      <c r="AR76" s="60"/>
      <c r="AS76" s="56"/>
      <c r="AT76" s="56"/>
      <c r="AU76" s="56"/>
      <c r="AV76" s="56"/>
      <c r="AW76" s="56"/>
      <c r="AX76" s="56"/>
      <c r="AY76" s="55"/>
      <c r="AZ76" s="55"/>
    </row>
    <row r="77" spans="1:52" ht="15.75" thickBot="1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61"/>
      <c r="AA77" s="56"/>
      <c r="AB77" s="60"/>
      <c r="AC77" s="60"/>
      <c r="AD77" s="66" t="s">
        <v>870</v>
      </c>
      <c r="AE77" s="66">
        <v>4</v>
      </c>
      <c r="AF77" s="66"/>
      <c r="AG77" s="60"/>
      <c r="AH77" s="66" t="s">
        <v>870</v>
      </c>
      <c r="AI77" s="66">
        <v>4</v>
      </c>
      <c r="AJ77" s="66"/>
      <c r="AK77" s="60"/>
      <c r="AL77" s="66" t="s">
        <v>870</v>
      </c>
      <c r="AM77" s="66">
        <v>4</v>
      </c>
      <c r="AN77" s="66"/>
      <c r="AO77" s="60"/>
      <c r="AP77" s="61"/>
      <c r="AQ77" s="56"/>
      <c r="AR77" s="60"/>
      <c r="AS77" s="56"/>
      <c r="AT77" s="56"/>
      <c r="AU77" s="56"/>
      <c r="AV77" s="56"/>
      <c r="AW77" s="56"/>
      <c r="AX77" s="56"/>
      <c r="AY77" s="55"/>
      <c r="AZ77" s="55"/>
    </row>
    <row r="78" spans="1:52" ht="15.75" thickBot="1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61"/>
      <c r="AA78" s="56"/>
      <c r="AB78" s="60"/>
      <c r="AC78" s="60"/>
      <c r="AD78" s="65" t="s">
        <v>872</v>
      </c>
      <c r="AE78" s="65">
        <v>2</v>
      </c>
      <c r="AF78" s="65"/>
      <c r="AG78" s="60"/>
      <c r="AH78" s="65" t="s">
        <v>872</v>
      </c>
      <c r="AI78" s="65">
        <v>2</v>
      </c>
      <c r="AJ78" s="65"/>
      <c r="AK78" s="60"/>
      <c r="AL78" s="65" t="s">
        <v>872</v>
      </c>
      <c r="AM78" s="65">
        <v>2</v>
      </c>
      <c r="AN78" s="65"/>
      <c r="AO78" s="60"/>
      <c r="AP78" s="61"/>
      <c r="AQ78" s="56"/>
      <c r="AR78" s="60"/>
      <c r="AS78" s="56"/>
      <c r="AT78" s="56"/>
      <c r="AU78" s="56"/>
      <c r="AV78" s="56"/>
      <c r="AW78" s="56"/>
      <c r="AX78" s="56"/>
      <c r="AY78" s="55"/>
      <c r="AZ78" s="55"/>
    </row>
    <row r="79" spans="1:52" ht="15.75" thickBot="1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61"/>
      <c r="AA79" s="56"/>
      <c r="AB79" s="60"/>
      <c r="AC79" s="60"/>
      <c r="AD79" s="66" t="s">
        <v>873</v>
      </c>
      <c r="AE79" s="66">
        <v>1</v>
      </c>
      <c r="AF79" s="66"/>
      <c r="AG79" s="60"/>
      <c r="AH79" s="66" t="s">
        <v>873</v>
      </c>
      <c r="AI79" s="66">
        <v>1</v>
      </c>
      <c r="AJ79" s="66"/>
      <c r="AK79" s="60"/>
      <c r="AL79" s="66" t="s">
        <v>873</v>
      </c>
      <c r="AM79" s="66">
        <v>1</v>
      </c>
      <c r="AN79" s="66"/>
      <c r="AO79" s="60"/>
      <c r="AP79" s="61"/>
      <c r="AQ79" s="56"/>
      <c r="AR79" s="60"/>
      <c r="AS79" s="56"/>
      <c r="AT79" s="56"/>
      <c r="AU79" s="56"/>
      <c r="AV79" s="56"/>
      <c r="AW79" s="56"/>
      <c r="AX79" s="56"/>
      <c r="AY79" s="55"/>
      <c r="AZ79" s="55"/>
    </row>
    <row r="80" spans="1:52" ht="15.75" thickBot="1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61"/>
      <c r="AA80" s="56"/>
      <c r="AB80" s="60"/>
      <c r="AC80" s="60"/>
      <c r="AD80" s="65" t="s">
        <v>874</v>
      </c>
      <c r="AE80" s="65">
        <v>0</v>
      </c>
      <c r="AF80" s="65"/>
      <c r="AG80" s="60"/>
      <c r="AH80" s="65" t="s">
        <v>874</v>
      </c>
      <c r="AI80" s="65">
        <v>0</v>
      </c>
      <c r="AJ80" s="65"/>
      <c r="AK80" s="60"/>
      <c r="AL80" s="65" t="s">
        <v>874</v>
      </c>
      <c r="AM80" s="65">
        <v>0</v>
      </c>
      <c r="AN80" s="65"/>
      <c r="AO80" s="60"/>
      <c r="AP80" s="61"/>
      <c r="AQ80" s="56"/>
      <c r="AR80" s="60"/>
      <c r="AS80" s="56"/>
      <c r="AT80" s="56"/>
      <c r="AU80" s="56"/>
      <c r="AV80" s="56"/>
      <c r="AW80" s="56"/>
      <c r="AX80" s="56"/>
      <c r="AY80" s="55"/>
      <c r="AZ80" s="55"/>
    </row>
    <row r="81" spans="1:52" ht="15.75" thickBot="1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61"/>
      <c r="AA81" s="56"/>
      <c r="AB81" s="60"/>
      <c r="AC81" s="60"/>
      <c r="AD81" s="66" t="s">
        <v>876</v>
      </c>
      <c r="AE81" s="66">
        <v>0</v>
      </c>
      <c r="AF81" s="66"/>
      <c r="AG81" s="60"/>
      <c r="AH81" s="66" t="s">
        <v>876</v>
      </c>
      <c r="AI81" s="66">
        <v>0</v>
      </c>
      <c r="AJ81" s="66"/>
      <c r="AK81" s="60"/>
      <c r="AL81" s="66" t="s">
        <v>876</v>
      </c>
      <c r="AM81" s="66">
        <v>0</v>
      </c>
      <c r="AN81" s="66"/>
      <c r="AO81" s="60"/>
      <c r="AP81" s="61"/>
      <c r="AQ81" s="56"/>
      <c r="AR81" s="60"/>
      <c r="AS81" s="56"/>
      <c r="AT81" s="56"/>
      <c r="AU81" s="56"/>
      <c r="AV81" s="56"/>
      <c r="AW81" s="56"/>
      <c r="AX81" s="56"/>
      <c r="AY81" s="55"/>
      <c r="AZ81" s="55"/>
    </row>
    <row r="82" spans="1:52" ht="15.75" thickBot="1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61"/>
      <c r="AA82" s="56"/>
      <c r="AB82" s="60"/>
      <c r="AC82" s="60"/>
      <c r="AD82" s="65" t="s">
        <v>877</v>
      </c>
      <c r="AE82" s="65">
        <v>0</v>
      </c>
      <c r="AF82" s="65"/>
      <c r="AG82" s="60"/>
      <c r="AH82" s="65" t="s">
        <v>877</v>
      </c>
      <c r="AI82" s="65">
        <v>0</v>
      </c>
      <c r="AJ82" s="65"/>
      <c r="AK82" s="60"/>
      <c r="AL82" s="65" t="s">
        <v>877</v>
      </c>
      <c r="AM82" s="65">
        <v>0</v>
      </c>
      <c r="AN82" s="65"/>
      <c r="AO82" s="60"/>
      <c r="AP82" s="61"/>
      <c r="AQ82" s="56"/>
      <c r="AR82" s="60"/>
      <c r="AS82" s="56"/>
      <c r="AT82" s="56"/>
      <c r="AU82" s="56"/>
      <c r="AV82" s="56"/>
      <c r="AW82" s="56"/>
      <c r="AX82" s="56"/>
      <c r="AY82" s="55"/>
      <c r="AZ82" s="55"/>
    </row>
    <row r="83" spans="1:52" ht="15.75" thickBot="1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61"/>
      <c r="AA83" s="56"/>
      <c r="AB83" s="60"/>
      <c r="AC83" s="60"/>
      <c r="AD83" s="66" t="s">
        <v>879</v>
      </c>
      <c r="AE83" s="66">
        <v>0</v>
      </c>
      <c r="AF83" s="66"/>
      <c r="AG83" s="60"/>
      <c r="AH83" s="66" t="s">
        <v>879</v>
      </c>
      <c r="AI83" s="66">
        <v>0</v>
      </c>
      <c r="AJ83" s="66"/>
      <c r="AK83" s="60"/>
      <c r="AL83" s="66" t="s">
        <v>879</v>
      </c>
      <c r="AM83" s="66">
        <v>0</v>
      </c>
      <c r="AN83" s="66"/>
      <c r="AO83" s="60"/>
      <c r="AP83" s="61"/>
      <c r="AQ83" s="56"/>
      <c r="AR83" s="60"/>
      <c r="AS83" s="56"/>
      <c r="AT83" s="56"/>
      <c r="AU83" s="56"/>
      <c r="AV83" s="56"/>
      <c r="AW83" s="56"/>
      <c r="AX83" s="56"/>
      <c r="AY83" s="55"/>
      <c r="AZ83" s="55"/>
    </row>
    <row r="84" spans="1:52" ht="15.75" thickBot="1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61"/>
      <c r="AA84" s="56"/>
      <c r="AB84" s="60"/>
      <c r="AC84" s="60"/>
      <c r="AD84" s="65" t="s">
        <v>880</v>
      </c>
      <c r="AE84" s="65">
        <v>0</v>
      </c>
      <c r="AF84" s="65"/>
      <c r="AG84" s="60"/>
      <c r="AH84" s="65" t="s">
        <v>880</v>
      </c>
      <c r="AI84" s="65">
        <v>0</v>
      </c>
      <c r="AJ84" s="65"/>
      <c r="AK84" s="60"/>
      <c r="AL84" s="65" t="s">
        <v>880</v>
      </c>
      <c r="AM84" s="65">
        <v>0</v>
      </c>
      <c r="AN84" s="65"/>
      <c r="AO84" s="60"/>
      <c r="AP84" s="61"/>
      <c r="AQ84" s="56"/>
      <c r="AR84" s="60"/>
      <c r="AS84" s="56"/>
      <c r="AT84" s="56"/>
      <c r="AU84" s="56"/>
      <c r="AV84" s="56"/>
      <c r="AW84" s="56"/>
      <c r="AX84" s="56"/>
      <c r="AY84" s="55"/>
      <c r="AZ84" s="55"/>
    </row>
    <row r="85" spans="1:52" ht="15.75" thickBot="1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61"/>
      <c r="AA85" s="56"/>
      <c r="AB85" s="60"/>
      <c r="AC85" s="60"/>
      <c r="AD85" s="66" t="s">
        <v>881</v>
      </c>
      <c r="AE85" s="66">
        <v>0</v>
      </c>
      <c r="AF85" s="66"/>
      <c r="AG85" s="60"/>
      <c r="AH85" s="66" t="s">
        <v>881</v>
      </c>
      <c r="AI85" s="66">
        <v>0</v>
      </c>
      <c r="AJ85" s="66"/>
      <c r="AK85" s="60"/>
      <c r="AL85" s="66" t="s">
        <v>881</v>
      </c>
      <c r="AM85" s="66">
        <v>0</v>
      </c>
      <c r="AN85" s="66"/>
      <c r="AO85" s="60"/>
      <c r="AP85" s="61"/>
      <c r="AQ85" s="56"/>
      <c r="AR85" s="60"/>
      <c r="AS85" s="56"/>
      <c r="AT85" s="56"/>
      <c r="AU85" s="56"/>
      <c r="AV85" s="56"/>
      <c r="AW85" s="56"/>
      <c r="AX85" s="56"/>
      <c r="AY85" s="55"/>
      <c r="AZ85" s="55"/>
    </row>
    <row r="86" spans="1:52" ht="15.75" thickBot="1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61"/>
      <c r="AA86" s="56"/>
      <c r="AB86" s="60"/>
      <c r="AC86" s="60"/>
      <c r="AD86" s="65" t="s">
        <v>882</v>
      </c>
      <c r="AE86" s="65">
        <v>0</v>
      </c>
      <c r="AF86" s="65"/>
      <c r="AG86" s="60"/>
      <c r="AH86" s="65" t="s">
        <v>882</v>
      </c>
      <c r="AI86" s="65">
        <v>0</v>
      </c>
      <c r="AJ86" s="65"/>
      <c r="AK86" s="60"/>
      <c r="AL86" s="65" t="s">
        <v>882</v>
      </c>
      <c r="AM86" s="65">
        <v>0</v>
      </c>
      <c r="AN86" s="65"/>
      <c r="AO86" s="60"/>
      <c r="AP86" s="61"/>
      <c r="AQ86" s="56"/>
      <c r="AR86" s="60"/>
      <c r="AS86" s="56"/>
      <c r="AT86" s="56"/>
      <c r="AU86" s="56"/>
      <c r="AV86" s="56"/>
      <c r="AW86" s="56"/>
      <c r="AX86" s="56"/>
      <c r="AY86" s="55"/>
      <c r="AZ86" s="55"/>
    </row>
    <row r="87" spans="1:52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61"/>
      <c r="AA87" s="56"/>
      <c r="AB87" s="60"/>
      <c r="AC87" s="60"/>
      <c r="AD87" s="64"/>
      <c r="AE87" s="63"/>
      <c r="AF87" s="62"/>
      <c r="AG87" s="60"/>
      <c r="AH87" s="64"/>
      <c r="AI87" s="63"/>
      <c r="AJ87" s="62"/>
      <c r="AK87" s="60"/>
      <c r="AL87" s="64"/>
      <c r="AM87" s="63"/>
      <c r="AN87" s="62"/>
      <c r="AO87" s="60"/>
      <c r="AP87" s="61"/>
      <c r="AQ87" s="56"/>
      <c r="AR87" s="60"/>
      <c r="AS87" s="56"/>
      <c r="AT87" s="56"/>
      <c r="AU87" s="56"/>
      <c r="AV87" s="56"/>
      <c r="AW87" s="56"/>
      <c r="AX87" s="56"/>
      <c r="AY87" s="55"/>
      <c r="AZ87" s="55"/>
    </row>
    <row r="88" spans="1:52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61"/>
      <c r="AA88" s="56"/>
      <c r="AB88" s="60"/>
      <c r="AC88" s="60"/>
      <c r="AD88" s="61"/>
      <c r="AE88" s="56"/>
      <c r="AF88" s="60"/>
      <c r="AG88" s="60"/>
      <c r="AH88" s="61"/>
      <c r="AI88" s="56"/>
      <c r="AJ88" s="60"/>
      <c r="AK88" s="60"/>
      <c r="AL88" s="61"/>
      <c r="AM88" s="56"/>
      <c r="AN88" s="60"/>
      <c r="AO88" s="60"/>
      <c r="AP88" s="61"/>
      <c r="AQ88" s="56"/>
      <c r="AR88" s="60"/>
      <c r="AS88" s="56"/>
      <c r="AT88" s="56"/>
      <c r="AU88" s="56"/>
      <c r="AV88" s="56"/>
      <c r="AW88" s="56"/>
      <c r="AX88" s="56"/>
      <c r="AY88" s="55"/>
      <c r="AZ88" s="55"/>
    </row>
    <row r="89" spans="1:52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61"/>
      <c r="AA89" s="56"/>
      <c r="AB89" s="60"/>
      <c r="AC89" s="60"/>
      <c r="AD89" s="61"/>
      <c r="AE89" s="56"/>
      <c r="AF89" s="60"/>
      <c r="AG89" s="60"/>
      <c r="AH89" s="61"/>
      <c r="AI89" s="56"/>
      <c r="AJ89" s="60"/>
      <c r="AK89" s="60"/>
      <c r="AL89" s="61"/>
      <c r="AM89" s="56"/>
      <c r="AN89" s="60"/>
      <c r="AO89" s="60"/>
      <c r="AP89" s="61"/>
      <c r="AQ89" s="56"/>
      <c r="AR89" s="60"/>
      <c r="AS89" s="56"/>
      <c r="AT89" s="56"/>
      <c r="AU89" s="56"/>
      <c r="AV89" s="56"/>
      <c r="AW89" s="56"/>
      <c r="AX89" s="56"/>
      <c r="AY89" s="55"/>
      <c r="AZ89" s="55"/>
    </row>
    <row r="90" spans="1:52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61"/>
      <c r="AA90" s="56"/>
      <c r="AB90" s="60"/>
      <c r="AC90" s="60"/>
      <c r="AD90" s="61"/>
      <c r="AE90" s="56"/>
      <c r="AF90" s="60"/>
      <c r="AG90" s="60"/>
      <c r="AH90" s="61"/>
      <c r="AI90" s="56"/>
      <c r="AJ90" s="60"/>
      <c r="AK90" s="60"/>
      <c r="AL90" s="61"/>
      <c r="AM90" s="56"/>
      <c r="AN90" s="60"/>
      <c r="AO90" s="60"/>
      <c r="AP90" s="61"/>
      <c r="AQ90" s="56"/>
      <c r="AR90" s="60"/>
      <c r="AS90" s="56"/>
      <c r="AT90" s="56"/>
      <c r="AU90" s="56"/>
      <c r="AV90" s="56"/>
      <c r="AW90" s="56"/>
      <c r="AX90" s="56"/>
      <c r="AY90" s="55"/>
      <c r="AZ90" s="55"/>
    </row>
    <row r="91" spans="1:52" ht="15.75" thickBot="1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9"/>
      <c r="AA91" s="58"/>
      <c r="AB91" s="57"/>
      <c r="AC91" s="57"/>
      <c r="AD91" s="59"/>
      <c r="AE91" s="58"/>
      <c r="AF91" s="57"/>
      <c r="AG91" s="57"/>
      <c r="AH91" s="59"/>
      <c r="AI91" s="58"/>
      <c r="AJ91" s="57"/>
      <c r="AK91" s="57"/>
      <c r="AL91" s="59"/>
      <c r="AM91" s="58"/>
      <c r="AN91" s="57"/>
      <c r="AO91" s="57"/>
      <c r="AP91" s="59"/>
      <c r="AQ91" s="58"/>
      <c r="AR91" s="57"/>
      <c r="AS91" s="56"/>
      <c r="AT91" s="56"/>
      <c r="AU91" s="56"/>
      <c r="AV91" s="56"/>
      <c r="AW91" s="56"/>
      <c r="AX91" s="56"/>
      <c r="AY91" s="55"/>
      <c r="AZ91" s="55"/>
    </row>
    <row r="92" spans="1:52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</row>
    <row r="93" spans="1:52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</row>
    <row r="94" spans="1:52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</row>
    <row r="95" spans="1:52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</row>
    <row r="96" spans="1:52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</row>
    <row r="97" spans="1:52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</row>
    <row r="98" spans="1:52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</row>
    <row r="99" spans="1:52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</row>
    <row r="100" spans="1:52" x14ac:dyDescent="0.2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</row>
    <row r="101" spans="1:52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</row>
    <row r="102" spans="1:52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</row>
    <row r="103" spans="1:52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</row>
    <row r="104" spans="1:5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</row>
    <row r="105" spans="1:52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</row>
    <row r="106" spans="1:52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</row>
    <row r="107" spans="1:52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</row>
    <row r="108" spans="1:52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</row>
    <row r="109" spans="1:52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</row>
    <row r="110" spans="1:52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</row>
    <row r="111" spans="1:52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</row>
    <row r="112" spans="1:52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</row>
    <row r="113" spans="1:5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</row>
    <row r="114" spans="1:52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</row>
    <row r="115" spans="1:52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</row>
    <row r="116" spans="1:52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</row>
    <row r="117" spans="1:52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</row>
    <row r="118" spans="1:52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</row>
    <row r="119" spans="1:52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</row>
    <row r="120" spans="1:52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</row>
    <row r="121" spans="1:52" x14ac:dyDescent="0.2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</row>
    <row r="122" spans="1:52" x14ac:dyDescent="0.2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</row>
    <row r="123" spans="1:52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</row>
    <row r="124" spans="1:52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</row>
    <row r="125" spans="1:52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</row>
    <row r="126" spans="1:52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</row>
    <row r="127" spans="1:52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</row>
    <row r="128" spans="1:52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</row>
    <row r="129" spans="1:52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</row>
    <row r="130" spans="1:52" ht="15.75" thickBot="1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</row>
    <row r="131" spans="1:52" ht="15.75" thickBot="1" x14ac:dyDescent="0.3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spans="1:52" ht="15.75" thickBot="1" x14ac:dyDescent="0.3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spans="1:52" ht="15.75" thickBot="1" x14ac:dyDescent="0.3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spans="1:52" ht="15.75" thickBot="1" x14ac:dyDescent="0.3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spans="1:52" ht="15.75" thickBot="1" x14ac:dyDescent="0.3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spans="1:52" ht="15.75" thickBot="1" x14ac:dyDescent="0.3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spans="1:52" ht="15.75" thickBot="1" x14ac:dyDescent="0.3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spans="1:52" ht="15.75" thickBot="1" x14ac:dyDescent="0.3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spans="1:52" ht="15.75" thickBot="1" x14ac:dyDescent="0.3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spans="1:52" ht="15.75" thickBot="1" x14ac:dyDescent="0.3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spans="1:52" ht="15.75" thickBot="1" x14ac:dyDescent="0.3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spans="1:52" ht="15.75" thickBot="1" x14ac:dyDescent="0.3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spans="1:52" ht="15.75" thickBot="1" x14ac:dyDescent="0.3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spans="1:52" ht="15.75" thickBot="1" x14ac:dyDescent="0.3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spans="2:29" ht="15.75" thickBot="1" x14ac:dyDescent="0.3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spans="2:29" ht="15.75" thickBot="1" x14ac:dyDescent="0.3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spans="2:29" ht="15.75" thickBot="1" x14ac:dyDescent="0.3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spans="2:29" ht="15.75" thickBot="1" x14ac:dyDescent="0.3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spans="2:29" ht="15.75" thickBot="1" x14ac:dyDescent="0.3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spans="2:29" ht="15.75" thickBot="1" x14ac:dyDescent="0.3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spans="2:29" ht="15.75" thickBot="1" x14ac:dyDescent="0.3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spans="2:29" ht="15.75" thickBot="1" x14ac:dyDescent="0.3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spans="2:29" ht="15.75" thickBot="1" x14ac:dyDescent="0.3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spans="2:29" ht="15.75" thickBot="1" x14ac:dyDescent="0.3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spans="2:29" ht="15.75" thickBot="1" x14ac:dyDescent="0.3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spans="2:29" ht="15.75" thickBot="1" x14ac:dyDescent="0.3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spans="2:29" ht="15.75" thickBot="1" x14ac:dyDescent="0.3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spans="2:29" ht="15.75" thickBot="1" x14ac:dyDescent="0.3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spans="2:29" ht="15.75" thickBot="1" x14ac:dyDescent="0.3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spans="2:29" ht="15.75" thickBot="1" x14ac:dyDescent="0.3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spans="2:29" ht="15.75" thickBot="1" x14ac:dyDescent="0.3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spans="2:29" ht="15.75" thickBot="1" x14ac:dyDescent="0.3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spans="2:29" ht="15.75" thickBot="1" x14ac:dyDescent="0.3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spans="2:29" ht="15.75" thickBot="1" x14ac:dyDescent="0.3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spans="2:29" ht="15.75" thickBot="1" x14ac:dyDescent="0.3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spans="2:29" ht="15.75" thickBot="1" x14ac:dyDescent="0.3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spans="2:29" ht="15.75" thickBot="1" x14ac:dyDescent="0.3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spans="2:29" ht="15.75" thickBot="1" x14ac:dyDescent="0.3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spans="2:29" ht="15.75" thickBot="1" x14ac:dyDescent="0.3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spans="2:29" ht="15.75" thickBot="1" x14ac:dyDescent="0.3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spans="2:29" ht="15.75" thickBot="1" x14ac:dyDescent="0.3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spans="2:29" ht="15.75" thickBot="1" x14ac:dyDescent="0.3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spans="2:29" ht="15.75" thickBot="1" x14ac:dyDescent="0.3"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spans="2:29" ht="15.75" thickBot="1" x14ac:dyDescent="0.3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spans="2:29" ht="15.75" thickBot="1" x14ac:dyDescent="0.3"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spans="2:29" ht="15.75" thickBot="1" x14ac:dyDescent="0.3"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spans="2:29" ht="15.75" thickBot="1" x14ac:dyDescent="0.3"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spans="2:29" ht="15.75" thickBot="1" x14ac:dyDescent="0.3"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spans="2:29" ht="15.75" thickBot="1" x14ac:dyDescent="0.3"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spans="2:29" ht="15.75" thickBot="1" x14ac:dyDescent="0.3"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spans="2:29" ht="15.75" thickBot="1" x14ac:dyDescent="0.3"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spans="2:29" ht="15.75" thickBot="1" x14ac:dyDescent="0.3"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spans="2:29" ht="15.75" thickBot="1" x14ac:dyDescent="0.3"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spans="2:29" ht="15.75" thickBot="1" x14ac:dyDescent="0.3"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spans="2:29" ht="15.75" thickBot="1" x14ac:dyDescent="0.3"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spans="2:29" ht="15.75" thickBot="1" x14ac:dyDescent="0.3"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spans="2:29" ht="15.75" thickBot="1" x14ac:dyDescent="0.3"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spans="2:29" ht="15.75" thickBot="1" x14ac:dyDescent="0.3"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spans="2:29" ht="15.75" thickBot="1" x14ac:dyDescent="0.3"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spans="2:29" ht="15.75" thickBot="1" x14ac:dyDescent="0.3"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spans="2:29" ht="15.75" thickBot="1" x14ac:dyDescent="0.3"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spans="2:29" ht="15.75" thickBot="1" x14ac:dyDescent="0.3"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spans="2:29" ht="15.75" thickBot="1" x14ac:dyDescent="0.3"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spans="2:29" ht="15.75" thickBot="1" x14ac:dyDescent="0.3"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spans="2:29" ht="15.75" thickBot="1" x14ac:dyDescent="0.3"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spans="2:29" ht="15.75" thickBot="1" x14ac:dyDescent="0.3"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spans="2:29" ht="15.75" thickBot="1" x14ac:dyDescent="0.3"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spans="2:29" ht="15.75" thickBot="1" x14ac:dyDescent="0.3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spans="2:29" ht="15.75" thickBot="1" x14ac:dyDescent="0.3"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spans="2:29" ht="15.75" thickBot="1" x14ac:dyDescent="0.3"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spans="2:29" ht="15.75" thickBot="1" x14ac:dyDescent="0.3"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spans="2:29" ht="15.75" thickBot="1" x14ac:dyDescent="0.3"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spans="2:29" ht="15.75" thickBot="1" x14ac:dyDescent="0.3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spans="2:29" ht="15.75" thickBot="1" x14ac:dyDescent="0.3"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spans="2:29" ht="15.75" thickBot="1" x14ac:dyDescent="0.3"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spans="2:29" ht="15.75" thickBot="1" x14ac:dyDescent="0.3"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spans="2:29" ht="15.75" thickBot="1" x14ac:dyDescent="0.3"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spans="2:29" ht="15.75" thickBot="1" x14ac:dyDescent="0.3"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spans="2:29" ht="15.75" thickBot="1" x14ac:dyDescent="0.3"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spans="2:29" ht="15.75" thickBot="1" x14ac:dyDescent="0.3"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spans="2:29" ht="15.75" thickBot="1" x14ac:dyDescent="0.3"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spans="2:29" ht="15.75" thickBot="1" x14ac:dyDescent="0.3"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spans="2:29" ht="15.75" thickBot="1" x14ac:dyDescent="0.3"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spans="2:29" ht="15.75" thickBot="1" x14ac:dyDescent="0.3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spans="2:29" ht="15.75" thickBot="1" x14ac:dyDescent="0.3"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spans="2:29" ht="15.75" thickBot="1" x14ac:dyDescent="0.3"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spans="2:29" ht="15.75" thickBot="1" x14ac:dyDescent="0.3"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spans="2:29" ht="15.75" thickBot="1" x14ac:dyDescent="0.3"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spans="2:29" ht="15.75" thickBot="1" x14ac:dyDescent="0.3"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spans="2:29" ht="15.75" thickBot="1" x14ac:dyDescent="0.3"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spans="2:29" ht="15.75" thickBot="1" x14ac:dyDescent="0.3"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spans="2:29" ht="15.75" thickBot="1" x14ac:dyDescent="0.3"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spans="2:29" ht="15.75" thickBot="1" x14ac:dyDescent="0.3"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spans="2:29" ht="15.75" thickBot="1" x14ac:dyDescent="0.3"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spans="2:29" ht="15.75" thickBot="1" x14ac:dyDescent="0.3"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spans="2:29" ht="15.75" thickBot="1" x14ac:dyDescent="0.3"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spans="2:29" ht="15.75" thickBot="1" x14ac:dyDescent="0.3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spans="2:29" ht="15.75" thickBot="1" x14ac:dyDescent="0.3"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spans="2:29" ht="15.75" thickBot="1" x14ac:dyDescent="0.3"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spans="2:29" ht="15.75" thickBot="1" x14ac:dyDescent="0.3"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 spans="2:29" ht="15.75" thickBot="1" x14ac:dyDescent="0.3"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 spans="2:29" ht="15.75" thickBot="1" x14ac:dyDescent="0.3"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 spans="2:29" ht="15.75" thickBot="1" x14ac:dyDescent="0.3"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 spans="2:29" ht="15.75" thickBot="1" x14ac:dyDescent="0.3"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spans="2:29" ht="15.75" thickBot="1" x14ac:dyDescent="0.3"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spans="2:29" ht="15.75" thickBot="1" x14ac:dyDescent="0.3"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spans="2:29" ht="15.75" thickBot="1" x14ac:dyDescent="0.3"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spans="2:29" ht="15.75" thickBot="1" x14ac:dyDescent="0.3"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spans="2:29" ht="15.75" thickBot="1" x14ac:dyDescent="0.3"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 spans="2:29" ht="15.75" thickBot="1" x14ac:dyDescent="0.3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spans="2:29" ht="15.75" thickBot="1" x14ac:dyDescent="0.3"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spans="2:29" ht="15.75" thickBot="1" x14ac:dyDescent="0.3"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spans="2:29" ht="15.75" thickBot="1" x14ac:dyDescent="0.3"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spans="2:29" ht="15.75" thickBot="1" x14ac:dyDescent="0.3"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spans="2:29" ht="15.75" thickBot="1" x14ac:dyDescent="0.3"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 spans="2:29" ht="15.75" thickBot="1" x14ac:dyDescent="0.3"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spans="2:29" ht="15.75" thickBot="1" x14ac:dyDescent="0.3"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spans="2:29" ht="15.75" thickBot="1" x14ac:dyDescent="0.3"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spans="2:29" ht="15.75" thickBot="1" x14ac:dyDescent="0.3"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spans="2:29" ht="15.75" thickBot="1" x14ac:dyDescent="0.3"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 spans="2:29" ht="15.75" thickBot="1" x14ac:dyDescent="0.3"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 spans="2:29" ht="15.75" thickBot="1" x14ac:dyDescent="0.3"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 spans="2:29" ht="15.75" thickBot="1" x14ac:dyDescent="0.3"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 spans="2:29" ht="15.75" thickBot="1" x14ac:dyDescent="0.3"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 spans="2:29" ht="15.75" thickBot="1" x14ac:dyDescent="0.3"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 spans="2:29" ht="15.75" thickBot="1" x14ac:dyDescent="0.3"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spans="2:29" ht="15.75" thickBot="1" x14ac:dyDescent="0.3"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 spans="2:29" ht="15.75" thickBot="1" x14ac:dyDescent="0.3"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 spans="2:29" ht="15.75" thickBot="1" x14ac:dyDescent="0.3"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 spans="2:29" ht="15.75" thickBot="1" x14ac:dyDescent="0.3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 spans="2:29" ht="15.75" thickBot="1" x14ac:dyDescent="0.3"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 spans="2:29" ht="15.75" thickBot="1" x14ac:dyDescent="0.3"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 spans="2:29" ht="15.75" thickBot="1" x14ac:dyDescent="0.3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 spans="2:29" ht="15.75" thickBot="1" x14ac:dyDescent="0.3"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 spans="2:29" ht="15.75" thickBot="1" x14ac:dyDescent="0.3"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 spans="2:29" ht="15.75" thickBot="1" x14ac:dyDescent="0.3"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 spans="2:29" ht="15.75" thickBot="1" x14ac:dyDescent="0.3"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 spans="2:29" ht="15.75" thickBot="1" x14ac:dyDescent="0.3"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 spans="2:29" ht="15.75" thickBot="1" x14ac:dyDescent="0.3"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 spans="2:29" ht="15.75" thickBot="1" x14ac:dyDescent="0.3"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 spans="2:29" ht="15.75" thickBot="1" x14ac:dyDescent="0.3"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 spans="2:29" ht="15.75" thickBot="1" x14ac:dyDescent="0.3"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 spans="2:29" ht="15.75" thickBot="1" x14ac:dyDescent="0.3"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 spans="2:29" ht="15.75" thickBot="1" x14ac:dyDescent="0.3"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 spans="2:29" ht="15.75" thickBot="1" x14ac:dyDescent="0.3"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 spans="2:29" ht="15.75" thickBot="1" x14ac:dyDescent="0.3"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 spans="2:29" ht="15.75" thickBot="1" x14ac:dyDescent="0.3"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 spans="2:29" ht="15.75" thickBot="1" x14ac:dyDescent="0.3"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 spans="2:29" ht="15.75" thickBot="1" x14ac:dyDescent="0.3"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 spans="2:29" ht="15.75" thickBot="1" x14ac:dyDescent="0.3"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 spans="2:29" ht="15.75" thickBot="1" x14ac:dyDescent="0.3"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 spans="2:29" ht="15.75" thickBot="1" x14ac:dyDescent="0.3"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 spans="2:29" ht="15.75" thickBot="1" x14ac:dyDescent="0.3"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 spans="2:29" ht="15.75" thickBot="1" x14ac:dyDescent="0.3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 spans="2:29" ht="15.75" thickBot="1" x14ac:dyDescent="0.3"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 spans="2:29" ht="15.75" thickBot="1" x14ac:dyDescent="0.3"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 spans="2:29" ht="15.75" thickBot="1" x14ac:dyDescent="0.3"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 spans="2:29" ht="15.75" thickBot="1" x14ac:dyDescent="0.3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 spans="2:29" ht="15.75" thickBot="1" x14ac:dyDescent="0.3"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 spans="2:29" ht="15.75" thickBot="1" x14ac:dyDescent="0.3"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 spans="2:29" ht="15.75" thickBot="1" x14ac:dyDescent="0.3"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 spans="2:29" ht="15.75" thickBot="1" x14ac:dyDescent="0.3"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 spans="2:29" ht="15.75" thickBot="1" x14ac:dyDescent="0.3"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 spans="2:29" ht="15.75" thickBot="1" x14ac:dyDescent="0.3"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 spans="2:29" ht="15.75" thickBot="1" x14ac:dyDescent="0.3"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 spans="2:29" ht="15.75" thickBot="1" x14ac:dyDescent="0.3"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 spans="2:29" ht="15.75" thickBot="1" x14ac:dyDescent="0.3"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 spans="2:29" ht="15.75" thickBot="1" x14ac:dyDescent="0.3"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 spans="2:29" ht="15.75" thickBot="1" x14ac:dyDescent="0.3"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 spans="2:29" ht="15.75" thickBot="1" x14ac:dyDescent="0.3"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 spans="2:29" ht="15.75" thickBot="1" x14ac:dyDescent="0.3"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 spans="2:29" ht="15.75" thickBot="1" x14ac:dyDescent="0.3"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 spans="2:29" ht="15.75" thickBot="1" x14ac:dyDescent="0.3"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 spans="2:29" ht="15.75" thickBot="1" x14ac:dyDescent="0.3"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 spans="2:29" ht="15.75" thickBot="1" x14ac:dyDescent="0.3"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 spans="2:29" ht="15.75" thickBot="1" x14ac:dyDescent="0.3"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 spans="2:29" ht="15.75" thickBot="1" x14ac:dyDescent="0.3"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 spans="2:29" ht="15.75" thickBot="1" x14ac:dyDescent="0.3"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 spans="2:29" ht="15.75" thickBot="1" x14ac:dyDescent="0.3"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 spans="2:29" ht="15.75" thickBot="1" x14ac:dyDescent="0.3"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 spans="2:29" ht="15.75" thickBot="1" x14ac:dyDescent="0.3"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 spans="2:29" ht="15.75" thickBot="1" x14ac:dyDescent="0.3"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 spans="2:29" ht="15.75" thickBot="1" x14ac:dyDescent="0.3"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 spans="2:29" ht="15.75" thickBot="1" x14ac:dyDescent="0.3"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 spans="2:29" ht="15.75" thickBot="1" x14ac:dyDescent="0.3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 spans="2:29" ht="15.75" thickBot="1" x14ac:dyDescent="0.3"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 spans="2:29" ht="15.75" thickBot="1" x14ac:dyDescent="0.3"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 spans="2:29" ht="15.75" thickBot="1" x14ac:dyDescent="0.3"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 spans="2:29" ht="15.75" thickBot="1" x14ac:dyDescent="0.3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 spans="2:29" ht="15.75" thickBot="1" x14ac:dyDescent="0.3"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 spans="2:29" ht="15.75" thickBot="1" x14ac:dyDescent="0.3"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 spans="2:29" ht="15.75" thickBot="1" x14ac:dyDescent="0.3"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 spans="2:29" ht="15.75" thickBot="1" x14ac:dyDescent="0.3"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 spans="2:29" ht="15.75" thickBot="1" x14ac:dyDescent="0.3"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 spans="2:29" ht="15.75" thickBot="1" x14ac:dyDescent="0.3"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 spans="2:29" ht="15.75" thickBot="1" x14ac:dyDescent="0.3"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 spans="2:29" ht="15.75" thickBot="1" x14ac:dyDescent="0.3"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 spans="2:29" ht="15.75" thickBot="1" x14ac:dyDescent="0.3"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 spans="2:29" ht="15.75" thickBot="1" x14ac:dyDescent="0.3"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 spans="2:29" ht="15.75" thickBot="1" x14ac:dyDescent="0.3"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 spans="2:29" ht="15.75" thickBot="1" x14ac:dyDescent="0.3"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 spans="2:29" ht="15.75" thickBot="1" x14ac:dyDescent="0.3"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 spans="2:29" ht="15.75" thickBot="1" x14ac:dyDescent="0.3"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 spans="2:29" ht="15.75" thickBot="1" x14ac:dyDescent="0.3"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 spans="2:29" ht="15.75" thickBot="1" x14ac:dyDescent="0.3"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 spans="2:29" ht="15.75" thickBot="1" x14ac:dyDescent="0.3"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 spans="2:29" ht="15.75" thickBot="1" x14ac:dyDescent="0.3"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 spans="2:29" ht="15.75" thickBot="1" x14ac:dyDescent="0.3"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 spans="2:29" ht="15.75" thickBot="1" x14ac:dyDescent="0.3"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 spans="2:29" ht="15.75" thickBot="1" x14ac:dyDescent="0.3"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 spans="2:29" ht="15.75" thickBot="1" x14ac:dyDescent="0.3"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 spans="2:29" ht="15.75" thickBot="1" x14ac:dyDescent="0.3"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 spans="2:29" ht="15.75" thickBot="1" x14ac:dyDescent="0.3"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 spans="2:29" ht="15.75" thickBot="1" x14ac:dyDescent="0.3"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 spans="2:29" ht="15.75" thickBot="1" x14ac:dyDescent="0.3"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 spans="2:29" ht="15.75" thickBot="1" x14ac:dyDescent="0.3"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 spans="2:29" ht="15.75" thickBot="1" x14ac:dyDescent="0.3"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 spans="2:29" ht="15.75" thickBot="1" x14ac:dyDescent="0.3"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 spans="2:29" ht="15.75" thickBot="1" x14ac:dyDescent="0.3"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 spans="2:29" ht="15.75" thickBot="1" x14ac:dyDescent="0.3"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 spans="2:29" ht="15.75" thickBot="1" x14ac:dyDescent="0.3"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 spans="2:29" ht="15.75" thickBot="1" x14ac:dyDescent="0.3"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 spans="2:29" ht="15.75" thickBot="1" x14ac:dyDescent="0.3"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 spans="2:29" ht="15.75" thickBot="1" x14ac:dyDescent="0.3"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 spans="2:29" ht="15.75" thickBot="1" x14ac:dyDescent="0.3"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 spans="2:29" ht="15.75" thickBot="1" x14ac:dyDescent="0.3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 spans="2:29" ht="15.75" thickBot="1" x14ac:dyDescent="0.3"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 spans="2:29" ht="15.75" thickBot="1" x14ac:dyDescent="0.3"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 spans="2:29" ht="15.75" thickBot="1" x14ac:dyDescent="0.3"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 spans="2:29" ht="15.75" thickBot="1" x14ac:dyDescent="0.3"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 spans="2:29" ht="15.75" thickBot="1" x14ac:dyDescent="0.3"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 spans="2:29" ht="15.75" thickBot="1" x14ac:dyDescent="0.3"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 spans="2:29" ht="15.75" thickBot="1" x14ac:dyDescent="0.3"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 spans="2:29" ht="15.75" thickBot="1" x14ac:dyDescent="0.3"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 spans="2:29" ht="15.75" thickBot="1" x14ac:dyDescent="0.3"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 spans="2:29" ht="15.75" thickBot="1" x14ac:dyDescent="0.3"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 spans="2:29" ht="15.75" thickBot="1" x14ac:dyDescent="0.3"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 spans="2:29" ht="15.75" thickBot="1" x14ac:dyDescent="0.3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 spans="2:29" ht="15.75" thickBot="1" x14ac:dyDescent="0.3"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 spans="2:29" ht="15.75" thickBot="1" x14ac:dyDescent="0.3"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 spans="2:29" ht="15.75" thickBot="1" x14ac:dyDescent="0.3"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 spans="2:29" ht="15.75" thickBot="1" x14ac:dyDescent="0.3"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 spans="2:29" ht="15.75" thickBot="1" x14ac:dyDescent="0.3"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 spans="2:29" ht="15.75" thickBot="1" x14ac:dyDescent="0.3"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 spans="2:29" ht="15.75" thickBot="1" x14ac:dyDescent="0.3"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 spans="2:29" ht="15.75" thickBot="1" x14ac:dyDescent="0.3"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 spans="2:29" ht="15.75" thickBot="1" x14ac:dyDescent="0.3"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 spans="2:29" ht="15.75" thickBot="1" x14ac:dyDescent="0.3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 spans="2:29" ht="15.75" thickBot="1" x14ac:dyDescent="0.3"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 spans="2:29" ht="15.75" thickBot="1" x14ac:dyDescent="0.3"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 spans="2:29" ht="15.75" thickBot="1" x14ac:dyDescent="0.3"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 spans="2:29" ht="15.75" thickBot="1" x14ac:dyDescent="0.3"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 spans="2:29" ht="15.75" thickBot="1" x14ac:dyDescent="0.3"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 spans="2:29" ht="15.75" thickBot="1" x14ac:dyDescent="0.3"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 spans="2:29" ht="15.75" thickBot="1" x14ac:dyDescent="0.3"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 spans="2:29" ht="15.75" thickBot="1" x14ac:dyDescent="0.3"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 spans="2:29" ht="15.75" thickBot="1" x14ac:dyDescent="0.3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 spans="2:29" ht="15.75" thickBot="1" x14ac:dyDescent="0.3"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 spans="2:29" ht="15.75" thickBot="1" x14ac:dyDescent="0.3"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 spans="2:29" ht="15.75" thickBot="1" x14ac:dyDescent="0.3"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 spans="2:29" ht="15.75" thickBot="1" x14ac:dyDescent="0.3"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 spans="2:29" ht="15.75" thickBot="1" x14ac:dyDescent="0.3"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 spans="2:29" ht="15.75" thickBot="1" x14ac:dyDescent="0.3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 spans="2:29" ht="15.75" thickBot="1" x14ac:dyDescent="0.3"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 spans="2:29" ht="15.75" thickBot="1" x14ac:dyDescent="0.3"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 spans="2:29" ht="15.75" thickBot="1" x14ac:dyDescent="0.3"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 spans="2:29" ht="15.75" thickBot="1" x14ac:dyDescent="0.3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 spans="2:29" ht="15.75" thickBot="1" x14ac:dyDescent="0.3"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 spans="2:29" ht="15.75" thickBot="1" x14ac:dyDescent="0.3"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 spans="2:29" ht="15.75" thickBot="1" x14ac:dyDescent="0.3"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 spans="2:29" ht="15.75" thickBot="1" x14ac:dyDescent="0.3"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 spans="2:29" ht="15.75" thickBot="1" x14ac:dyDescent="0.3"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 spans="2:29" ht="15.75" thickBot="1" x14ac:dyDescent="0.3"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 spans="2:29" ht="15.75" thickBot="1" x14ac:dyDescent="0.3"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 spans="2:29" ht="15.75" thickBot="1" x14ac:dyDescent="0.3"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 spans="2:29" ht="15.75" thickBot="1" x14ac:dyDescent="0.3"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 spans="2:29" ht="15.75" thickBot="1" x14ac:dyDescent="0.3"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 spans="2:29" ht="15.75" thickBot="1" x14ac:dyDescent="0.3"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 spans="2:29" ht="15.75" thickBot="1" x14ac:dyDescent="0.3"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 spans="2:29" ht="15.75" thickBot="1" x14ac:dyDescent="0.3"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 spans="2:29" ht="15.75" thickBot="1" x14ac:dyDescent="0.3"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 spans="2:29" ht="15.75" thickBot="1" x14ac:dyDescent="0.3"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 spans="2:29" ht="15.75" thickBot="1" x14ac:dyDescent="0.3"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 spans="2:29" ht="15.75" thickBot="1" x14ac:dyDescent="0.3"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 spans="2:29" ht="15.75" thickBot="1" x14ac:dyDescent="0.3"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 spans="2:29" ht="15.75" thickBot="1" x14ac:dyDescent="0.3"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 spans="2:29" ht="15.75" thickBot="1" x14ac:dyDescent="0.3"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 spans="2:29" ht="15.75" thickBot="1" x14ac:dyDescent="0.3"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 spans="2:29" ht="15.75" thickBot="1" x14ac:dyDescent="0.3"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 spans="2:29" ht="15.75" thickBot="1" x14ac:dyDescent="0.3"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 spans="2:29" ht="15.75" thickBot="1" x14ac:dyDescent="0.3"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 spans="2:29" ht="15.75" thickBot="1" x14ac:dyDescent="0.3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 spans="2:29" ht="15.75" thickBot="1" x14ac:dyDescent="0.3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 spans="2:29" ht="15.75" thickBot="1" x14ac:dyDescent="0.3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 spans="2:29" ht="15.75" thickBot="1" x14ac:dyDescent="0.3"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 spans="2:29" ht="15.75" thickBot="1" x14ac:dyDescent="0.3"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 spans="2:29" ht="15.75" thickBot="1" x14ac:dyDescent="0.3"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 spans="2:29" ht="15.75" thickBot="1" x14ac:dyDescent="0.3"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 spans="2:29" ht="15.75" thickBot="1" x14ac:dyDescent="0.3"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 spans="2:29" ht="15.75" thickBot="1" x14ac:dyDescent="0.3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 spans="2:29" ht="15.75" thickBot="1" x14ac:dyDescent="0.3"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 spans="2:29" ht="15.75" thickBot="1" x14ac:dyDescent="0.3"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 spans="2:29" ht="15.75" thickBot="1" x14ac:dyDescent="0.3"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 spans="2:29" ht="15.75" thickBot="1" x14ac:dyDescent="0.3"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spans="2:29" ht="15.75" thickBot="1" x14ac:dyDescent="0.3"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 spans="2:29" ht="15.75" thickBot="1" x14ac:dyDescent="0.3"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 spans="2:29" ht="15.75" thickBot="1" x14ac:dyDescent="0.3"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 spans="2:29" ht="15.75" thickBot="1" x14ac:dyDescent="0.3"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 spans="2:29" ht="15.75" thickBot="1" x14ac:dyDescent="0.3"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 spans="2:29" ht="15.75" thickBot="1" x14ac:dyDescent="0.3"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 spans="2:29" ht="15.75" thickBot="1" x14ac:dyDescent="0.3"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 spans="2:29" ht="15.75" thickBot="1" x14ac:dyDescent="0.3"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 spans="2:29" ht="15.75" thickBot="1" x14ac:dyDescent="0.3"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 spans="2:29" ht="15.75" thickBot="1" x14ac:dyDescent="0.3"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 spans="2:29" ht="15.75" thickBot="1" x14ac:dyDescent="0.3"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 spans="2:29" ht="15.75" thickBot="1" x14ac:dyDescent="0.3"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 spans="2:29" ht="15.75" thickBot="1" x14ac:dyDescent="0.3"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 spans="2:29" ht="15.75" thickBot="1" x14ac:dyDescent="0.3"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 spans="2:29" ht="15.75" thickBot="1" x14ac:dyDescent="0.3"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 spans="2:29" ht="15.75" thickBot="1" x14ac:dyDescent="0.3"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 spans="2:29" ht="15.75" thickBot="1" x14ac:dyDescent="0.3"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 spans="2:29" ht="15.75" thickBot="1" x14ac:dyDescent="0.3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 spans="2:29" ht="15.75" thickBot="1" x14ac:dyDescent="0.3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 spans="2:29" ht="15.75" thickBot="1" x14ac:dyDescent="0.3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 spans="2:29" ht="15.75" thickBot="1" x14ac:dyDescent="0.3"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 spans="2:29" ht="15.75" thickBot="1" x14ac:dyDescent="0.3"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 spans="2:29" ht="15.75" thickBot="1" x14ac:dyDescent="0.3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 spans="2:29" ht="15.75" thickBot="1" x14ac:dyDescent="0.3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 spans="2:29" ht="15.75" thickBot="1" x14ac:dyDescent="0.3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 spans="2:29" ht="15.75" thickBot="1" x14ac:dyDescent="0.3"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 spans="2:29" ht="15.75" thickBot="1" x14ac:dyDescent="0.3"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 spans="2:29" ht="15.75" thickBot="1" x14ac:dyDescent="0.3"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 spans="2:29" ht="15.75" thickBot="1" x14ac:dyDescent="0.3"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 spans="2:29" ht="15.75" thickBot="1" x14ac:dyDescent="0.3"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 spans="2:29" ht="15.75" thickBot="1" x14ac:dyDescent="0.3"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 spans="2:29" ht="15.75" thickBot="1" x14ac:dyDescent="0.3"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 spans="2:29" ht="15.75" thickBot="1" x14ac:dyDescent="0.3"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 spans="2:29" ht="15.75" thickBot="1" x14ac:dyDescent="0.3"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 spans="2:29" ht="15.75" thickBot="1" x14ac:dyDescent="0.3"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 spans="2:29" ht="15.75" thickBot="1" x14ac:dyDescent="0.3"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 spans="2:29" ht="15.75" thickBot="1" x14ac:dyDescent="0.3"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 spans="2:29" ht="15.75" thickBot="1" x14ac:dyDescent="0.3"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 spans="2:29" ht="15.75" thickBot="1" x14ac:dyDescent="0.3"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 spans="2:29" ht="15.75" thickBot="1" x14ac:dyDescent="0.3"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 spans="2:29" ht="15.75" thickBot="1" x14ac:dyDescent="0.3"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 spans="2:29" ht="15.75" thickBot="1" x14ac:dyDescent="0.3"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 spans="2:29" ht="15.75" thickBot="1" x14ac:dyDescent="0.3"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 spans="2:29" ht="15.75" thickBot="1" x14ac:dyDescent="0.3"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 spans="2:29" ht="15.75" thickBot="1" x14ac:dyDescent="0.3"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 spans="2:29" ht="15.75" thickBot="1" x14ac:dyDescent="0.3"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 spans="2:29" ht="15.75" thickBot="1" x14ac:dyDescent="0.3"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 spans="2:29" ht="15.75" thickBot="1" x14ac:dyDescent="0.3"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 spans="2:29" ht="15.75" thickBot="1" x14ac:dyDescent="0.3"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 spans="2:29" ht="15.75" thickBot="1" x14ac:dyDescent="0.3"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 spans="2:29" ht="15.75" thickBot="1" x14ac:dyDescent="0.3"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 spans="2:29" ht="15.75" thickBot="1" x14ac:dyDescent="0.3"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 spans="2:29" ht="15.75" thickBot="1" x14ac:dyDescent="0.3"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 spans="2:29" ht="15.75" thickBot="1" x14ac:dyDescent="0.3"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 spans="2:29" ht="15.75" thickBot="1" x14ac:dyDescent="0.3"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 spans="2:29" ht="15.75" thickBot="1" x14ac:dyDescent="0.3"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 spans="2:29" ht="15.75" thickBot="1" x14ac:dyDescent="0.3"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 spans="2:29" ht="15.75" thickBot="1" x14ac:dyDescent="0.3"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 spans="2:29" ht="15.75" thickBot="1" x14ac:dyDescent="0.3"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 spans="2:29" ht="15.75" thickBot="1" x14ac:dyDescent="0.3"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 spans="2:29" ht="15.75" thickBot="1" x14ac:dyDescent="0.3"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 spans="2:29" ht="15.75" thickBot="1" x14ac:dyDescent="0.3"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 spans="2:29" ht="15.75" thickBot="1" x14ac:dyDescent="0.3"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 spans="2:29" ht="15.75" thickBot="1" x14ac:dyDescent="0.3"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 spans="2:29" ht="15.75" thickBot="1" x14ac:dyDescent="0.3"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 spans="2:29" ht="15.75" thickBot="1" x14ac:dyDescent="0.3"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 spans="2:29" ht="15.75" thickBot="1" x14ac:dyDescent="0.3"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 spans="2:29" ht="15.75" thickBot="1" x14ac:dyDescent="0.3"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 spans="2:29" ht="15.75" thickBot="1" x14ac:dyDescent="0.3"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 spans="2:29" ht="15.75" thickBot="1" x14ac:dyDescent="0.3"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 spans="2:29" ht="15.75" thickBot="1" x14ac:dyDescent="0.3"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 spans="2:29" ht="15.75" thickBot="1" x14ac:dyDescent="0.3"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 spans="2:29" ht="15.75" thickBot="1" x14ac:dyDescent="0.3"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 spans="2:29" ht="15.75" thickBot="1" x14ac:dyDescent="0.3"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 spans="2:29" ht="15.75" thickBot="1" x14ac:dyDescent="0.3"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 spans="2:29" ht="15.75" thickBot="1" x14ac:dyDescent="0.3"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 spans="2:29" ht="15.75" thickBot="1" x14ac:dyDescent="0.3"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 spans="2:29" ht="15.75" thickBot="1" x14ac:dyDescent="0.3"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 spans="2:29" ht="15.75" thickBot="1" x14ac:dyDescent="0.3"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 spans="2:29" ht="15.75" thickBot="1" x14ac:dyDescent="0.3"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 spans="2:29" ht="15.75" thickBot="1" x14ac:dyDescent="0.3"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 spans="2:29" ht="15.75" thickBot="1" x14ac:dyDescent="0.3"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 spans="2:29" ht="15.75" thickBot="1" x14ac:dyDescent="0.3"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 spans="2:29" ht="15.75" thickBot="1" x14ac:dyDescent="0.3"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 spans="2:29" ht="15.75" thickBot="1" x14ac:dyDescent="0.3"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 spans="2:29" ht="15.75" thickBot="1" x14ac:dyDescent="0.3"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 spans="2:29" ht="15.75" thickBot="1" x14ac:dyDescent="0.3"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 spans="2:29" ht="15.75" thickBot="1" x14ac:dyDescent="0.3"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 spans="2:29" ht="15.75" thickBot="1" x14ac:dyDescent="0.3"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 spans="2:29" ht="15.75" thickBot="1" x14ac:dyDescent="0.3"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 spans="2:29" ht="15.75" thickBot="1" x14ac:dyDescent="0.3"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 spans="2:29" ht="15.75" thickBot="1" x14ac:dyDescent="0.3"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 spans="2:29" ht="15.75" thickBot="1" x14ac:dyDescent="0.3"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 spans="2:29" ht="15.75" thickBot="1" x14ac:dyDescent="0.3"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 spans="2:29" ht="15.75" thickBot="1" x14ac:dyDescent="0.3"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 spans="2:29" ht="15.75" thickBot="1" x14ac:dyDescent="0.3"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 spans="2:29" ht="15.75" thickBot="1" x14ac:dyDescent="0.3"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 spans="2:29" ht="15.75" thickBot="1" x14ac:dyDescent="0.3"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 spans="2:29" ht="15.75" thickBot="1" x14ac:dyDescent="0.3"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 spans="2:29" ht="15.75" thickBot="1" x14ac:dyDescent="0.3"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 spans="2:29" ht="15.75" thickBot="1" x14ac:dyDescent="0.3"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 spans="2:29" ht="15.75" thickBot="1" x14ac:dyDescent="0.3"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 spans="2:29" ht="15.75" thickBot="1" x14ac:dyDescent="0.3"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 spans="2:29" ht="15.75" thickBot="1" x14ac:dyDescent="0.3"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 spans="2:29" ht="15.75" thickBot="1" x14ac:dyDescent="0.3"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 spans="2:29" ht="15.75" thickBot="1" x14ac:dyDescent="0.3"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 spans="2:29" ht="15.75" thickBot="1" x14ac:dyDescent="0.3"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 spans="2:29" ht="15.75" thickBot="1" x14ac:dyDescent="0.3"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 spans="2:29" ht="15.75" thickBot="1" x14ac:dyDescent="0.3"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 spans="2:29" ht="15.75" thickBot="1" x14ac:dyDescent="0.3"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 spans="2:29" ht="15.75" thickBot="1" x14ac:dyDescent="0.3"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 spans="2:29" ht="15.75" thickBot="1" x14ac:dyDescent="0.3"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 spans="2:29" ht="15.75" thickBot="1" x14ac:dyDescent="0.3"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 spans="2:29" ht="15.75" thickBot="1" x14ac:dyDescent="0.3"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 spans="2:29" ht="15.75" thickBot="1" x14ac:dyDescent="0.3"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 spans="2:29" ht="15.75" thickBot="1" x14ac:dyDescent="0.3"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 spans="2:29" ht="15.75" thickBot="1" x14ac:dyDescent="0.3"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 spans="2:29" ht="15.75" thickBot="1" x14ac:dyDescent="0.3"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 spans="2:29" ht="15.75" thickBot="1" x14ac:dyDescent="0.3"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 spans="2:29" ht="15.75" thickBot="1" x14ac:dyDescent="0.3"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 spans="2:29" ht="15.75" thickBot="1" x14ac:dyDescent="0.3"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 spans="2:29" ht="15.75" thickBot="1" x14ac:dyDescent="0.3"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 spans="2:29" ht="15.75" thickBot="1" x14ac:dyDescent="0.3"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 spans="2:29" ht="15.75" thickBot="1" x14ac:dyDescent="0.3"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 spans="2:29" ht="15.75" thickBot="1" x14ac:dyDescent="0.3"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 spans="2:29" ht="15.75" thickBot="1" x14ac:dyDescent="0.3"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 spans="2:29" ht="15.75" thickBot="1" x14ac:dyDescent="0.3"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 spans="2:29" ht="15.75" thickBot="1" x14ac:dyDescent="0.3"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 spans="2:29" ht="15.75" thickBot="1" x14ac:dyDescent="0.3"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 spans="2:29" ht="15.75" thickBot="1" x14ac:dyDescent="0.3"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 spans="2:29" ht="15.75" thickBot="1" x14ac:dyDescent="0.3"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 spans="2:29" ht="15.75" thickBot="1" x14ac:dyDescent="0.3"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 spans="2:29" ht="15.75" thickBot="1" x14ac:dyDescent="0.3"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 spans="2:29" ht="15.75" thickBot="1" x14ac:dyDescent="0.3"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 spans="2:29" ht="15.75" thickBot="1" x14ac:dyDescent="0.3"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 spans="2:29" ht="15.75" thickBot="1" x14ac:dyDescent="0.3"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 spans="2:29" ht="15.75" thickBot="1" x14ac:dyDescent="0.3"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 spans="2:29" ht="15.75" thickBot="1" x14ac:dyDescent="0.3"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 spans="2:29" ht="15.75" thickBot="1" x14ac:dyDescent="0.3"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 spans="2:29" ht="15.75" thickBot="1" x14ac:dyDescent="0.3"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 spans="2:29" ht="15.75" thickBot="1" x14ac:dyDescent="0.3"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 spans="2:29" ht="15.75" thickBot="1" x14ac:dyDescent="0.3"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 spans="2:29" ht="15.75" thickBot="1" x14ac:dyDescent="0.3"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 spans="2:29" ht="15.75" thickBot="1" x14ac:dyDescent="0.3"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 spans="2:29" ht="15.75" thickBot="1" x14ac:dyDescent="0.3"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 spans="2:29" ht="15.75" thickBot="1" x14ac:dyDescent="0.3"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 spans="2:29" ht="15.75" thickBot="1" x14ac:dyDescent="0.3"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 spans="2:29" ht="15.75" thickBot="1" x14ac:dyDescent="0.3"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 spans="2:29" ht="15.75" thickBot="1" x14ac:dyDescent="0.3"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 spans="2:29" ht="15.75" thickBot="1" x14ac:dyDescent="0.3"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 spans="2:29" ht="15.75" thickBot="1" x14ac:dyDescent="0.3"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 spans="2:29" ht="15.75" thickBot="1" x14ac:dyDescent="0.3"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 spans="2:29" ht="15.75" thickBot="1" x14ac:dyDescent="0.3"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 spans="2:29" ht="15.75" thickBot="1" x14ac:dyDescent="0.3"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 spans="2:29" ht="15.75" thickBot="1" x14ac:dyDescent="0.3"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 spans="2:29" ht="15.75" thickBot="1" x14ac:dyDescent="0.3"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 spans="2:29" ht="15.75" thickBot="1" x14ac:dyDescent="0.3"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 spans="2:29" ht="15.75" thickBot="1" x14ac:dyDescent="0.3"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 spans="2:29" ht="15.75" thickBot="1" x14ac:dyDescent="0.3"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 spans="2:29" ht="15.75" thickBot="1" x14ac:dyDescent="0.3"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 spans="2:29" ht="15.75" thickBot="1" x14ac:dyDescent="0.3"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 spans="2:29" ht="15.75" thickBot="1" x14ac:dyDescent="0.3"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 spans="2:29" ht="15.75" thickBot="1" x14ac:dyDescent="0.3"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 spans="2:29" ht="15.75" thickBot="1" x14ac:dyDescent="0.3"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 spans="2:29" ht="15.75" thickBot="1" x14ac:dyDescent="0.3"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 spans="2:29" ht="15.75" thickBot="1" x14ac:dyDescent="0.3"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 spans="2:29" ht="15.75" thickBot="1" x14ac:dyDescent="0.3"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 spans="2:29" ht="15.75" thickBot="1" x14ac:dyDescent="0.3"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 spans="2:29" ht="15.75" thickBot="1" x14ac:dyDescent="0.3"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 spans="2:29" ht="15.75" thickBot="1" x14ac:dyDescent="0.3"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 spans="2:29" ht="15.75" thickBot="1" x14ac:dyDescent="0.3"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 spans="2:29" ht="15.75" thickBot="1" x14ac:dyDescent="0.3"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 spans="2:29" ht="15.75" thickBot="1" x14ac:dyDescent="0.3"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 spans="2:29" ht="15.75" thickBot="1" x14ac:dyDescent="0.3"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 spans="2:29" ht="15.75" thickBot="1" x14ac:dyDescent="0.3"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 spans="2:29" ht="15.75" thickBot="1" x14ac:dyDescent="0.3"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 spans="2:29" ht="15.75" thickBot="1" x14ac:dyDescent="0.3"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 spans="2:29" ht="15.75" thickBot="1" x14ac:dyDescent="0.3"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 spans="2:29" ht="15.75" thickBot="1" x14ac:dyDescent="0.3"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 spans="2:29" ht="15.75" thickBot="1" x14ac:dyDescent="0.3"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 spans="2:29" ht="15.75" thickBot="1" x14ac:dyDescent="0.3"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 spans="2:29" ht="15.75" thickBot="1" x14ac:dyDescent="0.3"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 spans="2:29" ht="15.75" thickBot="1" x14ac:dyDescent="0.3"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 spans="2:29" ht="15.75" thickBot="1" x14ac:dyDescent="0.3"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 spans="2:29" ht="15.75" thickBot="1" x14ac:dyDescent="0.3"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 spans="2:29" ht="15.75" thickBot="1" x14ac:dyDescent="0.3"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 spans="2:29" ht="15.75" thickBot="1" x14ac:dyDescent="0.3"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 spans="2:29" ht="15.75" thickBot="1" x14ac:dyDescent="0.3"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 spans="2:29" ht="15.75" thickBot="1" x14ac:dyDescent="0.3"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 spans="2:29" ht="15.75" thickBot="1" x14ac:dyDescent="0.3"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 spans="2:29" ht="15.75" thickBot="1" x14ac:dyDescent="0.3"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 spans="2:29" ht="15.75" thickBot="1" x14ac:dyDescent="0.3"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 spans="2:29" ht="15.75" thickBot="1" x14ac:dyDescent="0.3"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 spans="2:29" ht="15.75" thickBot="1" x14ac:dyDescent="0.3"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 spans="2:29" ht="15.75" thickBot="1" x14ac:dyDescent="0.3"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 spans="2:29" ht="15.75" thickBot="1" x14ac:dyDescent="0.3"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 spans="2:29" ht="15.75" thickBot="1" x14ac:dyDescent="0.3"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 spans="2:29" ht="15.75" thickBot="1" x14ac:dyDescent="0.3"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 spans="2:29" ht="15.75" thickBot="1" x14ac:dyDescent="0.3"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 spans="2:29" ht="15.75" thickBot="1" x14ac:dyDescent="0.3"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 spans="2:29" ht="15.75" thickBot="1" x14ac:dyDescent="0.3"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 spans="2:29" ht="15.75" thickBot="1" x14ac:dyDescent="0.3"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 spans="2:29" ht="15.75" thickBot="1" x14ac:dyDescent="0.3"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 spans="2:29" ht="15.75" thickBot="1" x14ac:dyDescent="0.3"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 spans="2:29" ht="15.75" thickBot="1" x14ac:dyDescent="0.3"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 spans="2:29" ht="15.75" thickBot="1" x14ac:dyDescent="0.3"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 spans="2:29" ht="15.75" thickBot="1" x14ac:dyDescent="0.3"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 spans="2:29" ht="15.75" thickBot="1" x14ac:dyDescent="0.3"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 spans="2:29" ht="15.75" thickBot="1" x14ac:dyDescent="0.3"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 spans="2:29" ht="15.75" thickBot="1" x14ac:dyDescent="0.3"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 spans="2:29" ht="15.75" thickBot="1" x14ac:dyDescent="0.3"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 spans="2:29" ht="15.75" thickBot="1" x14ac:dyDescent="0.3"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 spans="2:29" ht="15.75" thickBot="1" x14ac:dyDescent="0.3"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 spans="2:29" ht="15.75" thickBot="1" x14ac:dyDescent="0.3"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 spans="2:29" ht="15.75" thickBot="1" x14ac:dyDescent="0.3"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 spans="2:29" ht="15.75" thickBot="1" x14ac:dyDescent="0.3"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 spans="2:29" ht="15.75" thickBot="1" x14ac:dyDescent="0.3"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 spans="2:29" ht="15.75" thickBot="1" x14ac:dyDescent="0.3"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 spans="2:29" ht="15.75" thickBot="1" x14ac:dyDescent="0.3"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 spans="2:29" ht="15.75" thickBot="1" x14ac:dyDescent="0.3"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 spans="2:29" ht="15.75" thickBot="1" x14ac:dyDescent="0.3"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 spans="2:29" ht="15.75" thickBot="1" x14ac:dyDescent="0.3"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 spans="2:29" ht="15.75" thickBot="1" x14ac:dyDescent="0.3"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 spans="2:29" ht="15.75" thickBot="1" x14ac:dyDescent="0.3"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 spans="2:29" ht="15.75" thickBot="1" x14ac:dyDescent="0.3"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 spans="2:29" ht="15.75" thickBot="1" x14ac:dyDescent="0.3"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 spans="2:29" ht="15.75" thickBot="1" x14ac:dyDescent="0.3"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 spans="2:29" ht="15.75" thickBot="1" x14ac:dyDescent="0.3"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 spans="2:29" ht="15.75" thickBot="1" x14ac:dyDescent="0.3"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 spans="2:29" ht="15.75" thickBot="1" x14ac:dyDescent="0.3"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 spans="2:29" ht="15.75" thickBot="1" x14ac:dyDescent="0.3"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 spans="2:29" ht="15.75" thickBot="1" x14ac:dyDescent="0.3"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 spans="2:29" ht="15.75" thickBot="1" x14ac:dyDescent="0.3"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 spans="2:29" ht="15.75" thickBot="1" x14ac:dyDescent="0.3"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 spans="2:29" ht="15.75" thickBot="1" x14ac:dyDescent="0.3"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 spans="2:29" ht="15.75" thickBot="1" x14ac:dyDescent="0.3"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 spans="2:29" ht="15.75" thickBot="1" x14ac:dyDescent="0.3"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 spans="2:29" ht="15.75" thickBot="1" x14ac:dyDescent="0.3"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 spans="2:29" ht="15.75" thickBot="1" x14ac:dyDescent="0.3"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 spans="2:29" ht="15.75" thickBot="1" x14ac:dyDescent="0.3"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 spans="2:29" ht="15.75" thickBot="1" x14ac:dyDescent="0.3"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 spans="2:29" ht="15.75" thickBot="1" x14ac:dyDescent="0.3"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 spans="2:29" ht="15.75" thickBot="1" x14ac:dyDescent="0.3"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 spans="2:29" ht="15.75" thickBot="1" x14ac:dyDescent="0.3"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 spans="2:29" ht="15.75" thickBot="1" x14ac:dyDescent="0.3"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 spans="2:29" ht="15.75" thickBot="1" x14ac:dyDescent="0.3"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 spans="2:29" ht="15.75" thickBot="1" x14ac:dyDescent="0.3"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 spans="2:29" ht="15.75" thickBot="1" x14ac:dyDescent="0.3"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 spans="2:29" ht="15.75" thickBot="1" x14ac:dyDescent="0.3"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 spans="2:29" ht="15.75" thickBot="1" x14ac:dyDescent="0.3"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 spans="2:29" ht="15.75" thickBot="1" x14ac:dyDescent="0.3"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 spans="2:29" ht="15.75" thickBot="1" x14ac:dyDescent="0.3"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 spans="2:29" ht="15.75" thickBot="1" x14ac:dyDescent="0.3"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 spans="2:29" ht="15.75" thickBot="1" x14ac:dyDescent="0.3"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 spans="2:29" ht="15.75" thickBot="1" x14ac:dyDescent="0.3"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 spans="2:29" ht="15.75" thickBot="1" x14ac:dyDescent="0.3"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 spans="2:29" ht="15.75" thickBot="1" x14ac:dyDescent="0.3"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 spans="2:29" ht="15.75" thickBot="1" x14ac:dyDescent="0.3"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 spans="2:29" ht="15.75" thickBot="1" x14ac:dyDescent="0.3"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 spans="2:29" ht="15.75" thickBot="1" x14ac:dyDescent="0.3"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 spans="2:29" ht="15.75" thickBot="1" x14ac:dyDescent="0.3"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 spans="2:29" ht="15.75" thickBot="1" x14ac:dyDescent="0.3"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 spans="2:29" ht="15.75" thickBot="1" x14ac:dyDescent="0.3"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 spans="2:29" ht="15.75" thickBot="1" x14ac:dyDescent="0.3"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 spans="2:29" ht="15.75" thickBot="1" x14ac:dyDescent="0.3"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 spans="2:29" ht="15.75" thickBot="1" x14ac:dyDescent="0.3"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 spans="2:29" ht="15.75" thickBot="1" x14ac:dyDescent="0.3"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 spans="2:29" ht="15.75" thickBot="1" x14ac:dyDescent="0.3"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 spans="2:29" ht="15.75" thickBot="1" x14ac:dyDescent="0.3"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 spans="2:29" ht="15.75" thickBot="1" x14ac:dyDescent="0.3"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 spans="2:29" ht="15.75" thickBot="1" x14ac:dyDescent="0.3"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 spans="2:29" ht="15.75" thickBot="1" x14ac:dyDescent="0.3"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 spans="2:29" ht="15.75" thickBot="1" x14ac:dyDescent="0.3"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 spans="2:29" ht="15.75" thickBot="1" x14ac:dyDescent="0.3"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 spans="2:29" ht="15.75" thickBot="1" x14ac:dyDescent="0.3"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 spans="2:29" ht="15.75" thickBot="1" x14ac:dyDescent="0.3"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 spans="2:29" ht="15.75" thickBot="1" x14ac:dyDescent="0.3"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 spans="2:29" ht="15.75" thickBot="1" x14ac:dyDescent="0.3"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 spans="2:29" ht="15.75" thickBot="1" x14ac:dyDescent="0.3"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 spans="2:29" ht="15.75" thickBot="1" x14ac:dyDescent="0.3"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 spans="2:29" ht="15.75" thickBot="1" x14ac:dyDescent="0.3"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 spans="2:29" ht="15.75" thickBot="1" x14ac:dyDescent="0.3"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 spans="2:29" ht="15.75" thickBot="1" x14ac:dyDescent="0.3"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 spans="2:29" ht="15.75" thickBot="1" x14ac:dyDescent="0.3"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 spans="2:29" ht="15.75" thickBot="1" x14ac:dyDescent="0.3"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 spans="2:29" ht="15.75" thickBot="1" x14ac:dyDescent="0.3"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 spans="2:29" ht="15.75" thickBot="1" x14ac:dyDescent="0.3"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 spans="2:29" ht="15.75" thickBot="1" x14ac:dyDescent="0.3"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 spans="2:29" ht="15.75" thickBot="1" x14ac:dyDescent="0.3"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 spans="2:29" ht="15.75" thickBot="1" x14ac:dyDescent="0.3"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 spans="2:29" ht="15.75" thickBot="1" x14ac:dyDescent="0.3"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 spans="2:29" ht="15.75" thickBot="1" x14ac:dyDescent="0.3"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 spans="2:29" ht="15.75" thickBot="1" x14ac:dyDescent="0.3"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 spans="2:29" ht="15.75" thickBot="1" x14ac:dyDescent="0.3"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 spans="2:29" ht="15.75" thickBot="1" x14ac:dyDescent="0.3"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 spans="2:29" ht="15.75" thickBot="1" x14ac:dyDescent="0.3"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 spans="2:29" ht="15.75" thickBot="1" x14ac:dyDescent="0.3"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 spans="2:29" ht="15.75" thickBot="1" x14ac:dyDescent="0.3"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 spans="2:29" ht="15.75" thickBot="1" x14ac:dyDescent="0.3"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 spans="2:29" ht="15.75" thickBot="1" x14ac:dyDescent="0.3"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 spans="2:29" ht="15.75" thickBot="1" x14ac:dyDescent="0.3"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 spans="2:29" ht="15.75" thickBot="1" x14ac:dyDescent="0.3"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 spans="2:29" ht="15.75" thickBot="1" x14ac:dyDescent="0.3"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 spans="2:29" ht="15.75" thickBot="1" x14ac:dyDescent="0.3"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 spans="2:29" ht="15.75" thickBot="1" x14ac:dyDescent="0.3"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 spans="2:29" ht="15.75" thickBot="1" x14ac:dyDescent="0.3"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 spans="2:29" ht="15.75" thickBot="1" x14ac:dyDescent="0.3"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 spans="2:29" ht="15.75" thickBot="1" x14ac:dyDescent="0.3"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 spans="2:29" ht="15.75" thickBot="1" x14ac:dyDescent="0.3"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 spans="2:29" ht="15.75" thickBot="1" x14ac:dyDescent="0.3"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 spans="2:29" ht="15.75" thickBot="1" x14ac:dyDescent="0.3"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 spans="2:29" ht="15.75" thickBot="1" x14ac:dyDescent="0.3"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 spans="2:29" ht="15.75" thickBot="1" x14ac:dyDescent="0.3"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 spans="2:29" ht="15.75" thickBot="1" x14ac:dyDescent="0.3"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 spans="2:29" ht="15.75" thickBot="1" x14ac:dyDescent="0.3"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 spans="2:29" ht="15.75" thickBot="1" x14ac:dyDescent="0.3"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 spans="2:29" ht="15.75" thickBot="1" x14ac:dyDescent="0.3"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 spans="2:29" ht="15.75" thickBot="1" x14ac:dyDescent="0.3"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 spans="2:29" ht="15.75" thickBot="1" x14ac:dyDescent="0.3"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 spans="2:29" ht="15.75" thickBot="1" x14ac:dyDescent="0.3"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 spans="2:29" ht="15.75" thickBot="1" x14ac:dyDescent="0.3"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 spans="2:29" ht="15.75" thickBot="1" x14ac:dyDescent="0.3"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 spans="2:29" ht="15.75" thickBot="1" x14ac:dyDescent="0.3"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 spans="2:29" ht="15.75" thickBot="1" x14ac:dyDescent="0.3"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 spans="2:29" ht="15.75" thickBot="1" x14ac:dyDescent="0.3"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 spans="2:29" ht="15.75" thickBot="1" x14ac:dyDescent="0.3"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 spans="2:29" ht="15.75" thickBot="1" x14ac:dyDescent="0.3"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 spans="2:29" ht="15.75" thickBot="1" x14ac:dyDescent="0.3"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 spans="2:29" ht="15.75" thickBot="1" x14ac:dyDescent="0.3"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 spans="2:29" ht="15.75" thickBot="1" x14ac:dyDescent="0.3"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 spans="2:29" ht="15.75" thickBot="1" x14ac:dyDescent="0.3"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 spans="2:29" ht="15.75" thickBot="1" x14ac:dyDescent="0.3"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 spans="2:29" ht="15.75" thickBot="1" x14ac:dyDescent="0.3"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 spans="2:29" ht="15.75" thickBot="1" x14ac:dyDescent="0.3"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 spans="2:29" ht="15.75" thickBot="1" x14ac:dyDescent="0.3"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 spans="2:29" ht="15.75" thickBot="1" x14ac:dyDescent="0.3"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 spans="2:29" ht="15.75" thickBot="1" x14ac:dyDescent="0.3"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 spans="2:29" ht="15.75" thickBot="1" x14ac:dyDescent="0.3"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 spans="2:29" ht="15.75" thickBot="1" x14ac:dyDescent="0.3"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 spans="2:29" ht="15.75" thickBot="1" x14ac:dyDescent="0.3"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 spans="2:29" ht="15.75" thickBot="1" x14ac:dyDescent="0.3"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 spans="2:29" ht="15.75" thickBot="1" x14ac:dyDescent="0.3"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 spans="2:29" ht="15.75" thickBot="1" x14ac:dyDescent="0.3"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 spans="2:29" ht="15.75" thickBot="1" x14ac:dyDescent="0.3"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 spans="2:29" ht="15.75" thickBot="1" x14ac:dyDescent="0.3"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 spans="2:29" ht="15.75" thickBot="1" x14ac:dyDescent="0.3"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 spans="2:29" ht="15.75" thickBot="1" x14ac:dyDescent="0.3"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 spans="2:29" ht="15.75" thickBot="1" x14ac:dyDescent="0.3"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 spans="2:29" ht="15.75" thickBot="1" x14ac:dyDescent="0.3"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 spans="2:29" ht="15.75" thickBot="1" x14ac:dyDescent="0.3"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 spans="2:29" ht="15.75" thickBot="1" x14ac:dyDescent="0.3"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 spans="2:29" ht="15.75" thickBot="1" x14ac:dyDescent="0.3"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 spans="2:29" ht="15.75" thickBot="1" x14ac:dyDescent="0.3"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 spans="2:29" ht="15.75" thickBot="1" x14ac:dyDescent="0.3"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 spans="2:29" ht="15.75" thickBot="1" x14ac:dyDescent="0.3"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 spans="2:29" ht="15.75" thickBot="1" x14ac:dyDescent="0.3"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 spans="2:29" ht="15.75" thickBot="1" x14ac:dyDescent="0.3"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 spans="2:29" ht="15.75" thickBot="1" x14ac:dyDescent="0.3"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 spans="2:29" ht="15.75" thickBot="1" x14ac:dyDescent="0.3"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 spans="2:29" ht="15.75" thickBot="1" x14ac:dyDescent="0.3"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 spans="2:29" ht="15.75" thickBot="1" x14ac:dyDescent="0.3"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 spans="2:29" ht="15.75" thickBot="1" x14ac:dyDescent="0.3"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 spans="2:29" ht="15.75" thickBot="1" x14ac:dyDescent="0.3"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 spans="2:29" ht="15.75" thickBot="1" x14ac:dyDescent="0.3"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 spans="2:29" ht="15.75" thickBot="1" x14ac:dyDescent="0.3"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 spans="2:29" ht="15.75" thickBot="1" x14ac:dyDescent="0.3"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 spans="2:29" ht="15.75" thickBot="1" x14ac:dyDescent="0.3"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 spans="2:29" ht="15.75" thickBot="1" x14ac:dyDescent="0.3"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 spans="2:29" ht="15.75" thickBot="1" x14ac:dyDescent="0.3"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 spans="2:29" ht="15.75" thickBot="1" x14ac:dyDescent="0.3"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 spans="2:29" ht="15.75" thickBot="1" x14ac:dyDescent="0.3"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 spans="2:29" ht="15.75" thickBot="1" x14ac:dyDescent="0.3"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 spans="2:29" ht="15.75" thickBot="1" x14ac:dyDescent="0.3"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 spans="2:29" ht="15.75" thickBot="1" x14ac:dyDescent="0.3"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 spans="2:29" ht="15.75" thickBot="1" x14ac:dyDescent="0.3"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 spans="2:29" ht="15.75" thickBot="1" x14ac:dyDescent="0.3"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 spans="2:29" ht="15.75" thickBot="1" x14ac:dyDescent="0.3"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 spans="2:29" ht="15.75" thickBot="1" x14ac:dyDescent="0.3"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 spans="2:29" ht="15.75" thickBot="1" x14ac:dyDescent="0.3"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 spans="2:29" ht="15.75" thickBot="1" x14ac:dyDescent="0.3"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 spans="2:29" ht="15.75" thickBot="1" x14ac:dyDescent="0.3"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 spans="2:29" ht="15.75" thickBot="1" x14ac:dyDescent="0.3"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 spans="2:29" ht="15.75" thickBot="1" x14ac:dyDescent="0.3"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 spans="2:29" ht="15.75" thickBot="1" x14ac:dyDescent="0.3"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 spans="2:29" ht="15.75" thickBot="1" x14ac:dyDescent="0.3"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 spans="2:29" ht="15.75" thickBot="1" x14ac:dyDescent="0.3"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 spans="2:29" ht="15.75" thickBot="1" x14ac:dyDescent="0.3"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 spans="2:29" ht="15.75" thickBot="1" x14ac:dyDescent="0.3"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 spans="2:29" ht="15.75" thickBot="1" x14ac:dyDescent="0.3"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 spans="2:29" ht="15.75" thickBot="1" x14ac:dyDescent="0.3"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 spans="2:29" ht="15.75" thickBot="1" x14ac:dyDescent="0.3"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 spans="2:29" ht="15.75" thickBot="1" x14ac:dyDescent="0.3"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 spans="2:29" ht="15.75" thickBot="1" x14ac:dyDescent="0.3"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 spans="2:29" ht="15.75" thickBot="1" x14ac:dyDescent="0.3"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 spans="2:29" ht="15.75" thickBot="1" x14ac:dyDescent="0.3"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 spans="2:29" ht="15.75" thickBot="1" x14ac:dyDescent="0.3"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 spans="2:29" ht="15.75" thickBot="1" x14ac:dyDescent="0.3"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 spans="2:29" ht="15.75" thickBot="1" x14ac:dyDescent="0.3"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 spans="2:29" ht="15.75" thickBot="1" x14ac:dyDescent="0.3"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 spans="2:29" ht="15.75" thickBot="1" x14ac:dyDescent="0.3"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 spans="2:29" ht="15.75" thickBot="1" x14ac:dyDescent="0.3"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 spans="2:29" ht="15.75" thickBot="1" x14ac:dyDescent="0.3"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</sheetData>
  <mergeCells count="22">
    <mergeCell ref="AH65:AJ68"/>
    <mergeCell ref="AL65:AN68"/>
    <mergeCell ref="AH43:AJ46"/>
    <mergeCell ref="AL43:AN46"/>
    <mergeCell ref="AD65:AF68"/>
    <mergeCell ref="AP43:AR46"/>
    <mergeCell ref="Z2:AB2"/>
    <mergeCell ref="AD2:AF2"/>
    <mergeCell ref="AH2:AJ2"/>
    <mergeCell ref="AL2:AN2"/>
    <mergeCell ref="AP2:AR2"/>
    <mergeCell ref="Z16:AB24"/>
    <mergeCell ref="AD18:AF24"/>
    <mergeCell ref="AH20:AJ24"/>
    <mergeCell ref="AP22:AR24"/>
    <mergeCell ref="AL21:AN24"/>
    <mergeCell ref="B26:G26"/>
    <mergeCell ref="B52:G52"/>
    <mergeCell ref="B24:Y25"/>
    <mergeCell ref="Z43:AB46"/>
    <mergeCell ref="AD43:AF46"/>
    <mergeCell ref="L26:N29"/>
  </mergeCells>
  <phoneticPr fontId="26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2997-C3CB-4E1F-953D-2CF2F5032EC7}">
  <sheetPr>
    <tabColor rgb="FF92D050"/>
  </sheetPr>
  <dimension ref="B1:Q18"/>
  <sheetViews>
    <sheetView zoomScale="175" zoomScaleNormal="175" workbookViewId="0">
      <selection activeCell="I46" sqref="I46"/>
    </sheetView>
  </sheetViews>
  <sheetFormatPr defaultColWidth="17.5703125" defaultRowHeight="15.75" x14ac:dyDescent="0.25"/>
  <cols>
    <col min="1" max="1" width="7.7109375" style="10" customWidth="1"/>
    <col min="2" max="2" width="7" style="10" bestFit="1" customWidth="1"/>
    <col min="3" max="3" width="4.85546875" style="10" bestFit="1" customWidth="1"/>
    <col min="4" max="4" width="6.7109375" style="10" bestFit="1" customWidth="1"/>
    <col min="5" max="5" width="5.5703125" style="10" bestFit="1" customWidth="1"/>
    <col min="6" max="6" width="6.28515625" style="10" bestFit="1" customWidth="1"/>
    <col min="7" max="7" width="4.85546875" style="10" bestFit="1" customWidth="1"/>
    <col min="8" max="8" width="6.7109375" style="10" bestFit="1" customWidth="1"/>
    <col min="9" max="9" width="5.5703125" style="10" bestFit="1" customWidth="1"/>
    <col min="10" max="10" width="6.28515625" style="10" bestFit="1" customWidth="1"/>
    <col min="11" max="11" width="6.7109375" style="10" customWidth="1"/>
    <col min="12" max="12" width="5.5703125" style="10" customWidth="1"/>
    <col min="13" max="13" width="6.28515625" style="10" customWidth="1"/>
    <col min="14" max="14" width="6.85546875" style="10" bestFit="1" customWidth="1"/>
    <col min="15" max="17" width="9.7109375" style="10" customWidth="1"/>
    <col min="18" max="16384" width="17.5703125" style="10"/>
  </cols>
  <sheetData>
    <row r="1" spans="2:17" ht="15.75" customHeight="1" thickBot="1" x14ac:dyDescent="0.3">
      <c r="C1" s="11"/>
      <c r="D1" s="11"/>
      <c r="F1" s="11"/>
      <c r="H1" s="11"/>
      <c r="K1" s="11"/>
      <c r="L1" s="11"/>
      <c r="M1" s="11"/>
      <c r="N1" s="11"/>
      <c r="Q1" s="11"/>
    </row>
    <row r="2" spans="2:17" ht="15.75" customHeight="1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11</v>
      </c>
      <c r="P2" s="203" t="s">
        <v>12</v>
      </c>
      <c r="Q2" s="204"/>
    </row>
    <row r="3" spans="2:17" ht="15.75" customHeight="1" x14ac:dyDescent="0.25">
      <c r="B3" s="3"/>
      <c r="C3" s="2">
        <v>1</v>
      </c>
      <c r="D3" s="18"/>
      <c r="E3" s="13" t="e">
        <f>VLOOKUP(D3,'Player Selection Database'!$A:$B,2,FALSE)</f>
        <v>#N/A</v>
      </c>
      <c r="F3" s="14">
        <f>IFERROR(VLOOKUP(E3,'Player Selection Database'!$B:$C,2,FALSE),0)</f>
        <v>0</v>
      </c>
      <c r="G3" s="2">
        <v>30</v>
      </c>
      <c r="H3" s="18"/>
      <c r="I3" s="13" t="e">
        <f>VLOOKUP(H3,'Player Selection Database'!$A:$B,2,FALSE)</f>
        <v>#N/A</v>
      </c>
      <c r="J3" s="14">
        <f>IFERROR(VLOOKUP(I3,'Player Selection Database'!$B:$C,2,FALSE),0)</f>
        <v>0</v>
      </c>
      <c r="K3" s="14"/>
      <c r="L3" s="13" t="e">
        <f>VLOOKUP(K3,'Player Selection Database'!$A:$B,2,FALSE)</f>
        <v>#N/A</v>
      </c>
      <c r="M3" s="14">
        <f>IFERROR(VLOOKUP(L3,'Player Selection Database'!$B:$C,2,FALSE),0)</f>
        <v>0</v>
      </c>
      <c r="N3" s="15">
        <f>F3+J3+M3</f>
        <v>0</v>
      </c>
      <c r="P3" s="16" cm="1">
        <f t="array" ref="P3:Q12">INDEX(_xlfn._xlws.SORT(B3:K17, 10, -1), _xlfn.SEQUENCE(10), {1,10})</f>
        <v>0</v>
      </c>
      <c r="Q3" s="17">
        <v>0</v>
      </c>
    </row>
    <row r="4" spans="2:17" ht="15.75" customHeight="1" x14ac:dyDescent="0.25">
      <c r="B4" s="3"/>
      <c r="C4" s="2">
        <v>2</v>
      </c>
      <c r="D4" s="18"/>
      <c r="E4" s="13" t="e">
        <f>VLOOKUP(D4,'Player Selection Database'!A:B,2,FALSE)</f>
        <v>#N/A</v>
      </c>
      <c r="F4" s="14">
        <f>IFERROR(VLOOKUP(E4,'Player Selection Database'!$B:$C,2,FALSE),0)</f>
        <v>0</v>
      </c>
      <c r="G4" s="2">
        <v>29</v>
      </c>
      <c r="H4" s="18"/>
      <c r="I4" s="13" t="e">
        <f>VLOOKUP(H4,'Player Selection Database'!$A:$B,2,FALSE)</f>
        <v>#N/A</v>
      </c>
      <c r="J4" s="14">
        <f>IFERROR(VLOOKUP(I4,'Player Selection Database'!$B:$C,2,FALSE),0)</f>
        <v>0</v>
      </c>
      <c r="K4" s="14"/>
      <c r="L4" s="13" t="e">
        <f>VLOOKUP(K4,'Player Selection Database'!$A:$B,2,FALSE)</f>
        <v>#N/A</v>
      </c>
      <c r="M4" s="14">
        <f>IFERROR(VLOOKUP(L4,'Player Selection Database'!$B:$C,2,FALSE),0)</f>
        <v>0</v>
      </c>
      <c r="N4" s="15">
        <f t="shared" ref="N4:N12" si="0">F4+J4+M4</f>
        <v>0</v>
      </c>
      <c r="P4" s="16">
        <v>0</v>
      </c>
      <c r="Q4" s="17">
        <v>0</v>
      </c>
    </row>
    <row r="5" spans="2:17" ht="15.75" customHeight="1" x14ac:dyDescent="0.25">
      <c r="B5" s="3"/>
      <c r="C5" s="2">
        <v>3</v>
      </c>
      <c r="D5" s="18"/>
      <c r="E5" s="13" t="e">
        <f>VLOOKUP(D5,'Player Selection Database'!A:B,2,FALSE)</f>
        <v>#N/A</v>
      </c>
      <c r="F5" s="14">
        <f>IFERROR(VLOOKUP(E5,'Player Selection Database'!$B:$C,2,FALSE),0)</f>
        <v>0</v>
      </c>
      <c r="G5" s="2">
        <v>28</v>
      </c>
      <c r="H5" s="18"/>
      <c r="I5" s="13" t="e">
        <f>VLOOKUP(H5,'Player Selection Database'!$A:$B,2,FALSE)</f>
        <v>#N/A</v>
      </c>
      <c r="J5" s="14">
        <f>IFERROR(VLOOKUP(I5,'Player Selection Database'!$B:$C,2,FALSE),0)</f>
        <v>0</v>
      </c>
      <c r="K5" s="14"/>
      <c r="L5" s="13" t="e">
        <f>VLOOKUP(K5,'Player Selection Database'!$A:$B,2,FALSE)</f>
        <v>#N/A</v>
      </c>
      <c r="M5" s="14">
        <f>IFERROR(VLOOKUP(L5,'Player Selection Database'!$B:$C,2,FALSE),0)</f>
        <v>0</v>
      </c>
      <c r="N5" s="15">
        <f t="shared" si="0"/>
        <v>0</v>
      </c>
      <c r="P5" s="16">
        <v>0</v>
      </c>
      <c r="Q5" s="17">
        <v>0</v>
      </c>
    </row>
    <row r="6" spans="2:17" ht="15.75" customHeight="1" x14ac:dyDescent="0.25">
      <c r="B6" s="3"/>
      <c r="C6" s="2">
        <v>4</v>
      </c>
      <c r="D6" s="18"/>
      <c r="E6" s="13" t="e">
        <f>VLOOKUP(D6,'Player Selection Database'!A:B,2,FALSE)</f>
        <v>#N/A</v>
      </c>
      <c r="F6" s="14">
        <f>IFERROR(VLOOKUP(E6,'Player Selection Database'!$B:$C,2,FALSE),0)</f>
        <v>0</v>
      </c>
      <c r="G6" s="2">
        <v>27</v>
      </c>
      <c r="H6" s="18"/>
      <c r="I6" s="13" t="e">
        <f>VLOOKUP(H6,'Player Selection Database'!$A:$B,2,FALSE)</f>
        <v>#N/A</v>
      </c>
      <c r="J6" s="14">
        <f>IFERROR(VLOOKUP(I6,'Player Selection Database'!$B:$C,2,FALSE),0)</f>
        <v>0</v>
      </c>
      <c r="K6" s="14"/>
      <c r="L6" s="13" t="e">
        <f>VLOOKUP(K6,'Player Selection Database'!$A:$B,2,FALSE)</f>
        <v>#N/A</v>
      </c>
      <c r="M6" s="14">
        <f>IFERROR(VLOOKUP(L6,'Player Selection Database'!$B:$C,2,FALSE),0)</f>
        <v>0</v>
      </c>
      <c r="N6" s="15">
        <f t="shared" si="0"/>
        <v>0</v>
      </c>
      <c r="P6" s="16">
        <v>0</v>
      </c>
      <c r="Q6" s="17">
        <v>0</v>
      </c>
    </row>
    <row r="7" spans="2:17" ht="15.75" customHeight="1" x14ac:dyDescent="0.25">
      <c r="B7" s="3"/>
      <c r="C7" s="2">
        <v>5</v>
      </c>
      <c r="D7" s="18"/>
      <c r="E7" s="13" t="e">
        <f>VLOOKUP(D7,'Player Selection Database'!A:B,2,FALSE)</f>
        <v>#N/A</v>
      </c>
      <c r="F7" s="14">
        <f>IFERROR(VLOOKUP(E7,'Player Selection Database'!$B:$C,2,FALSE),0)</f>
        <v>0</v>
      </c>
      <c r="G7" s="2">
        <v>26</v>
      </c>
      <c r="H7" s="18"/>
      <c r="I7" s="13" t="e">
        <f>VLOOKUP(H7,'Player Selection Database'!$A:$B,2,FALSE)</f>
        <v>#N/A</v>
      </c>
      <c r="J7" s="14">
        <f>IFERROR(VLOOKUP(I7,'Player Selection Database'!$B:$C,2,FALSE),0)</f>
        <v>0</v>
      </c>
      <c r="K7" s="14"/>
      <c r="L7" s="13" t="e">
        <f>VLOOKUP(K7,'Player Selection Database'!$A:$B,2,FALSE)</f>
        <v>#N/A</v>
      </c>
      <c r="M7" s="14">
        <f>IFERROR(VLOOKUP(L7,'Player Selection Database'!$B:$C,2,FALSE),0)</f>
        <v>0</v>
      </c>
      <c r="N7" s="15">
        <f t="shared" si="0"/>
        <v>0</v>
      </c>
      <c r="P7" s="16">
        <v>0</v>
      </c>
      <c r="Q7" s="17">
        <v>0</v>
      </c>
    </row>
    <row r="8" spans="2:17" ht="15.75" customHeight="1" x14ac:dyDescent="0.25">
      <c r="B8" s="3"/>
      <c r="C8" s="2">
        <v>6</v>
      </c>
      <c r="D8" s="18"/>
      <c r="E8" s="13" t="e">
        <f>VLOOKUP(D8,'Player Selection Database'!A:B,2,FALSE)</f>
        <v>#N/A</v>
      </c>
      <c r="F8" s="14">
        <f>IFERROR(VLOOKUP(E8,'Player Selection Database'!$B:$C,2,FALSE),0)</f>
        <v>0</v>
      </c>
      <c r="G8" s="2">
        <v>25</v>
      </c>
      <c r="H8" s="18"/>
      <c r="I8" s="13" t="e">
        <f>VLOOKUP(H8,'Player Selection Database'!$A:$B,2,FALSE)</f>
        <v>#N/A</v>
      </c>
      <c r="J8" s="14">
        <f>IFERROR(VLOOKUP(I8,'Player Selection Database'!$B:$C,2,FALSE),0)</f>
        <v>0</v>
      </c>
      <c r="K8" s="14"/>
      <c r="L8" s="13" t="e">
        <f>VLOOKUP(K8,'Player Selection Database'!$A:$B,2,FALSE)</f>
        <v>#N/A</v>
      </c>
      <c r="M8" s="14">
        <f>IFERROR(VLOOKUP(L8,'Player Selection Database'!$B:$C,2,FALSE),0)</f>
        <v>0</v>
      </c>
      <c r="N8" s="15">
        <f t="shared" si="0"/>
        <v>0</v>
      </c>
      <c r="P8" s="16">
        <v>0</v>
      </c>
      <c r="Q8" s="17">
        <v>0</v>
      </c>
    </row>
    <row r="9" spans="2:17" ht="15.75" customHeight="1" x14ac:dyDescent="0.25">
      <c r="B9" s="3"/>
      <c r="C9" s="2">
        <v>7</v>
      </c>
      <c r="D9" s="18"/>
      <c r="E9" s="13" t="e">
        <f>VLOOKUP(D9,'Player Selection Database'!A:B,2,FALSE)</f>
        <v>#N/A</v>
      </c>
      <c r="F9" s="14">
        <f>IFERROR(VLOOKUP(E9,'Player Selection Database'!$B:$C,2,FALSE),0)</f>
        <v>0</v>
      </c>
      <c r="G9" s="2">
        <v>24</v>
      </c>
      <c r="H9" s="18"/>
      <c r="I9" s="13" t="e">
        <f>VLOOKUP(H9,'Player Selection Database'!$A:$B,2,FALSE)</f>
        <v>#N/A</v>
      </c>
      <c r="J9" s="14">
        <f>IFERROR(VLOOKUP(I9,'Player Selection Database'!$B:$C,2,FALSE),0)</f>
        <v>0</v>
      </c>
      <c r="K9" s="14"/>
      <c r="L9" s="13" t="e">
        <f>VLOOKUP(K9,'Player Selection Database'!$A:$B,2,FALSE)</f>
        <v>#N/A</v>
      </c>
      <c r="M9" s="14">
        <f>IFERROR(VLOOKUP(L9,'Player Selection Database'!$B:$C,2,FALSE),0)</f>
        <v>0</v>
      </c>
      <c r="N9" s="15">
        <f t="shared" si="0"/>
        <v>0</v>
      </c>
      <c r="P9" s="16">
        <v>0</v>
      </c>
      <c r="Q9" s="17">
        <v>0</v>
      </c>
    </row>
    <row r="10" spans="2:17" ht="15.75" customHeight="1" x14ac:dyDescent="0.25">
      <c r="B10" s="3"/>
      <c r="C10" s="2">
        <v>8</v>
      </c>
      <c r="D10" s="18"/>
      <c r="E10" s="13" t="e">
        <f>VLOOKUP(D10,'Player Selection Database'!A:B,2,FALSE)</f>
        <v>#N/A</v>
      </c>
      <c r="F10" s="14">
        <f>IFERROR(VLOOKUP(E10,'Player Selection Database'!$B:$C,2,FALSE),0)</f>
        <v>0</v>
      </c>
      <c r="G10" s="2">
        <v>23</v>
      </c>
      <c r="H10" s="18"/>
      <c r="I10" s="13" t="e">
        <f>VLOOKUP(H10,'Player Selection Database'!$A:$B,2,FALSE)</f>
        <v>#N/A</v>
      </c>
      <c r="J10" s="14">
        <f>IFERROR(VLOOKUP(I10,'Player Selection Database'!$B:$C,2,FALSE),0)</f>
        <v>0</v>
      </c>
      <c r="K10" s="14"/>
      <c r="L10" s="13" t="e">
        <f>VLOOKUP(K10,'Player Selection Database'!$A:$B,2,FALSE)</f>
        <v>#N/A</v>
      </c>
      <c r="M10" s="14">
        <f>IFERROR(VLOOKUP(L10,'Player Selection Database'!$B:$C,2,FALSE),0)</f>
        <v>0</v>
      </c>
      <c r="N10" s="15">
        <f t="shared" si="0"/>
        <v>0</v>
      </c>
      <c r="P10" s="16">
        <v>0</v>
      </c>
      <c r="Q10" s="17">
        <v>0</v>
      </c>
    </row>
    <row r="11" spans="2:17" ht="15.75" customHeight="1" x14ac:dyDescent="0.25">
      <c r="B11" s="3"/>
      <c r="C11" s="2">
        <v>9</v>
      </c>
      <c r="D11" s="18"/>
      <c r="E11" s="13" t="e">
        <f>VLOOKUP(D11,'Player Selection Database'!A:B,2,FALSE)</f>
        <v>#N/A</v>
      </c>
      <c r="F11" s="14">
        <f>IFERROR(VLOOKUP(E11,'Player Selection Database'!$B:$C,2,FALSE),0)</f>
        <v>0</v>
      </c>
      <c r="G11" s="2">
        <v>22</v>
      </c>
      <c r="H11" s="18"/>
      <c r="I11" s="13" t="e">
        <f>VLOOKUP(H11,'Player Selection Database'!$A:$B,2,FALSE)</f>
        <v>#N/A</v>
      </c>
      <c r="J11" s="14">
        <f>IFERROR(VLOOKUP(I11,'Player Selection Database'!$B:$C,2,FALSE),0)</f>
        <v>0</v>
      </c>
      <c r="K11" s="14"/>
      <c r="L11" s="13" t="e">
        <f>VLOOKUP(K11,'Player Selection Database'!$A:$B,2,FALSE)</f>
        <v>#N/A</v>
      </c>
      <c r="M11" s="14">
        <f>IFERROR(VLOOKUP(L11,'Player Selection Database'!$B:$C,2,FALSE),0)</f>
        <v>0</v>
      </c>
      <c r="N11" s="15">
        <f t="shared" si="0"/>
        <v>0</v>
      </c>
      <c r="P11" s="16">
        <v>0</v>
      </c>
      <c r="Q11" s="17">
        <v>0</v>
      </c>
    </row>
    <row r="12" spans="2:17" ht="15.75" customHeight="1" thickBot="1" x14ac:dyDescent="0.3">
      <c r="B12" s="3"/>
      <c r="C12" s="2">
        <v>10</v>
      </c>
      <c r="D12" s="18"/>
      <c r="E12" s="13" t="e">
        <f>VLOOKUP(D12,'Player Selection Database'!A:B,2,FALSE)</f>
        <v>#N/A</v>
      </c>
      <c r="F12" s="14">
        <f>IFERROR(VLOOKUP(E12,'Player Selection Database'!$B:$C,2,FALSE),0)</f>
        <v>0</v>
      </c>
      <c r="G12" s="2">
        <v>21</v>
      </c>
      <c r="H12" s="18"/>
      <c r="I12" s="13" t="e">
        <f>VLOOKUP(H12,'Player Selection Database'!$A:$B,2,FALSE)</f>
        <v>#N/A</v>
      </c>
      <c r="J12" s="14">
        <f>IFERROR(VLOOKUP(I12,'Player Selection Database'!$B:$C,2,FALSE),0)</f>
        <v>0</v>
      </c>
      <c r="K12" s="14"/>
      <c r="L12" s="13" t="e">
        <f>VLOOKUP(K12,'Player Selection Database'!$A:$B,2,FALSE)</f>
        <v>#N/A</v>
      </c>
      <c r="M12" s="14">
        <f>IFERROR(VLOOKUP(L12,'Player Selection Database'!$B:$C,2,FALSE),0)</f>
        <v>0</v>
      </c>
      <c r="N12" s="15">
        <f t="shared" si="0"/>
        <v>0</v>
      </c>
      <c r="P12" s="20">
        <v>0</v>
      </c>
      <c r="Q12" s="19">
        <v>0</v>
      </c>
    </row>
    <row r="13" spans="2:17" ht="15.75" customHeight="1" x14ac:dyDescent="0.25">
      <c r="C13" s="11"/>
      <c r="D13" s="11"/>
      <c r="F13" s="11"/>
      <c r="H13" s="11"/>
      <c r="K13" s="11"/>
      <c r="L13" s="11"/>
      <c r="M13" s="11"/>
      <c r="N13" s="11"/>
    </row>
    <row r="14" spans="2:17" ht="15.75" customHeight="1" x14ac:dyDescent="0.25">
      <c r="C14" s="11"/>
      <c r="D14" s="11"/>
      <c r="F14" s="11"/>
      <c r="H14" s="11"/>
      <c r="K14" s="11"/>
      <c r="L14" s="11"/>
      <c r="M14" s="11"/>
      <c r="N14" s="11"/>
    </row>
    <row r="15" spans="2:17" ht="15.75" customHeight="1" x14ac:dyDescent="0.25">
      <c r="C15" s="11"/>
      <c r="D15" s="11"/>
      <c r="F15" s="11"/>
      <c r="H15" s="11"/>
      <c r="K15" s="11"/>
      <c r="L15" s="11"/>
      <c r="M15" s="11"/>
      <c r="N15" s="11"/>
    </row>
    <row r="16" spans="2:17" ht="15.75" customHeight="1" x14ac:dyDescent="0.25">
      <c r="C16" s="11"/>
      <c r="D16" s="11"/>
      <c r="F16" s="11"/>
      <c r="H16" s="11"/>
      <c r="K16" s="11"/>
      <c r="L16" s="11"/>
      <c r="M16" s="11"/>
      <c r="N16" s="11"/>
    </row>
    <row r="17" spans="3:17" ht="15.75" customHeight="1" x14ac:dyDescent="0.25">
      <c r="C17" s="11"/>
      <c r="D17" s="11"/>
      <c r="F17" s="11"/>
      <c r="H17" s="11"/>
      <c r="K17" s="11"/>
      <c r="L17" s="11"/>
      <c r="M17" s="11"/>
      <c r="N17" s="11"/>
    </row>
    <row r="18" spans="3:17" x14ac:dyDescent="0.25">
      <c r="C18" s="11"/>
      <c r="D18" s="11"/>
      <c r="F18" s="11"/>
      <c r="H18" s="11"/>
      <c r="K18" s="11"/>
      <c r="L18" s="11"/>
      <c r="M18" s="11"/>
      <c r="N18" s="11"/>
      <c r="Q18" s="11"/>
    </row>
  </sheetData>
  <mergeCells count="1">
    <mergeCell ref="P2:Q2"/>
  </mergeCells>
  <dataValidations count="1">
    <dataValidation type="list" allowBlank="1" showInputMessage="1" showErrorMessage="1" sqref="D3:D12 H3:H12" xr:uid="{64894DBB-152D-4C8A-9231-3AA80F0F8ECB}">
      <formula1>Monday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46FA-4D4C-4136-AEE1-D1D65D919C0D}">
  <sheetPr>
    <tabColor rgb="FF92D050"/>
  </sheetPr>
  <dimension ref="A1:E88"/>
  <sheetViews>
    <sheetView workbookViewId="0">
      <selection activeCell="I46" sqref="I46"/>
    </sheetView>
  </sheetViews>
  <sheetFormatPr defaultRowHeight="15" x14ac:dyDescent="0.25"/>
  <cols>
    <col min="1" max="1" width="20.5703125" bestFit="1" customWidth="1"/>
  </cols>
  <sheetData>
    <row r="1" spans="1:5" x14ac:dyDescent="0.25">
      <c r="A1" t="s">
        <v>437</v>
      </c>
      <c r="B1" s="33">
        <f>IF(COUNTIF('Monday Pairs'!$D$2:$N$15,A1)&gt;=1,"",ROW())</f>
        <v>1</v>
      </c>
      <c r="C1" s="33" t="str" cm="1">
        <f t="array" ref="C1">IF(ROW(A1)-ROW(A$1)+1&gt;COUNT($B$1:$B$88),"",INDEX($A$1:$A$88,SMALL($B$1:$B$88,1+ROW(A1)-ROW(A$1))))</f>
        <v>Jack Higgins</v>
      </c>
      <c r="D1" t="str" cm="1">
        <f t="array" aca="1" ref="D1:D88" ca="1">OFFSET($C$1,0,0,COUNT($B$1:$B$88),1)</f>
        <v>Jack Higgins</v>
      </c>
      <c r="E1" t="str" cm="1">
        <f t="array" aca="1" ref="E1:E65" ca="1">OFFSET(C1,0,0,COUNT($B$1:$B$65),1)</f>
        <v>Jack Higgins</v>
      </c>
    </row>
    <row r="2" spans="1:5" x14ac:dyDescent="0.25">
      <c r="A2" t="s">
        <v>321</v>
      </c>
      <c r="B2" s="33">
        <f>IF(COUNTIF('Monday Pairs'!$D$2:$N$15,A2)&gt;=1,"",ROW())</f>
        <v>2</v>
      </c>
      <c r="C2" s="33" t="str" cm="1">
        <f t="array" ref="C2">IF(ROW(A2)-ROW(A$1)+1&gt;COUNT($B$1:$B$88),"",INDEX($A$1:$A$88,SMALL($B$1:$B$88,1+ROW(A2)-ROW(A$1))))</f>
        <v>Mitch Owens</v>
      </c>
      <c r="D2" t="str">
        <f ca="1"/>
        <v>Mitch Owens</v>
      </c>
      <c r="E2" t="str">
        <f ca="1"/>
        <v>Mitch Owens</v>
      </c>
    </row>
    <row r="3" spans="1:5" x14ac:dyDescent="0.25">
      <c r="A3" t="s">
        <v>356</v>
      </c>
      <c r="B3" s="33">
        <f>IF(COUNTIF('Monday Pairs'!$D$2:$N$15,A3)&gt;=1,"",ROW())</f>
        <v>3</v>
      </c>
      <c r="C3" s="33" t="str" cm="1">
        <f t="array" ref="C3">IF(ROW(A3)-ROW(A$1)+1&gt;COUNT($B$1:$B$88),"",INDEX($A$1:$A$88,SMALL($B$1:$B$88,1+ROW(A3)-ROW(A$1))))</f>
        <v>Hunter Clark</v>
      </c>
      <c r="D3" t="str">
        <f ca="1"/>
        <v>Hunter Clark</v>
      </c>
      <c r="E3" t="str">
        <f ca="1"/>
        <v>Hunter Clark</v>
      </c>
    </row>
    <row r="4" spans="1:5" x14ac:dyDescent="0.25">
      <c r="A4" t="s">
        <v>692</v>
      </c>
      <c r="B4" s="33">
        <f>IF(COUNTIF('Monday Pairs'!$D$2:$N$15,A4)&gt;=1,"",ROW())</f>
        <v>4</v>
      </c>
      <c r="C4" s="33" t="str" cm="1">
        <f t="array" ref="C4">IF(ROW(A4)-ROW(A$1)+1&gt;COUNT($B$1:$B$88),"",INDEX($A$1:$A$88,SMALL($B$1:$B$88,1+ROW(A4)-ROW(A$1))))</f>
        <v>Max King</v>
      </c>
      <c r="D4" t="str">
        <f ca="1"/>
        <v>Max King</v>
      </c>
      <c r="E4" t="str">
        <f ca="1"/>
        <v>Max King</v>
      </c>
    </row>
    <row r="5" spans="1:5" x14ac:dyDescent="0.25">
      <c r="A5" t="s">
        <v>259</v>
      </c>
      <c r="B5" s="33">
        <f>IF(COUNTIF('Monday Pairs'!$D$2:$N$15,A5)&gt;=1,"",ROW())</f>
        <v>5</v>
      </c>
      <c r="C5" s="33" t="str" cm="1">
        <f t="array" ref="C5">IF(ROW(A5)-ROW(A$1)+1&gt;COUNT($B$1:$B$88),"",INDEX($A$1:$A$88,SMALL($B$1:$B$88,1+ROW(A5)-ROW(A$1))))</f>
        <v>Ryan Byrnes</v>
      </c>
      <c r="D5" t="str">
        <f ca="1"/>
        <v>Ryan Byrnes</v>
      </c>
      <c r="E5" t="str">
        <f ca="1"/>
        <v>Ryan Byrnes</v>
      </c>
    </row>
    <row r="6" spans="1:5" x14ac:dyDescent="0.25">
      <c r="A6" t="s">
        <v>482</v>
      </c>
      <c r="B6" s="33">
        <f>IF(COUNTIF('Monday Pairs'!$D$2:$N$15,A6)&gt;=1,"",ROW())</f>
        <v>6</v>
      </c>
      <c r="C6" s="33" t="str" cm="1">
        <f t="array" ref="C6">IF(ROW(A6)-ROW(A$1)+1&gt;COUNT($B$1:$B$88),"",INDEX($A$1:$A$88,SMALL($B$1:$B$88,1+ROW(A6)-ROW(A$1))))</f>
        <v>Liam Stocker</v>
      </c>
      <c r="D6" t="str">
        <f ca="1"/>
        <v>Liam Stocker</v>
      </c>
      <c r="E6" t="str">
        <f ca="1"/>
        <v>Liam Stocker</v>
      </c>
    </row>
    <row r="7" spans="1:5" x14ac:dyDescent="0.25">
      <c r="A7" t="s">
        <v>687</v>
      </c>
      <c r="B7" s="33">
        <f>IF(COUNTIF('Monday Pairs'!$D$2:$N$15,A7)&gt;=1,"",ROW())</f>
        <v>7</v>
      </c>
      <c r="C7" s="33" t="str" cm="1">
        <f t="array" ref="C7">IF(ROW(A7)-ROW(A$1)+1&gt;COUNT($B$1:$B$88),"",INDEX($A$1:$A$88,SMALL($B$1:$B$88,1+ROW(A7)-ROW(A$1))))</f>
        <v>Paddy Dow</v>
      </c>
      <c r="D7" t="str">
        <f ca="1"/>
        <v>Paddy Dow</v>
      </c>
      <c r="E7" t="str">
        <f ca="1"/>
        <v>Paddy Dow</v>
      </c>
    </row>
    <row r="8" spans="1:5" x14ac:dyDescent="0.25">
      <c r="A8" t="s">
        <v>554</v>
      </c>
      <c r="B8" s="33">
        <f>IF(COUNTIF('Monday Pairs'!$D$2:$N$15,A8)&gt;=1,"",ROW())</f>
        <v>8</v>
      </c>
      <c r="C8" s="33" t="str" cm="1">
        <f t="array" ref="C8">IF(ROW(A8)-ROW(A$1)+1&gt;COUNT($B$1:$B$88),"",INDEX($A$1:$A$88,SMALL($B$1:$B$88,1+ROW(A8)-ROW(A$1))))</f>
        <v>Dan Butler</v>
      </c>
      <c r="D8" t="str">
        <f ca="1"/>
        <v>Dan Butler</v>
      </c>
      <c r="E8" t="str">
        <f ca="1"/>
        <v>Dan Butler</v>
      </c>
    </row>
    <row r="9" spans="1:5" x14ac:dyDescent="0.25">
      <c r="A9" t="s">
        <v>586</v>
      </c>
      <c r="B9" s="33">
        <f>IF(COUNTIF('Monday Pairs'!$D$2:$N$15,A9)&gt;=1,"",ROW())</f>
        <v>9</v>
      </c>
      <c r="C9" s="33" t="str" cm="1">
        <f t="array" ref="C9">IF(ROW(A9)-ROW(A$1)+1&gt;COUNT($B$1:$B$88),"",INDEX($A$1:$A$88,SMALL($B$1:$B$88,1+ROW(A9)-ROW(A$1))))</f>
        <v>Isaac Keeler</v>
      </c>
      <c r="D9" t="str">
        <f ca="1"/>
        <v>Isaac Keeler</v>
      </c>
      <c r="E9" t="str">
        <f ca="1"/>
        <v>Isaac Keeler</v>
      </c>
    </row>
    <row r="10" spans="1:5" x14ac:dyDescent="0.25">
      <c r="A10" t="s">
        <v>647</v>
      </c>
      <c r="B10" s="33">
        <f>IF(COUNTIF('Monday Pairs'!$D$2:$N$15,A10)&gt;=1,"",ROW())</f>
        <v>10</v>
      </c>
      <c r="C10" s="33" t="str" cm="1">
        <f t="array" ref="C10">IF(ROW(A10)-ROW(A$1)+1&gt;COUNT($B$1:$B$88),"",INDEX($A$1:$A$88,SMALL($B$1:$B$88,1+ROW(A10)-ROW(A$1))))</f>
        <v>Jack Carroll</v>
      </c>
      <c r="D10" t="str">
        <f ca="1"/>
        <v>Jack Carroll</v>
      </c>
      <c r="E10" t="str">
        <f ca="1"/>
        <v>Jack Carroll</v>
      </c>
    </row>
    <row r="11" spans="1:5" x14ac:dyDescent="0.25">
      <c r="A11" t="s">
        <v>115</v>
      </c>
      <c r="B11" s="33">
        <f>IF(COUNTIF('Monday Pairs'!$D$2:$N$15,A11)&gt;=1,"",ROW())</f>
        <v>11</v>
      </c>
      <c r="C11" s="33" t="str" cm="1">
        <f t="array" ref="C11">IF(ROW(A11)-ROW(A$1)+1&gt;COUNT($B$1:$B$88),"",INDEX($A$1:$A$88,SMALL($B$1:$B$88,1+ROW(A11)-ROW(A$1))))</f>
        <v>Rowan Marshall</v>
      </c>
      <c r="D11" t="str">
        <f ca="1"/>
        <v>Rowan Marshall</v>
      </c>
      <c r="E11" t="str">
        <f ca="1"/>
        <v>Rowan Marshall</v>
      </c>
    </row>
    <row r="12" spans="1:5" x14ac:dyDescent="0.25">
      <c r="A12" t="s">
        <v>225</v>
      </c>
      <c r="B12" s="33">
        <f>IF(COUNTIF('Monday Pairs'!$D$2:$N$15,A12)&gt;=1,"",ROW())</f>
        <v>12</v>
      </c>
      <c r="C12" s="33" t="str" cm="1">
        <f t="array" ref="C12">IF(ROW(A12)-ROW(A$1)+1&gt;COUNT($B$1:$B$88),"",INDEX($A$1:$A$88,SMALL($B$1:$B$88,1+ROW(A12)-ROW(A$1))))</f>
        <v>Marcus Windhager</v>
      </c>
      <c r="D12" t="str">
        <f ca="1"/>
        <v>Marcus Windhager</v>
      </c>
      <c r="E12" t="str">
        <f ca="1"/>
        <v>Marcus Windhager</v>
      </c>
    </row>
    <row r="13" spans="1:5" x14ac:dyDescent="0.25">
      <c r="A13" t="s">
        <v>387</v>
      </c>
      <c r="B13" s="33">
        <f>IF(COUNTIF('Monday Pairs'!$D$2:$N$15,A13)&gt;=1,"",ROW())</f>
        <v>13</v>
      </c>
      <c r="C13" s="33" t="str" cm="1">
        <f t="array" ref="C13">IF(ROW(A13)-ROW(A$1)+1&gt;COUNT($B$1:$B$88),"",INDEX($A$1:$A$88,SMALL($B$1:$B$88,1+ROW(A13)-ROW(A$1))))</f>
        <v>Dougal Howard</v>
      </c>
      <c r="D13" t="str">
        <f ca="1"/>
        <v>Dougal Howard</v>
      </c>
      <c r="E13" t="str">
        <f ca="1"/>
        <v>Dougal Howard</v>
      </c>
    </row>
    <row r="14" spans="1:5" x14ac:dyDescent="0.25">
      <c r="A14" t="s">
        <v>633</v>
      </c>
      <c r="B14" s="33">
        <f>IF(COUNTIF('Monday Pairs'!$D$2:$N$15,A14)&gt;=1,"",ROW())</f>
        <v>14</v>
      </c>
      <c r="C14" s="33" t="str" cm="1">
        <f t="array" ref="C14">IF(ROW(A14)-ROW(A$1)+1&gt;COUNT($B$1:$B$88),"",INDEX($A$1:$A$88,SMALL($B$1:$B$88,1+ROW(A14)-ROW(A$1))))</f>
        <v>Zaine Cordy</v>
      </c>
      <c r="D14" t="str">
        <f ca="1"/>
        <v>Zaine Cordy</v>
      </c>
      <c r="E14" t="str">
        <f ca="1"/>
        <v>Zaine Cordy</v>
      </c>
    </row>
    <row r="15" spans="1:5" x14ac:dyDescent="0.25">
      <c r="A15" t="s">
        <v>326</v>
      </c>
      <c r="B15" s="33">
        <f>IF(COUNTIF('Monday Pairs'!$D$2:$N$15,A15)&gt;=1,"",ROW())</f>
        <v>15</v>
      </c>
      <c r="C15" s="33" t="str" cm="1">
        <f t="array" ref="C15">IF(ROW(A15)-ROW(A$1)+1&gt;COUNT($B$1:$B$88),"",INDEX($A$1:$A$88,SMALL($B$1:$B$88,1+ROW(A15)-ROW(A$1))))</f>
        <v>Darcy Wilson</v>
      </c>
      <c r="D15" t="str">
        <f ca="1"/>
        <v>Darcy Wilson</v>
      </c>
      <c r="E15" t="str">
        <f ca="1"/>
        <v>Darcy Wilson</v>
      </c>
    </row>
    <row r="16" spans="1:5" x14ac:dyDescent="0.25">
      <c r="A16" t="s">
        <v>634</v>
      </c>
      <c r="B16" s="33">
        <f>IF(COUNTIF('Monday Pairs'!$D$2:$N$15,A16)&gt;=1,"",ROW())</f>
        <v>16</v>
      </c>
      <c r="C16" s="33" t="str" cm="1">
        <f t="array" ref="C16">IF(ROW(A16)-ROW(A$1)+1&gt;COUNT($B$1:$B$88),"",INDEX($A$1:$A$88,SMALL($B$1:$B$88,1+ROW(A16)-ROW(A$1))))</f>
        <v>Liam Henry</v>
      </c>
      <c r="D16" t="str">
        <f ca="1"/>
        <v>Liam Henry</v>
      </c>
      <c r="E16" t="str">
        <f ca="1"/>
        <v>Liam Henry</v>
      </c>
    </row>
    <row r="17" spans="1:5" x14ac:dyDescent="0.25">
      <c r="A17" t="s">
        <v>572</v>
      </c>
      <c r="B17" s="33">
        <f>IF(COUNTIF('Monday Pairs'!$D$2:$N$15,A17)&gt;=1,"",ROW())</f>
        <v>17</v>
      </c>
      <c r="C17" s="33" t="str" cm="1">
        <f t="array" ref="C17">IF(ROW(A17)-ROW(A$1)+1&gt;COUNT($B$1:$B$88),"",INDEX($A$1:$A$88,SMALL($B$1:$B$88,1+ROW(A17)-ROW(A$1))))</f>
        <v>Angus Hastie</v>
      </c>
      <c r="D17" t="str">
        <f ca="1"/>
        <v>Angus Hastie</v>
      </c>
      <c r="E17" t="str">
        <f ca="1"/>
        <v>Angus Hastie</v>
      </c>
    </row>
    <row r="18" spans="1:5" x14ac:dyDescent="0.25">
      <c r="A18" t="s">
        <v>491</v>
      </c>
      <c r="B18" s="33">
        <f>IF(COUNTIF('Monday Pairs'!$D$2:$N$15,A18)&gt;=1,"",ROW())</f>
        <v>18</v>
      </c>
      <c r="C18" s="33" t="str" cm="1">
        <f t="array" ref="C18">IF(ROW(A18)-ROW(A$1)+1&gt;COUNT($B$1:$B$88),"",INDEX($A$1:$A$88,SMALL($B$1:$B$88,1+ROW(A18)-ROW(A$1))))</f>
        <v>Mattaes Phillipou</v>
      </c>
      <c r="D18" t="str">
        <f ca="1"/>
        <v>Mattaes Phillipou</v>
      </c>
      <c r="E18" t="str">
        <f ca="1"/>
        <v>Mattaes Phillipou</v>
      </c>
    </row>
    <row r="19" spans="1:5" x14ac:dyDescent="0.25">
      <c r="A19" t="s">
        <v>438</v>
      </c>
      <c r="B19" s="33">
        <f>IF(COUNTIF('Monday Pairs'!$D$2:$N$15,A19)&gt;=1,"",ROW())</f>
        <v>19</v>
      </c>
      <c r="C19" s="33" t="str" cm="1">
        <f t="array" ref="C19">IF(ROW(A19)-ROW(A$1)+1&gt;COUNT($B$1:$B$88),"",INDEX($A$1:$A$88,SMALL($B$1:$B$88,1+ROW(A19)-ROW(A$1))))</f>
        <v>Alixzander Tauru</v>
      </c>
      <c r="D19" t="str">
        <f ca="1"/>
        <v>Alixzander Tauru</v>
      </c>
      <c r="E19" t="str">
        <f ca="1"/>
        <v>Alixzander Tauru</v>
      </c>
    </row>
    <row r="20" spans="1:5" x14ac:dyDescent="0.25">
      <c r="A20" t="s">
        <v>357</v>
      </c>
      <c r="B20" s="33">
        <f>IF(COUNTIF('Monday Pairs'!$D$2:$N$15,A20)&gt;=1,"",ROW())</f>
        <v>20</v>
      </c>
      <c r="C20" s="33" t="str" cm="1">
        <f t="array" ref="C20">IF(ROW(A20)-ROW(A$1)+1&gt;COUNT($B$1:$B$88),"",INDEX($A$1:$A$88,SMALL($B$1:$B$88,1+ROW(A20)-ROW(A$1))))</f>
        <v>Arie Schoenmaker</v>
      </c>
      <c r="D20" t="str">
        <f ca="1"/>
        <v>Arie Schoenmaker</v>
      </c>
      <c r="E20" t="str">
        <f ca="1"/>
        <v>Arie Schoenmaker</v>
      </c>
    </row>
    <row r="21" spans="1:5" x14ac:dyDescent="0.25">
      <c r="A21" t="s">
        <v>683</v>
      </c>
      <c r="B21" s="33">
        <f>IF(COUNTIF('Monday Pairs'!$D$2:$N$15,A21)&gt;=1,"",ROW())</f>
        <v>21</v>
      </c>
      <c r="C21" s="33" t="str" cm="1">
        <f t="array" ref="C21">IF(ROW(A21)-ROW(A$1)+1&gt;COUNT($B$1:$B$88),"",INDEX($A$1:$A$88,SMALL($B$1:$B$88,1+ROW(A21)-ROW(A$1))))</f>
        <v>James Barrat</v>
      </c>
      <c r="D21" t="str">
        <f ca="1"/>
        <v>James Barrat</v>
      </c>
      <c r="E21" t="str">
        <f ca="1"/>
        <v>James Barrat</v>
      </c>
    </row>
    <row r="22" spans="1:5" x14ac:dyDescent="0.25">
      <c r="A22" t="s">
        <v>475</v>
      </c>
      <c r="B22" s="33">
        <f>IF(COUNTIF('Monday Pairs'!$D$2:$N$15,A22)&gt;=1,"",ROW())</f>
        <v>22</v>
      </c>
      <c r="C22" s="33" t="str" cm="1">
        <f t="array" ref="C22">IF(ROW(A22)-ROW(A$1)+1&gt;COUNT($B$1:$B$88),"",INDEX($A$1:$A$88,SMALL($B$1:$B$88,1+ROW(A22)-ROW(A$1))))</f>
        <v>Jimmy Webster</v>
      </c>
      <c r="D22" t="str">
        <f ca="1"/>
        <v>Jimmy Webster</v>
      </c>
      <c r="E22" t="str">
        <f ca="1"/>
        <v>Jimmy Webster</v>
      </c>
    </row>
    <row r="23" spans="1:5" x14ac:dyDescent="0.25">
      <c r="A23" t="s">
        <v>476</v>
      </c>
      <c r="B23" s="33">
        <f>IF(COUNTIF('Monday Pairs'!$D$2:$N$15,A23)&gt;=1,"",ROW())</f>
        <v>23</v>
      </c>
      <c r="C23" s="33" t="str" cm="1">
        <f t="array" ref="C23">IF(ROW(A23)-ROW(A$1)+1&gt;COUNT($B$1:$B$88),"",INDEX($A$1:$A$88,SMALL($B$1:$B$88,1+ROW(A23)-ROW(A$1))))</f>
        <v>Zak Jones</v>
      </c>
      <c r="D23" t="str">
        <f ca="1"/>
        <v>Zak Jones</v>
      </c>
      <c r="E23" t="str">
        <f ca="1"/>
        <v>Zak Jones</v>
      </c>
    </row>
    <row r="24" spans="1:5" x14ac:dyDescent="0.25">
      <c r="A24" t="s">
        <v>686</v>
      </c>
      <c r="B24" s="33">
        <f>IF(COUNTIF('Monday Pairs'!$D$2:$N$15,A24)&gt;=1,"",ROW())</f>
        <v>24</v>
      </c>
      <c r="C24" s="33" t="str" cm="1">
        <f t="array" ref="C24">IF(ROW(A24)-ROW(A$1)+1&gt;COUNT($B$1:$B$88),"",INDEX($A$1:$A$88,SMALL($B$1:$B$88,1+ROW(A24)-ROW(A$1))))</f>
        <v>Alex Dodson</v>
      </c>
      <c r="D24" t="str">
        <f ca="1"/>
        <v>Alex Dodson</v>
      </c>
      <c r="E24" t="str">
        <f ca="1"/>
        <v>Alex Dodson</v>
      </c>
    </row>
    <row r="25" spans="1:5" x14ac:dyDescent="0.25">
      <c r="A25" t="s">
        <v>283</v>
      </c>
      <c r="B25" s="33">
        <f>IF(COUNTIF('Monday Pairs'!$D$2:$N$15,A25)&gt;=1,"",ROW())</f>
        <v>25</v>
      </c>
      <c r="C25" s="33" t="str" cm="1">
        <f t="array" ref="C25">IF(ROW(A25)-ROW(A$1)+1&gt;COUNT($B$1:$B$88),"",INDEX($A$1:$A$88,SMALL($B$1:$B$88,1+ROW(A25)-ROW(A$1))))</f>
        <v>Harry Boyd</v>
      </c>
      <c r="D25" t="str">
        <f ca="1"/>
        <v>Harry Boyd</v>
      </c>
      <c r="E25" t="str">
        <f ca="1"/>
        <v>Harry Boyd</v>
      </c>
    </row>
    <row r="26" spans="1:5" x14ac:dyDescent="0.25">
      <c r="A26" t="s">
        <v>271</v>
      </c>
      <c r="B26" s="33">
        <f>IF(COUNTIF('Monday Pairs'!$D$2:$N$15,A26)&gt;=1,"",ROW())</f>
        <v>26</v>
      </c>
      <c r="C26" s="33" t="str" cm="1">
        <f t="array" ref="C26">IF(ROW(A26)-ROW(A$1)+1&gt;COUNT($B$1:$B$88),"",INDEX($A$1:$A$88,SMALL($B$1:$B$88,1+ROW(A26)-ROW(A$1))))</f>
        <v>Mason Wood</v>
      </c>
      <c r="D26" t="str">
        <f ca="1"/>
        <v>Mason Wood</v>
      </c>
      <c r="E26" t="str">
        <f ca="1"/>
        <v>Mason Wood</v>
      </c>
    </row>
    <row r="27" spans="1:5" x14ac:dyDescent="0.25">
      <c r="A27" t="s">
        <v>696</v>
      </c>
      <c r="B27" s="33">
        <f>IF(COUNTIF('Monday Pairs'!$D$2:$N$15,A27)&gt;=1,"",ROW())</f>
        <v>27</v>
      </c>
      <c r="C27" s="33" t="str" cm="1">
        <f t="array" ref="C27">IF(ROW(A27)-ROW(A$1)+1&gt;COUNT($B$1:$B$88),"",INDEX($A$1:$A$88,SMALL($B$1:$B$88,1+ROW(A27)-ROW(A$1))))</f>
        <v>Patrick Said</v>
      </c>
      <c r="D27" t="str">
        <f ca="1"/>
        <v>Patrick Said</v>
      </c>
      <c r="E27" t="str">
        <f ca="1"/>
        <v>Patrick Said</v>
      </c>
    </row>
    <row r="28" spans="1:5" x14ac:dyDescent="0.25">
      <c r="A28" t="s">
        <v>307</v>
      </c>
      <c r="B28" s="33">
        <f>IF(COUNTIF('Monday Pairs'!$D$2:$N$15,A28)&gt;=1,"",ROW())</f>
        <v>28</v>
      </c>
      <c r="C28" s="33" t="str" cm="1">
        <f t="array" ref="C28">IF(ROW(A28)-ROW(A$1)+1&gt;COUNT($B$1:$B$88),"",INDEX($A$1:$A$88,SMALL($B$1:$B$88,1+ROW(A28)-ROW(A$1))))</f>
        <v>Hugo Garcia</v>
      </c>
      <c r="D28" t="str">
        <f ca="1"/>
        <v>Hugo Garcia</v>
      </c>
      <c r="E28" t="str">
        <f ca="1"/>
        <v>Hugo Garcia</v>
      </c>
    </row>
    <row r="29" spans="1:5" x14ac:dyDescent="0.25">
      <c r="A29" t="s">
        <v>131</v>
      </c>
      <c r="B29" s="33">
        <f>IF(COUNTIF('Monday Pairs'!$D$2:$N$15,A29)&gt;=1,"",ROW())</f>
        <v>29</v>
      </c>
      <c r="C29" s="33" t="str" cm="1">
        <f t="array" ref="C29">IF(ROW(A29)-ROW(A$1)+1&gt;COUNT($B$1:$B$88),"",INDEX($A$1:$A$88,SMALL($B$1:$B$88,1+ROW(A29)-ROW(A$1))))</f>
        <v>Jack Sinclair</v>
      </c>
      <c r="D29" t="str">
        <f ca="1"/>
        <v>Jack Sinclair</v>
      </c>
      <c r="E29" t="str">
        <f ca="1"/>
        <v>Jack Sinclair</v>
      </c>
    </row>
    <row r="30" spans="1:5" x14ac:dyDescent="0.25">
      <c r="A30" t="s">
        <v>528</v>
      </c>
      <c r="B30" s="33">
        <f>IF(COUNTIF('Monday Pairs'!$D$2:$N$15,A30)&gt;=1,"",ROW())</f>
        <v>30</v>
      </c>
      <c r="C30" s="33" t="str" cm="1">
        <f t="array" ref="C30">IF(ROW(A30)-ROW(A$1)+1&gt;COUNT($B$1:$B$88),"",INDEX($A$1:$A$88,SMALL($B$1:$B$88,1+ROW(A30)-ROW(A$1))))</f>
        <v>Hugh Boxshall</v>
      </c>
      <c r="D30" t="str">
        <f ca="1"/>
        <v>Hugh Boxshall</v>
      </c>
      <c r="E30" t="str">
        <f ca="1"/>
        <v>Hugh Boxshall</v>
      </c>
    </row>
    <row r="31" spans="1:5" x14ac:dyDescent="0.25">
      <c r="A31" t="s">
        <v>616</v>
      </c>
      <c r="B31" s="33">
        <f>IF(COUNTIF('Monday Pairs'!$D$2:$N$15,A31)&gt;=1,"",ROW())</f>
        <v>31</v>
      </c>
      <c r="C31" s="33" t="str" cm="1">
        <f t="array" ref="C31">IF(ROW(A31)-ROW(A$1)+1&gt;COUNT($B$1:$B$88),"",INDEX($A$1:$A$88,SMALL($B$1:$B$88,1+ROW(A31)-ROW(A$1))))</f>
        <v>Lance Collard</v>
      </c>
      <c r="D31" t="str">
        <f ca="1"/>
        <v>Lance Collard</v>
      </c>
      <c r="E31" t="str">
        <f ca="1"/>
        <v>Lance Collard</v>
      </c>
    </row>
    <row r="32" spans="1:5" x14ac:dyDescent="0.25">
      <c r="A32" t="s">
        <v>317</v>
      </c>
      <c r="B32" s="33">
        <f>IF(COUNTIF('Monday Pairs'!$D$2:$N$15,A32)&gt;=1,"",ROW())</f>
        <v>32</v>
      </c>
      <c r="C32" s="33" t="str" cm="1">
        <f t="array" ref="C32">IF(ROW(A32)-ROW(A$1)+1&gt;COUNT($B$1:$B$88),"",INDEX($A$1:$A$88,SMALL($B$1:$B$88,1+ROW(A32)-ROW(A$1))))</f>
        <v>Max Hall</v>
      </c>
      <c r="D32" t="str">
        <f ca="1"/>
        <v>Max Hall</v>
      </c>
      <c r="E32" t="str">
        <f ca="1"/>
        <v>Max Hall</v>
      </c>
    </row>
    <row r="33" spans="1:5" x14ac:dyDescent="0.25">
      <c r="A33" t="s">
        <v>602</v>
      </c>
      <c r="B33" s="33">
        <f>IF(COUNTIF('Monday Pairs'!$D$2:$N$15,A33)&gt;=1,"",ROW())</f>
        <v>33</v>
      </c>
      <c r="C33" s="33" t="str" cm="1">
        <f t="array" ref="C33">IF(ROW(A33)-ROW(A$1)+1&gt;COUNT($B$1:$B$88),"",INDEX($A$1:$A$88,SMALL($B$1:$B$88,1+ROW(A33)-ROW(A$1))))</f>
        <v>Angus McLennan</v>
      </c>
      <c r="D33" t="str">
        <f ca="1"/>
        <v>Angus McLennan</v>
      </c>
      <c r="E33" t="str">
        <f ca="1"/>
        <v>Angus McLennan</v>
      </c>
    </row>
    <row r="34" spans="1:5" x14ac:dyDescent="0.25">
      <c r="A34" t="s">
        <v>691</v>
      </c>
      <c r="B34" s="33">
        <f>IF(COUNTIF('Monday Pairs'!$D$2:$N$15,A34)&gt;=1,"",ROW())</f>
        <v>34</v>
      </c>
      <c r="C34" s="33" t="str" cm="1">
        <f t="array" ref="C34">IF(ROW(A34)-ROW(A$1)+1&gt;COUNT($B$1:$B$88),"",INDEX($A$1:$A$88,SMALL($B$1:$B$88,1+ROW(A34)-ROW(A$1))))</f>
        <v>Max Heath</v>
      </c>
      <c r="D34" t="str">
        <f ca="1"/>
        <v>Max Heath</v>
      </c>
      <c r="E34" t="str">
        <f ca="1"/>
        <v>Max Heath</v>
      </c>
    </row>
    <row r="35" spans="1:5" x14ac:dyDescent="0.25">
      <c r="A35" t="s">
        <v>318</v>
      </c>
      <c r="B35" s="33">
        <f>IF(COUNTIF('Monday Pairs'!$D$2:$N$15,A35)&gt;=1,"",ROW())</f>
        <v>35</v>
      </c>
      <c r="C35" s="33" t="str" cm="1">
        <f t="array" ref="C35">IF(ROW(A35)-ROW(A$1)+1&gt;COUNT($B$1:$B$88),"",INDEX($A$1:$A$88,SMALL($B$1:$B$88,1+ROW(A35)-ROW(A$1))))</f>
        <v>Cooper Sharman</v>
      </c>
      <c r="D35" t="str">
        <f ca="1"/>
        <v>Cooper Sharman</v>
      </c>
      <c r="E35" t="str">
        <f ca="1"/>
        <v>Cooper Sharman</v>
      </c>
    </row>
    <row r="36" spans="1:5" x14ac:dyDescent="0.25">
      <c r="A36" t="s">
        <v>186</v>
      </c>
      <c r="B36" s="33">
        <f>IF(COUNTIF('Monday Pairs'!$D$2:$N$15,A36)&gt;=1,"",ROW())</f>
        <v>36</v>
      </c>
      <c r="C36" s="33" t="str" cm="1">
        <f t="array" ref="C36">IF(ROW(A36)-ROW(A$1)+1&gt;COUNT($B$1:$B$88),"",INDEX($A$1:$A$88,SMALL($B$1:$B$88,1+ROW(A36)-ROW(A$1))))</f>
        <v>Callum Wilkie</v>
      </c>
      <c r="D36" t="str">
        <f ca="1"/>
        <v>Callum Wilkie</v>
      </c>
      <c r="E36" t="str">
        <f ca="1"/>
        <v>Callum Wilkie</v>
      </c>
    </row>
    <row r="37" spans="1:5" x14ac:dyDescent="0.25">
      <c r="A37" t="s">
        <v>587</v>
      </c>
      <c r="B37" s="33">
        <f>IF(COUNTIF('Monday Pairs'!$D$2:$N$15,A37)&gt;=1,"",ROW())</f>
        <v>37</v>
      </c>
      <c r="C37" s="33" t="str" cm="1">
        <f t="array" ref="C37">IF(ROW(A37)-ROW(A$1)+1&gt;COUNT($B$1:$B$88),"",INDEX($A$1:$A$88,SMALL($B$1:$B$88,1+ROW(A37)-ROW(A$1))))</f>
        <v>Liam O'Connell</v>
      </c>
      <c r="D37" t="str">
        <f ca="1"/>
        <v>Liam O'Connell</v>
      </c>
      <c r="E37" t="str">
        <f ca="1"/>
        <v>Liam O'Connell</v>
      </c>
    </row>
    <row r="38" spans="1:5" x14ac:dyDescent="0.25">
      <c r="A38" t="s">
        <v>682</v>
      </c>
      <c r="B38" s="33">
        <f>IF(COUNTIF('Monday Pairs'!$D$2:$N$15,A38)&gt;=1,"",ROW())</f>
        <v>38</v>
      </c>
      <c r="C38" s="33" t="str" cm="1">
        <f t="array" ref="C38">IF(ROW(A38)-ROW(A$1)+1&gt;COUNT($B$1:$B$88),"",INDEX($A$1:$A$88,SMALL($B$1:$B$88,1+ROW(A38)-ROW(A$1))))</f>
        <v>Eamonn Armstrong</v>
      </c>
      <c r="D38" t="str">
        <f ca="1"/>
        <v>Eamonn Armstrong</v>
      </c>
      <c r="E38" t="str">
        <f ca="1"/>
        <v>Eamonn Armstrong</v>
      </c>
    </row>
    <row r="39" spans="1:5" x14ac:dyDescent="0.25">
      <c r="A39" t="s">
        <v>333</v>
      </c>
      <c r="B39" s="33">
        <f>IF(COUNTIF('Monday Pairs'!$D$2:$N$15,A39)&gt;=1,"",ROW())</f>
        <v>39</v>
      </c>
      <c r="C39" s="33" t="str" cm="1">
        <f t="array" ref="C39">IF(ROW(A39)-ROW(A$1)+1&gt;COUNT($B$1:$B$88),"",INDEX($A$1:$A$88,SMALL($B$1:$B$88,1+ROW(A39)-ROW(A$1))))</f>
        <v>Anthony Caminiti</v>
      </c>
      <c r="D39" t="str">
        <f ca="1"/>
        <v>Anthony Caminiti</v>
      </c>
      <c r="E39" t="str">
        <f ca="1"/>
        <v>Anthony Caminiti</v>
      </c>
    </row>
    <row r="40" spans="1:5" x14ac:dyDescent="0.25">
      <c r="A40" t="s">
        <v>550</v>
      </c>
      <c r="B40" s="33">
        <f>IF(COUNTIF('Monday Pairs'!$D$2:$N$15,A40)&gt;=1,"",ROW())</f>
        <v>40</v>
      </c>
      <c r="C40" s="33" t="str" cm="1">
        <f t="array" ref="C40">IF(ROW(A40)-ROW(A$1)+1&gt;COUNT($B$1:$B$88),"",INDEX($A$1:$A$88,SMALL($B$1:$B$88,1+ROW(A40)-ROW(A$1))))</f>
        <v>Tobie Travaglia</v>
      </c>
      <c r="D40" t="str">
        <f ca="1"/>
        <v>Tobie Travaglia</v>
      </c>
      <c r="E40" t="str">
        <f ca="1"/>
        <v>Tobie Travaglia</v>
      </c>
    </row>
    <row r="41" spans="1:5" x14ac:dyDescent="0.25">
      <c r="A41" t="s">
        <v>129</v>
      </c>
      <c r="B41" s="33">
        <f>IF(COUNTIF('Monday Pairs'!$D$2:$N$15,A41)&gt;=1,"",ROW())</f>
        <v>41</v>
      </c>
      <c r="C41" s="33" t="str" cm="1">
        <f t="array" ref="C41">IF(ROW(A41)-ROW(A$1)+1&gt;COUNT($B$1:$B$88),"",INDEX($A$1:$A$88,SMALL($B$1:$B$88,1+ROW(A41)-ROW(A$1))))</f>
        <v>Jack Macrae</v>
      </c>
      <c r="D41" t="str">
        <f ca="1"/>
        <v>Jack Macrae</v>
      </c>
      <c r="E41" t="str">
        <f ca="1"/>
        <v>Jack Macrae</v>
      </c>
    </row>
    <row r="42" spans="1:5" x14ac:dyDescent="0.25">
      <c r="A42" t="s">
        <v>106</v>
      </c>
      <c r="B42" s="33">
        <f>IF(COUNTIF('Monday Pairs'!$D$2:$N$15,A42)&gt;=1,"",ROW())</f>
        <v>42</v>
      </c>
      <c r="C42" s="33" t="str" cm="1">
        <f t="array" ref="C42">IF(ROW(A42)-ROW(A$1)+1&gt;COUNT($B$1:$B$88),"",INDEX($A$1:$A$88,SMALL($B$1:$B$88,1+ROW(A42)-ROW(A$1))))</f>
        <v>Nasiah Wanganeen-Milera</v>
      </c>
      <c r="D42" t="str">
        <f ca="1"/>
        <v>Nasiah Wanganeen-Milera</v>
      </c>
      <c r="E42" t="str">
        <f ca="1"/>
        <v>Nasiah Wanganeen-Milera</v>
      </c>
    </row>
    <row r="43" spans="1:5" x14ac:dyDescent="0.25">
      <c r="A43" t="s">
        <v>257</v>
      </c>
      <c r="B43" s="33">
        <f>IF(COUNTIF('Monday Pairs'!$D$2:$N$15,A43)&gt;=1,"",ROW())</f>
        <v>43</v>
      </c>
      <c r="C43" s="33" t="str" cm="1">
        <f t="array" ref="C43">IF(ROW(A43)-ROW(A$1)+1&gt;COUNT($B$1:$B$88),"",INDEX($A$1:$A$88,SMALL($B$1:$B$88,1+ROW(A43)-ROW(A$1))))</f>
        <v>Bradley Hill</v>
      </c>
      <c r="D43" t="str">
        <f ca="1"/>
        <v>Bradley Hill</v>
      </c>
      <c r="E43" t="str">
        <f ca="1"/>
        <v>Bradley Hill</v>
      </c>
    </row>
    <row r="44" spans="1:5" x14ac:dyDescent="0.25">
      <c r="A44" t="s">
        <v>132</v>
      </c>
      <c r="B44" s="33">
        <f>IF(COUNTIF('Monday Pairs'!$D$2:$N$15,A44)&gt;=1,"",ROW())</f>
        <v>44</v>
      </c>
      <c r="C44" s="33" t="str" cm="1">
        <f t="array" ref="C44">IF(ROW(A44)-ROW(A$1)+1&gt;COUNT($B$1:$B$88),"",INDEX($A$1:$A$88,SMALL($B$1:$B$88,1+ROW(A44)-ROW(A$1))))</f>
        <v>Jack Steele</v>
      </c>
      <c r="D44" t="str">
        <f ca="1"/>
        <v>Jack Steele</v>
      </c>
      <c r="E44" t="str">
        <f ca="1"/>
        <v>Jack Steele</v>
      </c>
    </row>
    <row r="45" spans="1:5" x14ac:dyDescent="0.25">
      <c r="A45" t="s">
        <v>792</v>
      </c>
      <c r="B45" s="33">
        <f>IF(COUNTIF('Monday Pairs'!$D$2:$N$15,A45)&gt;=1,"",ROW())</f>
        <v>45</v>
      </c>
      <c r="C45" s="33" t="str" cm="1">
        <f t="array" ref="C45">IF(ROW(A45)-ROW(A$1)+1&gt;COUNT($B$1:$B$88),"",INDEX($A$1:$A$88,SMALL($B$1:$B$88,1+ROW(A45)-ROW(A$1))))</f>
        <v>Michael Sellwood</v>
      </c>
      <c r="D45" t="str">
        <f ca="1"/>
        <v>Michael Sellwood</v>
      </c>
      <c r="E45" t="str">
        <f ca="1"/>
        <v>Michael Sellwood</v>
      </c>
    </row>
    <row r="46" spans="1:5" x14ac:dyDescent="0.25">
      <c r="A46" t="s">
        <v>796</v>
      </c>
      <c r="B46" s="33">
        <f>IF(COUNTIF('Monday Pairs'!$D$2:$N$15,A46)&gt;=1,"",ROW())</f>
        <v>46</v>
      </c>
      <c r="C46" s="33" t="str" cm="1">
        <f t="array" ref="C46">IF(ROW(A46)-ROW(A$1)+1&gt;COUNT($B$1:$B$88),"",INDEX($A$1:$A$88,SMALL($B$1:$B$88,1+ROW(A46)-ROW(A$1))))</f>
        <v>Zac Walker</v>
      </c>
      <c r="D46" t="str">
        <f ca="1"/>
        <v>Zac Walker</v>
      </c>
      <c r="E46" t="str">
        <f ca="1"/>
        <v>Zac Walker</v>
      </c>
    </row>
    <row r="47" spans="1:5" x14ac:dyDescent="0.25">
      <c r="A47" t="s">
        <v>269</v>
      </c>
      <c r="B47" s="33">
        <f>IF(COUNTIF('Monday Pairs'!$D$2:$N$15,A47)&gt;=1,"",ROW())</f>
        <v>47</v>
      </c>
      <c r="C47" s="33" t="str" cm="1">
        <f t="array" ref="C47">IF(ROW(A47)-ROW(A$1)+1&gt;COUNT($B$1:$B$88),"",INDEX($A$1:$A$88,SMALL($B$1:$B$88,1+ROW(A47)-ROW(A$1))))</f>
        <v>Adam Treloar</v>
      </c>
      <c r="D47" t="str">
        <f ca="1"/>
        <v>Adam Treloar</v>
      </c>
      <c r="E47" t="str">
        <f ca="1"/>
        <v>Adam Treloar</v>
      </c>
    </row>
    <row r="48" spans="1:5" x14ac:dyDescent="0.25">
      <c r="A48" t="s">
        <v>178</v>
      </c>
      <c r="B48" s="33">
        <f>IF(COUNTIF('Monday Pairs'!$D$2:$N$15,A48)&gt;=1,"",ROW())</f>
        <v>48</v>
      </c>
      <c r="C48" s="33" t="str" cm="1">
        <f t="array" ref="C48">IF(ROW(A48)-ROW(A$1)+1&gt;COUNT($B$1:$B$88),"",INDEX($A$1:$A$88,SMALL($B$1:$B$88,1+ROW(A48)-ROW(A$1))))</f>
        <v>Sam Darcy</v>
      </c>
      <c r="D48" t="str">
        <f ca="1"/>
        <v>Sam Darcy</v>
      </c>
      <c r="E48" t="str">
        <f ca="1"/>
        <v>Sam Darcy</v>
      </c>
    </row>
    <row r="49" spans="1:5" x14ac:dyDescent="0.25">
      <c r="A49" t="s">
        <v>784</v>
      </c>
      <c r="B49" s="33">
        <f>IF(COUNTIF('Monday Pairs'!$D$2:$N$15,A49)&gt;=1,"",ROW())</f>
        <v>49</v>
      </c>
      <c r="C49" s="33" t="str" cm="1">
        <f t="array" ref="C49">IF(ROW(A49)-ROW(A$1)+1&gt;COUNT($B$1:$B$88),"",INDEX($A$1:$A$88,SMALL($B$1:$B$88,1+ROW(A49)-ROW(A$1))))</f>
        <v>Lachie Jaques</v>
      </c>
      <c r="D49" t="str">
        <f ca="1"/>
        <v>Lachie Jaques</v>
      </c>
      <c r="E49" t="str">
        <f ca="1"/>
        <v>Lachie Jaques</v>
      </c>
    </row>
    <row r="50" spans="1:5" x14ac:dyDescent="0.25">
      <c r="A50" t="s">
        <v>547</v>
      </c>
      <c r="B50" s="33">
        <f>IF(COUNTIF('Monday Pairs'!$D$2:$N$15,A50)&gt;=1,"",ROW())</f>
        <v>50</v>
      </c>
      <c r="C50" s="33" t="str" cm="1">
        <f t="array" ref="C50">IF(ROW(A50)-ROW(A$1)+1&gt;COUNT($B$1:$B$88),"",INDEX($A$1:$A$88,SMALL($B$1:$B$88,1+ROW(A50)-ROW(A$1))))</f>
        <v>Harvey Gallagher</v>
      </c>
      <c r="D50" t="str">
        <f ca="1"/>
        <v>Harvey Gallagher</v>
      </c>
      <c r="E50" t="str">
        <f ca="1"/>
        <v>Harvey Gallagher</v>
      </c>
    </row>
    <row r="51" spans="1:5" x14ac:dyDescent="0.25">
      <c r="A51" t="s">
        <v>455</v>
      </c>
      <c r="B51" s="33">
        <f>IF(COUNTIF('Monday Pairs'!$D$2:$N$15,A51)&gt;=1,"",ROW())</f>
        <v>51</v>
      </c>
      <c r="C51" s="33" t="str" cm="1">
        <f t="array" ref="C51">IF(ROW(A51)-ROW(A$1)+1&gt;COUNT($B$1:$B$88),"",INDEX($A$1:$A$88,SMALL($B$1:$B$88,1+ROW(A51)-ROW(A$1))))</f>
        <v>Oskar Baker</v>
      </c>
      <c r="D51" t="str">
        <f ca="1"/>
        <v>Oskar Baker</v>
      </c>
      <c r="E51" t="str">
        <f ca="1"/>
        <v>Oskar Baker</v>
      </c>
    </row>
    <row r="52" spans="1:5" x14ac:dyDescent="0.25">
      <c r="A52" t="s">
        <v>311</v>
      </c>
      <c r="B52" s="33">
        <f>IF(COUNTIF('Monday Pairs'!$D$2:$N$15,A52)&gt;=1,"",ROW())</f>
        <v>52</v>
      </c>
      <c r="C52" s="33" t="str" cm="1">
        <f t="array" ref="C52">IF(ROW(A52)-ROW(A$1)+1&gt;COUNT($B$1:$B$88),"",INDEX($A$1:$A$88,SMALL($B$1:$B$88,1+ROW(A52)-ROW(A$1))))</f>
        <v>Rhylee West</v>
      </c>
      <c r="D52" t="str">
        <f ca="1"/>
        <v>Rhylee West</v>
      </c>
      <c r="E52" t="str">
        <f ca="1"/>
        <v>Rhylee West</v>
      </c>
    </row>
    <row r="53" spans="1:5" x14ac:dyDescent="0.25">
      <c r="A53" t="s">
        <v>530</v>
      </c>
      <c r="B53" s="33">
        <f>IF(COUNTIF('Monday Pairs'!$D$2:$N$15,A53)&gt;=1,"",ROW())</f>
        <v>53</v>
      </c>
      <c r="C53" s="33" t="str" cm="1">
        <f t="array" ref="C53">IF(ROW(A53)-ROW(A$1)+1&gt;COUNT($B$1:$B$88),"",INDEX($A$1:$A$88,SMALL($B$1:$B$88,1+ROW(A53)-ROW(A$1))))</f>
        <v>Taylor Duryea</v>
      </c>
      <c r="D53" t="str">
        <f ca="1"/>
        <v>Taylor Duryea</v>
      </c>
      <c r="E53" t="str">
        <f ca="1"/>
        <v>Taylor Duryea</v>
      </c>
    </row>
    <row r="54" spans="1:5" x14ac:dyDescent="0.25">
      <c r="A54" t="s">
        <v>780</v>
      </c>
      <c r="B54" s="33">
        <f>IF(COUNTIF('Monday Pairs'!$D$2:$N$15,A54)&gt;=1,"",ROW())</f>
        <v>54</v>
      </c>
      <c r="C54" s="33" t="str" cm="1">
        <f t="array" ref="C54">IF(ROW(A54)-ROW(A$1)+1&gt;COUNT($B$1:$B$88),"",INDEX($A$1:$A$88,SMALL($B$1:$B$88,1+ROW(A54)-ROW(A$1))))</f>
        <v>Jordan Croft</v>
      </c>
      <c r="D54" t="str">
        <f ca="1"/>
        <v>Jordan Croft</v>
      </c>
      <c r="E54" t="str">
        <f ca="1"/>
        <v>Jordan Croft</v>
      </c>
    </row>
    <row r="55" spans="1:5" x14ac:dyDescent="0.25">
      <c r="A55" t="s">
        <v>399</v>
      </c>
      <c r="B55" s="33">
        <f>IF(COUNTIF('Monday Pairs'!$D$2:$N$15,A55)&gt;=1,"",ROW())</f>
        <v>55</v>
      </c>
      <c r="C55" s="33" t="str" cm="1">
        <f t="array" ref="C55">IF(ROW(A55)-ROW(A$1)+1&gt;COUNT($B$1:$B$88),"",INDEX($A$1:$A$88,SMALL($B$1:$B$88,1+ROW(A55)-ROW(A$1))))</f>
        <v>Nick Coffield</v>
      </c>
      <c r="D55" t="str">
        <f ca="1"/>
        <v>Nick Coffield</v>
      </c>
      <c r="E55" t="str">
        <f ca="1"/>
        <v>Nick Coffield</v>
      </c>
    </row>
    <row r="56" spans="1:5" x14ac:dyDescent="0.25">
      <c r="A56" t="s">
        <v>512</v>
      </c>
      <c r="B56" s="33">
        <f>IF(COUNTIF('Monday Pairs'!$D$2:$N$15,A56)&gt;=1,"",ROW())</f>
        <v>56</v>
      </c>
      <c r="C56" s="33" t="str" cm="1">
        <f t="array" ref="C56">IF(ROW(A56)-ROW(A$1)+1&gt;COUNT($B$1:$B$88),"",INDEX($A$1:$A$88,SMALL($B$1:$B$88,1+ROW(A56)-ROW(A$1))))</f>
        <v>James O'Donnell</v>
      </c>
      <c r="D56" t="str">
        <f ca="1"/>
        <v>James O'Donnell</v>
      </c>
      <c r="E56" t="str">
        <f ca="1"/>
        <v>James O'Donnell</v>
      </c>
    </row>
    <row r="57" spans="1:5" x14ac:dyDescent="0.25">
      <c r="A57" t="s">
        <v>516</v>
      </c>
      <c r="B57" s="33">
        <f>IF(COUNTIF('Monday Pairs'!$D$2:$N$15,A57)&gt;=1,"",ROW())</f>
        <v>57</v>
      </c>
      <c r="C57" s="33" t="str" cm="1">
        <f t="array" ref="C57">IF(ROW(A57)-ROW(A$1)+1&gt;COUNT($B$1:$B$88),"",INDEX($A$1:$A$88,SMALL($B$1:$B$88,1+ROW(A57)-ROW(A$1))))</f>
        <v>Liam Jones</v>
      </c>
      <c r="D57" t="str">
        <f ca="1"/>
        <v>Liam Jones</v>
      </c>
      <c r="E57" t="str">
        <f ca="1"/>
        <v>Liam Jones</v>
      </c>
    </row>
    <row r="58" spans="1:5" x14ac:dyDescent="0.25">
      <c r="A58" t="s">
        <v>795</v>
      </c>
      <c r="B58" s="33">
        <f>IF(COUNTIF('Monday Pairs'!$D$2:$N$15,A58)&gt;=1,"",ROW())</f>
        <v>58</v>
      </c>
      <c r="C58" s="33" t="str" cm="1">
        <f t="array" ref="C58">IF(ROW(A58)-ROW(A$1)+1&gt;COUNT($B$1:$B$88),"",INDEX($A$1:$A$88,SMALL($B$1:$B$88,1+ROW(A58)-ROW(A$1))))</f>
        <v>Jamarra Ugle-Hagan</v>
      </c>
      <c r="D58" t="str">
        <f ca="1"/>
        <v>Jamarra Ugle-Hagan</v>
      </c>
      <c r="E58" t="str">
        <f ca="1"/>
        <v>Jamarra Ugle-Hagan</v>
      </c>
    </row>
    <row r="59" spans="1:5" x14ac:dyDescent="0.25">
      <c r="A59" t="s">
        <v>136</v>
      </c>
      <c r="B59" s="33">
        <f>IF(COUNTIF('Monday Pairs'!$D$2:$N$15,A59)&gt;=1,"",ROW())</f>
        <v>59</v>
      </c>
      <c r="C59" s="33" t="str" cm="1">
        <f t="array" ref="C59">IF(ROW(A59)-ROW(A$1)+1&gt;COUNT($B$1:$B$88),"",INDEX($A$1:$A$88,SMALL($B$1:$B$88,1+ROW(A59)-ROW(A$1))))</f>
        <v>Ed Richards</v>
      </c>
      <c r="D59" t="str">
        <f ca="1"/>
        <v>Ed Richards</v>
      </c>
      <c r="E59" t="str">
        <f ca="1"/>
        <v>Ed Richards</v>
      </c>
    </row>
    <row r="60" spans="1:5" x14ac:dyDescent="0.25">
      <c r="A60" t="s">
        <v>126</v>
      </c>
      <c r="B60" s="33">
        <f>IF(COUNTIF('Monday Pairs'!$D$2:$N$15,A60)&gt;=1,"",ROW())</f>
        <v>60</v>
      </c>
      <c r="C60" s="33" t="str" cm="1">
        <f t="array" ref="C60">IF(ROW(A60)-ROW(A$1)+1&gt;COUNT($B$1:$B$88),"",INDEX($A$1:$A$88,SMALL($B$1:$B$88,1+ROW(A60)-ROW(A$1))))</f>
        <v>Tom Liberatore</v>
      </c>
      <c r="D60" t="str">
        <f ca="1"/>
        <v>Tom Liberatore</v>
      </c>
      <c r="E60" t="str">
        <f ca="1"/>
        <v>Tom Liberatore</v>
      </c>
    </row>
    <row r="61" spans="1:5" x14ac:dyDescent="0.25">
      <c r="A61" t="s">
        <v>289</v>
      </c>
      <c r="B61" s="33">
        <f>IF(COUNTIF('Monday Pairs'!$D$2:$N$15,A61)&gt;=1,"",ROW())</f>
        <v>61</v>
      </c>
      <c r="C61" s="33" t="str" cm="1">
        <f t="array" ref="C61">IF(ROW(A61)-ROW(A$1)+1&gt;COUNT($B$1:$B$88),"",INDEX($A$1:$A$88,SMALL($B$1:$B$88,1+ROW(A61)-ROW(A$1))))</f>
        <v>James Harmes</v>
      </c>
      <c r="D61" t="str">
        <f ca="1"/>
        <v>James Harmes</v>
      </c>
      <c r="E61" t="str">
        <f ca="1"/>
        <v>James Harmes</v>
      </c>
    </row>
    <row r="62" spans="1:5" x14ac:dyDescent="0.25">
      <c r="A62" t="s">
        <v>495</v>
      </c>
      <c r="B62" s="33">
        <f>IF(COUNTIF('Monday Pairs'!$D$2:$N$15,A62)&gt;=1,"",ROW())</f>
        <v>62</v>
      </c>
      <c r="C62" s="33" t="str" cm="1">
        <f t="array" ref="C62">IF(ROW(A62)-ROW(A$1)+1&gt;COUNT($B$1:$B$88),"",INDEX($A$1:$A$88,SMALL($B$1:$B$88,1+ROW(A62)-ROW(A$1))))</f>
        <v>Laitham Vandermeer</v>
      </c>
      <c r="D62" t="str">
        <f ca="1"/>
        <v>Laitham Vandermeer</v>
      </c>
      <c r="E62" t="str">
        <f ca="1"/>
        <v>Laitham Vandermeer</v>
      </c>
    </row>
    <row r="63" spans="1:5" x14ac:dyDescent="0.25">
      <c r="A63" t="s">
        <v>503</v>
      </c>
      <c r="B63" s="33">
        <f>IF(COUNTIF('Monday Pairs'!$D$2:$N$15,A63)&gt;=1,"",ROW())</f>
        <v>63</v>
      </c>
      <c r="C63" s="33" t="str" cm="1">
        <f t="array" ref="C63">IF(ROW(A63)-ROW(A$1)+1&gt;COUNT($B$1:$B$88),"",INDEX($A$1:$A$88,SMALL($B$1:$B$88,1+ROW(A63)-ROW(A$1))))</f>
        <v>Buku Khamis</v>
      </c>
      <c r="D63" t="str">
        <f ca="1"/>
        <v>Buku Khamis</v>
      </c>
      <c r="E63" t="str">
        <f ca="1"/>
        <v>Buku Khamis</v>
      </c>
    </row>
    <row r="64" spans="1:5" x14ac:dyDescent="0.25">
      <c r="A64" t="s">
        <v>378</v>
      </c>
      <c r="B64" s="33">
        <f>IF(COUNTIF('Monday Pairs'!$D$2:$N$15,A64)&gt;=1,"",ROW())</f>
        <v>64</v>
      </c>
      <c r="C64" s="33" t="str" cm="1">
        <f t="array" ref="C64">IF(ROW(A64)-ROW(A$1)+1&gt;COUNT($B$1:$B$88),"",INDEX($A$1:$A$88,SMALL($B$1:$B$88,1+ROW(A64)-ROW(A$1))))</f>
        <v>Caleb Poulter</v>
      </c>
      <c r="D64" t="str">
        <f ca="1"/>
        <v>Caleb Poulter</v>
      </c>
      <c r="E64" t="str">
        <f ca="1"/>
        <v>Caleb Poulter</v>
      </c>
    </row>
    <row r="65" spans="1:5" x14ac:dyDescent="0.25">
      <c r="A65" t="s">
        <v>623</v>
      </c>
      <c r="B65" s="33">
        <f>IF(COUNTIF('Monday Pairs'!$D$2:$N$15,A65)&gt;=1,"",ROW())</f>
        <v>65</v>
      </c>
      <c r="C65" s="33" t="str" cm="1">
        <f t="array" ref="C65">IF(ROW(A65)-ROW(A$1)+1&gt;COUNT($B$1:$B$88),"",INDEX($A$1:$A$88,SMALL($B$1:$B$88,1+ROW(A65)-ROW(A$1))))</f>
        <v>Josh Dolan</v>
      </c>
      <c r="D65" t="str">
        <f ca="1"/>
        <v>Josh Dolan</v>
      </c>
      <c r="E65" t="str">
        <f ca="1"/>
        <v>Josh Dolan</v>
      </c>
    </row>
    <row r="66" spans="1:5" x14ac:dyDescent="0.25">
      <c r="A66" t="s">
        <v>234</v>
      </c>
      <c r="B66" s="33">
        <f>IF(COUNTIF('Monday Pairs'!$D$2:$N$15,A66)&gt;=1,"",ROW())</f>
        <v>66</v>
      </c>
      <c r="C66" s="33" t="str" cm="1">
        <f t="array" ref="C66">IF(ROW(A66)-ROW(A$1)+1&gt;COUNT($B$1:$B$88),"",INDEX($A$1:$A$88,SMALL($B$1:$B$88,1+ROW(A66)-ROW(A$1))))</f>
        <v>Joel Freijah</v>
      </c>
      <c r="D66" t="str">
        <f ca="1"/>
        <v>Joel Freijah</v>
      </c>
    </row>
    <row r="67" spans="1:5" x14ac:dyDescent="0.25">
      <c r="A67" t="s">
        <v>791</v>
      </c>
      <c r="B67" s="33">
        <f>IF(COUNTIF('Monday Pairs'!$D$2:$N$15,A67)&gt;=1,"",ROW())</f>
        <v>67</v>
      </c>
      <c r="C67" s="33" t="str" cm="1">
        <f t="array" ref="C67">IF(ROW(A67)-ROW(A$1)+1&gt;COUNT($B$1:$B$88),"",INDEX($A$1:$A$88,SMALL($B$1:$B$88,1+ROW(A67)-ROW(A$1))))</f>
        <v>Anthony Scott</v>
      </c>
      <c r="D67" t="str">
        <f ca="1"/>
        <v>Anthony Scott</v>
      </c>
    </row>
    <row r="68" spans="1:5" x14ac:dyDescent="0.25">
      <c r="A68" t="s">
        <v>301</v>
      </c>
      <c r="B68" s="33">
        <f>IF(COUNTIF('Monday Pairs'!$D$2:$N$15,A68)&gt;=1,"",ROW())</f>
        <v>68</v>
      </c>
      <c r="C68" s="33" t="str" cm="1">
        <f t="array" ref="C68">IF(ROW(A68)-ROW(A$1)+1&gt;COUNT($B$1:$B$88),"",INDEX($A$1:$A$88,SMALL($B$1:$B$88,1+ROW(A68)-ROW(A$1))))</f>
        <v>Lachlan Bramble</v>
      </c>
      <c r="D68" t="str">
        <f ca="1"/>
        <v>Lachlan Bramble</v>
      </c>
    </row>
    <row r="69" spans="1:5" x14ac:dyDescent="0.25">
      <c r="A69" t="s">
        <v>797</v>
      </c>
      <c r="B69" s="33">
        <f>IF(COUNTIF('Monday Pairs'!$D$2:$N$15,A69)&gt;=1,"",ROW())</f>
        <v>69</v>
      </c>
      <c r="C69" s="33" t="str" cm="1">
        <f t="array" ref="C69">IF(ROW(A69)-ROW(A$1)+1&gt;COUNT($B$1:$B$88),"",INDEX($A$1:$A$88,SMALL($B$1:$B$88,1+ROW(A69)-ROW(A$1))))</f>
        <v>Cody Weightman</v>
      </c>
      <c r="D69" t="str">
        <f ca="1"/>
        <v>Cody Weightman</v>
      </c>
    </row>
    <row r="70" spans="1:5" x14ac:dyDescent="0.25">
      <c r="A70" t="s">
        <v>534</v>
      </c>
      <c r="B70" s="33">
        <f>IF(COUNTIF('Monday Pairs'!$D$2:$N$15,A70)&gt;=1,"",ROW())</f>
        <v>70</v>
      </c>
      <c r="C70" s="33" t="str" cm="1">
        <f t="array" ref="C70">IF(ROW(A70)-ROW(A$1)+1&gt;COUNT($B$1:$B$88),"",INDEX($A$1:$A$88,SMALL($B$1:$B$88,1+ROW(A70)-ROW(A$1))))</f>
        <v>Lachlan McNeil</v>
      </c>
      <c r="D70" t="str">
        <f ca="1"/>
        <v>Lachlan McNeil</v>
      </c>
    </row>
    <row r="71" spans="1:5" x14ac:dyDescent="0.25">
      <c r="A71" t="s">
        <v>144</v>
      </c>
      <c r="B71" s="33">
        <f>IF(COUNTIF('Monday Pairs'!$D$2:$N$15,A71)&gt;=1,"",ROW())</f>
        <v>71</v>
      </c>
      <c r="C71" s="33" t="str" cm="1">
        <f t="array" ref="C71">IF(ROW(A71)-ROW(A$1)+1&gt;COUNT($B$1:$B$88),"",INDEX($A$1:$A$88,SMALL($B$1:$B$88,1+ROW(A71)-ROW(A$1))))</f>
        <v>Bailey Dale</v>
      </c>
      <c r="D71" t="str">
        <f ca="1"/>
        <v>Bailey Dale</v>
      </c>
    </row>
    <row r="72" spans="1:5" x14ac:dyDescent="0.25">
      <c r="A72" t="s">
        <v>652</v>
      </c>
      <c r="B72" s="33">
        <f>IF(COUNTIF('Monday Pairs'!$D$2:$N$15,A72)&gt;=1,"",ROW())</f>
        <v>72</v>
      </c>
      <c r="C72" s="33" t="str" cm="1">
        <f t="array" ref="C72">IF(ROW(A72)-ROW(A$1)+1&gt;COUNT($B$1:$B$88),"",INDEX($A$1:$A$88,SMALL($B$1:$B$88,1+ROW(A72)-ROW(A$1))))</f>
        <v>Arthur Jones</v>
      </c>
      <c r="D72" t="str">
        <f ca="1"/>
        <v>Arthur Jones</v>
      </c>
    </row>
    <row r="73" spans="1:5" x14ac:dyDescent="0.25">
      <c r="A73" t="s">
        <v>293</v>
      </c>
      <c r="B73" s="33">
        <f>IF(COUNTIF('Monday Pairs'!$D$2:$N$15,A73)&gt;=1,"",ROW())</f>
        <v>73</v>
      </c>
      <c r="C73" s="33" t="str" cm="1">
        <f t="array" ref="C73">IF(ROW(A73)-ROW(A$1)+1&gt;COUNT($B$1:$B$88),"",INDEX($A$1:$A$88,SMALL($B$1:$B$88,1+ROW(A73)-ROW(A$1))))</f>
        <v>Aaron Naughton</v>
      </c>
      <c r="D73" t="str">
        <f ca="1"/>
        <v>Aaron Naughton</v>
      </c>
    </row>
    <row r="74" spans="1:5" x14ac:dyDescent="0.25">
      <c r="A74" t="s">
        <v>207</v>
      </c>
      <c r="B74" s="33">
        <f>IF(COUNTIF('Monday Pairs'!$D$2:$N$15,A74)&gt;=1,"",ROW())</f>
        <v>74</v>
      </c>
      <c r="C74" s="33" t="str" cm="1">
        <f t="array" ref="C74">IF(ROW(A74)-ROW(A$1)+1&gt;COUNT($B$1:$B$88),"",INDEX($A$1:$A$88,SMALL($B$1:$B$88,1+ROW(A74)-ROW(A$1))))</f>
        <v>Bailey Williams</v>
      </c>
      <c r="D74" t="str">
        <f ca="1"/>
        <v>Bailey Williams</v>
      </c>
    </row>
    <row r="75" spans="1:5" x14ac:dyDescent="0.25">
      <c r="A75" t="s">
        <v>786</v>
      </c>
      <c r="B75" s="33">
        <f>IF(COUNTIF('Monday Pairs'!$D$2:$N$15,A75)&gt;=1,"",ROW())</f>
        <v>75</v>
      </c>
      <c r="C75" s="33" t="str" cm="1">
        <f t="array" ref="C75">IF(ROW(A75)-ROW(A$1)+1&gt;COUNT($B$1:$B$88),"",INDEX($A$1:$A$88,SMALL($B$1:$B$88,1+ROW(A75)-ROW(A$1))))</f>
        <v>Luke Kennedy</v>
      </c>
      <c r="D75" t="str">
        <f ca="1"/>
        <v>Luke Kennedy</v>
      </c>
    </row>
    <row r="76" spans="1:5" x14ac:dyDescent="0.25">
      <c r="A76" t="s">
        <v>494</v>
      </c>
      <c r="B76" s="33">
        <f>IF(COUNTIF('Monday Pairs'!$D$2:$N$15,A76)&gt;=1,"",ROW())</f>
        <v>76</v>
      </c>
      <c r="C76" s="33" t="str" cm="1">
        <f t="array" ref="C76">IF(ROW(A76)-ROW(A$1)+1&gt;COUNT($B$1:$B$88),"",INDEX($A$1:$A$88,SMALL($B$1:$B$88,1+ROW(A76)-ROW(A$1))))</f>
        <v>Luke Cleary</v>
      </c>
      <c r="D76" t="str">
        <f ca="1"/>
        <v>Luke Cleary</v>
      </c>
    </row>
    <row r="77" spans="1:5" x14ac:dyDescent="0.25">
      <c r="A77" t="s">
        <v>352</v>
      </c>
      <c r="B77" s="33">
        <f>IF(COUNTIF('Monday Pairs'!$D$2:$N$15,A77)&gt;=1,"",ROW())</f>
        <v>77</v>
      </c>
      <c r="C77" s="33" t="str" cm="1">
        <f t="array" ref="C77">IF(ROW(A77)-ROW(A$1)+1&gt;COUNT($B$1:$B$88),"",INDEX($A$1:$A$88,SMALL($B$1:$B$88,1+ROW(A77)-ROW(A$1))))</f>
        <v>Riley Garcia</v>
      </c>
      <c r="D77" t="str">
        <f ca="1"/>
        <v>Riley Garcia</v>
      </c>
    </row>
    <row r="78" spans="1:5" x14ac:dyDescent="0.25">
      <c r="A78" t="s">
        <v>338</v>
      </c>
      <c r="B78" s="33">
        <f>IF(COUNTIF('Monday Pairs'!$D$2:$N$15,A78)&gt;=1,"",ROW())</f>
        <v>78</v>
      </c>
      <c r="C78" s="33" t="str" cm="1">
        <f t="array" ref="C78">IF(ROW(A78)-ROW(A$1)+1&gt;COUNT($B$1:$B$88),"",INDEX($A$1:$A$88,SMALL($B$1:$B$88,1+ROW(A78)-ROW(A$1))))</f>
        <v>Jason Johannisen</v>
      </c>
      <c r="D78" t="str">
        <f ca="1"/>
        <v>Jason Johannisen</v>
      </c>
    </row>
    <row r="79" spans="1:5" x14ac:dyDescent="0.25">
      <c r="A79" t="s">
        <v>128</v>
      </c>
      <c r="B79" s="33">
        <f>IF(COUNTIF('Monday Pairs'!$D$2:$N$15,A79)&gt;=1,"",ROW())</f>
        <v>79</v>
      </c>
      <c r="C79" s="33" t="str" cm="1">
        <f t="array" ref="C79">IF(ROW(A79)-ROW(A$1)+1&gt;COUNT($B$1:$B$88),"",INDEX($A$1:$A$88,SMALL($B$1:$B$88,1+ROW(A79)-ROW(A$1))))</f>
        <v>Marcus Bontempelli</v>
      </c>
      <c r="D79" t="str">
        <f ca="1"/>
        <v>Marcus Bontempelli</v>
      </c>
    </row>
    <row r="80" spans="1:5" x14ac:dyDescent="0.25">
      <c r="A80" t="s">
        <v>793</v>
      </c>
      <c r="B80" s="33">
        <f>IF(COUNTIF('Monday Pairs'!$D$2:$N$15,A80)&gt;=1,"",ROW())</f>
        <v>80</v>
      </c>
      <c r="C80" s="33" t="str" cm="1">
        <f t="array" ref="C80">IF(ROW(A80)-ROW(A$1)+1&gt;COUNT($B$1:$B$88),"",INDEX($A$1:$A$88,SMALL($B$1:$B$88,1+ROW(A80)-ROW(A$1))))</f>
        <v>Lachlan Smith</v>
      </c>
      <c r="D80" t="str">
        <f ca="1"/>
        <v>Lachlan Smith</v>
      </c>
    </row>
    <row r="81" spans="1:4" x14ac:dyDescent="0.25">
      <c r="A81" t="s">
        <v>279</v>
      </c>
      <c r="B81" s="33">
        <f>IF(COUNTIF('Monday Pairs'!$D$2:$N$15,A81)&gt;=1,"",ROW())</f>
        <v>81</v>
      </c>
      <c r="C81" s="33" t="str" cm="1">
        <f t="array" ref="C81">IF(ROW(A81)-ROW(A$1)+1&gt;COUNT($B$1:$B$88),"",INDEX($A$1:$A$88,SMALL($B$1:$B$88,1+ROW(A81)-ROW(A$1))))</f>
        <v>Sam Davidson</v>
      </c>
      <c r="D81" t="str">
        <f ca="1"/>
        <v>Sam Davidson</v>
      </c>
    </row>
    <row r="82" spans="1:4" x14ac:dyDescent="0.25">
      <c r="A82" t="s">
        <v>636</v>
      </c>
      <c r="B82" s="33">
        <f>IF(COUNTIF('Monday Pairs'!$D$2:$N$15,A82)&gt;=1,"",ROW())</f>
        <v>82</v>
      </c>
      <c r="C82" s="33" t="str" cm="1">
        <f t="array" ref="C82">IF(ROW(A82)-ROW(A$1)+1&gt;COUNT($B$1:$B$88),"",INDEX($A$1:$A$88,SMALL($B$1:$B$88,1+ROW(A82)-ROW(A$1))))</f>
        <v>Ryan Gardner</v>
      </c>
      <c r="D82" t="str">
        <f ca="1"/>
        <v>Ryan Gardner</v>
      </c>
    </row>
    <row r="83" spans="1:4" x14ac:dyDescent="0.25">
      <c r="A83" t="s">
        <v>108</v>
      </c>
      <c r="B83" s="33">
        <f>IF(COUNTIF('Monday Pairs'!$D$2:$N$15,A83)&gt;=1,"",ROW())</f>
        <v>83</v>
      </c>
      <c r="C83" s="33" t="str" cm="1">
        <f t="array" ref="C83">IF(ROW(A83)-ROW(A$1)+1&gt;COUNT($B$1:$B$88),"",INDEX($A$1:$A$88,SMALL($B$1:$B$88,1+ROW(A83)-ROW(A$1))))</f>
        <v>Tim English</v>
      </c>
      <c r="D83" t="str">
        <f ca="1"/>
        <v>Tim English</v>
      </c>
    </row>
    <row r="84" spans="1:4" x14ac:dyDescent="0.25">
      <c r="A84" t="s">
        <v>639</v>
      </c>
      <c r="B84" s="33">
        <f>IF(COUNTIF('Monday Pairs'!$D$2:$N$15,A84)&gt;=1,"",ROW())</f>
        <v>84</v>
      </c>
      <c r="C84" s="33" t="str" cm="1">
        <f t="array" ref="C84">IF(ROW(A84)-ROW(A$1)+1&gt;COUNT($B$1:$B$88),"",INDEX($A$1:$A$88,SMALL($B$1:$B$88,1+ROW(A84)-ROW(A$1))))</f>
        <v>Jedd Busslinger</v>
      </c>
      <c r="D84" t="str">
        <f ca="1"/>
        <v>Jedd Busslinger</v>
      </c>
    </row>
    <row r="85" spans="1:4" x14ac:dyDescent="0.25">
      <c r="A85" t="s">
        <v>617</v>
      </c>
      <c r="B85" s="33">
        <f>IF(COUNTIF('Monday Pairs'!$D$2:$N$15,A85)&gt;=1,"",ROW())</f>
        <v>85</v>
      </c>
      <c r="C85" s="33" t="str" cm="1">
        <f t="array" ref="C85">IF(ROW(A85)-ROW(A$1)+1&gt;COUNT($B$1:$B$88),"",INDEX($A$1:$A$88,SMALL($B$1:$B$88,1+ROW(A85)-ROW(A$1))))</f>
        <v>Cooper Hynes</v>
      </c>
      <c r="D85" t="str">
        <f ca="1"/>
        <v>Cooper Hynes</v>
      </c>
    </row>
    <row r="86" spans="1:4" x14ac:dyDescent="0.25">
      <c r="A86" t="s">
        <v>361</v>
      </c>
      <c r="B86" s="33">
        <f>IF(COUNTIF('Monday Pairs'!$D$2:$N$15,A86)&gt;=1,"",ROW())</f>
        <v>86</v>
      </c>
      <c r="C86" s="33" t="str" cm="1">
        <f t="array" ref="C86">IF(ROW(A86)-ROW(A$1)+1&gt;COUNT($B$1:$B$88),"",INDEX($A$1:$A$88,SMALL($B$1:$B$88,1+ROW(A86)-ROW(A$1))))</f>
        <v>Rory Lobb</v>
      </c>
      <c r="D86" t="str">
        <f ca="1"/>
        <v>Rory Lobb</v>
      </c>
    </row>
    <row r="87" spans="1:4" x14ac:dyDescent="0.25">
      <c r="A87" t="s">
        <v>124</v>
      </c>
      <c r="B87" s="33">
        <f>IF(COUNTIF('Monday Pairs'!$D$2:$N$15,A87)&gt;=1,"",ROW())</f>
        <v>87</v>
      </c>
      <c r="C87" s="33" t="str" cm="1">
        <f t="array" ref="C87">IF(ROW(A87)-ROW(A$1)+1&gt;COUNT($B$1:$B$88),"",INDEX($A$1:$A$88,SMALL($B$1:$B$88,1+ROW(A87)-ROW(A$1))))</f>
        <v>Matthew Kennedy</v>
      </c>
      <c r="D87" t="str">
        <f ca="1"/>
        <v>Matthew Kennedy</v>
      </c>
    </row>
    <row r="88" spans="1:4" x14ac:dyDescent="0.25">
      <c r="A88" t="s">
        <v>239</v>
      </c>
      <c r="B88" s="33">
        <f>IF(COUNTIF('Monday Pairs'!$D$2:$N$15,A88)&gt;=1,"",ROW())</f>
        <v>88</v>
      </c>
      <c r="C88" s="33" t="str" cm="1">
        <f t="array" ref="C88">IF(ROW(A88)-ROW(A$1)+1&gt;COUNT($B$1:$B$88),"",INDEX($A$1:$A$88,SMALL($B$1:$B$88,1+ROW(A88)-ROW(A$1))))</f>
        <v>Ryley Sanders</v>
      </c>
      <c r="D88" t="str">
        <f ca="1"/>
        <v>Ryley Sanders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E456-2C08-4FE7-949C-5C1CD4055D0E}">
  <dimension ref="A1:N40"/>
  <sheetViews>
    <sheetView topLeftCell="A13" workbookViewId="0">
      <selection activeCell="I46" sqref="I46"/>
    </sheetView>
  </sheetViews>
  <sheetFormatPr defaultRowHeight="15" x14ac:dyDescent="0.25"/>
  <cols>
    <col min="1" max="1" width="11.42578125" bestFit="1" customWidth="1"/>
    <col min="2" max="2" width="18.42578125" bestFit="1" customWidth="1"/>
    <col min="14" max="14" width="11.42578125" bestFit="1" customWidth="1"/>
  </cols>
  <sheetData>
    <row r="1" spans="1:14" x14ac:dyDescent="0.25">
      <c r="A1" t="s">
        <v>892</v>
      </c>
    </row>
    <row r="2" spans="1:14" x14ac:dyDescent="0.25">
      <c r="A2" t="s">
        <v>893</v>
      </c>
      <c r="B2" t="s">
        <v>894</v>
      </c>
    </row>
    <row r="3" spans="1:14" x14ac:dyDescent="0.25">
      <c r="A3" t="s">
        <v>895</v>
      </c>
      <c r="B3" t="s">
        <v>896</v>
      </c>
      <c r="M3">
        <v>1</v>
      </c>
      <c r="N3" s="124" t="s">
        <v>897</v>
      </c>
    </row>
    <row r="4" spans="1:14" x14ac:dyDescent="0.25">
      <c r="A4" t="s">
        <v>878</v>
      </c>
      <c r="B4" t="s">
        <v>898</v>
      </c>
      <c r="M4">
        <v>2</v>
      </c>
      <c r="N4" s="124" t="s">
        <v>859</v>
      </c>
    </row>
    <row r="5" spans="1:14" x14ac:dyDescent="0.25">
      <c r="A5" t="s">
        <v>854</v>
      </c>
      <c r="B5" t="s">
        <v>899</v>
      </c>
      <c r="M5">
        <v>3</v>
      </c>
      <c r="N5" s="124" t="s">
        <v>852</v>
      </c>
    </row>
    <row r="6" spans="1:14" x14ac:dyDescent="0.25">
      <c r="A6" t="s">
        <v>900</v>
      </c>
      <c r="N6" t="s">
        <v>900</v>
      </c>
    </row>
    <row r="7" spans="1:14" x14ac:dyDescent="0.25">
      <c r="A7" t="s">
        <v>855</v>
      </c>
      <c r="B7" t="s">
        <v>901</v>
      </c>
      <c r="M7">
        <v>4</v>
      </c>
      <c r="N7" s="124" t="s">
        <v>867</v>
      </c>
    </row>
    <row r="8" spans="1:14" x14ac:dyDescent="0.25">
      <c r="A8" t="s">
        <v>861</v>
      </c>
      <c r="B8" t="s">
        <v>902</v>
      </c>
      <c r="M8">
        <v>5</v>
      </c>
      <c r="N8" s="124" t="s">
        <v>851</v>
      </c>
    </row>
    <row r="9" spans="1:14" x14ac:dyDescent="0.25">
      <c r="A9" t="s">
        <v>903</v>
      </c>
      <c r="B9" t="s">
        <v>904</v>
      </c>
      <c r="N9" t="s">
        <v>903</v>
      </c>
    </row>
    <row r="10" spans="1:14" x14ac:dyDescent="0.25">
      <c r="A10" t="s">
        <v>905</v>
      </c>
      <c r="B10" t="s">
        <v>906</v>
      </c>
      <c r="M10">
        <v>6</v>
      </c>
      <c r="N10" s="124" t="s">
        <v>907</v>
      </c>
    </row>
    <row r="11" spans="1:14" x14ac:dyDescent="0.25">
      <c r="A11" t="s">
        <v>908</v>
      </c>
      <c r="B11" t="s">
        <v>909</v>
      </c>
      <c r="N11" t="s">
        <v>908</v>
      </c>
    </row>
    <row r="12" spans="1:14" x14ac:dyDescent="0.25">
      <c r="A12" t="s">
        <v>910</v>
      </c>
      <c r="B12" t="s">
        <v>911</v>
      </c>
      <c r="N12" t="s">
        <v>910</v>
      </c>
    </row>
    <row r="13" spans="1:14" x14ac:dyDescent="0.25">
      <c r="A13" t="s">
        <v>865</v>
      </c>
      <c r="B13" t="s">
        <v>912</v>
      </c>
      <c r="M13">
        <v>7</v>
      </c>
      <c r="N13" s="124" t="s">
        <v>905</v>
      </c>
    </row>
    <row r="14" spans="1:14" x14ac:dyDescent="0.25">
      <c r="A14" t="s">
        <v>847</v>
      </c>
      <c r="B14" t="s">
        <v>913</v>
      </c>
      <c r="M14">
        <v>8</v>
      </c>
      <c r="N14" s="124" t="s">
        <v>914</v>
      </c>
    </row>
    <row r="15" spans="1:14" x14ac:dyDescent="0.25">
      <c r="A15" t="s">
        <v>852</v>
      </c>
      <c r="B15" t="s">
        <v>915</v>
      </c>
      <c r="M15">
        <v>9</v>
      </c>
      <c r="N15" s="124" t="s">
        <v>865</v>
      </c>
    </row>
    <row r="16" spans="1:14" x14ac:dyDescent="0.25">
      <c r="A16" t="s">
        <v>860</v>
      </c>
      <c r="B16" t="s">
        <v>916</v>
      </c>
      <c r="M16">
        <v>10</v>
      </c>
      <c r="N16" s="124" t="s">
        <v>855</v>
      </c>
    </row>
    <row r="17" spans="1:14" x14ac:dyDescent="0.25">
      <c r="A17" t="s">
        <v>917</v>
      </c>
      <c r="B17" t="s">
        <v>918</v>
      </c>
      <c r="N17" t="s">
        <v>917</v>
      </c>
    </row>
    <row r="18" spans="1:14" x14ac:dyDescent="0.25">
      <c r="A18" t="s">
        <v>919</v>
      </c>
      <c r="B18" t="s">
        <v>920</v>
      </c>
      <c r="N18" t="s">
        <v>919</v>
      </c>
    </row>
    <row r="19" spans="1:14" x14ac:dyDescent="0.25">
      <c r="A19" t="s">
        <v>921</v>
      </c>
      <c r="B19" t="s">
        <v>922</v>
      </c>
      <c r="N19" t="s">
        <v>921</v>
      </c>
    </row>
    <row r="20" spans="1:14" x14ac:dyDescent="0.25">
      <c r="A20" t="s">
        <v>923</v>
      </c>
      <c r="B20" t="s">
        <v>924</v>
      </c>
      <c r="N20" t="s">
        <v>923</v>
      </c>
    </row>
    <row r="21" spans="1:14" x14ac:dyDescent="0.25">
      <c r="A21" t="s">
        <v>925</v>
      </c>
      <c r="B21" t="s">
        <v>926</v>
      </c>
      <c r="N21" t="s">
        <v>925</v>
      </c>
    </row>
    <row r="22" spans="1:14" x14ac:dyDescent="0.25">
      <c r="A22" t="s">
        <v>850</v>
      </c>
      <c r="B22" t="s">
        <v>927</v>
      </c>
      <c r="N22" t="s">
        <v>850</v>
      </c>
    </row>
    <row r="23" spans="1:14" x14ac:dyDescent="0.25">
      <c r="A23" t="s">
        <v>871</v>
      </c>
      <c r="B23" t="s">
        <v>928</v>
      </c>
      <c r="N23" t="s">
        <v>871</v>
      </c>
    </row>
    <row r="24" spans="1:14" x14ac:dyDescent="0.25">
      <c r="A24" t="s">
        <v>929</v>
      </c>
      <c r="B24" t="s">
        <v>930</v>
      </c>
      <c r="N24" t="s">
        <v>929</v>
      </c>
    </row>
    <row r="25" spans="1:14" x14ac:dyDescent="0.25">
      <c r="A25" t="s">
        <v>931</v>
      </c>
      <c r="B25" t="s">
        <v>932</v>
      </c>
      <c r="N25" t="s">
        <v>931</v>
      </c>
    </row>
    <row r="26" spans="1:14" x14ac:dyDescent="0.25">
      <c r="A26" t="s">
        <v>933</v>
      </c>
      <c r="B26" t="s">
        <v>934</v>
      </c>
      <c r="M26">
        <v>11</v>
      </c>
      <c r="N26" s="124" t="s">
        <v>878</v>
      </c>
    </row>
    <row r="27" spans="1:14" x14ac:dyDescent="0.25">
      <c r="A27" t="s">
        <v>851</v>
      </c>
      <c r="B27" t="s">
        <v>935</v>
      </c>
      <c r="M27">
        <v>12</v>
      </c>
      <c r="N27" s="124" t="s">
        <v>849</v>
      </c>
    </row>
    <row r="28" spans="1:14" x14ac:dyDescent="0.25">
      <c r="A28" t="s">
        <v>936</v>
      </c>
      <c r="B28" t="s">
        <v>937</v>
      </c>
      <c r="M28">
        <v>13</v>
      </c>
      <c r="N28" s="124" t="s">
        <v>919</v>
      </c>
    </row>
    <row r="29" spans="1:14" x14ac:dyDescent="0.25">
      <c r="A29" t="s">
        <v>938</v>
      </c>
      <c r="B29" t="s">
        <v>939</v>
      </c>
      <c r="N29" t="s">
        <v>938</v>
      </c>
    </row>
    <row r="30" spans="1:14" x14ac:dyDescent="0.25">
      <c r="A30" t="s">
        <v>859</v>
      </c>
      <c r="B30" t="s">
        <v>940</v>
      </c>
      <c r="M30">
        <v>14</v>
      </c>
      <c r="N30" s="124" t="s">
        <v>857</v>
      </c>
    </row>
    <row r="31" spans="1:14" x14ac:dyDescent="0.25">
      <c r="A31" t="s">
        <v>867</v>
      </c>
      <c r="B31" t="s">
        <v>941</v>
      </c>
      <c r="M31">
        <v>15</v>
      </c>
      <c r="N31" s="124" t="s">
        <v>895</v>
      </c>
    </row>
    <row r="32" spans="1:14" x14ac:dyDescent="0.25">
      <c r="A32" t="s">
        <v>857</v>
      </c>
      <c r="B32" t="s">
        <v>942</v>
      </c>
      <c r="M32">
        <v>16</v>
      </c>
      <c r="N32" s="124" t="s">
        <v>854</v>
      </c>
    </row>
    <row r="33" spans="1:14" x14ac:dyDescent="0.25">
      <c r="A33" t="s">
        <v>943</v>
      </c>
      <c r="B33" t="s">
        <v>944</v>
      </c>
      <c r="N33" t="s">
        <v>943</v>
      </c>
    </row>
    <row r="34" spans="1:14" x14ac:dyDescent="0.25">
      <c r="A34" t="s">
        <v>849</v>
      </c>
      <c r="B34" t="s">
        <v>945</v>
      </c>
      <c r="M34">
        <v>17</v>
      </c>
      <c r="N34" s="124" t="s">
        <v>936</v>
      </c>
    </row>
    <row r="35" spans="1:14" x14ac:dyDescent="0.25">
      <c r="A35" t="s">
        <v>946</v>
      </c>
      <c r="B35" t="s">
        <v>947</v>
      </c>
      <c r="N35" t="s">
        <v>946</v>
      </c>
    </row>
    <row r="36" spans="1:14" x14ac:dyDescent="0.25">
      <c r="A36" t="s">
        <v>914</v>
      </c>
      <c r="B36" t="s">
        <v>948</v>
      </c>
      <c r="M36">
        <v>18</v>
      </c>
      <c r="N36" s="124" t="s">
        <v>949</v>
      </c>
    </row>
    <row r="37" spans="1:14" x14ac:dyDescent="0.25">
      <c r="A37" t="s">
        <v>950</v>
      </c>
      <c r="B37" t="s">
        <v>951</v>
      </c>
      <c r="N37" t="s">
        <v>950</v>
      </c>
    </row>
    <row r="38" spans="1:14" x14ac:dyDescent="0.25">
      <c r="A38" t="s">
        <v>949</v>
      </c>
      <c r="B38" t="s">
        <v>952</v>
      </c>
      <c r="M38">
        <v>19</v>
      </c>
      <c r="N38" s="124" t="s">
        <v>861</v>
      </c>
    </row>
    <row r="39" spans="1:14" x14ac:dyDescent="0.25">
      <c r="M39">
        <v>20</v>
      </c>
      <c r="N39" s="124" t="s">
        <v>847</v>
      </c>
    </row>
    <row r="40" spans="1:14" x14ac:dyDescent="0.25">
      <c r="M40">
        <v>21</v>
      </c>
      <c r="N40" s="124" t="s">
        <v>860</v>
      </c>
    </row>
  </sheetData>
  <autoFilter ref="N2:N40" xr:uid="{4021E456-2C08-4FE7-949C-5C1CD4055D0E}"/>
  <sortState xmlns:xlrd2="http://schemas.microsoft.com/office/spreadsheetml/2017/richdata2" ref="M3:N40">
    <sortCondition ref="M3:M40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B27-C6D8-4CC8-B6E0-F13FA454B787}">
  <dimension ref="A1:C809"/>
  <sheetViews>
    <sheetView workbookViewId="0">
      <selection activeCell="E20" sqref="E20"/>
    </sheetView>
  </sheetViews>
  <sheetFormatPr defaultRowHeight="15" x14ac:dyDescent="0.25"/>
  <cols>
    <col min="1" max="1" width="25" bestFit="1" customWidth="1"/>
    <col min="3" max="3" width="9.140625" style="8"/>
  </cols>
  <sheetData>
    <row r="1" spans="1:3" x14ac:dyDescent="0.25">
      <c r="A1" t="s">
        <v>8</v>
      </c>
      <c r="B1" t="s">
        <v>953</v>
      </c>
      <c r="C1" s="8" t="s">
        <v>10</v>
      </c>
    </row>
    <row r="2" spans="1:3" x14ac:dyDescent="0.25">
      <c r="A2" t="s">
        <v>785</v>
      </c>
      <c r="B2" t="s">
        <v>954</v>
      </c>
      <c r="C2" s="9">
        <f>VLOOKUP(A2,'Game 3'!B:C,2,FALSE)</f>
        <v>0</v>
      </c>
    </row>
    <row r="3" spans="1:3" x14ac:dyDescent="0.25">
      <c r="A3" t="s">
        <v>484</v>
      </c>
      <c r="B3" t="s">
        <v>955</v>
      </c>
      <c r="C3" s="9">
        <f>VLOOKUP(A3,'Game 3'!B:C,2,FALSE)</f>
        <v>49.3</v>
      </c>
    </row>
    <row r="4" spans="1:3" x14ac:dyDescent="0.25">
      <c r="A4" t="s">
        <v>782</v>
      </c>
      <c r="B4" t="s">
        <v>956</v>
      </c>
      <c r="C4" s="9">
        <f>VLOOKUP(A4,'Game 3'!B:C,2,FALSE)</f>
        <v>0</v>
      </c>
    </row>
    <row r="5" spans="1:3" x14ac:dyDescent="0.25">
      <c r="A5" t="s">
        <v>107</v>
      </c>
      <c r="B5" t="s">
        <v>957</v>
      </c>
      <c r="C5" s="9">
        <f>VLOOKUP(A5,'Game 3'!B:C,2,FALSE)</f>
        <v>109.1</v>
      </c>
    </row>
    <row r="6" spans="1:3" x14ac:dyDescent="0.25">
      <c r="A6" t="s">
        <v>336</v>
      </c>
      <c r="B6" t="s">
        <v>958</v>
      </c>
      <c r="C6" s="9">
        <f>VLOOKUP(A6,'Game 3'!B:C,2,FALSE)</f>
        <v>61.5</v>
      </c>
    </row>
    <row r="7" spans="1:3" x14ac:dyDescent="0.25">
      <c r="A7" t="s">
        <v>183</v>
      </c>
      <c r="B7" t="s">
        <v>959</v>
      </c>
      <c r="C7" s="9">
        <f>VLOOKUP(A7,'Game 3'!B:C,2,FALSE)</f>
        <v>83.9</v>
      </c>
    </row>
    <row r="8" spans="1:3" x14ac:dyDescent="0.25">
      <c r="A8" t="s">
        <v>779</v>
      </c>
      <c r="B8" t="s">
        <v>960</v>
      </c>
      <c r="C8" s="9">
        <f>VLOOKUP(A8,'Game 3'!B:C,2,FALSE)</f>
        <v>0</v>
      </c>
    </row>
    <row r="9" spans="1:3" x14ac:dyDescent="0.25">
      <c r="A9" t="s">
        <v>441</v>
      </c>
      <c r="B9" t="s">
        <v>961</v>
      </c>
      <c r="C9" s="9">
        <f>VLOOKUP(A9,'Game 3'!B:C,2,FALSE)</f>
        <v>53.3</v>
      </c>
    </row>
    <row r="10" spans="1:3" x14ac:dyDescent="0.25">
      <c r="A10" t="s">
        <v>798</v>
      </c>
      <c r="B10" t="s">
        <v>962</v>
      </c>
      <c r="C10" s="9">
        <f>VLOOKUP(A10,'Game 3'!B:C,2,FALSE)</f>
        <v>0</v>
      </c>
    </row>
    <row r="11" spans="1:3" x14ac:dyDescent="0.25">
      <c r="A11" t="s">
        <v>548</v>
      </c>
      <c r="B11" t="s">
        <v>963</v>
      </c>
      <c r="C11" s="9">
        <f>VLOOKUP(A11,'Game 3'!B:C,2,FALSE)</f>
        <v>41.8</v>
      </c>
    </row>
    <row r="12" spans="1:3" x14ac:dyDescent="0.25">
      <c r="A12" t="s">
        <v>202</v>
      </c>
      <c r="B12" t="s">
        <v>964</v>
      </c>
      <c r="C12" s="9">
        <f>VLOOKUP(A12,'Game 3'!B:C,2,FALSE)</f>
        <v>80.5</v>
      </c>
    </row>
    <row r="13" spans="1:3" x14ac:dyDescent="0.25">
      <c r="A13" t="s">
        <v>243</v>
      </c>
      <c r="B13" t="s">
        <v>965</v>
      </c>
      <c r="C13" s="9">
        <f>VLOOKUP(A13,'Game 3'!B:C,2,FALSE)</f>
        <v>73.5</v>
      </c>
    </row>
    <row r="14" spans="1:3" x14ac:dyDescent="0.25">
      <c r="A14" t="s">
        <v>778</v>
      </c>
      <c r="B14" t="s">
        <v>966</v>
      </c>
      <c r="C14" s="9">
        <f>VLOOKUP(A14,'Game 3'!B:C,2,FALSE)</f>
        <v>0</v>
      </c>
    </row>
    <row r="15" spans="1:3" x14ac:dyDescent="0.25">
      <c r="A15" t="s">
        <v>789</v>
      </c>
      <c r="B15" t="s">
        <v>967</v>
      </c>
      <c r="C15" s="9">
        <f>VLOOKUP(A15,'Game 3'!B:C,2,FALSE)</f>
        <v>0</v>
      </c>
    </row>
    <row r="16" spans="1:3" x14ac:dyDescent="0.25">
      <c r="A16" t="s">
        <v>161</v>
      </c>
      <c r="B16" t="s">
        <v>968</v>
      </c>
      <c r="C16" s="9">
        <f>VLOOKUP(A16,'Game 3'!B:C,2,FALSE)</f>
        <v>89.3</v>
      </c>
    </row>
    <row r="17" spans="1:3" x14ac:dyDescent="0.25">
      <c r="A17" t="s">
        <v>248</v>
      </c>
      <c r="B17" t="s">
        <v>969</v>
      </c>
      <c r="C17" s="9">
        <f>VLOOKUP(A17,'Game 3'!B:C,2,FALSE)</f>
        <v>73.3</v>
      </c>
    </row>
    <row r="18" spans="1:3" x14ac:dyDescent="0.25">
      <c r="A18" t="s">
        <v>197</v>
      </c>
      <c r="B18" t="s">
        <v>970</v>
      </c>
      <c r="C18" s="9">
        <f>VLOOKUP(A18,'Game 3'!B:C,2,FALSE)</f>
        <v>81.099999999999994</v>
      </c>
    </row>
    <row r="19" spans="1:3" x14ac:dyDescent="0.25">
      <c r="A19" t="s">
        <v>790</v>
      </c>
      <c r="B19" t="s">
        <v>971</v>
      </c>
      <c r="C19" s="9">
        <f>VLOOKUP(A19,'Game 3'!B:C,2,FALSE)</f>
        <v>0</v>
      </c>
    </row>
    <row r="20" spans="1:3" x14ac:dyDescent="0.25">
      <c r="A20" t="s">
        <v>523</v>
      </c>
      <c r="B20" t="s">
        <v>972</v>
      </c>
      <c r="C20" s="9">
        <f>VLOOKUP(A20,'Game 3'!B:C,2,FALSE)</f>
        <v>45.1</v>
      </c>
    </row>
    <row r="21" spans="1:3" x14ac:dyDescent="0.25">
      <c r="A21" t="s">
        <v>291</v>
      </c>
      <c r="B21" t="s">
        <v>973</v>
      </c>
      <c r="C21" s="9">
        <f>VLOOKUP(A21,'Game 3'!B:C,2,FALSE)</f>
        <v>66.7</v>
      </c>
    </row>
    <row r="22" spans="1:3" x14ac:dyDescent="0.25">
      <c r="A22" t="s">
        <v>154</v>
      </c>
      <c r="B22" t="s">
        <v>974</v>
      </c>
      <c r="C22" s="9">
        <f>VLOOKUP(A22,'Game 3'!B:C,2,FALSE)</f>
        <v>90.9</v>
      </c>
    </row>
    <row r="23" spans="1:3" x14ac:dyDescent="0.25">
      <c r="A23" t="s">
        <v>376</v>
      </c>
      <c r="B23" t="s">
        <v>975</v>
      </c>
      <c r="C23" s="9">
        <f>VLOOKUP(A23,'Game 3'!B:C,2,FALSE)</f>
        <v>58.1</v>
      </c>
    </row>
    <row r="24" spans="1:3" x14ac:dyDescent="0.25">
      <c r="A24" t="s">
        <v>266</v>
      </c>
      <c r="B24" t="s">
        <v>976</v>
      </c>
      <c r="C24" s="9">
        <f>VLOOKUP(A24,'Game 3'!B:C,2,FALSE)</f>
        <v>70.099999999999994</v>
      </c>
    </row>
    <row r="25" spans="1:3" x14ac:dyDescent="0.25">
      <c r="A25" t="s">
        <v>781</v>
      </c>
      <c r="B25" t="s">
        <v>977</v>
      </c>
      <c r="C25" s="9">
        <f>VLOOKUP(A25,'Game 3'!B:C,2,FALSE)</f>
        <v>0</v>
      </c>
    </row>
    <row r="26" spans="1:3" x14ac:dyDescent="0.25">
      <c r="A26" t="s">
        <v>381</v>
      </c>
      <c r="B26" t="s">
        <v>978</v>
      </c>
      <c r="C26" s="9">
        <f>VLOOKUP(A26,'Game 3'!B:C,2,FALSE)</f>
        <v>57.9</v>
      </c>
    </row>
    <row r="27" spans="1:3" x14ac:dyDescent="0.25">
      <c r="A27" t="s">
        <v>424</v>
      </c>
      <c r="B27" t="s">
        <v>979</v>
      </c>
      <c r="C27" s="9">
        <f>VLOOKUP(A27,'Game 3'!B:C,2,FALSE)</f>
        <v>54.8</v>
      </c>
    </row>
    <row r="28" spans="1:3" x14ac:dyDescent="0.25">
      <c r="A28" t="s">
        <v>613</v>
      </c>
      <c r="B28" t="s">
        <v>980</v>
      </c>
      <c r="C28" s="9">
        <f>VLOOKUP(A28,'Game 3'!B:C,2,FALSE)</f>
        <v>30.8</v>
      </c>
    </row>
    <row r="29" spans="1:3" x14ac:dyDescent="0.25">
      <c r="A29" t="s">
        <v>627</v>
      </c>
      <c r="B29" t="s">
        <v>981</v>
      </c>
      <c r="C29" s="9">
        <f>VLOOKUP(A29,'Game 3'!B:C,2,FALSE)</f>
        <v>27</v>
      </c>
    </row>
    <row r="30" spans="1:3" x14ac:dyDescent="0.25">
      <c r="A30" t="s">
        <v>783</v>
      </c>
      <c r="B30" t="s">
        <v>982</v>
      </c>
      <c r="C30" s="9">
        <f>VLOOKUP(A30,'Game 3'!B:C,2,FALSE)</f>
        <v>0</v>
      </c>
    </row>
    <row r="31" spans="1:3" x14ac:dyDescent="0.25">
      <c r="A31" t="s">
        <v>447</v>
      </c>
      <c r="B31" t="s">
        <v>983</v>
      </c>
      <c r="C31" s="9">
        <f>VLOOKUP(A31,'Game 3'!B:C,2,FALSE)</f>
        <v>53</v>
      </c>
    </row>
    <row r="32" spans="1:3" x14ac:dyDescent="0.25">
      <c r="A32" t="s">
        <v>788</v>
      </c>
      <c r="B32" t="s">
        <v>984</v>
      </c>
      <c r="C32" s="9">
        <f>VLOOKUP(A32,'Game 3'!B:C,2,FALSE)</f>
        <v>0</v>
      </c>
    </row>
    <row r="33" spans="1:3" x14ac:dyDescent="0.25">
      <c r="A33" t="s">
        <v>593</v>
      </c>
      <c r="B33" t="s">
        <v>985</v>
      </c>
      <c r="C33" s="9">
        <f>VLOOKUP(A33,'Game 3'!B:C,2,FALSE)</f>
        <v>34</v>
      </c>
    </row>
    <row r="34" spans="1:3" x14ac:dyDescent="0.25">
      <c r="A34" t="s">
        <v>777</v>
      </c>
      <c r="B34" t="s">
        <v>986</v>
      </c>
      <c r="C34" s="9">
        <f>VLOOKUP(A34,'Game 3'!B:C,2,FALSE)</f>
        <v>0</v>
      </c>
    </row>
    <row r="35" spans="1:3" x14ac:dyDescent="0.25">
      <c r="A35" t="s">
        <v>620</v>
      </c>
      <c r="B35" t="s">
        <v>987</v>
      </c>
      <c r="C35" s="9">
        <f>VLOOKUP(A35,'Game 3'!B:C,2,FALSE)</f>
        <v>28.3</v>
      </c>
    </row>
    <row r="36" spans="1:3" x14ac:dyDescent="0.25">
      <c r="A36" t="s">
        <v>787</v>
      </c>
      <c r="B36" t="s">
        <v>988</v>
      </c>
      <c r="C36" s="9">
        <f>VLOOKUP(A36,'Game 3'!B:C,2,FALSE)</f>
        <v>0</v>
      </c>
    </row>
    <row r="37" spans="1:3" x14ac:dyDescent="0.25">
      <c r="A37" t="s">
        <v>162</v>
      </c>
      <c r="B37" t="s">
        <v>989</v>
      </c>
      <c r="C37" s="9">
        <f>VLOOKUP(A37,'Game 3'!B:C,2,FALSE)</f>
        <v>89.2</v>
      </c>
    </row>
    <row r="38" spans="1:3" x14ac:dyDescent="0.25">
      <c r="A38" t="s">
        <v>369</v>
      </c>
      <c r="B38" t="s">
        <v>990</v>
      </c>
      <c r="C38" s="9">
        <f>VLOOKUP(A38,'Game 3'!B:C,2,FALSE)</f>
        <v>58.6</v>
      </c>
    </row>
    <row r="39" spans="1:3" x14ac:dyDescent="0.25">
      <c r="A39" t="s">
        <v>794</v>
      </c>
      <c r="B39" t="s">
        <v>991</v>
      </c>
      <c r="C39" s="9">
        <f>VLOOKUP(A39,'Game 3'!B:C,2,FALSE)</f>
        <v>0</v>
      </c>
    </row>
    <row r="40" spans="1:3" x14ac:dyDescent="0.25">
      <c r="A40" t="s">
        <v>434</v>
      </c>
      <c r="B40" t="s">
        <v>992</v>
      </c>
      <c r="C40" s="9">
        <f>VLOOKUP(A40,'Game 3'!B:C,2,FALSE)</f>
        <v>53.8</v>
      </c>
    </row>
    <row r="41" spans="1:3" x14ac:dyDescent="0.25">
      <c r="A41" t="s">
        <v>193</v>
      </c>
      <c r="B41" t="s">
        <v>993</v>
      </c>
      <c r="C41" s="9">
        <f>VLOOKUP(A41,'Game 3'!B:C,2,FALSE)</f>
        <v>81.7</v>
      </c>
    </row>
    <row r="42" spans="1:3" x14ac:dyDescent="0.25">
      <c r="A42" t="s">
        <v>375</v>
      </c>
      <c r="B42" t="s">
        <v>994</v>
      </c>
      <c r="C42" s="9">
        <f>VLOOKUP(A42,'Game 3'!B:C,2,FALSE)</f>
        <v>58.3</v>
      </c>
    </row>
    <row r="43" spans="1:3" x14ac:dyDescent="0.25">
      <c r="A43" t="s">
        <v>212</v>
      </c>
      <c r="B43" t="s">
        <v>995</v>
      </c>
      <c r="C43" s="9">
        <f>VLOOKUP(A43,'Game 3'!B:C,2,FALSE)</f>
        <v>79.099999999999994</v>
      </c>
    </row>
    <row r="44" spans="1:3" x14ac:dyDescent="0.25">
      <c r="A44" t="s">
        <v>322</v>
      </c>
      <c r="B44" t="s">
        <v>996</v>
      </c>
      <c r="C44" s="9">
        <f>VLOOKUP(A44,'Game 3'!B:C,2,FALSE)</f>
        <v>62.5</v>
      </c>
    </row>
    <row r="45" spans="1:3" x14ac:dyDescent="0.25">
      <c r="A45" t="s">
        <v>483</v>
      </c>
      <c r="B45" t="s">
        <v>997</v>
      </c>
      <c r="C45" s="9">
        <f>VLOOKUP(A45,'Game 3'!B:C,2,FALSE)</f>
        <v>49.3</v>
      </c>
    </row>
    <row r="46" spans="1:3" x14ac:dyDescent="0.25">
      <c r="A46" t="s">
        <v>69</v>
      </c>
      <c r="B46" t="s">
        <v>998</v>
      </c>
      <c r="C46" s="9">
        <f>VLOOKUP(A46,'Game 1'!B:C,2,FALSE)</f>
        <v>61</v>
      </c>
    </row>
    <row r="47" spans="1:3" x14ac:dyDescent="0.25">
      <c r="A47" t="s">
        <v>30</v>
      </c>
      <c r="B47" t="s">
        <v>999</v>
      </c>
      <c r="C47" s="9">
        <f>VLOOKUP(A47,'Game 1'!B:C,2,FALSE)</f>
        <v>62</v>
      </c>
    </row>
    <row r="48" spans="1:3" x14ac:dyDescent="0.25">
      <c r="A48" t="s">
        <v>95</v>
      </c>
      <c r="B48" t="s">
        <v>1000</v>
      </c>
      <c r="C48" s="9" t="e">
        <f>VLOOKUP(A48,'Game 1'!B:C,2,FALSE)</f>
        <v>#N/A</v>
      </c>
    </row>
    <row r="49" spans="1:3" x14ac:dyDescent="0.25">
      <c r="A49" t="s">
        <v>90</v>
      </c>
      <c r="B49" t="s">
        <v>1001</v>
      </c>
      <c r="C49" s="9" t="e">
        <f>VLOOKUP(A49,'Game 1'!B:C,2,FALSE)</f>
        <v>#N/A</v>
      </c>
    </row>
    <row r="50" spans="1:3" x14ac:dyDescent="0.25">
      <c r="A50" t="s">
        <v>51</v>
      </c>
      <c r="B50" t="s">
        <v>1002</v>
      </c>
      <c r="C50" s="9">
        <f>VLOOKUP(A50,'Game 1'!B:C,2,FALSE)</f>
        <v>73</v>
      </c>
    </row>
    <row r="51" spans="1:3" x14ac:dyDescent="0.25">
      <c r="A51" t="s">
        <v>65</v>
      </c>
      <c r="B51" t="s">
        <v>1003</v>
      </c>
      <c r="C51" s="9" t="e">
        <f>VLOOKUP(A51,'Game 1'!B:C,2,FALSE)</f>
        <v>#N/A</v>
      </c>
    </row>
    <row r="52" spans="1:3" x14ac:dyDescent="0.25">
      <c r="A52" t="s">
        <v>13</v>
      </c>
      <c r="B52" t="s">
        <v>1004</v>
      </c>
      <c r="C52" s="9">
        <f>VLOOKUP(A52,'Game 1'!B:C,2,FALSE)</f>
        <v>104</v>
      </c>
    </row>
    <row r="53" spans="1:3" x14ac:dyDescent="0.25">
      <c r="A53" t="s">
        <v>44</v>
      </c>
      <c r="B53" t="s">
        <v>1005</v>
      </c>
      <c r="C53" s="9">
        <f>VLOOKUP(A53,'Game 1'!B:C,2,FALSE)</f>
        <v>85</v>
      </c>
    </row>
    <row r="54" spans="1:3" x14ac:dyDescent="0.25">
      <c r="A54" t="s">
        <v>85</v>
      </c>
      <c r="B54" t="s">
        <v>1006</v>
      </c>
      <c r="C54" s="9" t="e">
        <f>VLOOKUP(A54,'Game 1'!B:C,2,FALSE)</f>
        <v>#N/A</v>
      </c>
    </row>
    <row r="55" spans="1:3" x14ac:dyDescent="0.25">
      <c r="A55" t="s">
        <v>32</v>
      </c>
      <c r="B55" t="s">
        <v>1007</v>
      </c>
      <c r="C55" s="9" t="e">
        <f>VLOOKUP(A55,'Game 1'!B:C,2,FALSE)</f>
        <v>#N/A</v>
      </c>
    </row>
    <row r="56" spans="1:3" x14ac:dyDescent="0.25">
      <c r="A56" t="s">
        <v>94</v>
      </c>
      <c r="B56" t="s">
        <v>1008</v>
      </c>
      <c r="C56" s="9" t="e">
        <f>VLOOKUP(A56,'Game 1'!B:C,2,FALSE)</f>
        <v>#N/A</v>
      </c>
    </row>
    <row r="57" spans="1:3" x14ac:dyDescent="0.25">
      <c r="A57" t="s">
        <v>84</v>
      </c>
      <c r="B57" t="s">
        <v>1009</v>
      </c>
      <c r="C57" s="9" t="e">
        <f>VLOOKUP(A57,'Game 1'!B:C,2,FALSE)</f>
        <v>#N/A</v>
      </c>
    </row>
    <row r="58" spans="1:3" x14ac:dyDescent="0.25">
      <c r="A58" t="s">
        <v>82</v>
      </c>
      <c r="B58" t="s">
        <v>1010</v>
      </c>
      <c r="C58" s="9" t="e">
        <f>VLOOKUP(A58,'Game 1'!B:C,2,FALSE)</f>
        <v>#N/A</v>
      </c>
    </row>
    <row r="59" spans="1:3" x14ac:dyDescent="0.25">
      <c r="A59" t="s">
        <v>102</v>
      </c>
      <c r="B59" t="s">
        <v>1011</v>
      </c>
      <c r="C59" s="9" t="e">
        <f>VLOOKUP(A59,'Game 1'!B:C,2,FALSE)</f>
        <v>#N/A</v>
      </c>
    </row>
    <row r="60" spans="1:3" x14ac:dyDescent="0.25">
      <c r="A60" t="s">
        <v>73</v>
      </c>
      <c r="B60" t="s">
        <v>1012</v>
      </c>
      <c r="C60" s="9" t="e">
        <f>VLOOKUP(A60,'Game 1'!B:C,2,FALSE)</f>
        <v>#N/A</v>
      </c>
    </row>
    <row r="61" spans="1:3" x14ac:dyDescent="0.25">
      <c r="A61" t="s">
        <v>56</v>
      </c>
      <c r="B61" t="s">
        <v>1013</v>
      </c>
      <c r="C61" s="9">
        <f>VLOOKUP(A61,'Game 1'!B:C,2,FALSE)</f>
        <v>61</v>
      </c>
    </row>
    <row r="62" spans="1:3" x14ac:dyDescent="0.25">
      <c r="A62" t="s">
        <v>98</v>
      </c>
      <c r="B62" t="s">
        <v>1014</v>
      </c>
      <c r="C62" s="9" t="e">
        <f>VLOOKUP(A62,'Game 1'!B:C,2,FALSE)</f>
        <v>#N/A</v>
      </c>
    </row>
    <row r="63" spans="1:3" x14ac:dyDescent="0.25">
      <c r="A63" t="s">
        <v>100</v>
      </c>
      <c r="B63" t="s">
        <v>1015</v>
      </c>
      <c r="C63" s="9" t="e">
        <f>VLOOKUP(A63,'Game 1'!B:C,2,FALSE)</f>
        <v>#N/A</v>
      </c>
    </row>
    <row r="64" spans="1:3" x14ac:dyDescent="0.25">
      <c r="A64" t="s">
        <v>78</v>
      </c>
      <c r="B64" t="s">
        <v>1016</v>
      </c>
      <c r="C64" s="9" t="e">
        <f>VLOOKUP(A64,'Game 1'!B:C,2,FALSE)</f>
        <v>#N/A</v>
      </c>
    </row>
    <row r="65" spans="1:3" x14ac:dyDescent="0.25">
      <c r="A65" t="s">
        <v>66</v>
      </c>
      <c r="B65" t="s">
        <v>1017</v>
      </c>
      <c r="C65" s="9">
        <f>VLOOKUP(A65,'Game 1'!B:C,2,FALSE)</f>
        <v>35</v>
      </c>
    </row>
    <row r="66" spans="1:3" x14ac:dyDescent="0.25">
      <c r="A66" t="s">
        <v>81</v>
      </c>
      <c r="B66" t="s">
        <v>1018</v>
      </c>
      <c r="C66" s="9" t="e">
        <f>VLOOKUP(A66,'Game 1'!B:C,2,FALSE)</f>
        <v>#N/A</v>
      </c>
    </row>
    <row r="67" spans="1:3" x14ac:dyDescent="0.25">
      <c r="A67" t="s">
        <v>75</v>
      </c>
      <c r="B67" t="s">
        <v>1019</v>
      </c>
      <c r="C67" s="9" t="e">
        <f>VLOOKUP(A67,'Game 1'!B:C,2,FALSE)</f>
        <v>#N/A</v>
      </c>
    </row>
    <row r="68" spans="1:3" x14ac:dyDescent="0.25">
      <c r="A68" t="s">
        <v>26</v>
      </c>
      <c r="B68" t="s">
        <v>1020</v>
      </c>
      <c r="C68" s="9">
        <f>VLOOKUP(A68,'Game 1'!B:C,2,FALSE)</f>
        <v>102</v>
      </c>
    </row>
    <row r="69" spans="1:3" x14ac:dyDescent="0.25">
      <c r="A69" t="s">
        <v>54</v>
      </c>
      <c r="B69" t="s">
        <v>1021</v>
      </c>
      <c r="C69" s="9">
        <f>VLOOKUP(A69,'Game 1'!B:C,2,FALSE)</f>
        <v>46</v>
      </c>
    </row>
    <row r="70" spans="1:3" x14ac:dyDescent="0.25">
      <c r="A70" t="s">
        <v>46</v>
      </c>
      <c r="B70" t="s">
        <v>1022</v>
      </c>
      <c r="C70" s="9">
        <f>VLOOKUP(A70,'Game 1'!B:C,2,FALSE)</f>
        <v>49</v>
      </c>
    </row>
    <row r="71" spans="1:3" x14ac:dyDescent="0.25">
      <c r="A71" t="s">
        <v>33</v>
      </c>
      <c r="B71" t="s">
        <v>1023</v>
      </c>
      <c r="C71" s="9">
        <f>VLOOKUP(A71,'Game 1'!B:C,2,FALSE)</f>
        <v>51</v>
      </c>
    </row>
    <row r="72" spans="1:3" x14ac:dyDescent="0.25">
      <c r="A72" t="s">
        <v>27</v>
      </c>
      <c r="B72" t="s">
        <v>1024</v>
      </c>
      <c r="C72" s="9">
        <f>VLOOKUP(A72,'Game 1'!B:C,2,FALSE)</f>
        <v>89</v>
      </c>
    </row>
    <row r="73" spans="1:3" x14ac:dyDescent="0.25">
      <c r="A73" t="s">
        <v>86</v>
      </c>
      <c r="B73" t="s">
        <v>1025</v>
      </c>
      <c r="C73" s="9" t="e">
        <f>VLOOKUP(A73,'Game 1'!B:C,2,FALSE)</f>
        <v>#N/A</v>
      </c>
    </row>
    <row r="74" spans="1:3" x14ac:dyDescent="0.25">
      <c r="A74" t="s">
        <v>53</v>
      </c>
      <c r="B74" t="s">
        <v>1026</v>
      </c>
      <c r="C74" s="9">
        <f>VLOOKUP(A74,'Game 1'!B:C,2,FALSE)</f>
        <v>39</v>
      </c>
    </row>
    <row r="75" spans="1:3" x14ac:dyDescent="0.25">
      <c r="A75" t="s">
        <v>101</v>
      </c>
      <c r="B75" t="s">
        <v>1027</v>
      </c>
      <c r="C75" s="9" t="e">
        <f>VLOOKUP(A75,'Game 1'!B:C,2,FALSE)</f>
        <v>#N/A</v>
      </c>
    </row>
    <row r="76" spans="1:3" x14ac:dyDescent="0.25">
      <c r="A76" t="s">
        <v>68</v>
      </c>
      <c r="B76" t="s">
        <v>1028</v>
      </c>
      <c r="C76" s="9">
        <f>VLOOKUP(A76,'Game 1'!B:C,2,FALSE)</f>
        <v>42</v>
      </c>
    </row>
    <row r="77" spans="1:3" x14ac:dyDescent="0.25">
      <c r="A77" t="s">
        <v>71</v>
      </c>
      <c r="B77" t="s">
        <v>1029</v>
      </c>
      <c r="C77" s="9" t="e">
        <f>VLOOKUP(A77,'Game 1'!B:C,2,FALSE)</f>
        <v>#N/A</v>
      </c>
    </row>
    <row r="78" spans="1:3" x14ac:dyDescent="0.25">
      <c r="A78" t="s">
        <v>50</v>
      </c>
      <c r="B78" t="s">
        <v>1030</v>
      </c>
      <c r="C78" s="9">
        <f>VLOOKUP(A78,'Game 1'!B:C,2,FALSE)</f>
        <v>84</v>
      </c>
    </row>
    <row r="79" spans="1:3" x14ac:dyDescent="0.25">
      <c r="A79" t="s">
        <v>55</v>
      </c>
      <c r="B79" t="s">
        <v>1031</v>
      </c>
      <c r="C79" s="9" t="e">
        <f>VLOOKUP(A79,'Game 1'!B:C,2,FALSE)</f>
        <v>#N/A</v>
      </c>
    </row>
    <row r="80" spans="1:3" x14ac:dyDescent="0.25">
      <c r="A80" t="s">
        <v>92</v>
      </c>
      <c r="B80" t="s">
        <v>1032</v>
      </c>
      <c r="C80" s="9" t="e">
        <f>VLOOKUP(A80,'Game 1'!B:C,2,FALSE)</f>
        <v>#N/A</v>
      </c>
    </row>
    <row r="81" spans="1:3" x14ac:dyDescent="0.25">
      <c r="A81" t="s">
        <v>48</v>
      </c>
      <c r="B81" t="s">
        <v>1033</v>
      </c>
      <c r="C81" s="9">
        <f>VLOOKUP(A81,'Game 1'!B:C,2,FALSE)</f>
        <v>30</v>
      </c>
    </row>
    <row r="82" spans="1:3" x14ac:dyDescent="0.25">
      <c r="A82" t="s">
        <v>34</v>
      </c>
      <c r="B82" t="s">
        <v>1034</v>
      </c>
      <c r="C82" s="9">
        <f>VLOOKUP(A82,'Game 1'!B:C,2,FALSE)</f>
        <v>144</v>
      </c>
    </row>
    <row r="83" spans="1:3" x14ac:dyDescent="0.25">
      <c r="A83" t="s">
        <v>89</v>
      </c>
      <c r="B83" t="s">
        <v>1035</v>
      </c>
      <c r="C83" s="9" t="e">
        <f>VLOOKUP(A83,'Game 1'!B:C,2,FALSE)</f>
        <v>#N/A</v>
      </c>
    </row>
    <row r="84" spans="1:3" x14ac:dyDescent="0.25">
      <c r="A84" t="s">
        <v>31</v>
      </c>
      <c r="B84" t="s">
        <v>1036</v>
      </c>
      <c r="C84" s="9">
        <f>VLOOKUP(A84,'Game 1'!B:C,2,FALSE)</f>
        <v>61</v>
      </c>
    </row>
    <row r="85" spans="1:3" x14ac:dyDescent="0.25">
      <c r="A85" t="s">
        <v>15</v>
      </c>
      <c r="B85" t="s">
        <v>1037</v>
      </c>
      <c r="C85" s="9">
        <f>VLOOKUP(A85,'Game 1'!B:C,2,FALSE)</f>
        <v>137</v>
      </c>
    </row>
    <row r="86" spans="1:3" x14ac:dyDescent="0.25">
      <c r="A86" t="s">
        <v>14</v>
      </c>
      <c r="B86" t="s">
        <v>1038</v>
      </c>
      <c r="C86" s="9">
        <f>VLOOKUP(A86,'Game 1'!B:C,2,FALSE)</f>
        <v>64</v>
      </c>
    </row>
    <row r="87" spans="1:3" x14ac:dyDescent="0.25">
      <c r="A87" t="s">
        <v>24</v>
      </c>
      <c r="B87" t="s">
        <v>1039</v>
      </c>
      <c r="C87" s="9">
        <f>VLOOKUP(A87,'Game 1'!B:C,2,FALSE)</f>
        <v>119</v>
      </c>
    </row>
    <row r="88" spans="1:3" x14ac:dyDescent="0.25">
      <c r="A88" t="s">
        <v>20</v>
      </c>
      <c r="B88" t="s">
        <v>1040</v>
      </c>
      <c r="C88" s="9">
        <f>VLOOKUP(A88,'Game 1'!B:C,2,FALSE)</f>
        <v>115</v>
      </c>
    </row>
    <row r="89" spans="1:3" x14ac:dyDescent="0.25">
      <c r="A89" t="s">
        <v>21</v>
      </c>
      <c r="B89" t="s">
        <v>1041</v>
      </c>
      <c r="C89" s="9">
        <f>VLOOKUP(A89,'Game 1'!B:C,2,FALSE)</f>
        <v>127</v>
      </c>
    </row>
    <row r="90" spans="1:3" x14ac:dyDescent="0.25">
      <c r="A90" t="s">
        <v>83</v>
      </c>
      <c r="B90" t="s">
        <v>1042</v>
      </c>
      <c r="C90" s="9">
        <f>VLOOKUP(A90,'Game 1'!B:C,2,FALSE)</f>
        <v>34</v>
      </c>
    </row>
    <row r="91" spans="1:3" x14ac:dyDescent="0.25">
      <c r="A91" t="s">
        <v>42</v>
      </c>
      <c r="B91" t="s">
        <v>1043</v>
      </c>
      <c r="C91" s="9" t="e">
        <f>VLOOKUP(A91,'Game 1'!B:C,2,FALSE)</f>
        <v>#N/A</v>
      </c>
    </row>
    <row r="92" spans="1:3" x14ac:dyDescent="0.25">
      <c r="A92" t="s">
        <v>36</v>
      </c>
      <c r="B92" t="s">
        <v>1044</v>
      </c>
      <c r="C92" s="9" t="e">
        <f>VLOOKUP(A92,'Game 1'!B:C,2,FALSE)</f>
        <v>#N/A</v>
      </c>
    </row>
    <row r="93" spans="1:3" x14ac:dyDescent="0.25">
      <c r="A93" t="s">
        <v>43</v>
      </c>
      <c r="B93" t="s">
        <v>1045</v>
      </c>
      <c r="C93" s="9">
        <f>VLOOKUP(A93,'Game 1'!B:C,2,FALSE)</f>
        <v>45</v>
      </c>
    </row>
    <row r="94" spans="1:3" x14ac:dyDescent="0.25">
      <c r="A94" t="s">
        <v>19</v>
      </c>
      <c r="B94" t="s">
        <v>1046</v>
      </c>
      <c r="C94" s="9">
        <f>VLOOKUP(A94,'Game 1'!B:C,2,FALSE)</f>
        <v>79</v>
      </c>
    </row>
    <row r="95" spans="1:3" x14ac:dyDescent="0.25">
      <c r="A95" t="s">
        <v>35</v>
      </c>
      <c r="B95" t="s">
        <v>1047</v>
      </c>
      <c r="C95" s="9" t="e">
        <f>VLOOKUP(A95,'Game 1'!B:C,2,FALSE)</f>
        <v>#N/A</v>
      </c>
    </row>
    <row r="96" spans="1:3" x14ac:dyDescent="0.25">
      <c r="A96" t="s">
        <v>58</v>
      </c>
      <c r="B96" t="s">
        <v>1048</v>
      </c>
      <c r="C96" s="9">
        <f>VLOOKUP(A96,'Game 1'!B:C,2,FALSE)</f>
        <v>61</v>
      </c>
    </row>
    <row r="97" spans="1:3" x14ac:dyDescent="0.25">
      <c r="A97" t="s">
        <v>22</v>
      </c>
      <c r="B97" t="s">
        <v>1049</v>
      </c>
      <c r="C97" s="9">
        <f>VLOOKUP(A97,'Game 1'!B:C,2,FALSE)</f>
        <v>69</v>
      </c>
    </row>
    <row r="98" spans="1:3" x14ac:dyDescent="0.25">
      <c r="A98" t="s">
        <v>87</v>
      </c>
      <c r="B98" t="s">
        <v>1050</v>
      </c>
      <c r="C98" s="9" t="e">
        <f>VLOOKUP(A98,'Game 1'!B:C,2,FALSE)</f>
        <v>#N/A</v>
      </c>
    </row>
    <row r="99" spans="1:3" x14ac:dyDescent="0.25">
      <c r="A99" t="s">
        <v>63</v>
      </c>
      <c r="B99" t="s">
        <v>1051</v>
      </c>
      <c r="C99" s="9" t="e">
        <f>VLOOKUP(A99,'Game 1'!B:C,2,FALSE)</f>
        <v>#N/A</v>
      </c>
    </row>
    <row r="100" spans="1:3" x14ac:dyDescent="0.25">
      <c r="A100" t="s">
        <v>18</v>
      </c>
      <c r="B100" t="s">
        <v>1052</v>
      </c>
      <c r="C100" s="9" t="e">
        <f>VLOOKUP(A100,'Game 1'!B:C,2,FALSE)</f>
        <v>#N/A</v>
      </c>
    </row>
    <row r="101" spans="1:3" x14ac:dyDescent="0.25">
      <c r="A101" t="s">
        <v>64</v>
      </c>
      <c r="B101" t="s">
        <v>1053</v>
      </c>
      <c r="C101" s="9">
        <f>VLOOKUP(A101,'Game 1'!B:C,2,FALSE)</f>
        <v>36</v>
      </c>
    </row>
    <row r="102" spans="1:3" x14ac:dyDescent="0.25">
      <c r="A102" t="s">
        <v>62</v>
      </c>
      <c r="B102" t="s">
        <v>1054</v>
      </c>
      <c r="C102" s="9">
        <f>VLOOKUP(A102,'Game 1'!B:C,2,FALSE)</f>
        <v>80</v>
      </c>
    </row>
    <row r="103" spans="1:3" x14ac:dyDescent="0.25">
      <c r="A103" t="s">
        <v>38</v>
      </c>
      <c r="B103" t="s">
        <v>1055</v>
      </c>
      <c r="C103" s="9" t="e">
        <f>VLOOKUP(A103,'Game 1'!B:C,2,FALSE)</f>
        <v>#N/A</v>
      </c>
    </row>
    <row r="104" spans="1:3" x14ac:dyDescent="0.25">
      <c r="A104" t="s">
        <v>57</v>
      </c>
      <c r="B104" t="s">
        <v>1056</v>
      </c>
      <c r="C104" s="9" t="e">
        <f>VLOOKUP(A104,'Game 1'!B:C,2,FALSE)</f>
        <v>#N/A</v>
      </c>
    </row>
    <row r="105" spans="1:3" x14ac:dyDescent="0.25">
      <c r="A105" t="s">
        <v>76</v>
      </c>
      <c r="B105" t="s">
        <v>1057</v>
      </c>
      <c r="C105" s="9">
        <f>VLOOKUP(A105,'Game 1'!B:C,2,FALSE)</f>
        <v>49</v>
      </c>
    </row>
    <row r="106" spans="1:3" x14ac:dyDescent="0.25">
      <c r="A106" t="s">
        <v>39</v>
      </c>
      <c r="B106" t="s">
        <v>1058</v>
      </c>
      <c r="C106" s="9">
        <f>VLOOKUP(A106,'Game 1'!B:C,2,FALSE)</f>
        <v>40</v>
      </c>
    </row>
    <row r="107" spans="1:3" x14ac:dyDescent="0.25">
      <c r="A107" t="s">
        <v>97</v>
      </c>
      <c r="B107" t="s">
        <v>1059</v>
      </c>
      <c r="C107" s="9" t="e">
        <f>VLOOKUP(A107,'Game 1'!B:C,2,FALSE)</f>
        <v>#N/A</v>
      </c>
    </row>
    <row r="108" spans="1:3" x14ac:dyDescent="0.25">
      <c r="A108" t="s">
        <v>45</v>
      </c>
      <c r="B108" t="s">
        <v>1060</v>
      </c>
      <c r="C108" s="9" t="e">
        <f>VLOOKUP(A108,'Game 1'!B:C,2,FALSE)</f>
        <v>#N/A</v>
      </c>
    </row>
    <row r="109" spans="1:3" x14ac:dyDescent="0.25">
      <c r="A109" t="s">
        <v>29</v>
      </c>
      <c r="B109" t="s">
        <v>1061</v>
      </c>
      <c r="C109" s="9">
        <f>VLOOKUP(A109,'Game 1'!B:C,2,FALSE)</f>
        <v>83</v>
      </c>
    </row>
    <row r="110" spans="1:3" x14ac:dyDescent="0.25">
      <c r="A110" t="s">
        <v>25</v>
      </c>
      <c r="B110" t="s">
        <v>1062</v>
      </c>
      <c r="C110" s="9">
        <f>VLOOKUP(A110,'Game 1'!B:C,2,FALSE)</f>
        <v>73</v>
      </c>
    </row>
    <row r="111" spans="1:3" x14ac:dyDescent="0.25">
      <c r="A111" t="s">
        <v>88</v>
      </c>
      <c r="B111" t="s">
        <v>1063</v>
      </c>
      <c r="C111" s="9" t="e">
        <f>VLOOKUP(A111,'Game 1'!B:C,2,FALSE)</f>
        <v>#N/A</v>
      </c>
    </row>
    <row r="112" spans="1:3" x14ac:dyDescent="0.25">
      <c r="A112" t="s">
        <v>16</v>
      </c>
      <c r="B112" t="s">
        <v>1064</v>
      </c>
      <c r="C112" s="9">
        <f>VLOOKUP(A112,'Game 1'!B:C,2,FALSE)</f>
        <v>104</v>
      </c>
    </row>
    <row r="113" spans="1:3" x14ac:dyDescent="0.25">
      <c r="A113" t="s">
        <v>59</v>
      </c>
      <c r="B113" t="s">
        <v>1065</v>
      </c>
      <c r="C113" s="9">
        <f>VLOOKUP(A113,'Game 1'!B:C,2,FALSE)</f>
        <v>75</v>
      </c>
    </row>
    <row r="114" spans="1:3" x14ac:dyDescent="0.25">
      <c r="A114" t="s">
        <v>41</v>
      </c>
      <c r="B114" t="s">
        <v>1066</v>
      </c>
      <c r="C114" s="9">
        <f>VLOOKUP(A114,'Game 1'!B:C,2,FALSE)</f>
        <v>57</v>
      </c>
    </row>
    <row r="115" spans="1:3" x14ac:dyDescent="0.25">
      <c r="A115" t="s">
        <v>93</v>
      </c>
      <c r="B115" t="s">
        <v>1067</v>
      </c>
      <c r="C115" s="9" t="e">
        <f>VLOOKUP(A115,'Game 1'!B:C,2,FALSE)</f>
        <v>#N/A</v>
      </c>
    </row>
    <row r="116" spans="1:3" x14ac:dyDescent="0.25">
      <c r="A116" t="s">
        <v>61</v>
      </c>
      <c r="B116" t="s">
        <v>1068</v>
      </c>
      <c r="C116" s="9">
        <f>VLOOKUP(A116,'Game 1'!B:C,2,FALSE)</f>
        <v>31</v>
      </c>
    </row>
    <row r="117" spans="1:3" x14ac:dyDescent="0.25">
      <c r="A117" t="s">
        <v>60</v>
      </c>
      <c r="B117" t="s">
        <v>1069</v>
      </c>
      <c r="C117" s="9" t="e">
        <f>VLOOKUP(A117,'Game 1'!B:C,2,FALSE)</f>
        <v>#N/A</v>
      </c>
    </row>
    <row r="118" spans="1:3" x14ac:dyDescent="0.25">
      <c r="A118" t="s">
        <v>96</v>
      </c>
      <c r="B118" t="s">
        <v>1070</v>
      </c>
      <c r="C118" s="9" t="e">
        <f>VLOOKUP(A118,'Game 1'!B:C,2,FALSE)</f>
        <v>#N/A</v>
      </c>
    </row>
    <row r="119" spans="1:3" x14ac:dyDescent="0.25">
      <c r="A119" t="s">
        <v>80</v>
      </c>
      <c r="B119" t="s">
        <v>1071</v>
      </c>
      <c r="C119" s="9" t="e">
        <f>VLOOKUP(A119,'Game 1'!B:C,2,FALSE)</f>
        <v>#N/A</v>
      </c>
    </row>
    <row r="120" spans="1:3" x14ac:dyDescent="0.25">
      <c r="A120" t="s">
        <v>52</v>
      </c>
      <c r="B120" t="s">
        <v>1072</v>
      </c>
      <c r="C120" s="9">
        <f>VLOOKUP(A120,'Game 1'!B:C,2,FALSE)</f>
        <v>23</v>
      </c>
    </row>
    <row r="121" spans="1:3" x14ac:dyDescent="0.25">
      <c r="A121" t="s">
        <v>77</v>
      </c>
      <c r="B121" t="s">
        <v>1073</v>
      </c>
      <c r="C121" s="9" t="e">
        <f>VLOOKUP(A121,'Game 1'!B:C,2,FALSE)</f>
        <v>#N/A</v>
      </c>
    </row>
    <row r="122" spans="1:3" x14ac:dyDescent="0.25">
      <c r="A122" t="s">
        <v>67</v>
      </c>
      <c r="B122" t="s">
        <v>1074</v>
      </c>
      <c r="C122" s="9" t="e">
        <f>VLOOKUP(A122,'Game 1'!B:C,2,FALSE)</f>
        <v>#N/A</v>
      </c>
    </row>
    <row r="123" spans="1:3" x14ac:dyDescent="0.25">
      <c r="A123" t="s">
        <v>72</v>
      </c>
      <c r="B123" t="s">
        <v>1075</v>
      </c>
      <c r="C123" s="9">
        <f>VLOOKUP(A123,'Game 1'!B:C,2,FALSE)</f>
        <v>38</v>
      </c>
    </row>
    <row r="124" spans="1:3" x14ac:dyDescent="0.25">
      <c r="A124" t="s">
        <v>28</v>
      </c>
      <c r="B124" t="s">
        <v>1076</v>
      </c>
      <c r="C124" s="9">
        <f>VLOOKUP(A124,'Game 1'!B:C,2,FALSE)</f>
        <v>64</v>
      </c>
    </row>
    <row r="125" spans="1:3" x14ac:dyDescent="0.25">
      <c r="A125" t="s">
        <v>74</v>
      </c>
      <c r="B125" t="s">
        <v>1077</v>
      </c>
      <c r="C125" s="9" t="e">
        <f>VLOOKUP(A125,'Game 1'!B:C,2,FALSE)</f>
        <v>#N/A</v>
      </c>
    </row>
    <row r="126" spans="1:3" x14ac:dyDescent="0.25">
      <c r="A126" t="s">
        <v>91</v>
      </c>
      <c r="B126" t="s">
        <v>1078</v>
      </c>
      <c r="C126" s="9" t="e">
        <f>VLOOKUP(A126,'Game 1'!B:C,2,FALSE)</f>
        <v>#N/A</v>
      </c>
    </row>
    <row r="127" spans="1:3" x14ac:dyDescent="0.25">
      <c r="A127" t="s">
        <v>37</v>
      </c>
      <c r="B127" t="s">
        <v>1079</v>
      </c>
      <c r="C127" s="9" t="e">
        <f>VLOOKUP(A127,'Game 1'!B:C,2,FALSE)</f>
        <v>#N/A</v>
      </c>
    </row>
    <row r="128" spans="1:3" x14ac:dyDescent="0.25">
      <c r="A128" t="s">
        <v>79</v>
      </c>
      <c r="B128" t="s">
        <v>1080</v>
      </c>
      <c r="C128" s="9">
        <f>VLOOKUP(A128,'Game 1'!B:C,2,FALSE)</f>
        <v>50</v>
      </c>
    </row>
    <row r="129" spans="1:3" x14ac:dyDescent="0.25">
      <c r="A129" t="s">
        <v>70</v>
      </c>
      <c r="B129" t="s">
        <v>1081</v>
      </c>
      <c r="C129" s="9" t="e">
        <f>VLOOKUP(A129,'Game 1'!B:C,2,FALSE)</f>
        <v>#N/A</v>
      </c>
    </row>
    <row r="130" spans="1:3" x14ac:dyDescent="0.25">
      <c r="A130" t="s">
        <v>40</v>
      </c>
      <c r="B130" t="s">
        <v>1082</v>
      </c>
      <c r="C130" s="9" t="e">
        <f>VLOOKUP(A130,'Game 1'!B:C,2,FALSE)</f>
        <v>#N/A</v>
      </c>
    </row>
    <row r="131" spans="1:3" x14ac:dyDescent="0.25">
      <c r="A131" t="s">
        <v>17</v>
      </c>
      <c r="B131" t="s">
        <v>1083</v>
      </c>
      <c r="C131" s="9">
        <f>VLOOKUP(A131,'Game 1'!B:C,2,FALSE)</f>
        <v>91</v>
      </c>
    </row>
    <row r="132" spans="1:3" x14ac:dyDescent="0.25">
      <c r="A132" t="s">
        <v>47</v>
      </c>
      <c r="B132" t="s">
        <v>1084</v>
      </c>
      <c r="C132" s="9">
        <f>VLOOKUP(A132,'Game 1'!B:C,2,FALSE)</f>
        <v>61</v>
      </c>
    </row>
    <row r="133" spans="1:3" x14ac:dyDescent="0.25">
      <c r="A133" t="s">
        <v>99</v>
      </c>
      <c r="B133" t="s">
        <v>1085</v>
      </c>
      <c r="C133" s="9" t="e">
        <f>VLOOKUP(A133,'Game 1'!B:C,2,FALSE)</f>
        <v>#N/A</v>
      </c>
    </row>
    <row r="134" spans="1:3" x14ac:dyDescent="0.25">
      <c r="A134" t="s">
        <v>49</v>
      </c>
      <c r="B134" t="s">
        <v>1086</v>
      </c>
      <c r="C134" s="9">
        <f>VLOOKUP(A134,'Game 1'!B:C,2,FALSE)</f>
        <v>32</v>
      </c>
    </row>
    <row r="135" spans="1:3" x14ac:dyDescent="0.25">
      <c r="A135" t="s">
        <v>23</v>
      </c>
      <c r="B135" t="s">
        <v>1087</v>
      </c>
      <c r="C135" s="9">
        <f>VLOOKUP(A135,'Game 1'!B:C,2,FALSE)</f>
        <v>101</v>
      </c>
    </row>
    <row r="136" spans="1:3" x14ac:dyDescent="0.25">
      <c r="A136" t="s">
        <v>811</v>
      </c>
      <c r="B136" t="s">
        <v>1088</v>
      </c>
      <c r="C136" s="9" t="e">
        <f>VLOOKUP(A136,'Game 2'!B:C,2,FALSE)</f>
        <v>#N/A</v>
      </c>
    </row>
    <row r="137" spans="1:3" x14ac:dyDescent="0.25">
      <c r="A137" t="s">
        <v>277</v>
      </c>
      <c r="B137" t="s">
        <v>1089</v>
      </c>
      <c r="C137" s="9">
        <f>VLOOKUP(A137,'Game 2'!B:C,2,FALSE)</f>
        <v>35</v>
      </c>
    </row>
    <row r="138" spans="1:3" x14ac:dyDescent="0.25">
      <c r="A138" t="s">
        <v>251</v>
      </c>
      <c r="B138" t="s">
        <v>1090</v>
      </c>
      <c r="C138" s="9" t="e">
        <f>VLOOKUP(A138,'Game 2'!B:C,2,FALSE)</f>
        <v>#N/A</v>
      </c>
    </row>
    <row r="139" spans="1:3" x14ac:dyDescent="0.25">
      <c r="A139" t="s">
        <v>159</v>
      </c>
      <c r="B139" t="s">
        <v>1091</v>
      </c>
      <c r="C139" s="9">
        <f>VLOOKUP(A139,'Game 2'!B:C,2,FALSE)</f>
        <v>53</v>
      </c>
    </row>
    <row r="140" spans="1:3" x14ac:dyDescent="0.25">
      <c r="A140" t="s">
        <v>339</v>
      </c>
      <c r="B140" t="s">
        <v>1092</v>
      </c>
      <c r="C140" s="9">
        <f>VLOOKUP(A140,'Game 2'!B:C,2,FALSE)</f>
        <v>56</v>
      </c>
    </row>
    <row r="141" spans="1:3" x14ac:dyDescent="0.25">
      <c r="A141" t="s">
        <v>302</v>
      </c>
      <c r="B141" t="s">
        <v>1093</v>
      </c>
      <c r="C141" s="9">
        <f>VLOOKUP(A141,'Game 2'!B:C,2,FALSE)</f>
        <v>39</v>
      </c>
    </row>
    <row r="142" spans="1:3" x14ac:dyDescent="0.25">
      <c r="A142" t="s">
        <v>803</v>
      </c>
      <c r="B142" t="s">
        <v>1094</v>
      </c>
      <c r="C142" s="9" t="e">
        <f>VLOOKUP(A142,'Game 2'!B:C,2,FALSE)</f>
        <v>#N/A</v>
      </c>
    </row>
    <row r="143" spans="1:3" x14ac:dyDescent="0.25">
      <c r="A143" t="s">
        <v>113</v>
      </c>
      <c r="B143" t="s">
        <v>1095</v>
      </c>
      <c r="C143" s="9">
        <f>VLOOKUP(A143,'Game 2'!B:C,2,FALSE)</f>
        <v>82</v>
      </c>
    </row>
    <row r="144" spans="1:3" x14ac:dyDescent="0.25">
      <c r="A144" t="s">
        <v>628</v>
      </c>
      <c r="B144" t="s">
        <v>1096</v>
      </c>
      <c r="C144" s="9" t="e">
        <f>VLOOKUP(A144,'Game 2'!B:C,2,FALSE)</f>
        <v>#N/A</v>
      </c>
    </row>
    <row r="145" spans="1:3" x14ac:dyDescent="0.25">
      <c r="A145" t="s">
        <v>451</v>
      </c>
      <c r="B145" t="s">
        <v>1097</v>
      </c>
      <c r="C145" s="9" t="e">
        <f>VLOOKUP(A145,'Game 2'!B:C,2,FALSE)</f>
        <v>#N/A</v>
      </c>
    </row>
    <row r="146" spans="1:3" x14ac:dyDescent="0.25">
      <c r="A146" t="s">
        <v>565</v>
      </c>
      <c r="B146" t="s">
        <v>1098</v>
      </c>
      <c r="C146" s="9" t="e">
        <f>VLOOKUP(A146,'Game 2'!B:C,2,FALSE)</f>
        <v>#N/A</v>
      </c>
    </row>
    <row r="147" spans="1:3" x14ac:dyDescent="0.25">
      <c r="A147" t="s">
        <v>818</v>
      </c>
      <c r="B147" t="s">
        <v>1099</v>
      </c>
      <c r="C147" s="9" t="e">
        <f>VLOOKUP(A147,'Game 2'!B:C,2,FALSE)</f>
        <v>#N/A</v>
      </c>
    </row>
    <row r="148" spans="1:3" x14ac:dyDescent="0.25">
      <c r="A148" t="s">
        <v>813</v>
      </c>
      <c r="B148" t="s">
        <v>1100</v>
      </c>
      <c r="C148" s="9" t="e">
        <f>VLOOKUP(A148,'Game 2'!B:C,2,FALSE)</f>
        <v>#N/A</v>
      </c>
    </row>
    <row r="149" spans="1:3" x14ac:dyDescent="0.25">
      <c r="A149" t="s">
        <v>425</v>
      </c>
      <c r="B149" t="s">
        <v>1101</v>
      </c>
      <c r="C149" s="9" t="e">
        <f>VLOOKUP(A149,'Game 2'!B:C,2,FALSE)</f>
        <v>#N/A</v>
      </c>
    </row>
    <row r="150" spans="1:3" x14ac:dyDescent="0.25">
      <c r="A150" t="s">
        <v>820</v>
      </c>
      <c r="B150" t="s">
        <v>1102</v>
      </c>
      <c r="C150" s="9" t="e">
        <f>VLOOKUP(A150,'Game 2'!B:C,2,FALSE)</f>
        <v>#N/A</v>
      </c>
    </row>
    <row r="151" spans="1:3" x14ac:dyDescent="0.25">
      <c r="A151" t="s">
        <v>821</v>
      </c>
      <c r="B151" t="s">
        <v>1103</v>
      </c>
      <c r="C151" s="9" t="e">
        <f>VLOOKUP(A151,'Game 2'!B:C,2,FALSE)</f>
        <v>#N/A</v>
      </c>
    </row>
    <row r="152" spans="1:3" x14ac:dyDescent="0.25">
      <c r="A152" t="s">
        <v>152</v>
      </c>
      <c r="B152" t="s">
        <v>1104</v>
      </c>
      <c r="C152" s="9">
        <f>VLOOKUP(A152,'Game 2'!B:C,2,FALSE)</f>
        <v>62</v>
      </c>
    </row>
    <row r="153" spans="1:3" x14ac:dyDescent="0.25">
      <c r="A153" t="s">
        <v>497</v>
      </c>
      <c r="B153" t="s">
        <v>1105</v>
      </c>
      <c r="C153" s="9" t="e">
        <f>VLOOKUP(A153,'Game 2'!B:C,2,FALSE)</f>
        <v>#N/A</v>
      </c>
    </row>
    <row r="154" spans="1:3" x14ac:dyDescent="0.25">
      <c r="A154" t="s">
        <v>819</v>
      </c>
      <c r="B154" t="s">
        <v>1106</v>
      </c>
      <c r="C154" s="9" t="e">
        <f>VLOOKUP(A154,'Game 2'!B:C,2,FALSE)</f>
        <v>#N/A</v>
      </c>
    </row>
    <row r="155" spans="1:3" x14ac:dyDescent="0.25">
      <c r="A155" t="s">
        <v>175</v>
      </c>
      <c r="B155" t="s">
        <v>1107</v>
      </c>
      <c r="C155" s="9">
        <f>VLOOKUP(A155,'Game 2'!B:C,2,FALSE)</f>
        <v>79</v>
      </c>
    </row>
    <row r="156" spans="1:3" x14ac:dyDescent="0.25">
      <c r="A156" t="s">
        <v>591</v>
      </c>
      <c r="B156" t="s">
        <v>1108</v>
      </c>
      <c r="C156" s="9" t="e">
        <f>VLOOKUP(A156,'Game 2'!B:C,2,FALSE)</f>
        <v>#N/A</v>
      </c>
    </row>
    <row r="157" spans="1:3" x14ac:dyDescent="0.25">
      <c r="A157" t="s">
        <v>801</v>
      </c>
      <c r="B157" t="s">
        <v>1109</v>
      </c>
      <c r="C157" s="9" t="e">
        <f>VLOOKUP(A157,'Game 2'!B:C,2,FALSE)</f>
        <v>#N/A</v>
      </c>
    </row>
    <row r="158" spans="1:3" x14ac:dyDescent="0.25">
      <c r="A158" t="s">
        <v>421</v>
      </c>
      <c r="B158" t="s">
        <v>1110</v>
      </c>
      <c r="C158" s="9">
        <f>VLOOKUP(A158,'Game 2'!B:C,2,FALSE)</f>
        <v>57</v>
      </c>
    </row>
    <row r="159" spans="1:3" x14ac:dyDescent="0.25">
      <c r="A159" t="s">
        <v>650</v>
      </c>
      <c r="B159" t="s">
        <v>1111</v>
      </c>
      <c r="C159" s="9" t="e">
        <f>VLOOKUP(A159,'Game 2'!B:C,2,FALSE)</f>
        <v>#N/A</v>
      </c>
    </row>
    <row r="160" spans="1:3" x14ac:dyDescent="0.25">
      <c r="A160" t="s">
        <v>371</v>
      </c>
      <c r="B160" t="s">
        <v>1112</v>
      </c>
      <c r="C160" s="9">
        <f>VLOOKUP(A160,'Game 2'!B:C,2,FALSE)</f>
        <v>64</v>
      </c>
    </row>
    <row r="161" spans="1:3" x14ac:dyDescent="0.25">
      <c r="A161" t="s">
        <v>508</v>
      </c>
      <c r="B161" t="s">
        <v>1113</v>
      </c>
      <c r="C161" s="9">
        <f>VLOOKUP(A161,'Game 2'!B:C,2,FALSE)</f>
        <v>38</v>
      </c>
    </row>
    <row r="162" spans="1:3" x14ac:dyDescent="0.25">
      <c r="A162" t="s">
        <v>481</v>
      </c>
      <c r="B162" t="s">
        <v>1114</v>
      </c>
      <c r="C162" s="9" t="e">
        <f>VLOOKUP(A162,'Game 2'!B:C,2,FALSE)</f>
        <v>#N/A</v>
      </c>
    </row>
    <row r="163" spans="1:3" x14ac:dyDescent="0.25">
      <c r="A163" t="s">
        <v>514</v>
      </c>
      <c r="B163" t="s">
        <v>1115</v>
      </c>
      <c r="C163" s="9">
        <f>VLOOKUP(A163,'Game 2'!B:C,2,FALSE)</f>
        <v>38</v>
      </c>
    </row>
    <row r="164" spans="1:3" x14ac:dyDescent="0.25">
      <c r="A164" t="s">
        <v>509</v>
      </c>
      <c r="B164" t="s">
        <v>1116</v>
      </c>
      <c r="C164" s="9">
        <f>VLOOKUP(A164,'Game 2'!B:C,2,FALSE)</f>
        <v>26</v>
      </c>
    </row>
    <row r="165" spans="1:3" x14ac:dyDescent="0.25">
      <c r="A165" t="s">
        <v>111</v>
      </c>
      <c r="B165" t="s">
        <v>1117</v>
      </c>
      <c r="C165" s="9">
        <f>VLOOKUP(A165,'Game 2'!B:C,2,FALSE)</f>
        <v>78</v>
      </c>
    </row>
    <row r="166" spans="1:3" x14ac:dyDescent="0.25">
      <c r="A166" t="s">
        <v>809</v>
      </c>
      <c r="B166" t="s">
        <v>1118</v>
      </c>
      <c r="C166" s="9" t="e">
        <f>VLOOKUP(A166,'Game 2'!B:C,2,FALSE)</f>
        <v>#N/A</v>
      </c>
    </row>
    <row r="167" spans="1:3" x14ac:dyDescent="0.25">
      <c r="A167" t="s">
        <v>640</v>
      </c>
      <c r="B167" t="s">
        <v>1119</v>
      </c>
      <c r="C167" s="9">
        <f>VLOOKUP(A167,'Game 2'!B:C,2,FALSE)</f>
        <v>35</v>
      </c>
    </row>
    <row r="168" spans="1:3" x14ac:dyDescent="0.25">
      <c r="A168" t="s">
        <v>358</v>
      </c>
      <c r="B168" t="s">
        <v>1120</v>
      </c>
      <c r="C168" s="9">
        <f>VLOOKUP(A168,'Game 2'!B:C,2,FALSE)</f>
        <v>23</v>
      </c>
    </row>
    <row r="169" spans="1:3" x14ac:dyDescent="0.25">
      <c r="A169" t="s">
        <v>524</v>
      </c>
      <c r="B169" t="s">
        <v>1121</v>
      </c>
      <c r="C169" s="9" t="e">
        <f>VLOOKUP(A169,'Game 2'!B:C,2,FALSE)</f>
        <v>#N/A</v>
      </c>
    </row>
    <row r="170" spans="1:3" x14ac:dyDescent="0.25">
      <c r="A170" t="s">
        <v>298</v>
      </c>
      <c r="B170" t="s">
        <v>1122</v>
      </c>
      <c r="C170" s="9">
        <f>VLOOKUP(A170,'Game 2'!B:C,2,FALSE)</f>
        <v>72</v>
      </c>
    </row>
    <row r="171" spans="1:3" x14ac:dyDescent="0.25">
      <c r="A171" t="s">
        <v>814</v>
      </c>
      <c r="B171" t="s">
        <v>1123</v>
      </c>
      <c r="C171" s="9" t="e">
        <f>VLOOKUP(A171,'Game 2'!B:C,2,FALSE)</f>
        <v>#N/A</v>
      </c>
    </row>
    <row r="172" spans="1:3" x14ac:dyDescent="0.25">
      <c r="A172" t="s">
        <v>349</v>
      </c>
      <c r="B172" t="s">
        <v>1124</v>
      </c>
      <c r="C172" s="9" t="e">
        <f>VLOOKUP(A172,'Game 2'!B:C,2,FALSE)</f>
        <v>#N/A</v>
      </c>
    </row>
    <row r="173" spans="1:3" x14ac:dyDescent="0.25">
      <c r="A173" t="s">
        <v>653</v>
      </c>
      <c r="B173" t="s">
        <v>1125</v>
      </c>
      <c r="C173" s="9" t="e">
        <f>VLOOKUP(A173,'Game 2'!B:C,2,FALSE)</f>
        <v>#N/A</v>
      </c>
    </row>
    <row r="174" spans="1:3" x14ac:dyDescent="0.25">
      <c r="A174" t="s">
        <v>198</v>
      </c>
      <c r="B174" t="s">
        <v>1126</v>
      </c>
      <c r="C174" s="9">
        <f>VLOOKUP(A174,'Game 2'!B:C,2,FALSE)</f>
        <v>53</v>
      </c>
    </row>
    <row r="175" spans="1:3" x14ac:dyDescent="0.25">
      <c r="A175" t="s">
        <v>568</v>
      </c>
      <c r="B175" t="s">
        <v>1127</v>
      </c>
      <c r="C175" s="9">
        <f>VLOOKUP(A175,'Game 2'!B:C,2,FALSE)</f>
        <v>63</v>
      </c>
    </row>
    <row r="176" spans="1:3" x14ac:dyDescent="0.25">
      <c r="A176" t="s">
        <v>249</v>
      </c>
      <c r="B176" t="s">
        <v>1128</v>
      </c>
      <c r="C176" s="9">
        <f>VLOOKUP(A176,'Game 2'!B:C,2,FALSE)</f>
        <v>69</v>
      </c>
    </row>
    <row r="177" spans="1:3" x14ac:dyDescent="0.25">
      <c r="A177" t="s">
        <v>167</v>
      </c>
      <c r="B177" t="s">
        <v>1129</v>
      </c>
      <c r="C177" s="9">
        <f>VLOOKUP(A177,'Game 2'!B:C,2,FALSE)</f>
        <v>91</v>
      </c>
    </row>
    <row r="178" spans="1:3" x14ac:dyDescent="0.25">
      <c r="A178" t="s">
        <v>138</v>
      </c>
      <c r="B178" t="s">
        <v>1130</v>
      </c>
      <c r="C178" s="9">
        <f>VLOOKUP(A178,'Game 2'!B:C,2,FALSE)</f>
        <v>132</v>
      </c>
    </row>
    <row r="179" spans="1:3" x14ac:dyDescent="0.25">
      <c r="A179" t="s">
        <v>220</v>
      </c>
      <c r="B179" t="s">
        <v>1131</v>
      </c>
      <c r="C179" s="9">
        <f>VLOOKUP(A179,'Game 2'!B:C,2,FALSE)</f>
        <v>69</v>
      </c>
    </row>
    <row r="180" spans="1:3" x14ac:dyDescent="0.25">
      <c r="A180" t="s">
        <v>287</v>
      </c>
      <c r="B180" t="s">
        <v>1132</v>
      </c>
      <c r="C180" s="9">
        <f>VLOOKUP(A180,'Game 2'!B:C,2,FALSE)</f>
        <v>61</v>
      </c>
    </row>
    <row r="181" spans="1:3" x14ac:dyDescent="0.25">
      <c r="A181" t="s">
        <v>351</v>
      </c>
      <c r="B181" t="s">
        <v>1133</v>
      </c>
      <c r="C181" s="9">
        <f>VLOOKUP(A181,'Game 5'!B:C,2,FALSE)</f>
        <v>60</v>
      </c>
    </row>
    <row r="182" spans="1:3" x14ac:dyDescent="0.25">
      <c r="A182" t="s">
        <v>631</v>
      </c>
      <c r="B182" t="s">
        <v>1134</v>
      </c>
      <c r="C182" s="9">
        <f>VLOOKUP(A182,'Game 5'!B:C,2,FALSE)</f>
        <v>26.7</v>
      </c>
    </row>
    <row r="183" spans="1:3" x14ac:dyDescent="0.25">
      <c r="A183" t="s">
        <v>750</v>
      </c>
      <c r="B183" t="s">
        <v>1135</v>
      </c>
      <c r="C183" s="9">
        <f>VLOOKUP(A183,'Game 5'!B:C,2,FALSE)</f>
        <v>0</v>
      </c>
    </row>
    <row r="184" spans="1:3" x14ac:dyDescent="0.25">
      <c r="A184" t="s">
        <v>752</v>
      </c>
      <c r="B184" t="s">
        <v>1136</v>
      </c>
      <c r="C184" s="9">
        <f>VLOOKUP(A184,'Game 5'!B:C,2,FALSE)</f>
        <v>0</v>
      </c>
    </row>
    <row r="185" spans="1:3" x14ac:dyDescent="0.25">
      <c r="A185" t="s">
        <v>263</v>
      </c>
      <c r="B185" t="s">
        <v>1137</v>
      </c>
      <c r="C185" s="9">
        <f>VLOOKUP(A185,'Game 5'!B:C,2,FALSE)</f>
        <v>70.3</v>
      </c>
    </row>
    <row r="186" spans="1:3" x14ac:dyDescent="0.25">
      <c r="A186" t="s">
        <v>526</v>
      </c>
      <c r="B186" t="s">
        <v>1138</v>
      </c>
      <c r="C186" s="9">
        <f>VLOOKUP(A186,'Game 5'!B:C,2,FALSE)</f>
        <v>44.8</v>
      </c>
    </row>
    <row r="187" spans="1:3" x14ac:dyDescent="0.25">
      <c r="A187" t="s">
        <v>472</v>
      </c>
      <c r="B187" t="s">
        <v>1139</v>
      </c>
      <c r="C187" s="9">
        <f>VLOOKUP(A187,'Game 5'!B:C,2,FALSE)</f>
        <v>50.8</v>
      </c>
    </row>
    <row r="188" spans="1:3" x14ac:dyDescent="0.25">
      <c r="A188" t="s">
        <v>135</v>
      </c>
      <c r="B188" t="s">
        <v>1140</v>
      </c>
      <c r="C188" s="9">
        <f>VLOOKUP(A188,'Game 5'!B:C,2,FALSE)</f>
        <v>97.6</v>
      </c>
    </row>
    <row r="189" spans="1:3" x14ac:dyDescent="0.25">
      <c r="A189" t="s">
        <v>743</v>
      </c>
      <c r="B189" t="s">
        <v>1141</v>
      </c>
      <c r="C189" s="9">
        <f>VLOOKUP(A189,'Game 5'!B:C,2,FALSE)</f>
        <v>0</v>
      </c>
    </row>
    <row r="190" spans="1:3" x14ac:dyDescent="0.25">
      <c r="A190" t="s">
        <v>337</v>
      </c>
      <c r="B190" t="s">
        <v>1142</v>
      </c>
      <c r="C190" s="9">
        <f>VLOOKUP(A190,'Game 5'!B:C,2,FALSE)</f>
        <v>61.3</v>
      </c>
    </row>
    <row r="191" spans="1:3" x14ac:dyDescent="0.25">
      <c r="A191" t="s">
        <v>297</v>
      </c>
      <c r="B191" t="s">
        <v>1143</v>
      </c>
      <c r="C191" s="9">
        <f>VLOOKUP(A191,'Game 5'!B:C,2,FALSE)</f>
        <v>65.3</v>
      </c>
    </row>
    <row r="192" spans="1:3" x14ac:dyDescent="0.25">
      <c r="A192" t="s">
        <v>401</v>
      </c>
      <c r="B192" t="s">
        <v>1144</v>
      </c>
      <c r="C192" s="9">
        <f>VLOOKUP(A192,'Game 5'!B:C,2,FALSE)</f>
        <v>56.4</v>
      </c>
    </row>
    <row r="193" spans="1:3" x14ac:dyDescent="0.25">
      <c r="A193" t="s">
        <v>288</v>
      </c>
      <c r="B193" t="s">
        <v>1145</v>
      </c>
      <c r="C193" s="9">
        <f>VLOOKUP(A193,'Game 5'!B:C,2,FALSE)</f>
        <v>67.400000000000006</v>
      </c>
    </row>
    <row r="194" spans="1:3" x14ac:dyDescent="0.25">
      <c r="A194" t="s">
        <v>454</v>
      </c>
      <c r="B194" t="s">
        <v>1146</v>
      </c>
      <c r="C194" s="9">
        <f>VLOOKUP(A194,'Game 5'!B:C,2,FALSE)</f>
        <v>52</v>
      </c>
    </row>
    <row r="195" spans="1:3" x14ac:dyDescent="0.25">
      <c r="A195" t="s">
        <v>745</v>
      </c>
      <c r="B195" t="s">
        <v>1147</v>
      </c>
      <c r="C195" s="9">
        <f>VLOOKUP(A195,'Game 5'!B:C,2,FALSE)</f>
        <v>0</v>
      </c>
    </row>
    <row r="196" spans="1:3" x14ac:dyDescent="0.25">
      <c r="A196" t="s">
        <v>190</v>
      </c>
      <c r="B196" t="s">
        <v>1148</v>
      </c>
      <c r="C196" s="9">
        <f>VLOOKUP(A196,'Game 5'!B:C,2,FALSE)</f>
        <v>82</v>
      </c>
    </row>
    <row r="197" spans="1:3" x14ac:dyDescent="0.25">
      <c r="A197" t="s">
        <v>192</v>
      </c>
      <c r="B197" t="s">
        <v>1149</v>
      </c>
      <c r="C197" s="9">
        <f>VLOOKUP(A197,'Game 5'!B:C,2,FALSE)</f>
        <v>81.7</v>
      </c>
    </row>
    <row r="198" spans="1:3" x14ac:dyDescent="0.25">
      <c r="A198" t="s">
        <v>182</v>
      </c>
      <c r="B198" t="s">
        <v>1150</v>
      </c>
      <c r="C198" s="9">
        <f>VLOOKUP(A198,'Game 5'!B:C,2,FALSE)</f>
        <v>83.9</v>
      </c>
    </row>
    <row r="199" spans="1:3" x14ac:dyDescent="0.25">
      <c r="A199" t="s">
        <v>208</v>
      </c>
      <c r="B199" t="s">
        <v>1151</v>
      </c>
      <c r="C199" s="9">
        <f>VLOOKUP(A199,'Game 5'!B:C,2,FALSE)</f>
        <v>79.5</v>
      </c>
    </row>
    <row r="200" spans="1:3" x14ac:dyDescent="0.25">
      <c r="A200" t="s">
        <v>477</v>
      </c>
      <c r="B200" t="s">
        <v>1152</v>
      </c>
      <c r="C200" s="9">
        <f>VLOOKUP(A200,'Game 5'!B:C,2,FALSE)</f>
        <v>50</v>
      </c>
    </row>
    <row r="201" spans="1:3" x14ac:dyDescent="0.25">
      <c r="A201" t="s">
        <v>383</v>
      </c>
      <c r="B201" t="s">
        <v>1153</v>
      </c>
      <c r="C201" s="9">
        <f>VLOOKUP(A201,'Game 5'!B:C,2,FALSE)</f>
        <v>57.8</v>
      </c>
    </row>
    <row r="202" spans="1:3" x14ac:dyDescent="0.25">
      <c r="A202" t="s">
        <v>327</v>
      </c>
      <c r="B202" t="s">
        <v>1154</v>
      </c>
      <c r="C202" s="9">
        <f>VLOOKUP(A202,'Game 5'!B:C,2,FALSE)</f>
        <v>62.3</v>
      </c>
    </row>
    <row r="203" spans="1:3" x14ac:dyDescent="0.25">
      <c r="A203" t="s">
        <v>210</v>
      </c>
      <c r="B203" t="s">
        <v>1155</v>
      </c>
      <c r="C203" s="9">
        <f>VLOOKUP(A203,'Game 5'!B:C,2,FALSE)</f>
        <v>79.2</v>
      </c>
    </row>
    <row r="204" spans="1:3" x14ac:dyDescent="0.25">
      <c r="A204" t="s">
        <v>215</v>
      </c>
      <c r="B204" t="s">
        <v>1156</v>
      </c>
      <c r="C204" s="9">
        <f>VLOOKUP(A204,'Game 5'!B:C,2,FALSE)</f>
        <v>78.5</v>
      </c>
    </row>
    <row r="205" spans="1:3" x14ac:dyDescent="0.25">
      <c r="A205" t="s">
        <v>580</v>
      </c>
      <c r="B205" t="s">
        <v>1157</v>
      </c>
      <c r="C205" s="9">
        <f>VLOOKUP(A205,'Game 5'!B:C,2,FALSE)</f>
        <v>36.700000000000003</v>
      </c>
    </row>
    <row r="206" spans="1:3" x14ac:dyDescent="0.25">
      <c r="A206" t="s">
        <v>179</v>
      </c>
      <c r="B206" t="s">
        <v>1158</v>
      </c>
      <c r="C206" s="9">
        <f>VLOOKUP(A206,'Game 5'!B:C,2,FALSE)</f>
        <v>85.3</v>
      </c>
    </row>
    <row r="207" spans="1:3" x14ac:dyDescent="0.25">
      <c r="A207" t="s">
        <v>418</v>
      </c>
      <c r="B207" t="s">
        <v>1159</v>
      </c>
      <c r="C207" s="9">
        <f>VLOOKUP(A207,'Game 5'!B:C,2,FALSE)</f>
        <v>55.4</v>
      </c>
    </row>
    <row r="208" spans="1:3" x14ac:dyDescent="0.25">
      <c r="A208" t="s">
        <v>230</v>
      </c>
      <c r="B208" t="s">
        <v>1160</v>
      </c>
      <c r="C208" s="9">
        <f>VLOOKUP(A208,'Game 5'!B:C,2,FALSE)</f>
        <v>75.400000000000006</v>
      </c>
    </row>
    <row r="209" spans="1:3" x14ac:dyDescent="0.25">
      <c r="A209" t="s">
        <v>567</v>
      </c>
      <c r="B209" t="s">
        <v>1161</v>
      </c>
      <c r="C209" s="9">
        <f>VLOOKUP(A209,'Game 5'!B:C,2,FALSE)</f>
        <v>39</v>
      </c>
    </row>
    <row r="210" spans="1:3" x14ac:dyDescent="0.25">
      <c r="A210" t="s">
        <v>744</v>
      </c>
      <c r="B210" t="s">
        <v>1162</v>
      </c>
      <c r="C210" s="9">
        <f>VLOOKUP(A210,'Game 5'!B:C,2,FALSE)</f>
        <v>0</v>
      </c>
    </row>
    <row r="211" spans="1:3" x14ac:dyDescent="0.25">
      <c r="A211" t="s">
        <v>557</v>
      </c>
      <c r="B211" t="s">
        <v>1163</v>
      </c>
      <c r="C211" s="9">
        <f>VLOOKUP(A211,'Game 5'!B:C,2,FALSE)</f>
        <v>41</v>
      </c>
    </row>
    <row r="212" spans="1:3" x14ac:dyDescent="0.25">
      <c r="A212" t="s">
        <v>517</v>
      </c>
      <c r="B212" t="s">
        <v>1164</v>
      </c>
      <c r="C212" s="9">
        <f>VLOOKUP(A212,'Game 5'!B:C,2,FALSE)</f>
        <v>45.8</v>
      </c>
    </row>
    <row r="213" spans="1:3" x14ac:dyDescent="0.25">
      <c r="A213" t="s">
        <v>335</v>
      </c>
      <c r="B213" t="s">
        <v>1165</v>
      </c>
      <c r="C213" s="9">
        <f>VLOOKUP(A213,'Game 5'!B:C,2,FALSE)</f>
        <v>61.5</v>
      </c>
    </row>
    <row r="214" spans="1:3" x14ac:dyDescent="0.25">
      <c r="A214" t="s">
        <v>119</v>
      </c>
      <c r="B214" t="s">
        <v>1166</v>
      </c>
      <c r="C214" s="9">
        <f>VLOOKUP(A214,'Game 5'!B:C,2,FALSE)</f>
        <v>102.7</v>
      </c>
    </row>
    <row r="215" spans="1:3" x14ac:dyDescent="0.25">
      <c r="A215" t="s">
        <v>754</v>
      </c>
      <c r="B215" t="s">
        <v>1167</v>
      </c>
      <c r="C215" s="9">
        <f>VLOOKUP(A215,'Game 5'!B:C,2,FALSE)</f>
        <v>0</v>
      </c>
    </row>
    <row r="216" spans="1:3" x14ac:dyDescent="0.25">
      <c r="A216" t="s">
        <v>316</v>
      </c>
      <c r="B216" t="s">
        <v>1168</v>
      </c>
      <c r="C216" s="9">
        <f>VLOOKUP(A216,'Game 5'!B:C,2,FALSE)</f>
        <v>63</v>
      </c>
    </row>
    <row r="217" spans="1:3" x14ac:dyDescent="0.25">
      <c r="A217" t="s">
        <v>549</v>
      </c>
      <c r="B217" t="s">
        <v>1169</v>
      </c>
      <c r="C217" s="9">
        <f>VLOOKUP(A217,'Game 5'!B:C,2,FALSE)</f>
        <v>41.7</v>
      </c>
    </row>
    <row r="218" spans="1:3" x14ac:dyDescent="0.25">
      <c r="A218" t="s">
        <v>315</v>
      </c>
      <c r="B218" t="s">
        <v>1170</v>
      </c>
      <c r="C218" s="9">
        <f>VLOOKUP(A218,'Game 5'!B:C,2,FALSE)</f>
        <v>63</v>
      </c>
    </row>
    <row r="219" spans="1:3" x14ac:dyDescent="0.25">
      <c r="A219" t="s">
        <v>563</v>
      </c>
      <c r="B219" t="s">
        <v>1171</v>
      </c>
      <c r="C219" s="9">
        <f>VLOOKUP(A219,'Game 5'!B:C,2,FALSE)</f>
        <v>40</v>
      </c>
    </row>
    <row r="220" spans="1:3" x14ac:dyDescent="0.25">
      <c r="A220" t="s">
        <v>751</v>
      </c>
      <c r="B220" t="s">
        <v>1172</v>
      </c>
      <c r="C220" s="9">
        <f>VLOOKUP(A220,'Game 5'!B:C,2,FALSE)</f>
        <v>0</v>
      </c>
    </row>
    <row r="221" spans="1:3" x14ac:dyDescent="0.25">
      <c r="A221" t="s">
        <v>596</v>
      </c>
      <c r="B221" t="s">
        <v>1173</v>
      </c>
      <c r="C221" s="9">
        <f>VLOOKUP(A221,'Game 5'!B:C,2,FALSE)</f>
        <v>33</v>
      </c>
    </row>
    <row r="222" spans="1:3" x14ac:dyDescent="0.25">
      <c r="A222" t="s">
        <v>562</v>
      </c>
      <c r="B222" t="s">
        <v>1174</v>
      </c>
      <c r="C222" s="9">
        <f>VLOOKUP(A222,'Game 5'!B:C,2,FALSE)</f>
        <v>40</v>
      </c>
    </row>
    <row r="223" spans="1:3" x14ac:dyDescent="0.25">
      <c r="A223" t="s">
        <v>518</v>
      </c>
      <c r="B223" t="s">
        <v>1175</v>
      </c>
      <c r="C223" s="9">
        <f>VLOOKUP(A223,'Game 5'!B:C,2,FALSE)</f>
        <v>45.8</v>
      </c>
    </row>
    <row r="224" spans="1:3" x14ac:dyDescent="0.25">
      <c r="A224" t="s">
        <v>117</v>
      </c>
      <c r="B224" t="s">
        <v>1176</v>
      </c>
      <c r="C224" s="9">
        <f>VLOOKUP(A224,'Game 5'!B:C,2,FALSE)</f>
        <v>103.6</v>
      </c>
    </row>
    <row r="225" spans="1:3" x14ac:dyDescent="0.25">
      <c r="A225" t="s">
        <v>123</v>
      </c>
      <c r="B225" t="s">
        <v>1177</v>
      </c>
      <c r="C225" s="9">
        <f>VLOOKUP(A225,'Game 5'!B:C,2,FALSE)</f>
        <v>102.1</v>
      </c>
    </row>
    <row r="226" spans="1:3" x14ac:dyDescent="0.25">
      <c r="A226" t="s">
        <v>364</v>
      </c>
      <c r="B226" t="s">
        <v>1178</v>
      </c>
      <c r="C226" s="9">
        <f>VLOOKUP(A226,'Game 5'!B:C,2,FALSE)</f>
        <v>59</v>
      </c>
    </row>
    <row r="227" spans="1:3" x14ac:dyDescent="0.25">
      <c r="A227" t="s">
        <v>285</v>
      </c>
      <c r="B227" t="s">
        <v>1179</v>
      </c>
      <c r="C227" s="9">
        <f>VLOOKUP(A227,'Game 5'!B:C,2,FALSE)</f>
        <v>67.8</v>
      </c>
    </row>
    <row r="228" spans="1:3" x14ac:dyDescent="0.25">
      <c r="A228" t="s">
        <v>738</v>
      </c>
      <c r="B228" t="s">
        <v>1180</v>
      </c>
      <c r="C228" s="9">
        <f>VLOOKUP(A228,'Game 6'!B:C,2,FALSE)</f>
        <v>0</v>
      </c>
    </row>
    <row r="229" spans="1:3" x14ac:dyDescent="0.25">
      <c r="A229" t="s">
        <v>740</v>
      </c>
      <c r="B229" t="s">
        <v>1181</v>
      </c>
      <c r="C229" s="9">
        <f>VLOOKUP(A229,'Game 6'!B:C,2,FALSE)</f>
        <v>0</v>
      </c>
    </row>
    <row r="230" spans="1:3" x14ac:dyDescent="0.25">
      <c r="A230" t="s">
        <v>630</v>
      </c>
      <c r="B230" t="s">
        <v>1182</v>
      </c>
      <c r="C230" s="9">
        <f>VLOOKUP(A230,'Game 6'!B:C,2,FALSE)</f>
        <v>26.7</v>
      </c>
    </row>
    <row r="231" spans="1:3" x14ac:dyDescent="0.25">
      <c r="A231" t="s">
        <v>725</v>
      </c>
      <c r="B231" t="s">
        <v>1183</v>
      </c>
      <c r="C231" s="9">
        <f>VLOOKUP(A231,'Game 6'!B:C,2,FALSE)</f>
        <v>0</v>
      </c>
    </row>
    <row r="232" spans="1:3" x14ac:dyDescent="0.25">
      <c r="A232" t="s">
        <v>174</v>
      </c>
      <c r="B232" t="s">
        <v>1184</v>
      </c>
      <c r="C232" s="9">
        <f>VLOOKUP(A232,'Game 6'!B:C,2,FALSE)</f>
        <v>86</v>
      </c>
    </row>
    <row r="233" spans="1:3" x14ac:dyDescent="0.25">
      <c r="A233" t="s">
        <v>500</v>
      </c>
      <c r="B233" t="s">
        <v>1185</v>
      </c>
      <c r="C233" s="9">
        <f>VLOOKUP(A233,'Game 6'!B:C,2,FALSE)</f>
        <v>48.1</v>
      </c>
    </row>
    <row r="234" spans="1:3" x14ac:dyDescent="0.25">
      <c r="A234" t="s">
        <v>255</v>
      </c>
      <c r="B234" t="s">
        <v>1186</v>
      </c>
      <c r="C234" s="9">
        <f>VLOOKUP(A234,'Game 6'!B:C,2,FALSE)</f>
        <v>71</v>
      </c>
    </row>
    <row r="235" spans="1:3" x14ac:dyDescent="0.25">
      <c r="A235" t="s">
        <v>417</v>
      </c>
      <c r="B235" t="s">
        <v>1187</v>
      </c>
      <c r="C235" s="9">
        <f>VLOOKUP(A235,'Game 6'!B:C,2,FALSE)</f>
        <v>55.4</v>
      </c>
    </row>
    <row r="236" spans="1:3" x14ac:dyDescent="0.25">
      <c r="A236" t="s">
        <v>723</v>
      </c>
      <c r="B236" t="s">
        <v>1188</v>
      </c>
      <c r="C236" s="9">
        <f>VLOOKUP(A236,'Game 6'!B:C,2,FALSE)</f>
        <v>0</v>
      </c>
    </row>
    <row r="237" spans="1:3" x14ac:dyDescent="0.25">
      <c r="A237" t="s">
        <v>578</v>
      </c>
      <c r="B237" t="s">
        <v>1189</v>
      </c>
      <c r="C237" s="9">
        <f>VLOOKUP(A237,'Game 6'!B:C,2,FALSE)</f>
        <v>37</v>
      </c>
    </row>
    <row r="238" spans="1:3" x14ac:dyDescent="0.25">
      <c r="A238" t="s">
        <v>641</v>
      </c>
      <c r="B238" t="s">
        <v>1190</v>
      </c>
      <c r="C238" s="9">
        <f>VLOOKUP(A238,'Game 6'!B:C,2,FALSE)</f>
        <v>23.5</v>
      </c>
    </row>
    <row r="239" spans="1:3" x14ac:dyDescent="0.25">
      <c r="A239" t="s">
        <v>290</v>
      </c>
      <c r="B239" t="s">
        <v>1191</v>
      </c>
      <c r="C239" s="9">
        <f>VLOOKUP(A239,'Game 6'!B:C,2,FALSE)</f>
        <v>66.7</v>
      </c>
    </row>
    <row r="240" spans="1:3" x14ac:dyDescent="0.25">
      <c r="A240" t="s">
        <v>432</v>
      </c>
      <c r="B240" t="s">
        <v>1192</v>
      </c>
      <c r="C240" s="9">
        <f>VLOOKUP(A240,'Game 6'!B:C,2,FALSE)</f>
        <v>53.8</v>
      </c>
    </row>
    <row r="241" spans="1:3" x14ac:dyDescent="0.25">
      <c r="A241" t="s">
        <v>403</v>
      </c>
      <c r="B241" t="s">
        <v>1193</v>
      </c>
      <c r="C241" s="9">
        <f>VLOOKUP(A241,'Game 6'!B:C,2,FALSE)</f>
        <v>56.3</v>
      </c>
    </row>
    <row r="242" spans="1:3" x14ac:dyDescent="0.25">
      <c r="A242" t="s">
        <v>733</v>
      </c>
      <c r="B242" t="s">
        <v>1194</v>
      </c>
      <c r="C242" s="9">
        <f>VLOOKUP(A242,'Game 6'!B:C,2,FALSE)</f>
        <v>0</v>
      </c>
    </row>
    <row r="243" spans="1:3" x14ac:dyDescent="0.25">
      <c r="A243" t="s">
        <v>422</v>
      </c>
      <c r="B243" t="s">
        <v>1195</v>
      </c>
      <c r="C243" s="9">
        <f>VLOOKUP(A243,'Game 6'!B:C,2,FALSE)</f>
        <v>55</v>
      </c>
    </row>
    <row r="244" spans="1:3" x14ac:dyDescent="0.25">
      <c r="A244" t="s">
        <v>560</v>
      </c>
      <c r="B244" t="s">
        <v>1196</v>
      </c>
      <c r="C244" s="9">
        <f>VLOOKUP(A244,'Game 6'!B:C,2,FALSE)</f>
        <v>40.200000000000003</v>
      </c>
    </row>
    <row r="245" spans="1:3" x14ac:dyDescent="0.25">
      <c r="A245" t="s">
        <v>501</v>
      </c>
      <c r="B245" t="s">
        <v>1197</v>
      </c>
      <c r="C245" s="9">
        <f>VLOOKUP(A245,'Game 6'!B:C,2,FALSE)</f>
        <v>47.8</v>
      </c>
    </row>
    <row r="246" spans="1:3" x14ac:dyDescent="0.25">
      <c r="A246" t="s">
        <v>246</v>
      </c>
      <c r="B246" t="s">
        <v>1198</v>
      </c>
      <c r="C246" s="9">
        <f>VLOOKUP(A246,'Game 6'!B:C,2,FALSE)</f>
        <v>73.3</v>
      </c>
    </row>
    <row r="247" spans="1:3" x14ac:dyDescent="0.25">
      <c r="A247" t="s">
        <v>728</v>
      </c>
      <c r="B247" t="s">
        <v>1199</v>
      </c>
      <c r="C247" s="9">
        <f>VLOOKUP(A247,'Game 6'!B:C,2,FALSE)</f>
        <v>0</v>
      </c>
    </row>
    <row r="248" spans="1:3" x14ac:dyDescent="0.25">
      <c r="A248" t="s">
        <v>411</v>
      </c>
      <c r="B248" t="s">
        <v>1200</v>
      </c>
      <c r="C248" s="9">
        <f>VLOOKUP(A248,'Game 6'!B:C,2,FALSE)</f>
        <v>55.8</v>
      </c>
    </row>
    <row r="249" spans="1:3" x14ac:dyDescent="0.25">
      <c r="A249" t="s">
        <v>556</v>
      </c>
      <c r="B249" t="s">
        <v>1201</v>
      </c>
      <c r="C249" s="9">
        <f>VLOOKUP(A249,'Game 6'!B:C,2,FALSE)</f>
        <v>41</v>
      </c>
    </row>
    <row r="250" spans="1:3" x14ac:dyDescent="0.25">
      <c r="A250" t="s">
        <v>140</v>
      </c>
      <c r="B250" t="s">
        <v>1202</v>
      </c>
      <c r="C250" s="9">
        <f>VLOOKUP(A250,'Game 6'!B:C,2,FALSE)</f>
        <v>94.2</v>
      </c>
    </row>
    <row r="251" spans="1:3" x14ac:dyDescent="0.25">
      <c r="A251" t="s">
        <v>200</v>
      </c>
      <c r="B251" t="s">
        <v>1203</v>
      </c>
      <c r="C251" s="9">
        <f>VLOOKUP(A251,'Game 6'!B:C,2,FALSE)</f>
        <v>80.7</v>
      </c>
    </row>
    <row r="252" spans="1:3" x14ac:dyDescent="0.25">
      <c r="A252" t="s">
        <v>592</v>
      </c>
      <c r="B252" t="s">
        <v>1204</v>
      </c>
      <c r="C252" s="9">
        <f>VLOOKUP(A252,'Game 6'!B:C,2,FALSE)</f>
        <v>34</v>
      </c>
    </row>
    <row r="253" spans="1:3" x14ac:dyDescent="0.25">
      <c r="A253" t="s">
        <v>380</v>
      </c>
      <c r="B253" t="s">
        <v>1205</v>
      </c>
      <c r="C253" s="9">
        <f>VLOOKUP(A253,'Game 6'!B:C,2,FALSE)</f>
        <v>57.9</v>
      </c>
    </row>
    <row r="254" spans="1:3" x14ac:dyDescent="0.25">
      <c r="A254" t="s">
        <v>732</v>
      </c>
      <c r="B254" t="s">
        <v>1206</v>
      </c>
      <c r="C254" s="9">
        <f>VLOOKUP(A254,'Game 6'!B:C,2,FALSE)</f>
        <v>0</v>
      </c>
    </row>
    <row r="255" spans="1:3" x14ac:dyDescent="0.25">
      <c r="A255" t="s">
        <v>280</v>
      </c>
      <c r="B255" t="s">
        <v>1207</v>
      </c>
      <c r="C255" s="9">
        <f>VLOOKUP(A255,'Game 6'!B:C,2,FALSE)</f>
        <v>68.5</v>
      </c>
    </row>
    <row r="256" spans="1:3" x14ac:dyDescent="0.25">
      <c r="A256" t="s">
        <v>323</v>
      </c>
      <c r="B256" t="s">
        <v>1208</v>
      </c>
      <c r="C256" s="9">
        <f>VLOOKUP(A256,'Game 6'!B:C,2,FALSE)</f>
        <v>62.4</v>
      </c>
    </row>
    <row r="257" spans="1:3" x14ac:dyDescent="0.25">
      <c r="A257" t="s">
        <v>522</v>
      </c>
      <c r="B257" t="s">
        <v>1209</v>
      </c>
      <c r="C257" s="9">
        <f>VLOOKUP(A257,'Game 6'!B:C,2,FALSE)</f>
        <v>45.1</v>
      </c>
    </row>
    <row r="258" spans="1:3" x14ac:dyDescent="0.25">
      <c r="A258" t="s">
        <v>608</v>
      </c>
      <c r="B258" t="s">
        <v>1210</v>
      </c>
      <c r="C258" s="9">
        <f>VLOOKUP(A258,'Game 6'!B:C,2,FALSE)</f>
        <v>31.5</v>
      </c>
    </row>
    <row r="259" spans="1:3" x14ac:dyDescent="0.25">
      <c r="A259" t="s">
        <v>724</v>
      </c>
      <c r="B259" t="s">
        <v>1211</v>
      </c>
      <c r="C259" s="9">
        <f>VLOOKUP(A259,'Game 6'!B:C,2,FALSE)</f>
        <v>0</v>
      </c>
    </row>
    <row r="260" spans="1:3" x14ac:dyDescent="0.25">
      <c r="A260" t="s">
        <v>459</v>
      </c>
      <c r="B260" t="s">
        <v>1212</v>
      </c>
      <c r="C260" s="9">
        <f>VLOOKUP(A260,'Game 6'!B:C,2,FALSE)</f>
        <v>51.8</v>
      </c>
    </row>
    <row r="261" spans="1:3" x14ac:dyDescent="0.25">
      <c r="A261" t="s">
        <v>347</v>
      </c>
      <c r="B261" t="s">
        <v>1213</v>
      </c>
      <c r="C261" s="9">
        <f>VLOOKUP(A261,'Game 6'!B:C,2,FALSE)</f>
        <v>60.6</v>
      </c>
    </row>
    <row r="262" spans="1:3" x14ac:dyDescent="0.25">
      <c r="A262" t="s">
        <v>726</v>
      </c>
      <c r="B262" t="s">
        <v>1214</v>
      </c>
      <c r="C262" s="9">
        <f>VLOOKUP(A262,'Game 6'!B:C,2,FALSE)</f>
        <v>0</v>
      </c>
    </row>
    <row r="263" spans="1:3" x14ac:dyDescent="0.25">
      <c r="A263" t="s">
        <v>492</v>
      </c>
      <c r="B263" t="s">
        <v>1215</v>
      </c>
      <c r="C263" s="9">
        <f>VLOOKUP(A263,'Game 6'!B:C,2,FALSE)</f>
        <v>49</v>
      </c>
    </row>
    <row r="264" spans="1:3" x14ac:dyDescent="0.25">
      <c r="A264" t="s">
        <v>734</v>
      </c>
      <c r="B264" t="s">
        <v>1216</v>
      </c>
      <c r="C264" s="9">
        <f>VLOOKUP(A264,'Game 6'!B:C,2,FALSE)</f>
        <v>0</v>
      </c>
    </row>
    <row r="265" spans="1:3" x14ac:dyDescent="0.25">
      <c r="A265" t="s">
        <v>546</v>
      </c>
      <c r="B265" t="s">
        <v>1217</v>
      </c>
      <c r="C265" s="9">
        <f>VLOOKUP(A265,'Game 6'!B:C,2,FALSE)</f>
        <v>41.8</v>
      </c>
    </row>
    <row r="266" spans="1:3" x14ac:dyDescent="0.25">
      <c r="A266" t="s">
        <v>265</v>
      </c>
      <c r="B266" t="s">
        <v>1218</v>
      </c>
      <c r="C266" s="9">
        <f>VLOOKUP(A266,'Game 6'!B:C,2,FALSE)</f>
        <v>70.099999999999994</v>
      </c>
    </row>
    <row r="267" spans="1:3" x14ac:dyDescent="0.25">
      <c r="A267" t="s">
        <v>400</v>
      </c>
      <c r="B267" t="s">
        <v>1219</v>
      </c>
      <c r="C267" s="9">
        <f>VLOOKUP(A267,'Game 6'!B:C,2,FALSE)</f>
        <v>56.5</v>
      </c>
    </row>
    <row r="268" spans="1:3" x14ac:dyDescent="0.25">
      <c r="A268" t="s">
        <v>147</v>
      </c>
      <c r="B268" t="s">
        <v>1220</v>
      </c>
      <c r="C268" s="9">
        <f>VLOOKUP(A268,'Game 6'!B:C,2,FALSE)</f>
        <v>92.7</v>
      </c>
    </row>
    <row r="269" spans="1:3" x14ac:dyDescent="0.25">
      <c r="A269" t="s">
        <v>648</v>
      </c>
      <c r="B269" t="s">
        <v>1221</v>
      </c>
      <c r="C269" s="9">
        <f>VLOOKUP(A269,'Game 6'!B:C,2,FALSE)</f>
        <v>20</v>
      </c>
    </row>
    <row r="270" spans="1:3" x14ac:dyDescent="0.25">
      <c r="A270" t="s">
        <v>112</v>
      </c>
      <c r="B270" t="s">
        <v>1222</v>
      </c>
      <c r="C270" s="9">
        <f>VLOOKUP(A270,'Game 6'!B:C,2,FALSE)</f>
        <v>105.1</v>
      </c>
    </row>
    <row r="271" spans="1:3" x14ac:dyDescent="0.25">
      <c r="A271" t="s">
        <v>130</v>
      </c>
      <c r="B271" t="s">
        <v>1223</v>
      </c>
      <c r="C271" s="9">
        <f>VLOOKUP(A271,'Game 6'!B:C,2,FALSE)</f>
        <v>98.7</v>
      </c>
    </row>
    <row r="272" spans="1:3" x14ac:dyDescent="0.25">
      <c r="A272" t="s">
        <v>284</v>
      </c>
      <c r="B272" t="s">
        <v>1224</v>
      </c>
      <c r="C272" s="9">
        <f>VLOOKUP(A272,'Game 4'!B:C,2,FALSE)</f>
        <v>67.900000000000006</v>
      </c>
    </row>
    <row r="273" spans="1:3" x14ac:dyDescent="0.25">
      <c r="A273" t="s">
        <v>391</v>
      </c>
      <c r="B273" t="s">
        <v>1225</v>
      </c>
      <c r="C273" s="9">
        <f>VLOOKUP(A273,'Game 4'!B:C,2,FALSE)</f>
        <v>57.2</v>
      </c>
    </row>
    <row r="274" spans="1:3" x14ac:dyDescent="0.25">
      <c r="A274" t="s">
        <v>760</v>
      </c>
      <c r="B274" t="s">
        <v>1226</v>
      </c>
      <c r="C274" s="9">
        <f>VLOOKUP(A274,'Game 4'!B:C,2,FALSE)</f>
        <v>0</v>
      </c>
    </row>
    <row r="275" spans="1:3" x14ac:dyDescent="0.25">
      <c r="A275" t="s">
        <v>348</v>
      </c>
      <c r="B275" t="s">
        <v>1227</v>
      </c>
      <c r="C275" s="9">
        <f>VLOOKUP(A275,'Game 4'!B:C,2,FALSE)</f>
        <v>60.5</v>
      </c>
    </row>
    <row r="276" spans="1:3" x14ac:dyDescent="0.25">
      <c r="A276" t="s">
        <v>559</v>
      </c>
      <c r="B276" t="s">
        <v>1228</v>
      </c>
      <c r="C276" s="9">
        <f>VLOOKUP(A276,'Game 4'!B:C,2,FALSE)</f>
        <v>40.5</v>
      </c>
    </row>
    <row r="277" spans="1:3" x14ac:dyDescent="0.25">
      <c r="A277" t="s">
        <v>419</v>
      </c>
      <c r="B277" t="s">
        <v>1229</v>
      </c>
      <c r="C277" s="9">
        <f>VLOOKUP(A277,'Game 4'!B:C,2,FALSE)</f>
        <v>55.3</v>
      </c>
    </row>
    <row r="278" spans="1:3" x14ac:dyDescent="0.25">
      <c r="A278" t="s">
        <v>181</v>
      </c>
      <c r="B278" t="s">
        <v>1230</v>
      </c>
      <c r="C278" s="9">
        <f>VLOOKUP(A278,'Game 4'!B:C,2,FALSE)</f>
        <v>84</v>
      </c>
    </row>
    <row r="279" spans="1:3" x14ac:dyDescent="0.25">
      <c r="A279" t="s">
        <v>332</v>
      </c>
      <c r="B279" t="s">
        <v>1231</v>
      </c>
      <c r="C279" s="9">
        <f>VLOOKUP(A279,'Game 4'!B:C,2,FALSE)</f>
        <v>61.9</v>
      </c>
    </row>
    <row r="280" spans="1:3" x14ac:dyDescent="0.25">
      <c r="A280" t="s">
        <v>228</v>
      </c>
      <c r="B280" t="s">
        <v>1232</v>
      </c>
      <c r="C280" s="9">
        <f>VLOOKUP(A280,'Game 4'!B:C,2,FALSE)</f>
        <v>75.7</v>
      </c>
    </row>
    <row r="281" spans="1:3" x14ac:dyDescent="0.25">
      <c r="A281" t="s">
        <v>343</v>
      </c>
      <c r="B281" t="s">
        <v>1233</v>
      </c>
      <c r="C281" s="9">
        <f>VLOOKUP(A281,'Game 4'!B:C,2,FALSE)</f>
        <v>60.9</v>
      </c>
    </row>
    <row r="282" spans="1:3" x14ac:dyDescent="0.25">
      <c r="A282" t="s">
        <v>205</v>
      </c>
      <c r="B282" t="s">
        <v>1234</v>
      </c>
      <c r="C282" s="9">
        <f>VLOOKUP(A282,'Game 4'!B:C,2,FALSE)</f>
        <v>80</v>
      </c>
    </row>
    <row r="283" spans="1:3" x14ac:dyDescent="0.25">
      <c r="A283" t="s">
        <v>773</v>
      </c>
      <c r="B283" t="s">
        <v>1235</v>
      </c>
      <c r="C283" s="9">
        <f>VLOOKUP(A283,'Game 4'!B:C,2,FALSE)</f>
        <v>0</v>
      </c>
    </row>
    <row r="284" spans="1:3" x14ac:dyDescent="0.25">
      <c r="A284" t="s">
        <v>769</v>
      </c>
      <c r="B284" t="s">
        <v>1236</v>
      </c>
      <c r="C284" s="9">
        <f>VLOOKUP(A284,'Game 4'!B:C,2,FALSE)</f>
        <v>0</v>
      </c>
    </row>
    <row r="285" spans="1:3" x14ac:dyDescent="0.25">
      <c r="A285" t="s">
        <v>590</v>
      </c>
      <c r="B285" t="s">
        <v>1237</v>
      </c>
      <c r="C285" s="9">
        <f>VLOOKUP(A285,'Game 4'!B:C,2,FALSE)</f>
        <v>34.5</v>
      </c>
    </row>
    <row r="286" spans="1:3" x14ac:dyDescent="0.25">
      <c r="A286" t="s">
        <v>446</v>
      </c>
      <c r="B286" t="s">
        <v>1238</v>
      </c>
      <c r="C286" s="9">
        <f>VLOOKUP(A286,'Game 4'!B:C,2,FALSE)</f>
        <v>53</v>
      </c>
    </row>
    <row r="287" spans="1:3" x14ac:dyDescent="0.25">
      <c r="A287" t="s">
        <v>765</v>
      </c>
      <c r="B287" t="s">
        <v>1239</v>
      </c>
      <c r="C287" s="9">
        <f>VLOOKUP(A287,'Game 4'!B:C,2,FALSE)</f>
        <v>0</v>
      </c>
    </row>
    <row r="288" spans="1:3" x14ac:dyDescent="0.25">
      <c r="A288" t="s">
        <v>374</v>
      </c>
      <c r="B288" t="s">
        <v>1240</v>
      </c>
      <c r="C288" s="9">
        <f>VLOOKUP(A288,'Game 4'!B:C,2,FALSE)</f>
        <v>58.3</v>
      </c>
    </row>
    <row r="289" spans="1:3" x14ac:dyDescent="0.25">
      <c r="A289" t="s">
        <v>766</v>
      </c>
      <c r="B289" t="s">
        <v>1241</v>
      </c>
      <c r="C289" s="9">
        <f>VLOOKUP(A289,'Game 4'!B:C,2,FALSE)</f>
        <v>0</v>
      </c>
    </row>
    <row r="290" spans="1:3" x14ac:dyDescent="0.25">
      <c r="A290" t="s">
        <v>774</v>
      </c>
      <c r="B290" t="s">
        <v>1242</v>
      </c>
      <c r="C290" s="9">
        <f>VLOOKUP(A290,'Game 4'!B:C,2,FALSE)</f>
        <v>0</v>
      </c>
    </row>
    <row r="291" spans="1:3" x14ac:dyDescent="0.25">
      <c r="A291" t="s">
        <v>268</v>
      </c>
      <c r="B291" t="s">
        <v>1243</v>
      </c>
      <c r="C291" s="9">
        <f>VLOOKUP(A291,'Game 4'!B:C,2,FALSE)</f>
        <v>69.8</v>
      </c>
    </row>
    <row r="292" spans="1:3" x14ac:dyDescent="0.25">
      <c r="A292" t="s">
        <v>763</v>
      </c>
      <c r="B292" t="s">
        <v>1244</v>
      </c>
      <c r="C292" s="9">
        <f>VLOOKUP(A292,'Game 4'!B:C,2,FALSE)</f>
        <v>0</v>
      </c>
    </row>
    <row r="293" spans="1:3" x14ac:dyDescent="0.25">
      <c r="A293" t="s">
        <v>104</v>
      </c>
      <c r="B293" t="s">
        <v>1245</v>
      </c>
      <c r="C293" s="9">
        <f>VLOOKUP(A293,'Game 4'!B:C,2,FALSE)</f>
        <v>121.3</v>
      </c>
    </row>
    <row r="294" spans="1:3" x14ac:dyDescent="0.25">
      <c r="A294" t="s">
        <v>160</v>
      </c>
      <c r="B294" t="s">
        <v>1246</v>
      </c>
      <c r="C294" s="9">
        <f>VLOOKUP(A294,'Game 4'!B:C,2,FALSE)</f>
        <v>89.3</v>
      </c>
    </row>
    <row r="295" spans="1:3" x14ac:dyDescent="0.25">
      <c r="A295" t="s">
        <v>768</v>
      </c>
      <c r="B295" t="s">
        <v>1247</v>
      </c>
      <c r="C295" s="9">
        <f>VLOOKUP(A295,'Game 4'!B:C,2,FALSE)</f>
        <v>0</v>
      </c>
    </row>
    <row r="296" spans="1:3" x14ac:dyDescent="0.25">
      <c r="A296" t="s">
        <v>141</v>
      </c>
      <c r="B296" t="s">
        <v>1248</v>
      </c>
      <c r="C296" s="9">
        <f>VLOOKUP(A296,'Game 4'!B:C,2,FALSE)</f>
        <v>94.2</v>
      </c>
    </row>
    <row r="297" spans="1:3" x14ac:dyDescent="0.25">
      <c r="A297" t="s">
        <v>415</v>
      </c>
      <c r="B297" t="s">
        <v>1249</v>
      </c>
      <c r="C297" s="9">
        <f>VLOOKUP(A297,'Game 4'!B:C,2,FALSE)</f>
        <v>55.5</v>
      </c>
    </row>
    <row r="298" spans="1:3" x14ac:dyDescent="0.25">
      <c r="A298" t="s">
        <v>525</v>
      </c>
      <c r="B298" t="s">
        <v>1250</v>
      </c>
      <c r="C298" s="9">
        <f>VLOOKUP(A298,'Game 4'!B:C,2,FALSE)</f>
        <v>44.9</v>
      </c>
    </row>
    <row r="299" spans="1:3" x14ac:dyDescent="0.25">
      <c r="A299" t="s">
        <v>330</v>
      </c>
      <c r="B299" t="s">
        <v>1251</v>
      </c>
      <c r="C299" s="9">
        <f>VLOOKUP(A299,'Game 4'!B:C,2,FALSE)</f>
        <v>62.1</v>
      </c>
    </row>
    <row r="300" spans="1:3" x14ac:dyDescent="0.25">
      <c r="A300" t="s">
        <v>537</v>
      </c>
      <c r="B300" t="s">
        <v>1252</v>
      </c>
      <c r="C300" s="9">
        <f>VLOOKUP(A300,'Game 4'!B:C,2,FALSE)</f>
        <v>42.6</v>
      </c>
    </row>
    <row r="301" spans="1:3" x14ac:dyDescent="0.25">
      <c r="A301" t="s">
        <v>772</v>
      </c>
      <c r="B301" t="s">
        <v>1253</v>
      </c>
      <c r="C301" s="9">
        <f>VLOOKUP(A301,'Game 4'!B:C,2,FALSE)</f>
        <v>0</v>
      </c>
    </row>
    <row r="302" spans="1:3" x14ac:dyDescent="0.25">
      <c r="A302" t="s">
        <v>344</v>
      </c>
      <c r="B302" t="s">
        <v>1254</v>
      </c>
      <c r="C302" s="9">
        <f>VLOOKUP(A302,'Game 4'!B:C,2,FALSE)</f>
        <v>60.8</v>
      </c>
    </row>
    <row r="303" spans="1:3" x14ac:dyDescent="0.25">
      <c r="A303" t="s">
        <v>221</v>
      </c>
      <c r="B303" t="s">
        <v>1255</v>
      </c>
      <c r="C303" s="9">
        <f>VLOOKUP(A303,'Game 4'!B:C,2,FALSE)</f>
        <v>77.2</v>
      </c>
    </row>
    <row r="304" spans="1:3" x14ac:dyDescent="0.25">
      <c r="A304" t="s">
        <v>756</v>
      </c>
      <c r="B304" t="s">
        <v>1256</v>
      </c>
      <c r="C304" s="9">
        <f>VLOOKUP(A304,'Game 4'!B:C,2,FALSE)</f>
        <v>0</v>
      </c>
    </row>
    <row r="305" spans="1:3" x14ac:dyDescent="0.25">
      <c r="A305" t="s">
        <v>575</v>
      </c>
      <c r="B305" t="s">
        <v>1257</v>
      </c>
      <c r="C305" s="9">
        <f>VLOOKUP(A305,'Game 4'!B:C,2,FALSE)</f>
        <v>37.200000000000003</v>
      </c>
    </row>
    <row r="306" spans="1:3" x14ac:dyDescent="0.25">
      <c r="A306" t="s">
        <v>757</v>
      </c>
      <c r="B306" t="s">
        <v>1258</v>
      </c>
      <c r="C306" s="9">
        <f>VLOOKUP(A306,'Game 4'!B:C,2,FALSE)</f>
        <v>0</v>
      </c>
    </row>
    <row r="307" spans="1:3" x14ac:dyDescent="0.25">
      <c r="A307" t="s">
        <v>262</v>
      </c>
      <c r="B307" t="s">
        <v>1259</v>
      </c>
      <c r="C307" s="9">
        <f>VLOOKUP(A307,'Game 4'!B:C,2,FALSE)</f>
        <v>70.400000000000006</v>
      </c>
    </row>
    <row r="308" spans="1:3" x14ac:dyDescent="0.25">
      <c r="A308" t="s">
        <v>216</v>
      </c>
      <c r="B308" t="s">
        <v>1260</v>
      </c>
      <c r="C308" s="9">
        <f>VLOOKUP(A308,'Game 4'!B:C,2,FALSE)</f>
        <v>78.400000000000006</v>
      </c>
    </row>
    <row r="309" spans="1:3" x14ac:dyDescent="0.25">
      <c r="A309" t="s">
        <v>427</v>
      </c>
      <c r="B309" t="s">
        <v>1261</v>
      </c>
      <c r="C309" s="9">
        <f>VLOOKUP(A309,'Game 4'!B:C,2,FALSE)</f>
        <v>54.2</v>
      </c>
    </row>
    <row r="310" spans="1:3" x14ac:dyDescent="0.25">
      <c r="A310" t="s">
        <v>276</v>
      </c>
      <c r="B310" t="s">
        <v>1262</v>
      </c>
      <c r="C310" s="9">
        <f>VLOOKUP(A310,'Game 4'!B:C,2,FALSE)</f>
        <v>69.099999999999994</v>
      </c>
    </row>
    <row r="311" spans="1:3" x14ac:dyDescent="0.25">
      <c r="A311" t="s">
        <v>191</v>
      </c>
      <c r="B311" t="s">
        <v>1263</v>
      </c>
      <c r="C311" s="9">
        <f>VLOOKUP(A311,'Game 4'!B:C,2,FALSE)</f>
        <v>81.8</v>
      </c>
    </row>
    <row r="312" spans="1:3" x14ac:dyDescent="0.25">
      <c r="A312" t="s">
        <v>758</v>
      </c>
      <c r="B312" t="s">
        <v>1264</v>
      </c>
      <c r="C312" s="9">
        <f>VLOOKUP(A312,'Game 4'!B:C,2,FALSE)</f>
        <v>0</v>
      </c>
    </row>
    <row r="313" spans="1:3" x14ac:dyDescent="0.25">
      <c r="A313" t="s">
        <v>187</v>
      </c>
      <c r="B313" t="s">
        <v>1265</v>
      </c>
      <c r="C313" s="9">
        <f>VLOOKUP(A313,'Game 4'!B:C,2,FALSE)</f>
        <v>82.8</v>
      </c>
    </row>
    <row r="314" spans="1:3" x14ac:dyDescent="0.25">
      <c r="A314" t="s">
        <v>767</v>
      </c>
      <c r="B314" t="s">
        <v>1266</v>
      </c>
      <c r="C314" s="9">
        <f>VLOOKUP(A314,'Game 4'!B:C,2,FALSE)</f>
        <v>0</v>
      </c>
    </row>
    <row r="315" spans="1:3" x14ac:dyDescent="0.25">
      <c r="A315" t="s">
        <v>127</v>
      </c>
      <c r="B315" t="s">
        <v>1267</v>
      </c>
      <c r="C315" s="9">
        <f>VLOOKUP(A315,'Game 4'!B:C,2,FALSE)</f>
        <v>101</v>
      </c>
    </row>
    <row r="316" spans="1:3" x14ac:dyDescent="0.25">
      <c r="A316" t="s">
        <v>817</v>
      </c>
      <c r="B316" t="s">
        <v>1268</v>
      </c>
      <c r="C316" s="9" t="e">
        <f>VLOOKUP(A316,'Game 2'!B:C,2,FALSE)</f>
        <v>#N/A</v>
      </c>
    </row>
    <row r="317" spans="1:3" x14ac:dyDescent="0.25">
      <c r="A317" t="s">
        <v>637</v>
      </c>
      <c r="B317" t="s">
        <v>1269</v>
      </c>
      <c r="C317" s="9">
        <f>VLOOKUP(A317,'Game 2'!B:C,2,FALSE)</f>
        <v>8</v>
      </c>
    </row>
    <row r="318" spans="1:3" x14ac:dyDescent="0.25">
      <c r="A318" t="s">
        <v>479</v>
      </c>
      <c r="B318" t="s">
        <v>1270</v>
      </c>
      <c r="C318" s="9">
        <f>VLOOKUP(A318,'Game 2'!B:C,2,FALSE)</f>
        <v>57</v>
      </c>
    </row>
    <row r="319" spans="1:3" x14ac:dyDescent="0.25">
      <c r="A319" t="s">
        <v>615</v>
      </c>
      <c r="B319" t="s">
        <v>1271</v>
      </c>
      <c r="C319" s="9" t="e">
        <f>VLOOKUP(A319,'Game 2'!B:C,2,FALSE)</f>
        <v>#N/A</v>
      </c>
    </row>
    <row r="320" spans="1:3" x14ac:dyDescent="0.25">
      <c r="A320" t="s">
        <v>143</v>
      </c>
      <c r="B320" t="s">
        <v>1272</v>
      </c>
      <c r="C320" s="9">
        <f>VLOOKUP(A320,'Game 2'!B:C,2,FALSE)</f>
        <v>33</v>
      </c>
    </row>
    <row r="321" spans="1:3" x14ac:dyDescent="0.25">
      <c r="A321" t="s">
        <v>810</v>
      </c>
      <c r="B321" t="s">
        <v>1273</v>
      </c>
      <c r="C321" s="9" t="e">
        <f>VLOOKUP(A321,'Game 2'!B:C,2,FALSE)</f>
        <v>#N/A</v>
      </c>
    </row>
    <row r="322" spans="1:3" x14ac:dyDescent="0.25">
      <c r="A322" t="s">
        <v>435</v>
      </c>
      <c r="B322" t="s">
        <v>1274</v>
      </c>
      <c r="C322" s="9">
        <f>VLOOKUP(A322,'Game 2'!B:C,2,FALSE)</f>
        <v>47</v>
      </c>
    </row>
    <row r="323" spans="1:3" x14ac:dyDescent="0.25">
      <c r="A323" t="s">
        <v>125</v>
      </c>
      <c r="B323" t="s">
        <v>1275</v>
      </c>
      <c r="C323" s="9">
        <f>VLOOKUP(A323,'Game 2'!B:C,2,FALSE)</f>
        <v>106</v>
      </c>
    </row>
    <row r="324" spans="1:3" x14ac:dyDescent="0.25">
      <c r="A324" t="s">
        <v>800</v>
      </c>
      <c r="B324" t="s">
        <v>1276</v>
      </c>
      <c r="C324" s="9" t="e">
        <f>VLOOKUP(A324,'Game 2'!B:C,2,FALSE)</f>
        <v>#N/A</v>
      </c>
    </row>
    <row r="325" spans="1:3" x14ac:dyDescent="0.25">
      <c r="A325" t="s">
        <v>241</v>
      </c>
      <c r="B325" t="s">
        <v>1277</v>
      </c>
      <c r="C325" s="9">
        <f>VLOOKUP(A325,'Game 2'!B:C,2,FALSE)</f>
        <v>92</v>
      </c>
    </row>
    <row r="326" spans="1:3" x14ac:dyDescent="0.25">
      <c r="A326" t="s">
        <v>137</v>
      </c>
      <c r="B326" t="s">
        <v>1278</v>
      </c>
      <c r="C326" s="9">
        <f>VLOOKUP(A326,'Game 2'!B:C,2,FALSE)</f>
        <v>140</v>
      </c>
    </row>
    <row r="327" spans="1:3" x14ac:dyDescent="0.25">
      <c r="A327" t="s">
        <v>272</v>
      </c>
      <c r="B327" t="s">
        <v>1279</v>
      </c>
      <c r="C327" s="9">
        <f>VLOOKUP(A327,'Game 2'!B:C,2,FALSE)</f>
        <v>52</v>
      </c>
    </row>
    <row r="328" spans="1:3" x14ac:dyDescent="0.25">
      <c r="A328" t="s">
        <v>151</v>
      </c>
      <c r="B328" t="s">
        <v>1280</v>
      </c>
      <c r="C328" s="9">
        <f>VLOOKUP(A328,'Game 2'!B:C,2,FALSE)</f>
        <v>117</v>
      </c>
    </row>
    <row r="329" spans="1:3" x14ac:dyDescent="0.25">
      <c r="A329" t="s">
        <v>553</v>
      </c>
      <c r="B329" t="s">
        <v>1281</v>
      </c>
      <c r="C329" s="9">
        <f>VLOOKUP(A329,'Game 2'!B:C,2,FALSE)</f>
        <v>22</v>
      </c>
    </row>
    <row r="330" spans="1:3" x14ac:dyDescent="0.25">
      <c r="A330" t="s">
        <v>461</v>
      </c>
      <c r="B330" t="s">
        <v>1282</v>
      </c>
      <c r="C330" s="9" t="e">
        <f>VLOOKUP(A330,'Game 2'!B:C,2,FALSE)</f>
        <v>#N/A</v>
      </c>
    </row>
    <row r="331" spans="1:3" x14ac:dyDescent="0.25">
      <c r="A331" t="s">
        <v>304</v>
      </c>
      <c r="B331" t="s">
        <v>1283</v>
      </c>
      <c r="C331" s="9">
        <f>VLOOKUP(A331,'Game 2'!B:C,2,FALSE)</f>
        <v>38</v>
      </c>
    </row>
    <row r="332" spans="1:3" x14ac:dyDescent="0.25">
      <c r="A332" t="s">
        <v>604</v>
      </c>
      <c r="B332" t="s">
        <v>1284</v>
      </c>
      <c r="C332" s="9" t="e">
        <f>VLOOKUP(A332,'Game 2'!B:C,2,FALSE)</f>
        <v>#N/A</v>
      </c>
    </row>
    <row r="333" spans="1:3" x14ac:dyDescent="0.25">
      <c r="A333" t="s">
        <v>609</v>
      </c>
      <c r="B333" t="s">
        <v>1285</v>
      </c>
      <c r="C333" s="9">
        <f>VLOOKUP(A333,'Game 2'!B:C,2,FALSE)</f>
        <v>36</v>
      </c>
    </row>
    <row r="334" spans="1:3" x14ac:dyDescent="0.25">
      <c r="A334" t="s">
        <v>458</v>
      </c>
      <c r="B334" t="s">
        <v>1286</v>
      </c>
      <c r="C334" s="9" t="e">
        <f>VLOOKUP(A334,'Game 2'!B:C,2,FALSE)</f>
        <v>#N/A</v>
      </c>
    </row>
    <row r="335" spans="1:3" x14ac:dyDescent="0.25">
      <c r="A335" t="s">
        <v>420</v>
      </c>
      <c r="B335" t="s">
        <v>1287</v>
      </c>
      <c r="C335" s="9" t="e">
        <f>VLOOKUP(A335,'Game 2'!B:C,2,FALSE)</f>
        <v>#N/A</v>
      </c>
    </row>
    <row r="336" spans="1:3" x14ac:dyDescent="0.25">
      <c r="A336" t="s">
        <v>328</v>
      </c>
      <c r="B336" t="s">
        <v>1288</v>
      </c>
      <c r="C336" s="9">
        <f>VLOOKUP(A336,'Game 2'!B:C,2,FALSE)</f>
        <v>54</v>
      </c>
    </row>
    <row r="337" spans="1:3" x14ac:dyDescent="0.25">
      <c r="A337" t="s">
        <v>145</v>
      </c>
      <c r="B337" t="s">
        <v>1289</v>
      </c>
      <c r="C337" s="9">
        <f>VLOOKUP(A337,'Game 2'!B:C,2,FALSE)</f>
        <v>90</v>
      </c>
    </row>
    <row r="338" spans="1:3" x14ac:dyDescent="0.25">
      <c r="A338" t="s">
        <v>621</v>
      </c>
      <c r="B338" t="s">
        <v>1290</v>
      </c>
      <c r="C338" s="9" t="e">
        <f>VLOOKUP(A338,'Game 2'!B:C,2,FALSE)</f>
        <v>#N/A</v>
      </c>
    </row>
    <row r="339" spans="1:3" x14ac:dyDescent="0.25">
      <c r="A339" t="s">
        <v>250</v>
      </c>
      <c r="B339" t="s">
        <v>1291</v>
      </c>
      <c r="C339" s="9">
        <f>VLOOKUP(A339,'Game 2'!B:C,2,FALSE)</f>
        <v>58</v>
      </c>
    </row>
    <row r="340" spans="1:3" x14ac:dyDescent="0.25">
      <c r="A340" t="s">
        <v>642</v>
      </c>
      <c r="B340" t="s">
        <v>1292</v>
      </c>
      <c r="C340" s="9" t="e">
        <f>VLOOKUP(A340,'Game 2'!B:C,2,FALSE)</f>
        <v>#N/A</v>
      </c>
    </row>
    <row r="341" spans="1:3" x14ac:dyDescent="0.25">
      <c r="A341" t="s">
        <v>799</v>
      </c>
      <c r="B341" t="s">
        <v>1293</v>
      </c>
      <c r="C341" s="9" t="e">
        <f>VLOOKUP(A341,'Game 2'!B:C,2,FALSE)</f>
        <v>#N/A</v>
      </c>
    </row>
    <row r="342" spans="1:3" x14ac:dyDescent="0.25">
      <c r="A342" t="s">
        <v>324</v>
      </c>
      <c r="B342" t="s">
        <v>1294</v>
      </c>
      <c r="C342" s="9">
        <f>VLOOKUP(A342,'Game 2'!B:C,2,FALSE)</f>
        <v>70</v>
      </c>
    </row>
    <row r="343" spans="1:3" x14ac:dyDescent="0.25">
      <c r="A343" t="s">
        <v>306</v>
      </c>
      <c r="B343" t="s">
        <v>1295</v>
      </c>
      <c r="C343" s="9">
        <f>VLOOKUP(A343,'Game 2'!B:C,2,FALSE)</f>
        <v>55</v>
      </c>
    </row>
    <row r="344" spans="1:3" x14ac:dyDescent="0.25">
      <c r="A344" t="s">
        <v>496</v>
      </c>
      <c r="B344" t="s">
        <v>1296</v>
      </c>
      <c r="C344" s="9">
        <f>VLOOKUP(A344,'Game 2'!B:C,2,FALSE)</f>
        <v>41</v>
      </c>
    </row>
    <row r="345" spans="1:3" x14ac:dyDescent="0.25">
      <c r="A345" t="s">
        <v>545</v>
      </c>
      <c r="B345" t="s">
        <v>1297</v>
      </c>
      <c r="C345" s="9">
        <f>VLOOKUP(A345,'Game 2'!B:C,2,FALSE)</f>
        <v>36</v>
      </c>
    </row>
    <row r="346" spans="1:3" x14ac:dyDescent="0.25">
      <c r="A346" t="s">
        <v>805</v>
      </c>
      <c r="B346" t="s">
        <v>1298</v>
      </c>
      <c r="C346" s="9" t="e">
        <f>VLOOKUP(A346,'Game 2'!B:C,2,FALSE)</f>
        <v>#N/A</v>
      </c>
    </row>
    <row r="347" spans="1:3" x14ac:dyDescent="0.25">
      <c r="A347" t="s">
        <v>816</v>
      </c>
      <c r="B347" t="s">
        <v>1299</v>
      </c>
      <c r="C347" s="9" t="e">
        <f>VLOOKUP(A347,'Game 2'!B:C,2,FALSE)</f>
        <v>#N/A</v>
      </c>
    </row>
    <row r="348" spans="1:3" x14ac:dyDescent="0.25">
      <c r="A348" t="s">
        <v>815</v>
      </c>
      <c r="B348" t="s">
        <v>1300</v>
      </c>
      <c r="C348" s="9" t="e">
        <f>VLOOKUP(A348,'Game 2'!B:C,2,FALSE)</f>
        <v>#N/A</v>
      </c>
    </row>
    <row r="349" spans="1:3" x14ac:dyDescent="0.25">
      <c r="A349" t="s">
        <v>808</v>
      </c>
      <c r="B349" t="s">
        <v>1301</v>
      </c>
      <c r="C349" s="9" t="e">
        <f>VLOOKUP(A349,'Game 2'!B:C,2,FALSE)</f>
        <v>#N/A</v>
      </c>
    </row>
    <row r="350" spans="1:3" x14ac:dyDescent="0.25">
      <c r="A350" t="s">
        <v>566</v>
      </c>
      <c r="B350" t="s">
        <v>1302</v>
      </c>
      <c r="C350" s="9">
        <f>VLOOKUP(A350,'Game 2'!B:C,2,FALSE)</f>
        <v>24</v>
      </c>
    </row>
    <row r="351" spans="1:3" x14ac:dyDescent="0.25">
      <c r="A351" t="s">
        <v>203</v>
      </c>
      <c r="B351" t="s">
        <v>1303</v>
      </c>
      <c r="C351" s="9">
        <f>VLOOKUP(A351,'Game 2'!B:C,2,FALSE)</f>
        <v>67</v>
      </c>
    </row>
    <row r="352" spans="1:3" x14ac:dyDescent="0.25">
      <c r="A352" t="s">
        <v>610</v>
      </c>
      <c r="B352" t="s">
        <v>1304</v>
      </c>
      <c r="C352" s="9" t="e">
        <f>VLOOKUP(A352,'Game 2'!B:C,2,FALSE)</f>
        <v>#N/A</v>
      </c>
    </row>
    <row r="353" spans="1:3" x14ac:dyDescent="0.25">
      <c r="A353" t="s">
        <v>804</v>
      </c>
      <c r="B353" t="s">
        <v>1305</v>
      </c>
      <c r="C353" s="9" t="e">
        <f>VLOOKUP(A353,'Game 2'!B:C,2,FALSE)</f>
        <v>#N/A</v>
      </c>
    </row>
    <row r="354" spans="1:3" x14ac:dyDescent="0.25">
      <c r="A354" t="s">
        <v>812</v>
      </c>
      <c r="B354" t="s">
        <v>1306</v>
      </c>
      <c r="C354" s="9" t="e">
        <f>VLOOKUP(A354,'Game 2'!B:C,2,FALSE)</f>
        <v>#N/A</v>
      </c>
    </row>
    <row r="355" spans="1:3" x14ac:dyDescent="0.25">
      <c r="A355" t="s">
        <v>807</v>
      </c>
      <c r="B355" t="s">
        <v>1307</v>
      </c>
      <c r="C355" s="9" t="e">
        <f>VLOOKUP(A355,'Game 2'!B:C,2,FALSE)</f>
        <v>#N/A</v>
      </c>
    </row>
    <row r="356" spans="1:3" x14ac:dyDescent="0.25">
      <c r="A356" t="s">
        <v>802</v>
      </c>
      <c r="B356" t="s">
        <v>1308</v>
      </c>
      <c r="C356" s="9" t="e">
        <f>VLOOKUP(A356,'Game 2'!B:C,2,FALSE)</f>
        <v>#N/A</v>
      </c>
    </row>
    <row r="357" spans="1:3" x14ac:dyDescent="0.25">
      <c r="A357" t="s">
        <v>806</v>
      </c>
      <c r="B357" t="s">
        <v>1309</v>
      </c>
      <c r="C357" s="9" t="e">
        <f>VLOOKUP(A357,'Game 2'!B:C,2,FALSE)</f>
        <v>#N/A</v>
      </c>
    </row>
    <row r="358" spans="1:3" x14ac:dyDescent="0.25">
      <c r="A358" t="s">
        <v>656</v>
      </c>
      <c r="B358" t="s">
        <v>1310</v>
      </c>
      <c r="C358" s="9" t="e">
        <f>VLOOKUP(A358,'Game 2'!B:C,2,FALSE)</f>
        <v>#N/A</v>
      </c>
    </row>
    <row r="359" spans="1:3" x14ac:dyDescent="0.25">
      <c r="A359" t="s">
        <v>551</v>
      </c>
      <c r="B359" t="s">
        <v>1311</v>
      </c>
      <c r="C359" s="9" t="e">
        <f>VLOOKUP(A359,'Game 2'!B:C,2,FALSE)</f>
        <v>#N/A</v>
      </c>
    </row>
    <row r="360" spans="1:3" x14ac:dyDescent="0.25">
      <c r="A360" t="s">
        <v>222</v>
      </c>
      <c r="B360" t="s">
        <v>1312</v>
      </c>
      <c r="C360" s="9">
        <f>VLOOKUP(A360,'Game 2'!B:C,2,FALSE)</f>
        <v>97</v>
      </c>
    </row>
    <row r="361" spans="1:3" x14ac:dyDescent="0.25">
      <c r="A361" t="s">
        <v>382</v>
      </c>
      <c r="B361" t="s">
        <v>1313</v>
      </c>
      <c r="C361" s="9">
        <f>VLOOKUP(A361,'Game 2'!B:C,2,FALSE)</f>
        <v>45</v>
      </c>
    </row>
    <row r="362" spans="1:3" x14ac:dyDescent="0.25">
      <c r="A362" t="s">
        <v>506</v>
      </c>
      <c r="B362" t="s">
        <v>1314</v>
      </c>
      <c r="C362" s="9">
        <f>VLOOKUP(A362,'Game 4'!B:C,2,FALSE)</f>
        <v>47.2</v>
      </c>
    </row>
    <row r="363" spans="1:3" x14ac:dyDescent="0.25">
      <c r="A363" t="s">
        <v>395</v>
      </c>
      <c r="B363" t="s">
        <v>1315</v>
      </c>
      <c r="C363" s="9">
        <f>VLOOKUP(A363,'Game 4'!B:C,2,FALSE)</f>
        <v>57</v>
      </c>
    </row>
    <row r="364" spans="1:3" x14ac:dyDescent="0.25">
      <c r="A364" t="s">
        <v>762</v>
      </c>
      <c r="B364" t="s">
        <v>1316</v>
      </c>
      <c r="C364" s="9">
        <f>VLOOKUP(A364,'Game 4'!B:C,2,FALSE)</f>
        <v>0</v>
      </c>
    </row>
    <row r="365" spans="1:3" x14ac:dyDescent="0.25">
      <c r="A365" t="s">
        <v>122</v>
      </c>
      <c r="B365" t="s">
        <v>1317</v>
      </c>
      <c r="C365" s="9">
        <f>VLOOKUP(A365,'Game 4'!B:C,2,FALSE)</f>
        <v>102.3</v>
      </c>
    </row>
    <row r="366" spans="1:3" x14ac:dyDescent="0.25">
      <c r="A366" t="s">
        <v>764</v>
      </c>
      <c r="B366" t="s">
        <v>1318</v>
      </c>
      <c r="C366" s="9">
        <f>VLOOKUP(A366,'Game 4'!B:C,2,FALSE)</f>
        <v>0</v>
      </c>
    </row>
    <row r="367" spans="1:3" x14ac:dyDescent="0.25">
      <c r="A367" t="s">
        <v>389</v>
      </c>
      <c r="B367" t="s">
        <v>1319</v>
      </c>
      <c r="C367" s="9">
        <f>VLOOKUP(A367,'Game 4'!B:C,2,FALSE)</f>
        <v>57.3</v>
      </c>
    </row>
    <row r="368" spans="1:3" x14ac:dyDescent="0.25">
      <c r="A368" t="s">
        <v>294</v>
      </c>
      <c r="B368" t="s">
        <v>1320</v>
      </c>
      <c r="C368" s="9">
        <f>VLOOKUP(A368,'Game 4'!B:C,2,FALSE)</f>
        <v>65.900000000000006</v>
      </c>
    </row>
    <row r="369" spans="1:3" x14ac:dyDescent="0.25">
      <c r="A369" t="s">
        <v>502</v>
      </c>
      <c r="B369" t="s">
        <v>1321</v>
      </c>
      <c r="C369" s="9">
        <f>VLOOKUP(A369,'Game 4'!B:C,2,FALSE)</f>
        <v>47.7</v>
      </c>
    </row>
    <row r="370" spans="1:3" x14ac:dyDescent="0.25">
      <c r="A370" t="s">
        <v>134</v>
      </c>
      <c r="B370" t="s">
        <v>1322</v>
      </c>
      <c r="C370" s="9">
        <f>VLOOKUP(A370,'Game 4'!B:C,2,FALSE)</f>
        <v>97.7</v>
      </c>
    </row>
    <row r="371" spans="1:3" x14ac:dyDescent="0.25">
      <c r="A371" t="s">
        <v>471</v>
      </c>
      <c r="B371" t="s">
        <v>1323</v>
      </c>
      <c r="C371" s="9">
        <f>VLOOKUP(A371,'Game 4'!B:C,2,FALSE)</f>
        <v>50.9</v>
      </c>
    </row>
    <row r="372" spans="1:3" x14ac:dyDescent="0.25">
      <c r="A372" t="s">
        <v>770</v>
      </c>
      <c r="B372" t="s">
        <v>1324</v>
      </c>
      <c r="C372" s="9">
        <f>VLOOKUP(A372,'Game 4'!B:C,2,FALSE)</f>
        <v>0</v>
      </c>
    </row>
    <row r="373" spans="1:3" x14ac:dyDescent="0.25">
      <c r="A373" t="s">
        <v>309</v>
      </c>
      <c r="B373" t="s">
        <v>1325</v>
      </c>
      <c r="C373" s="9">
        <f>VLOOKUP(A373,'Game 4'!B:C,2,FALSE)</f>
        <v>63.3</v>
      </c>
    </row>
    <row r="374" spans="1:3" x14ac:dyDescent="0.25">
      <c r="A374" t="s">
        <v>513</v>
      </c>
      <c r="B374" t="s">
        <v>1326</v>
      </c>
      <c r="C374" s="9">
        <f>VLOOKUP(A374,'Game 4'!B:C,2,FALSE)</f>
        <v>46.4</v>
      </c>
    </row>
    <row r="375" spans="1:3" x14ac:dyDescent="0.25">
      <c r="A375" t="s">
        <v>589</v>
      </c>
      <c r="B375" t="s">
        <v>1327</v>
      </c>
      <c r="C375" s="9">
        <f>VLOOKUP(A375,'Game 4'!B:C,2,FALSE)</f>
        <v>34.5</v>
      </c>
    </row>
    <row r="376" spans="1:3" x14ac:dyDescent="0.25">
      <c r="A376" t="s">
        <v>170</v>
      </c>
      <c r="B376" t="s">
        <v>1328</v>
      </c>
      <c r="C376" s="9">
        <f>VLOOKUP(A376,'Game 4'!B:C,2,FALSE)</f>
        <v>86.8</v>
      </c>
    </row>
    <row r="377" spans="1:3" x14ac:dyDescent="0.25">
      <c r="A377" t="s">
        <v>247</v>
      </c>
      <c r="B377" t="s">
        <v>1329</v>
      </c>
      <c r="C377" s="9">
        <f>VLOOKUP(A377,'Game 4'!B:C,2,FALSE)</f>
        <v>73.3</v>
      </c>
    </row>
    <row r="378" spans="1:3" x14ac:dyDescent="0.25">
      <c r="A378" t="s">
        <v>404</v>
      </c>
      <c r="B378" t="s">
        <v>1330</v>
      </c>
      <c r="C378" s="9">
        <f>VLOOKUP(A378,'Game 4'!B:C,2,FALSE)</f>
        <v>56.3</v>
      </c>
    </row>
    <row r="379" spans="1:3" x14ac:dyDescent="0.25">
      <c r="A379" t="s">
        <v>465</v>
      </c>
      <c r="B379" t="s">
        <v>1331</v>
      </c>
      <c r="C379" s="9">
        <f>VLOOKUP(A379,'Game 4'!B:C,2,FALSE)</f>
        <v>51.3</v>
      </c>
    </row>
    <row r="380" spans="1:3" x14ac:dyDescent="0.25">
      <c r="A380" t="s">
        <v>254</v>
      </c>
      <c r="B380" t="s">
        <v>1332</v>
      </c>
      <c r="C380" s="9">
        <f>VLOOKUP(A380,'Game 4'!B:C,2,FALSE)</f>
        <v>71.2</v>
      </c>
    </row>
    <row r="381" spans="1:3" x14ac:dyDescent="0.25">
      <c r="A381" t="s">
        <v>240</v>
      </c>
      <c r="B381" t="s">
        <v>1333</v>
      </c>
      <c r="C381" s="9">
        <f>VLOOKUP(A381,'Game 4'!B:C,2,FALSE)</f>
        <v>73.900000000000006</v>
      </c>
    </row>
    <row r="382" spans="1:3" x14ac:dyDescent="0.25">
      <c r="A382" t="s">
        <v>771</v>
      </c>
      <c r="B382" t="s">
        <v>1334</v>
      </c>
      <c r="C382" s="9">
        <f>VLOOKUP(A382,'Game 4'!B:C,2,FALSE)</f>
        <v>0</v>
      </c>
    </row>
    <row r="383" spans="1:3" x14ac:dyDescent="0.25">
      <c r="A383" t="s">
        <v>544</v>
      </c>
      <c r="B383" t="s">
        <v>1335</v>
      </c>
      <c r="C383" s="9">
        <f>VLOOKUP(A383,'Game 4'!B:C,2,FALSE)</f>
        <v>42</v>
      </c>
    </row>
    <row r="384" spans="1:3" x14ac:dyDescent="0.25">
      <c r="A384" t="s">
        <v>445</v>
      </c>
      <c r="B384" t="s">
        <v>1336</v>
      </c>
      <c r="C384" s="9">
        <f>VLOOKUP(A384,'Game 4'!B:C,2,FALSE)</f>
        <v>53</v>
      </c>
    </row>
    <row r="385" spans="1:3" x14ac:dyDescent="0.25">
      <c r="A385" t="s">
        <v>606</v>
      </c>
      <c r="B385" t="s">
        <v>1337</v>
      </c>
      <c r="C385" s="9">
        <f>VLOOKUP(A385,'Game 4'!B:C,2,FALSE)</f>
        <v>31.7</v>
      </c>
    </row>
    <row r="386" spans="1:3" x14ac:dyDescent="0.25">
      <c r="A386" t="s">
        <v>519</v>
      </c>
      <c r="B386" t="s">
        <v>1338</v>
      </c>
      <c r="C386" s="9">
        <f>VLOOKUP(A386,'Game 4'!B:C,2,FALSE)</f>
        <v>45.5</v>
      </c>
    </row>
    <row r="387" spans="1:3" x14ac:dyDescent="0.25">
      <c r="A387" t="s">
        <v>274</v>
      </c>
      <c r="B387" t="s">
        <v>1339</v>
      </c>
      <c r="C387" s="9">
        <f>VLOOKUP(A387,'Game 4'!B:C,2,FALSE)</f>
        <v>69.400000000000006</v>
      </c>
    </row>
    <row r="388" spans="1:3" x14ac:dyDescent="0.25">
      <c r="A388" t="s">
        <v>431</v>
      </c>
      <c r="B388" t="s">
        <v>1340</v>
      </c>
      <c r="C388" s="9">
        <f>VLOOKUP(A388,'Game 4'!B:C,2,FALSE)</f>
        <v>53.9</v>
      </c>
    </row>
    <row r="389" spans="1:3" x14ac:dyDescent="0.25">
      <c r="A389" t="s">
        <v>761</v>
      </c>
      <c r="B389" t="s">
        <v>1341</v>
      </c>
      <c r="C389" s="9">
        <f>VLOOKUP(A389,'Game 4'!B:C,2,FALSE)</f>
        <v>0</v>
      </c>
    </row>
    <row r="390" spans="1:3" x14ac:dyDescent="0.25">
      <c r="A390" t="s">
        <v>649</v>
      </c>
      <c r="B390" t="s">
        <v>1342</v>
      </c>
      <c r="C390" s="9">
        <f>VLOOKUP(A390,'Game 4'!B:C,2,FALSE)</f>
        <v>19.7</v>
      </c>
    </row>
    <row r="391" spans="1:3" x14ac:dyDescent="0.25">
      <c r="A391" t="s">
        <v>775</v>
      </c>
      <c r="B391" t="s">
        <v>1343</v>
      </c>
      <c r="C391" s="9">
        <f>VLOOKUP(A391,'Game 4'!B:C,2,FALSE)</f>
        <v>0</v>
      </c>
    </row>
    <row r="392" spans="1:3" x14ac:dyDescent="0.25">
      <c r="A392" t="s">
        <v>457</v>
      </c>
      <c r="B392" t="s">
        <v>1344</v>
      </c>
      <c r="C392" s="9">
        <f>VLOOKUP(A392,'Game 4'!B:C,2,FALSE)</f>
        <v>51.9</v>
      </c>
    </row>
    <row r="393" spans="1:3" x14ac:dyDescent="0.25">
      <c r="A393" t="s">
        <v>622</v>
      </c>
      <c r="B393" t="s">
        <v>1345</v>
      </c>
      <c r="C393" s="9">
        <f>VLOOKUP(A393,'Game 4'!B:C,2,FALSE)</f>
        <v>28</v>
      </c>
    </row>
    <row r="394" spans="1:3" x14ac:dyDescent="0.25">
      <c r="A394" t="s">
        <v>231</v>
      </c>
      <c r="B394" t="s">
        <v>1346</v>
      </c>
      <c r="C394" s="9">
        <f>VLOOKUP(A394,'Game 4'!B:C,2,FALSE)</f>
        <v>75.400000000000006</v>
      </c>
    </row>
    <row r="395" spans="1:3" x14ac:dyDescent="0.25">
      <c r="A395" t="s">
        <v>196</v>
      </c>
      <c r="B395" t="s">
        <v>1347</v>
      </c>
      <c r="C395" s="9">
        <f>VLOOKUP(A395,'Game 4'!B:C,2,FALSE)</f>
        <v>81.2</v>
      </c>
    </row>
    <row r="396" spans="1:3" x14ac:dyDescent="0.25">
      <c r="A396" t="s">
        <v>310</v>
      </c>
      <c r="B396" t="s">
        <v>1348</v>
      </c>
      <c r="C396" s="9">
        <f>VLOOKUP(A396,'Game 4'!B:C,2,FALSE)</f>
        <v>63.3</v>
      </c>
    </row>
    <row r="397" spans="1:3" x14ac:dyDescent="0.25">
      <c r="A397" t="s">
        <v>776</v>
      </c>
      <c r="B397" t="s">
        <v>1349</v>
      </c>
      <c r="C397" s="9">
        <f>VLOOKUP(A397,'Game 4'!B:C,2,FALSE)</f>
        <v>0</v>
      </c>
    </row>
    <row r="398" spans="1:3" x14ac:dyDescent="0.25">
      <c r="A398" t="s">
        <v>409</v>
      </c>
      <c r="B398" t="s">
        <v>1350</v>
      </c>
      <c r="C398" s="9">
        <f>VLOOKUP(A398,'Game 4'!B:C,2,FALSE)</f>
        <v>56.1</v>
      </c>
    </row>
    <row r="399" spans="1:3" x14ac:dyDescent="0.25">
      <c r="A399" t="s">
        <v>759</v>
      </c>
      <c r="B399" t="s">
        <v>1351</v>
      </c>
      <c r="C399" s="9">
        <f>VLOOKUP(A399,'Game 4'!B:C,2,FALSE)</f>
        <v>0</v>
      </c>
    </row>
    <row r="400" spans="1:3" x14ac:dyDescent="0.25">
      <c r="A400" t="s">
        <v>359</v>
      </c>
      <c r="B400" t="s">
        <v>1352</v>
      </c>
      <c r="C400" s="9">
        <f>VLOOKUP(A400,'Game 4'!B:C,2,FALSE)</f>
        <v>59.4</v>
      </c>
    </row>
    <row r="401" spans="1:3" x14ac:dyDescent="0.25">
      <c r="A401" t="s">
        <v>413</v>
      </c>
      <c r="B401" t="s">
        <v>1353</v>
      </c>
      <c r="C401" s="9">
        <f>VLOOKUP(A401,'Game 4'!B:C,2,FALSE)</f>
        <v>55.8</v>
      </c>
    </row>
    <row r="402" spans="1:3" x14ac:dyDescent="0.25">
      <c r="A402" t="s">
        <v>121</v>
      </c>
      <c r="B402" t="s">
        <v>1354</v>
      </c>
      <c r="C402" s="9">
        <f>VLOOKUP(A402,'Game 4'!B:C,2,FALSE)</f>
        <v>102.4</v>
      </c>
    </row>
    <row r="403" spans="1:3" x14ac:dyDescent="0.25">
      <c r="A403" t="s">
        <v>114</v>
      </c>
      <c r="B403" t="s">
        <v>1355</v>
      </c>
      <c r="C403" s="9">
        <f>VLOOKUP(A403,'Game 4'!B:C,2,FALSE)</f>
        <v>104.2</v>
      </c>
    </row>
    <row r="404" spans="1:3" x14ac:dyDescent="0.25">
      <c r="A404" t="s">
        <v>433</v>
      </c>
      <c r="B404" t="s">
        <v>1356</v>
      </c>
      <c r="C404" s="9">
        <f>VLOOKUP(A404,'Game 4'!B:C,2,FALSE)</f>
        <v>53.8</v>
      </c>
    </row>
    <row r="405" spans="1:3" x14ac:dyDescent="0.25">
      <c r="A405" t="s">
        <v>194</v>
      </c>
      <c r="B405" t="s">
        <v>1357</v>
      </c>
      <c r="C405" s="9">
        <f>VLOOKUP(A405,'Game 4'!B:C,2,FALSE)</f>
        <v>81.5</v>
      </c>
    </row>
    <row r="406" spans="1:3" x14ac:dyDescent="0.25">
      <c r="A406" t="s">
        <v>253</v>
      </c>
      <c r="B406" t="s">
        <v>1358</v>
      </c>
      <c r="C406" s="9">
        <f>VLOOKUP(A406,'Game 6'!B:C,2,FALSE)</f>
        <v>71.2</v>
      </c>
    </row>
    <row r="407" spans="1:3" x14ac:dyDescent="0.25">
      <c r="A407" t="s">
        <v>169</v>
      </c>
      <c r="B407" t="s">
        <v>1359</v>
      </c>
      <c r="C407" s="9">
        <f>VLOOKUP(A407,'Game 6'!B:C,2,FALSE)</f>
        <v>87.7</v>
      </c>
    </row>
    <row r="408" spans="1:3" x14ac:dyDescent="0.25">
      <c r="A408" t="s">
        <v>256</v>
      </c>
      <c r="B408" t="s">
        <v>1360</v>
      </c>
      <c r="C408" s="9">
        <f>VLOOKUP(A408,'Game 6'!B:C,2,FALSE)</f>
        <v>71</v>
      </c>
    </row>
    <row r="409" spans="1:3" x14ac:dyDescent="0.25">
      <c r="A409" t="s">
        <v>153</v>
      </c>
      <c r="B409" t="s">
        <v>1361</v>
      </c>
      <c r="C409" s="9">
        <f>VLOOKUP(A409,'Game 6'!B:C,2,FALSE)</f>
        <v>91</v>
      </c>
    </row>
    <row r="410" spans="1:3" x14ac:dyDescent="0.25">
      <c r="A410" t="s">
        <v>223</v>
      </c>
      <c r="B410" t="s">
        <v>1362</v>
      </c>
      <c r="C410" s="9">
        <f>VLOOKUP(A410,'Game 6'!B:C,2,FALSE)</f>
        <v>76.900000000000006</v>
      </c>
    </row>
    <row r="411" spans="1:3" x14ac:dyDescent="0.25">
      <c r="A411" t="s">
        <v>470</v>
      </c>
      <c r="B411" t="s">
        <v>1363</v>
      </c>
      <c r="C411" s="9">
        <f>VLOOKUP(A411,'Game 6'!B:C,2,FALSE)</f>
        <v>51</v>
      </c>
    </row>
    <row r="412" spans="1:3" x14ac:dyDescent="0.25">
      <c r="A412" t="s">
        <v>329</v>
      </c>
      <c r="B412" t="s">
        <v>1364</v>
      </c>
      <c r="C412" s="9">
        <f>VLOOKUP(A412,'Game 6'!B:C,2,FALSE)</f>
        <v>62.1</v>
      </c>
    </row>
    <row r="413" spans="1:3" x14ac:dyDescent="0.25">
      <c r="A413" t="s">
        <v>261</v>
      </c>
      <c r="B413" t="s">
        <v>1365</v>
      </c>
      <c r="C413" s="9">
        <f>VLOOKUP(A413,'Game 6'!B:C,2,FALSE)</f>
        <v>70.7</v>
      </c>
    </row>
    <row r="414" spans="1:3" x14ac:dyDescent="0.25">
      <c r="A414" t="s">
        <v>149</v>
      </c>
      <c r="B414" t="s">
        <v>1366</v>
      </c>
      <c r="C414" s="9">
        <f>VLOOKUP(A414,'Game 6'!B:C,2,FALSE)</f>
        <v>92.4</v>
      </c>
    </row>
    <row r="415" spans="1:3" x14ac:dyDescent="0.25">
      <c r="A415" t="s">
        <v>334</v>
      </c>
      <c r="B415" t="s">
        <v>1367</v>
      </c>
      <c r="C415" s="9">
        <f>VLOOKUP(A415,'Game 6'!B:C,2,FALSE)</f>
        <v>61.5</v>
      </c>
    </row>
    <row r="416" spans="1:3" x14ac:dyDescent="0.25">
      <c r="A416" t="s">
        <v>237</v>
      </c>
      <c r="B416" t="s">
        <v>1368</v>
      </c>
      <c r="C416" s="9">
        <f>VLOOKUP(A416,'Game 6'!B:C,2,FALSE)</f>
        <v>74.2</v>
      </c>
    </row>
    <row r="417" spans="1:3" x14ac:dyDescent="0.25">
      <c r="A417" t="s">
        <v>729</v>
      </c>
      <c r="B417" t="s">
        <v>1369</v>
      </c>
      <c r="C417" s="9">
        <f>VLOOKUP(A417,'Game 6'!B:C,2,FALSE)</f>
        <v>0</v>
      </c>
    </row>
    <row r="418" spans="1:3" x14ac:dyDescent="0.25">
      <c r="A418" t="s">
        <v>463</v>
      </c>
      <c r="B418" t="s">
        <v>1370</v>
      </c>
      <c r="C418" s="9">
        <f>VLOOKUP(A418,'Game 6'!B:C,2,FALSE)</f>
        <v>51.5</v>
      </c>
    </row>
    <row r="419" spans="1:3" x14ac:dyDescent="0.25">
      <c r="A419" t="s">
        <v>731</v>
      </c>
      <c r="B419" t="s">
        <v>1371</v>
      </c>
      <c r="C419" s="9">
        <f>VLOOKUP(A419,'Game 6'!B:C,2,FALSE)</f>
        <v>0</v>
      </c>
    </row>
    <row r="420" spans="1:3" x14ac:dyDescent="0.25">
      <c r="A420" t="s">
        <v>600</v>
      </c>
      <c r="B420" t="s">
        <v>1372</v>
      </c>
      <c r="C420" s="9">
        <f>VLOOKUP(A420,'Game 6'!B:C,2,FALSE)</f>
        <v>32.6</v>
      </c>
    </row>
    <row r="421" spans="1:3" x14ac:dyDescent="0.25">
      <c r="A421" t="s">
        <v>270</v>
      </c>
      <c r="B421" t="s">
        <v>1373</v>
      </c>
      <c r="C421" s="9">
        <f>VLOOKUP(A421,'Game 6'!B:C,2,FALSE)</f>
        <v>69.7</v>
      </c>
    </row>
    <row r="422" spans="1:3" x14ac:dyDescent="0.25">
      <c r="A422" t="s">
        <v>258</v>
      </c>
      <c r="B422" t="s">
        <v>1374</v>
      </c>
      <c r="C422" s="9">
        <f>VLOOKUP(A422,'Game 6'!B:C,2,FALSE)</f>
        <v>70.900000000000006</v>
      </c>
    </row>
    <row r="423" spans="1:3" x14ac:dyDescent="0.25">
      <c r="A423" t="s">
        <v>226</v>
      </c>
      <c r="B423" t="s">
        <v>1375</v>
      </c>
      <c r="C423" s="9">
        <f>VLOOKUP(A423,'Game 6'!B:C,2,FALSE)</f>
        <v>76.400000000000006</v>
      </c>
    </row>
    <row r="424" spans="1:3" x14ac:dyDescent="0.25">
      <c r="A424" t="s">
        <v>735</v>
      </c>
      <c r="B424" t="s">
        <v>1376</v>
      </c>
      <c r="C424" s="9">
        <f>VLOOKUP(A424,'Game 6'!B:C,2,FALSE)</f>
        <v>0</v>
      </c>
    </row>
    <row r="425" spans="1:3" x14ac:dyDescent="0.25">
      <c r="A425" t="s">
        <v>730</v>
      </c>
      <c r="B425" t="s">
        <v>1377</v>
      </c>
      <c r="C425" s="9">
        <f>VLOOKUP(A425,'Game 6'!B:C,2,FALSE)</f>
        <v>0</v>
      </c>
    </row>
    <row r="426" spans="1:3" x14ac:dyDescent="0.25">
      <c r="A426" t="s">
        <v>295</v>
      </c>
      <c r="B426" t="s">
        <v>1378</v>
      </c>
      <c r="C426" s="9">
        <f>VLOOKUP(A426,'Game 6'!B:C,2,FALSE)</f>
        <v>65.599999999999994</v>
      </c>
    </row>
    <row r="427" spans="1:3" x14ac:dyDescent="0.25">
      <c r="A427" t="s">
        <v>737</v>
      </c>
      <c r="B427" t="s">
        <v>1379</v>
      </c>
      <c r="C427" s="9">
        <f>VLOOKUP(A427,'Game 6'!B:C,2,FALSE)</f>
        <v>0</v>
      </c>
    </row>
    <row r="428" spans="1:3" x14ac:dyDescent="0.25">
      <c r="A428" t="s">
        <v>139</v>
      </c>
      <c r="B428" t="s">
        <v>1380</v>
      </c>
      <c r="C428" s="9">
        <f>VLOOKUP(A428,'Game 6'!B:C,2,FALSE)</f>
        <v>94.4</v>
      </c>
    </row>
    <row r="429" spans="1:3" x14ac:dyDescent="0.25">
      <c r="A429" t="s">
        <v>363</v>
      </c>
      <c r="B429" t="s">
        <v>1381</v>
      </c>
      <c r="C429" s="9">
        <f>VLOOKUP(A429,'Game 6'!B:C,2,FALSE)</f>
        <v>59</v>
      </c>
    </row>
    <row r="430" spans="1:3" x14ac:dyDescent="0.25">
      <c r="A430" t="s">
        <v>286</v>
      </c>
      <c r="B430" t="s">
        <v>1382</v>
      </c>
      <c r="C430" s="9">
        <f>VLOOKUP(A430,'Game 6'!B:C,2,FALSE)</f>
        <v>67.599999999999994</v>
      </c>
    </row>
    <row r="431" spans="1:3" x14ac:dyDescent="0.25">
      <c r="A431" t="s">
        <v>721</v>
      </c>
      <c r="B431" t="s">
        <v>1383</v>
      </c>
      <c r="C431" s="9">
        <f>VLOOKUP(A431,'Game 6'!B:C,2,FALSE)</f>
        <v>0</v>
      </c>
    </row>
    <row r="432" spans="1:3" x14ac:dyDescent="0.25">
      <c r="A432" t="s">
        <v>252</v>
      </c>
      <c r="B432" t="s">
        <v>1384</v>
      </c>
      <c r="C432" s="9">
        <f>VLOOKUP(A432,'Game 6'!B:C,2,FALSE)</f>
        <v>71.400000000000006</v>
      </c>
    </row>
    <row r="433" spans="1:3" x14ac:dyDescent="0.25">
      <c r="A433" t="s">
        <v>466</v>
      </c>
      <c r="B433" t="s">
        <v>1385</v>
      </c>
      <c r="C433" s="9">
        <f>VLOOKUP(A433,'Game 6'!B:C,2,FALSE)</f>
        <v>51.1</v>
      </c>
    </row>
    <row r="434" spans="1:3" x14ac:dyDescent="0.25">
      <c r="A434" t="s">
        <v>654</v>
      </c>
      <c r="B434" t="s">
        <v>1386</v>
      </c>
      <c r="C434" s="9">
        <f>VLOOKUP(A434,'Game 6'!B:C,2,FALSE)</f>
        <v>13</v>
      </c>
    </row>
    <row r="435" spans="1:3" x14ac:dyDescent="0.25">
      <c r="A435" t="s">
        <v>722</v>
      </c>
      <c r="B435" t="s">
        <v>1387</v>
      </c>
      <c r="C435" s="9">
        <f>VLOOKUP(A435,'Game 6'!B:C,2,FALSE)</f>
        <v>0</v>
      </c>
    </row>
    <row r="436" spans="1:3" x14ac:dyDescent="0.25">
      <c r="A436" t="s">
        <v>538</v>
      </c>
      <c r="B436" t="s">
        <v>1388</v>
      </c>
      <c r="C436" s="9">
        <f>VLOOKUP(A436,'Game 6'!B:C,2,FALSE)</f>
        <v>42.5</v>
      </c>
    </row>
    <row r="437" spans="1:3" x14ac:dyDescent="0.25">
      <c r="A437" t="s">
        <v>439</v>
      </c>
      <c r="B437" t="s">
        <v>1389</v>
      </c>
      <c r="C437" s="9">
        <f>VLOOKUP(A437,'Game 6'!B:C,2,FALSE)</f>
        <v>53.3</v>
      </c>
    </row>
    <row r="438" spans="1:3" x14ac:dyDescent="0.25">
      <c r="A438" t="s">
        <v>736</v>
      </c>
      <c r="B438" t="s">
        <v>1390</v>
      </c>
      <c r="C438" s="9">
        <f>VLOOKUP(A438,'Game 6'!B:C,2,FALSE)</f>
        <v>0</v>
      </c>
    </row>
    <row r="439" spans="1:3" x14ac:dyDescent="0.25">
      <c r="A439" t="s">
        <v>281</v>
      </c>
      <c r="B439" t="s">
        <v>1391</v>
      </c>
      <c r="C439" s="9">
        <f>VLOOKUP(A439,'Game 6'!B:C,2,FALSE)</f>
        <v>68.400000000000006</v>
      </c>
    </row>
    <row r="440" spans="1:3" x14ac:dyDescent="0.25">
      <c r="A440" t="s">
        <v>612</v>
      </c>
      <c r="B440" t="s">
        <v>1392</v>
      </c>
      <c r="C440" s="9">
        <f>VLOOKUP(A440,'Game 6'!B:C,2,FALSE)</f>
        <v>30.8</v>
      </c>
    </row>
    <row r="441" spans="1:3" x14ac:dyDescent="0.25">
      <c r="A441" t="s">
        <v>727</v>
      </c>
      <c r="B441" t="s">
        <v>1393</v>
      </c>
      <c r="C441" s="9">
        <f>VLOOKUP(A441,'Game 6'!B:C,2,FALSE)</f>
        <v>0</v>
      </c>
    </row>
    <row r="442" spans="1:3" x14ac:dyDescent="0.25">
      <c r="A442" t="s">
        <v>651</v>
      </c>
      <c r="B442" t="s">
        <v>1394</v>
      </c>
      <c r="C442" s="9">
        <f>VLOOKUP(A442,'Game 6'!B:C,2,FALSE)</f>
        <v>18.5</v>
      </c>
    </row>
    <row r="443" spans="1:3" x14ac:dyDescent="0.25">
      <c r="A443" t="s">
        <v>739</v>
      </c>
      <c r="B443" t="s">
        <v>1395</v>
      </c>
      <c r="C443" s="9">
        <f>VLOOKUP(A443,'Game 6'!B:C,2,FALSE)</f>
        <v>0</v>
      </c>
    </row>
    <row r="444" spans="1:3" x14ac:dyDescent="0.25">
      <c r="A444" t="s">
        <v>462</v>
      </c>
      <c r="B444" t="s">
        <v>1396</v>
      </c>
      <c r="C444" s="9">
        <f>VLOOKUP(A444,'Game 6'!B:C,2,FALSE)</f>
        <v>51.5</v>
      </c>
    </row>
    <row r="445" spans="1:3" x14ac:dyDescent="0.25">
      <c r="A445" t="s">
        <v>244</v>
      </c>
      <c r="B445" t="s">
        <v>1397</v>
      </c>
      <c r="C445" s="9">
        <f>VLOOKUP(A445,'Game 6'!B:C,2,FALSE)</f>
        <v>73.400000000000006</v>
      </c>
    </row>
    <row r="446" spans="1:3" x14ac:dyDescent="0.25">
      <c r="A446" t="s">
        <v>236</v>
      </c>
      <c r="B446" t="s">
        <v>1398</v>
      </c>
      <c r="C446" s="9">
        <f>VLOOKUP(A446,'Game 6'!B:C,2,FALSE)</f>
        <v>74.3</v>
      </c>
    </row>
    <row r="447" spans="1:3" x14ac:dyDescent="0.25">
      <c r="A447" t="s">
        <v>314</v>
      </c>
      <c r="B447" t="s">
        <v>1399</v>
      </c>
      <c r="C447" s="9">
        <f>VLOOKUP(A447,'Game 6'!B:C,2,FALSE)</f>
        <v>63</v>
      </c>
    </row>
    <row r="448" spans="1:3" x14ac:dyDescent="0.25">
      <c r="A448" t="s">
        <v>657</v>
      </c>
      <c r="B448" t="s">
        <v>1400</v>
      </c>
      <c r="C448" s="9">
        <f>VLOOKUP(A448,'Game 6'!B:C,2,FALSE)</f>
        <v>11.5</v>
      </c>
    </row>
    <row r="449" spans="1:3" x14ac:dyDescent="0.25">
      <c r="A449" t="s">
        <v>412</v>
      </c>
      <c r="B449" t="s">
        <v>1401</v>
      </c>
      <c r="C449" s="9">
        <f>VLOOKUP(A449,'Game 6'!B:C,2,FALSE)</f>
        <v>55.8</v>
      </c>
    </row>
    <row r="450" spans="1:3" x14ac:dyDescent="0.25">
      <c r="A450" t="s">
        <v>264</v>
      </c>
      <c r="B450" t="s">
        <v>1402</v>
      </c>
      <c r="C450" s="9">
        <f>VLOOKUP(A450,'Game 7'!B:C,2,FALSE)</f>
        <v>70.099999999999994</v>
      </c>
    </row>
    <row r="451" spans="1:3" x14ac:dyDescent="0.25">
      <c r="A451" t="s">
        <v>312</v>
      </c>
      <c r="B451" t="s">
        <v>1403</v>
      </c>
      <c r="C451" s="9">
        <f>VLOOKUP(A451,'Game 7'!B:C,2,FALSE)</f>
        <v>63.1</v>
      </c>
    </row>
    <row r="452" spans="1:3" x14ac:dyDescent="0.25">
      <c r="A452" t="s">
        <v>105</v>
      </c>
      <c r="B452" t="s">
        <v>1404</v>
      </c>
      <c r="C452" s="9">
        <f>VLOOKUP(A452,'Game 7'!B:C,2,FALSE)</f>
        <v>113.2</v>
      </c>
    </row>
    <row r="453" spans="1:3" x14ac:dyDescent="0.25">
      <c r="A453" t="s">
        <v>579</v>
      </c>
      <c r="B453" t="s">
        <v>1405</v>
      </c>
      <c r="C453" s="9">
        <f>VLOOKUP(A453,'Game 7'!B:C,2,FALSE)</f>
        <v>36.700000000000003</v>
      </c>
    </row>
    <row r="454" spans="1:3" x14ac:dyDescent="0.25">
      <c r="A454" t="s">
        <v>164</v>
      </c>
      <c r="B454" t="s">
        <v>1406</v>
      </c>
      <c r="C454" s="9">
        <f>VLOOKUP(A454,'Game 7'!B:C,2,FALSE)</f>
        <v>88.9</v>
      </c>
    </row>
    <row r="455" spans="1:3" x14ac:dyDescent="0.25">
      <c r="A455" t="s">
        <v>507</v>
      </c>
      <c r="B455" t="s">
        <v>1407</v>
      </c>
      <c r="C455" s="9">
        <f>VLOOKUP(A455,'Game 7'!B:C,2,FALSE)</f>
        <v>47</v>
      </c>
    </row>
    <row r="456" spans="1:3" x14ac:dyDescent="0.25">
      <c r="A456" t="s">
        <v>214</v>
      </c>
      <c r="B456" t="s">
        <v>1408</v>
      </c>
      <c r="C456" s="9">
        <f>VLOOKUP(A456,'Game 7'!B:C,2,FALSE)</f>
        <v>78.900000000000006</v>
      </c>
    </row>
    <row r="457" spans="1:3" x14ac:dyDescent="0.25">
      <c r="A457" t="s">
        <v>655</v>
      </c>
      <c r="B457" t="s">
        <v>1409</v>
      </c>
      <c r="C457" s="9">
        <f>VLOOKUP(A457,'Game 7'!B:C,2,FALSE)</f>
        <v>12</v>
      </c>
    </row>
    <row r="458" spans="1:3" x14ac:dyDescent="0.25">
      <c r="A458" t="s">
        <v>168</v>
      </c>
      <c r="B458" t="s">
        <v>1410</v>
      </c>
      <c r="C458" s="9">
        <f>VLOOKUP(A458,'Game 7'!B:C,2,FALSE)</f>
        <v>87.9</v>
      </c>
    </row>
    <row r="459" spans="1:3" x14ac:dyDescent="0.25">
      <c r="A459" t="s">
        <v>393</v>
      </c>
      <c r="B459" t="s">
        <v>1411</v>
      </c>
      <c r="C459" s="9">
        <f>VLOOKUP(A459,'Game 7'!B:C,2,FALSE)</f>
        <v>57</v>
      </c>
    </row>
    <row r="460" spans="1:3" x14ac:dyDescent="0.25">
      <c r="A460" t="s">
        <v>345</v>
      </c>
      <c r="B460" t="s">
        <v>1412</v>
      </c>
      <c r="C460" s="9">
        <f>VLOOKUP(A460,'Game 7'!B:C,2,FALSE)</f>
        <v>60.7</v>
      </c>
    </row>
    <row r="461" spans="1:3" x14ac:dyDescent="0.25">
      <c r="A461" t="s">
        <v>521</v>
      </c>
      <c r="B461" t="s">
        <v>1413</v>
      </c>
      <c r="C461" s="9">
        <f>VLOOKUP(A461,'Game 7'!B:C,2,FALSE)</f>
        <v>45.2</v>
      </c>
    </row>
    <row r="462" spans="1:3" x14ac:dyDescent="0.25">
      <c r="A462" t="s">
        <v>388</v>
      </c>
      <c r="B462" t="s">
        <v>1414</v>
      </c>
      <c r="C462" s="9">
        <f>VLOOKUP(A462,'Game 7'!B:C,2,FALSE)</f>
        <v>57.3</v>
      </c>
    </row>
    <row r="463" spans="1:3" x14ac:dyDescent="0.25">
      <c r="A463" t="s">
        <v>644</v>
      </c>
      <c r="B463" t="s">
        <v>1415</v>
      </c>
      <c r="C463" s="9">
        <f>VLOOKUP(A463,'Game 7'!B:C,2,FALSE)</f>
        <v>21.8</v>
      </c>
    </row>
    <row r="464" spans="1:3" x14ac:dyDescent="0.25">
      <c r="A464" t="s">
        <v>532</v>
      </c>
      <c r="B464" t="s">
        <v>1416</v>
      </c>
      <c r="C464" s="9">
        <f>VLOOKUP(A464,'Game 7'!B:C,2,FALSE)</f>
        <v>43.9</v>
      </c>
    </row>
    <row r="465" spans="1:3" x14ac:dyDescent="0.25">
      <c r="A465" t="s">
        <v>711</v>
      </c>
      <c r="B465" t="s">
        <v>1417</v>
      </c>
      <c r="C465" s="9">
        <f>VLOOKUP(A465,'Game 7'!B:C,2,FALSE)</f>
        <v>0</v>
      </c>
    </row>
    <row r="466" spans="1:3" x14ac:dyDescent="0.25">
      <c r="A466" t="s">
        <v>201</v>
      </c>
      <c r="B466" t="s">
        <v>1418</v>
      </c>
      <c r="C466" s="9">
        <f>VLOOKUP(A466,'Game 7'!B:C,2,FALSE)</f>
        <v>80.599999999999994</v>
      </c>
    </row>
    <row r="467" spans="1:3" x14ac:dyDescent="0.25">
      <c r="A467" t="s">
        <v>299</v>
      </c>
      <c r="B467" t="s">
        <v>1419</v>
      </c>
      <c r="C467" s="9">
        <f>VLOOKUP(A467,'Game 7'!B:C,2,FALSE)</f>
        <v>65.099999999999994</v>
      </c>
    </row>
    <row r="468" spans="1:3" x14ac:dyDescent="0.25">
      <c r="A468" t="s">
        <v>698</v>
      </c>
      <c r="B468" t="s">
        <v>1420</v>
      </c>
      <c r="C468" s="9">
        <f>VLOOKUP(A468,'Game 7'!B:C,2,FALSE)</f>
        <v>0</v>
      </c>
    </row>
    <row r="469" spans="1:3" x14ac:dyDescent="0.25">
      <c r="A469" t="s">
        <v>709</v>
      </c>
      <c r="B469" t="s">
        <v>1421</v>
      </c>
      <c r="C469" s="9">
        <f>VLOOKUP(A469,'Game 7'!B:C,2,FALSE)</f>
        <v>0</v>
      </c>
    </row>
    <row r="470" spans="1:3" x14ac:dyDescent="0.25">
      <c r="A470" t="s">
        <v>720</v>
      </c>
      <c r="B470" t="s">
        <v>1422</v>
      </c>
      <c r="C470" s="9">
        <f>VLOOKUP(A470,'Game 7'!B:C,2,FALSE)</f>
        <v>0</v>
      </c>
    </row>
    <row r="471" spans="1:3" x14ac:dyDescent="0.25">
      <c r="A471" t="s">
        <v>702</v>
      </c>
      <c r="B471" t="s">
        <v>1423</v>
      </c>
      <c r="C471" s="9">
        <f>VLOOKUP(A471,'Game 7'!B:C,2,FALSE)</f>
        <v>0</v>
      </c>
    </row>
    <row r="472" spans="1:3" x14ac:dyDescent="0.25">
      <c r="A472" t="s">
        <v>158</v>
      </c>
      <c r="B472" t="s">
        <v>1424</v>
      </c>
      <c r="C472" s="9">
        <f>VLOOKUP(A472,'Game 7'!B:C,2,FALSE)</f>
        <v>89.6</v>
      </c>
    </row>
    <row r="473" spans="1:3" x14ac:dyDescent="0.25">
      <c r="A473" t="s">
        <v>599</v>
      </c>
      <c r="B473" t="s">
        <v>1425</v>
      </c>
      <c r="C473" s="9">
        <f>VLOOKUP(A473,'Game 7'!B:C,2,FALSE)</f>
        <v>32.6</v>
      </c>
    </row>
    <row r="474" spans="1:3" x14ac:dyDescent="0.25">
      <c r="A474" t="s">
        <v>408</v>
      </c>
      <c r="B474" t="s">
        <v>1426</v>
      </c>
      <c r="C474" s="9">
        <f>VLOOKUP(A474,'Game 7'!B:C,2,FALSE)</f>
        <v>56.1</v>
      </c>
    </row>
    <row r="475" spans="1:3" x14ac:dyDescent="0.25">
      <c r="A475" t="s">
        <v>320</v>
      </c>
      <c r="B475" t="s">
        <v>1427</v>
      </c>
      <c r="C475" s="9">
        <f>VLOOKUP(A475,'Game 7'!B:C,2,FALSE)</f>
        <v>62.7</v>
      </c>
    </row>
    <row r="476" spans="1:3" x14ac:dyDescent="0.25">
      <c r="A476" t="s">
        <v>638</v>
      </c>
      <c r="B476" t="s">
        <v>1428</v>
      </c>
      <c r="C476" s="9">
        <f>VLOOKUP(A476,'Game 7'!B:C,2,FALSE)</f>
        <v>25.5</v>
      </c>
    </row>
    <row r="477" spans="1:3" x14ac:dyDescent="0.25">
      <c r="A477" t="s">
        <v>535</v>
      </c>
      <c r="B477" t="s">
        <v>1429</v>
      </c>
      <c r="C477" s="9">
        <f>VLOOKUP(A477,'Game 7'!B:C,2,FALSE)</f>
        <v>42.8</v>
      </c>
    </row>
    <row r="478" spans="1:3" x14ac:dyDescent="0.25">
      <c r="A478" t="s">
        <v>157</v>
      </c>
      <c r="B478" t="s">
        <v>1430</v>
      </c>
      <c r="C478" s="9">
        <f>VLOOKUP(A478,'Game 7'!B:C,2,FALSE)</f>
        <v>89.7</v>
      </c>
    </row>
    <row r="479" spans="1:3" x14ac:dyDescent="0.25">
      <c r="A479" t="s">
        <v>267</v>
      </c>
      <c r="B479" t="s">
        <v>1431</v>
      </c>
      <c r="C479" s="9">
        <f>VLOOKUP(A479,'Game 7'!B:C,2,FALSE)</f>
        <v>69.8</v>
      </c>
    </row>
    <row r="480" spans="1:3" x14ac:dyDescent="0.25">
      <c r="A480" t="s">
        <v>715</v>
      </c>
      <c r="B480" t="s">
        <v>1432</v>
      </c>
      <c r="C480" s="9">
        <f>VLOOKUP(A480,'Game 7'!B:C,2,FALSE)</f>
        <v>0</v>
      </c>
    </row>
    <row r="481" spans="1:3" x14ac:dyDescent="0.25">
      <c r="A481" t="s">
        <v>712</v>
      </c>
      <c r="B481" t="s">
        <v>1433</v>
      </c>
      <c r="C481" s="9">
        <f>VLOOKUP(A481,'Game 7'!B:C,2,FALSE)</f>
        <v>0</v>
      </c>
    </row>
    <row r="482" spans="1:3" x14ac:dyDescent="0.25">
      <c r="A482" t="s">
        <v>350</v>
      </c>
      <c r="B482" t="s">
        <v>1434</v>
      </c>
      <c r="C482" s="9">
        <f>VLOOKUP(A482,'Game 7'!B:C,2,FALSE)</f>
        <v>60.1</v>
      </c>
    </row>
    <row r="483" spans="1:3" x14ac:dyDescent="0.25">
      <c r="A483" t="s">
        <v>595</v>
      </c>
      <c r="B483" t="s">
        <v>1435</v>
      </c>
      <c r="C483" s="9">
        <f>VLOOKUP(A483,'Game 7'!B:C,2,FALSE)</f>
        <v>33</v>
      </c>
    </row>
    <row r="484" spans="1:3" x14ac:dyDescent="0.25">
      <c r="A484" t="s">
        <v>701</v>
      </c>
      <c r="B484" t="s">
        <v>1436</v>
      </c>
      <c r="C484" s="9">
        <f>VLOOKUP(A484,'Game 7'!B:C,2,FALSE)</f>
        <v>0</v>
      </c>
    </row>
    <row r="485" spans="1:3" x14ac:dyDescent="0.25">
      <c r="A485" t="s">
        <v>611</v>
      </c>
      <c r="B485" t="s">
        <v>1437</v>
      </c>
      <c r="C485" s="9">
        <f>VLOOKUP(A485,'Game 7'!B:C,2,FALSE)</f>
        <v>30.8</v>
      </c>
    </row>
    <row r="486" spans="1:3" x14ac:dyDescent="0.25">
      <c r="A486" t="s">
        <v>552</v>
      </c>
      <c r="B486" t="s">
        <v>1438</v>
      </c>
      <c r="C486" s="9">
        <f>VLOOKUP(A486,'Game 7'!B:C,2,FALSE)</f>
        <v>41.4</v>
      </c>
    </row>
    <row r="487" spans="1:3" x14ac:dyDescent="0.25">
      <c r="A487" t="s">
        <v>710</v>
      </c>
      <c r="B487" t="s">
        <v>1439</v>
      </c>
      <c r="C487" s="9">
        <f>VLOOKUP(A487,'Game 7'!B:C,2,FALSE)</f>
        <v>0</v>
      </c>
    </row>
    <row r="488" spans="1:3" x14ac:dyDescent="0.25">
      <c r="A488" t="s">
        <v>713</v>
      </c>
      <c r="B488" t="s">
        <v>1440</v>
      </c>
      <c r="C488" s="9">
        <f>VLOOKUP(A488,'Game 7'!B:C,2,FALSE)</f>
        <v>0</v>
      </c>
    </row>
    <row r="489" spans="1:3" x14ac:dyDescent="0.25">
      <c r="A489" t="s">
        <v>704</v>
      </c>
      <c r="B489" t="s">
        <v>1441</v>
      </c>
      <c r="C489" s="9">
        <f>VLOOKUP(A489,'Game 7'!B:C,2,FALSE)</f>
        <v>0</v>
      </c>
    </row>
    <row r="490" spans="1:3" x14ac:dyDescent="0.25">
      <c r="A490" t="s">
        <v>148</v>
      </c>
      <c r="B490" t="s">
        <v>1442</v>
      </c>
      <c r="C490" s="9">
        <f>VLOOKUP(A490,'Game 7'!B:C,2,FALSE)</f>
        <v>92.6</v>
      </c>
    </row>
    <row r="491" spans="1:3" x14ac:dyDescent="0.25">
      <c r="A491" t="s">
        <v>394</v>
      </c>
      <c r="B491" t="s">
        <v>1443</v>
      </c>
      <c r="C491" s="9">
        <f>VLOOKUP(A491,'Game 7'!B:C,2,FALSE)</f>
        <v>57</v>
      </c>
    </row>
    <row r="492" spans="1:3" x14ac:dyDescent="0.25">
      <c r="A492" t="s">
        <v>177</v>
      </c>
      <c r="B492" t="s">
        <v>1444</v>
      </c>
      <c r="C492" s="9">
        <f>VLOOKUP(A492,'Game 7'!B:C,2,FALSE)</f>
        <v>85.5</v>
      </c>
    </row>
    <row r="493" spans="1:3" x14ac:dyDescent="0.25">
      <c r="A493" t="s">
        <v>416</v>
      </c>
      <c r="B493" t="s">
        <v>1445</v>
      </c>
      <c r="C493" s="9">
        <f>VLOOKUP(A493,'Game 7'!B:C,2,FALSE)</f>
        <v>55.4</v>
      </c>
    </row>
    <row r="494" spans="1:3" x14ac:dyDescent="0.25">
      <c r="A494" t="s">
        <v>541</v>
      </c>
      <c r="B494" t="s">
        <v>1446</v>
      </c>
      <c r="C494" s="9">
        <f>VLOOKUP(A494,'Game 7'!B:C,2,FALSE)</f>
        <v>42.2</v>
      </c>
    </row>
    <row r="495" spans="1:3" x14ac:dyDescent="0.25">
      <c r="A495" t="s">
        <v>718</v>
      </c>
      <c r="B495" t="s">
        <v>1447</v>
      </c>
      <c r="C495" s="9">
        <f>VLOOKUP(A495,'Game 7'!B:C,2,FALSE)</f>
        <v>0</v>
      </c>
    </row>
    <row r="496" spans="1:3" x14ac:dyDescent="0.25">
      <c r="A496" t="s">
        <v>699</v>
      </c>
      <c r="B496" t="s">
        <v>1448</v>
      </c>
      <c r="C496" s="9">
        <f>VLOOKUP(A496,'Game 7'!B:C,2,FALSE)</f>
        <v>0</v>
      </c>
    </row>
    <row r="497" spans="1:3" x14ac:dyDescent="0.25">
      <c r="A497" t="s">
        <v>245</v>
      </c>
      <c r="B497" t="s">
        <v>1449</v>
      </c>
      <c r="C497" s="9">
        <f>VLOOKUP(A497,'Game 7'!B:C,2,FALSE)</f>
        <v>73.3</v>
      </c>
    </row>
    <row r="498" spans="1:3" x14ac:dyDescent="0.25">
      <c r="A498" t="s">
        <v>346</v>
      </c>
      <c r="B498" t="s">
        <v>1450</v>
      </c>
      <c r="C498" s="9">
        <f>VLOOKUP(A498,'Game 7'!B:C,2,FALSE)</f>
        <v>60.7</v>
      </c>
    </row>
    <row r="499" spans="1:3" x14ac:dyDescent="0.25">
      <c r="A499" t="s">
        <v>211</v>
      </c>
      <c r="B499" t="s">
        <v>1451</v>
      </c>
      <c r="C499" s="9">
        <f>VLOOKUP(A499,'Game 7'!B:C,2,FALSE)</f>
        <v>79.099999999999994</v>
      </c>
    </row>
    <row r="500" spans="1:3" x14ac:dyDescent="0.25">
      <c r="A500" t="s">
        <v>473</v>
      </c>
      <c r="B500" t="s">
        <v>1452</v>
      </c>
      <c r="C500" s="9">
        <f>VLOOKUP(A500,'Game 7'!B:C,2,FALSE)</f>
        <v>50.7</v>
      </c>
    </row>
    <row r="501" spans="1:3" x14ac:dyDescent="0.25">
      <c r="A501" t="s">
        <v>719</v>
      </c>
      <c r="B501" t="s">
        <v>1453</v>
      </c>
      <c r="C501" s="9">
        <f>VLOOKUP(A501,'Game 7'!B:C,2,FALSE)</f>
        <v>0</v>
      </c>
    </row>
    <row r="502" spans="1:3" x14ac:dyDescent="0.25">
      <c r="A502" t="s">
        <v>300</v>
      </c>
      <c r="B502" t="s">
        <v>1454</v>
      </c>
      <c r="C502" s="9">
        <f>VLOOKUP(A502,'Game 7'!B:C,2,FALSE)</f>
        <v>64.900000000000006</v>
      </c>
    </row>
    <row r="503" spans="1:3" x14ac:dyDescent="0.25">
      <c r="A503" t="s">
        <v>540</v>
      </c>
      <c r="B503" t="s">
        <v>1455</v>
      </c>
      <c r="C503" s="9">
        <f>VLOOKUP(A503,'Game 7'!B:C,2,FALSE)</f>
        <v>42.3</v>
      </c>
    </row>
    <row r="504" spans="1:3" x14ac:dyDescent="0.25">
      <c r="A504" t="s">
        <v>504</v>
      </c>
      <c r="B504" t="s">
        <v>1456</v>
      </c>
      <c r="C504" s="9">
        <f>VLOOKUP(A504,'Game 7'!B:C,2,FALSE)</f>
        <v>47.6</v>
      </c>
    </row>
    <row r="505" spans="1:3" x14ac:dyDescent="0.25">
      <c r="A505" t="s">
        <v>474</v>
      </c>
      <c r="B505" t="s">
        <v>1457</v>
      </c>
      <c r="C505" s="9">
        <f>VLOOKUP(A505,'Game 7'!B:C,2,FALSE)</f>
        <v>50.5</v>
      </c>
    </row>
    <row r="506" spans="1:3" x14ac:dyDescent="0.25">
      <c r="A506" t="s">
        <v>571</v>
      </c>
      <c r="B506" t="s">
        <v>1458</v>
      </c>
      <c r="C506" s="9">
        <f>VLOOKUP(A506,'Game 7'!B:C,2,FALSE)</f>
        <v>38.1</v>
      </c>
    </row>
    <row r="507" spans="1:3" x14ac:dyDescent="0.25">
      <c r="A507" t="s">
        <v>511</v>
      </c>
      <c r="B507" t="s">
        <v>1459</v>
      </c>
      <c r="C507" s="9">
        <f>VLOOKUP(A507,'Game 7'!B:C,2,FALSE)</f>
        <v>46.7</v>
      </c>
    </row>
    <row r="508" spans="1:3" x14ac:dyDescent="0.25">
      <c r="A508" t="s">
        <v>367</v>
      </c>
      <c r="B508" t="s">
        <v>1460</v>
      </c>
      <c r="C508" s="9">
        <f>VLOOKUP(A508,'Game 7'!B:C,2,FALSE)</f>
        <v>58.7</v>
      </c>
    </row>
    <row r="509" spans="1:3" x14ac:dyDescent="0.25">
      <c r="A509" t="s">
        <v>703</v>
      </c>
      <c r="B509" t="s">
        <v>1461</v>
      </c>
      <c r="C509" s="9">
        <f>VLOOKUP(A509,'Game 7'!B:C,2,FALSE)</f>
        <v>0</v>
      </c>
    </row>
    <row r="510" spans="1:3" x14ac:dyDescent="0.25">
      <c r="A510" t="s">
        <v>707</v>
      </c>
      <c r="B510" t="s">
        <v>1462</v>
      </c>
      <c r="C510" s="9">
        <f>VLOOKUP(A510,'Game 7'!B:C,2,FALSE)</f>
        <v>0</v>
      </c>
    </row>
    <row r="511" spans="1:3" x14ac:dyDescent="0.25">
      <c r="A511" t="s">
        <v>714</v>
      </c>
      <c r="B511" t="s">
        <v>1463</v>
      </c>
      <c r="C511" s="9">
        <f>VLOOKUP(A511,'Game 7'!B:C,2,FALSE)</f>
        <v>0</v>
      </c>
    </row>
    <row r="512" spans="1:3" x14ac:dyDescent="0.25">
      <c r="A512" t="s">
        <v>163</v>
      </c>
      <c r="B512" t="s">
        <v>1464</v>
      </c>
      <c r="C512" s="9">
        <f>VLOOKUP(A512,'Game 7'!B:C,2,FALSE)</f>
        <v>89.1</v>
      </c>
    </row>
    <row r="513" spans="1:3" x14ac:dyDescent="0.25">
      <c r="A513" t="s">
        <v>260</v>
      </c>
      <c r="B513" t="s">
        <v>1465</v>
      </c>
      <c r="C513" s="9">
        <f>VLOOKUP(A513,'Game 7'!B:C,2,FALSE)</f>
        <v>70.8</v>
      </c>
    </row>
    <row r="514" spans="1:3" x14ac:dyDescent="0.25">
      <c r="A514" t="s">
        <v>180</v>
      </c>
      <c r="B514" t="s">
        <v>1466</v>
      </c>
      <c r="C514" s="9">
        <f>VLOOKUP(A514,'Game 7'!B:C,2,FALSE)</f>
        <v>84.3</v>
      </c>
    </row>
    <row r="515" spans="1:3" x14ac:dyDescent="0.25">
      <c r="A515" t="s">
        <v>700</v>
      </c>
      <c r="B515" t="s">
        <v>1467</v>
      </c>
      <c r="C515" s="9">
        <f>VLOOKUP(A515,'Game 7'!B:C,2,FALSE)</f>
        <v>0</v>
      </c>
    </row>
    <row r="516" spans="1:3" x14ac:dyDescent="0.25">
      <c r="A516" t="s">
        <v>488</v>
      </c>
      <c r="B516" t="s">
        <v>1468</v>
      </c>
      <c r="C516" s="9">
        <f>VLOOKUP(A516,'Game 7'!B:C,2,FALSE)</f>
        <v>49.1</v>
      </c>
    </row>
    <row r="517" spans="1:3" x14ac:dyDescent="0.25">
      <c r="A517" t="s">
        <v>426</v>
      </c>
      <c r="B517" t="s">
        <v>1469</v>
      </c>
      <c r="C517" s="9">
        <f>VLOOKUP(A517,'Game 7'!B:C,2,FALSE)</f>
        <v>54.4</v>
      </c>
    </row>
    <row r="518" spans="1:3" x14ac:dyDescent="0.25">
      <c r="A518" t="s">
        <v>116</v>
      </c>
      <c r="B518" t="s">
        <v>1470</v>
      </c>
      <c r="C518" s="9">
        <f>VLOOKUP(A518,'Game 7'!B:C,2,FALSE)</f>
        <v>103.8</v>
      </c>
    </row>
    <row r="519" spans="1:3" x14ac:dyDescent="0.25">
      <c r="A519" t="s">
        <v>493</v>
      </c>
      <c r="B519" t="s">
        <v>1471</v>
      </c>
      <c r="C519" s="9">
        <f>VLOOKUP(A519,'Game 7'!B:C,2,FALSE)</f>
        <v>48.9</v>
      </c>
    </row>
    <row r="520" spans="1:3" x14ac:dyDescent="0.25">
      <c r="A520" t="s">
        <v>708</v>
      </c>
      <c r="B520" t="s">
        <v>1472</v>
      </c>
      <c r="C520" s="9">
        <f>VLOOKUP(A520,'Game 7'!B:C,2,FALSE)</f>
        <v>0</v>
      </c>
    </row>
    <row r="521" spans="1:3" x14ac:dyDescent="0.25">
      <c r="A521" t="s">
        <v>499</v>
      </c>
      <c r="B521" t="s">
        <v>1473</v>
      </c>
      <c r="C521" s="9">
        <f>VLOOKUP(A521,'Game 7'!B:C,2,FALSE)</f>
        <v>48.1</v>
      </c>
    </row>
    <row r="522" spans="1:3" x14ac:dyDescent="0.25">
      <c r="A522" t="s">
        <v>706</v>
      </c>
      <c r="B522" t="s">
        <v>1474</v>
      </c>
      <c r="C522" s="9">
        <f>VLOOKUP(A522,'Game 7'!B:C,2,FALSE)</f>
        <v>0</v>
      </c>
    </row>
    <row r="523" spans="1:3" x14ac:dyDescent="0.25">
      <c r="A523" t="s">
        <v>625</v>
      </c>
      <c r="B523" t="s">
        <v>1475</v>
      </c>
      <c r="C523" s="9">
        <f>VLOOKUP(A523,'Game 7'!B:C,2,FALSE)</f>
        <v>27</v>
      </c>
    </row>
    <row r="524" spans="1:3" x14ac:dyDescent="0.25">
      <c r="A524" t="s">
        <v>583</v>
      </c>
      <c r="B524" t="s">
        <v>1476</v>
      </c>
      <c r="C524" s="9">
        <f>VLOOKUP(A524,'Game 7'!B:C,2,FALSE)</f>
        <v>36</v>
      </c>
    </row>
    <row r="525" spans="1:3" x14ac:dyDescent="0.25">
      <c r="A525" t="s">
        <v>716</v>
      </c>
      <c r="B525" t="s">
        <v>1477</v>
      </c>
      <c r="C525" s="9">
        <f>VLOOKUP(A525,'Game 7'!B:C,2,FALSE)</f>
        <v>0</v>
      </c>
    </row>
    <row r="526" spans="1:3" x14ac:dyDescent="0.25">
      <c r="A526" t="s">
        <v>331</v>
      </c>
      <c r="B526" t="s">
        <v>1478</v>
      </c>
      <c r="C526" s="9">
        <f>VLOOKUP(A526,'Game 7'!B:C,2,FALSE)</f>
        <v>62</v>
      </c>
    </row>
    <row r="527" spans="1:3" x14ac:dyDescent="0.25">
      <c r="A527" t="s">
        <v>120</v>
      </c>
      <c r="B527" t="s">
        <v>1479</v>
      </c>
      <c r="C527" s="9">
        <f>VLOOKUP(A527,'Game 7'!B:C,2,FALSE)</f>
        <v>102.5</v>
      </c>
    </row>
    <row r="528" spans="1:3" x14ac:dyDescent="0.25">
      <c r="A528" t="s">
        <v>558</v>
      </c>
      <c r="B528" t="s">
        <v>1480</v>
      </c>
      <c r="C528" s="9">
        <f>VLOOKUP(A528,'Game 7'!B:C,2,FALSE)</f>
        <v>40.6</v>
      </c>
    </row>
    <row r="529" spans="1:3" x14ac:dyDescent="0.25">
      <c r="A529" t="s">
        <v>365</v>
      </c>
      <c r="B529" t="s">
        <v>1481</v>
      </c>
      <c r="C529" s="9">
        <f>VLOOKUP(A529,'Game 7'!B:C,2,FALSE)</f>
        <v>58.9</v>
      </c>
    </row>
    <row r="530" spans="1:3" x14ac:dyDescent="0.25">
      <c r="A530" t="s">
        <v>705</v>
      </c>
      <c r="B530" t="s">
        <v>1482</v>
      </c>
      <c r="C530" s="9">
        <f>VLOOKUP(A530,'Game 7'!B:C,2,FALSE)</f>
        <v>0</v>
      </c>
    </row>
    <row r="531" spans="1:3" x14ac:dyDescent="0.25">
      <c r="A531" t="s">
        <v>536</v>
      </c>
      <c r="B531" t="s">
        <v>1483</v>
      </c>
      <c r="C531" s="9">
        <f>VLOOKUP(A531,'Game 7'!B:C,2,FALSE)</f>
        <v>42.6</v>
      </c>
    </row>
    <row r="532" spans="1:3" x14ac:dyDescent="0.25">
      <c r="A532" t="s">
        <v>603</v>
      </c>
      <c r="B532" t="s">
        <v>1484</v>
      </c>
      <c r="C532" s="9">
        <f>VLOOKUP(A532,'Game 7'!B:C,2,FALSE)</f>
        <v>32</v>
      </c>
    </row>
    <row r="533" spans="1:3" x14ac:dyDescent="0.25">
      <c r="A533" t="s">
        <v>717</v>
      </c>
      <c r="B533" t="s">
        <v>1485</v>
      </c>
      <c r="C533" s="9">
        <f>VLOOKUP(A533,'Game 7'!B:C,2,FALSE)</f>
        <v>0</v>
      </c>
    </row>
    <row r="534" spans="1:3" x14ac:dyDescent="0.25">
      <c r="A534" t="s">
        <v>360</v>
      </c>
      <c r="B534" t="s">
        <v>1486</v>
      </c>
      <c r="C534" s="9">
        <f>VLOOKUP(A534,'Game 7'!B:C,2,FALSE)</f>
        <v>59.3</v>
      </c>
    </row>
    <row r="535" spans="1:3" x14ac:dyDescent="0.25">
      <c r="A535" t="s">
        <v>577</v>
      </c>
      <c r="B535" t="s">
        <v>1487</v>
      </c>
      <c r="C535" s="9">
        <f>VLOOKUP(A535,'Game 7'!B:C,2,FALSE)</f>
        <v>37</v>
      </c>
    </row>
    <row r="536" spans="1:3" x14ac:dyDescent="0.25">
      <c r="A536" t="s">
        <v>171</v>
      </c>
      <c r="B536" t="s">
        <v>1488</v>
      </c>
      <c r="C536" s="9">
        <f>VLOOKUP(A536,'Game 7'!B:C,2,FALSE)</f>
        <v>86.6</v>
      </c>
    </row>
    <row r="537" spans="1:3" x14ac:dyDescent="0.25">
      <c r="A537" t="s">
        <v>355</v>
      </c>
      <c r="B537" t="s">
        <v>1489</v>
      </c>
      <c r="C537" s="9">
        <f>VLOOKUP(A537,'Game 7'!B:C,2,FALSE)</f>
        <v>59.7</v>
      </c>
    </row>
    <row r="538" spans="1:3" x14ac:dyDescent="0.25">
      <c r="A538" t="s">
        <v>626</v>
      </c>
      <c r="B538" t="s">
        <v>1490</v>
      </c>
      <c r="C538" s="9">
        <f>VLOOKUP(A538,'Game 7'!B:C,2,FALSE)</f>
        <v>27</v>
      </c>
    </row>
    <row r="539" spans="1:3" x14ac:dyDescent="0.25">
      <c r="A539" t="s">
        <v>505</v>
      </c>
      <c r="B539" t="s">
        <v>1491</v>
      </c>
      <c r="C539" s="9">
        <f>VLOOKUP(A539,'Game 7'!B:C,2,FALSE)</f>
        <v>47.5</v>
      </c>
    </row>
    <row r="540" spans="1:3" x14ac:dyDescent="0.25">
      <c r="A540" t="s">
        <v>189</v>
      </c>
      <c r="B540" t="s">
        <v>1492</v>
      </c>
      <c r="C540" s="9">
        <f>VLOOKUP(A540,'Game 7'!B:C,2,FALSE)</f>
        <v>82</v>
      </c>
    </row>
    <row r="541" spans="1:3" x14ac:dyDescent="0.25">
      <c r="A541" t="s">
        <v>670</v>
      </c>
      <c r="B541" t="s">
        <v>1493</v>
      </c>
      <c r="C541" s="9">
        <f>VLOOKUP(A541,'Game 9'!B:C,2,FALSE)</f>
        <v>0</v>
      </c>
    </row>
    <row r="542" spans="1:3" x14ac:dyDescent="0.25">
      <c r="A542" t="s">
        <v>674</v>
      </c>
      <c r="B542" t="s">
        <v>1494</v>
      </c>
      <c r="C542" s="9">
        <f>VLOOKUP(A542,'Game 9'!B:C,2,FALSE)</f>
        <v>0</v>
      </c>
    </row>
    <row r="543" spans="1:3" x14ac:dyDescent="0.25">
      <c r="A543" t="s">
        <v>362</v>
      </c>
      <c r="B543" t="s">
        <v>1495</v>
      </c>
      <c r="C543" s="9">
        <f>VLOOKUP(A543,'Game 9'!B:C,2,FALSE)</f>
        <v>59</v>
      </c>
    </row>
    <row r="544" spans="1:3" x14ac:dyDescent="0.25">
      <c r="A544" t="s">
        <v>109</v>
      </c>
      <c r="B544" t="s">
        <v>1496</v>
      </c>
      <c r="C544" s="9">
        <f>VLOOKUP(A544,'Game 9'!B:C,2,FALSE)</f>
        <v>108.2</v>
      </c>
    </row>
    <row r="545" spans="1:3" x14ac:dyDescent="0.25">
      <c r="A545" t="s">
        <v>219</v>
      </c>
      <c r="B545" t="s">
        <v>1497</v>
      </c>
      <c r="C545" s="9">
        <f>VLOOKUP(A545,'Game 9'!B:C,2,FALSE)</f>
        <v>77.3</v>
      </c>
    </row>
    <row r="546" spans="1:3" x14ac:dyDescent="0.25">
      <c r="A546" t="s">
        <v>531</v>
      </c>
      <c r="B546" t="s">
        <v>1498</v>
      </c>
      <c r="C546" s="9">
        <f>VLOOKUP(A546,'Game 9'!B:C,2,FALSE)</f>
        <v>44.1</v>
      </c>
    </row>
    <row r="547" spans="1:3" x14ac:dyDescent="0.25">
      <c r="A547" t="s">
        <v>542</v>
      </c>
      <c r="B547" t="s">
        <v>1499</v>
      </c>
      <c r="C547" s="9">
        <f>VLOOKUP(A547,'Game 9'!B:C,2,FALSE)</f>
        <v>42</v>
      </c>
    </row>
    <row r="548" spans="1:3" x14ac:dyDescent="0.25">
      <c r="A548" t="s">
        <v>632</v>
      </c>
      <c r="B548" t="s">
        <v>1500</v>
      </c>
      <c r="C548" s="9">
        <f>VLOOKUP(A548,'Game 9'!B:C,2,FALSE)</f>
        <v>26</v>
      </c>
    </row>
    <row r="549" spans="1:3" x14ac:dyDescent="0.25">
      <c r="A549" t="s">
        <v>206</v>
      </c>
      <c r="B549" t="s">
        <v>1501</v>
      </c>
      <c r="C549" s="9">
        <f>VLOOKUP(A549,'Game 9'!B:C,2,FALSE)</f>
        <v>79.900000000000006</v>
      </c>
    </row>
    <row r="550" spans="1:3" x14ac:dyDescent="0.25">
      <c r="A550" t="s">
        <v>452</v>
      </c>
      <c r="B550" t="s">
        <v>1502</v>
      </c>
      <c r="C550" s="9">
        <f>VLOOKUP(A550,'Game 9'!B:C,2,FALSE)</f>
        <v>52.4</v>
      </c>
    </row>
    <row r="551" spans="1:3" x14ac:dyDescent="0.25">
      <c r="A551" t="s">
        <v>156</v>
      </c>
      <c r="B551" t="s">
        <v>1503</v>
      </c>
      <c r="C551" s="9">
        <f>VLOOKUP(A551,'Game 9'!B:C,2,FALSE)</f>
        <v>89.7</v>
      </c>
    </row>
    <row r="552" spans="1:3" x14ac:dyDescent="0.25">
      <c r="A552" t="s">
        <v>678</v>
      </c>
      <c r="B552" t="s">
        <v>1504</v>
      </c>
      <c r="C552" s="9">
        <f>VLOOKUP(A552,'Game 9'!B:C,2,FALSE)</f>
        <v>0</v>
      </c>
    </row>
    <row r="553" spans="1:3" x14ac:dyDescent="0.25">
      <c r="A553" t="s">
        <v>204</v>
      </c>
      <c r="B553" t="s">
        <v>1505</v>
      </c>
      <c r="C553" s="9">
        <f>VLOOKUP(A553,'Game 9'!B:C,2,FALSE)</f>
        <v>80.099999999999994</v>
      </c>
    </row>
    <row r="554" spans="1:3" x14ac:dyDescent="0.25">
      <c r="A554" t="s">
        <v>275</v>
      </c>
      <c r="B554" t="s">
        <v>1506</v>
      </c>
      <c r="C554" s="9">
        <f>VLOOKUP(A554,'Game 9'!B:C,2,FALSE)</f>
        <v>69.2</v>
      </c>
    </row>
    <row r="555" spans="1:3" x14ac:dyDescent="0.25">
      <c r="A555" t="s">
        <v>303</v>
      </c>
      <c r="B555" t="s">
        <v>1507</v>
      </c>
      <c r="C555" s="9">
        <f>VLOOKUP(A555,'Game 9'!B:C,2,FALSE)</f>
        <v>64.2</v>
      </c>
    </row>
    <row r="556" spans="1:3" x14ac:dyDescent="0.25">
      <c r="A556" t="s">
        <v>442</v>
      </c>
      <c r="B556" t="s">
        <v>1508</v>
      </c>
      <c r="C556" s="9">
        <f>VLOOKUP(A556,'Game 9'!B:C,2,FALSE)</f>
        <v>53.2</v>
      </c>
    </row>
    <row r="557" spans="1:3" x14ac:dyDescent="0.25">
      <c r="A557" t="s">
        <v>456</v>
      </c>
      <c r="B557" t="s">
        <v>1509</v>
      </c>
      <c r="C557" s="9">
        <f>VLOOKUP(A557,'Game 9'!B:C,2,FALSE)</f>
        <v>51.9</v>
      </c>
    </row>
    <row r="558" spans="1:3" x14ac:dyDescent="0.25">
      <c r="A558" t="s">
        <v>679</v>
      </c>
      <c r="B558" t="s">
        <v>1510</v>
      </c>
      <c r="C558" s="9">
        <f>VLOOKUP(A558,'Game 9'!B:C,2,FALSE)</f>
        <v>0</v>
      </c>
    </row>
    <row r="559" spans="1:3" x14ac:dyDescent="0.25">
      <c r="A559" t="s">
        <v>235</v>
      </c>
      <c r="B559" t="s">
        <v>1511</v>
      </c>
      <c r="C559" s="9">
        <f>VLOOKUP(A559,'Game 9'!B:C,2,FALSE)</f>
        <v>74.3</v>
      </c>
    </row>
    <row r="560" spans="1:3" x14ac:dyDescent="0.25">
      <c r="A560" t="s">
        <v>515</v>
      </c>
      <c r="B560" t="s">
        <v>1512</v>
      </c>
      <c r="C560" s="9">
        <f>VLOOKUP(A560,'Game 9'!B:C,2,FALSE)</f>
        <v>46</v>
      </c>
    </row>
    <row r="561" spans="1:3" x14ac:dyDescent="0.25">
      <c r="A561" t="s">
        <v>663</v>
      </c>
      <c r="B561" t="s">
        <v>1513</v>
      </c>
      <c r="C561" s="9">
        <f>VLOOKUP(A561,'Game 9'!B:C,2,FALSE)</f>
        <v>0</v>
      </c>
    </row>
    <row r="562" spans="1:3" x14ac:dyDescent="0.25">
      <c r="A562" t="s">
        <v>485</v>
      </c>
      <c r="B562" t="s">
        <v>1514</v>
      </c>
      <c r="C562" s="9">
        <f>VLOOKUP(A562,'Game 9'!B:C,2,FALSE)</f>
        <v>49.2</v>
      </c>
    </row>
    <row r="563" spans="1:3" x14ac:dyDescent="0.25">
      <c r="A563" t="s">
        <v>227</v>
      </c>
      <c r="B563" t="s">
        <v>1515</v>
      </c>
      <c r="C563" s="9">
        <f>VLOOKUP(A563,'Game 9'!B:C,2,FALSE)</f>
        <v>76.3</v>
      </c>
    </row>
    <row r="564" spans="1:3" x14ac:dyDescent="0.25">
      <c r="A564" t="s">
        <v>659</v>
      </c>
      <c r="B564" t="s">
        <v>1516</v>
      </c>
      <c r="C564" s="9">
        <f>VLOOKUP(A564,'Game 9'!B:C,2,FALSE)</f>
        <v>0</v>
      </c>
    </row>
    <row r="565" spans="1:3" x14ac:dyDescent="0.25">
      <c r="A565" t="s">
        <v>278</v>
      </c>
      <c r="B565" t="s">
        <v>1517</v>
      </c>
      <c r="C565" s="9">
        <f>VLOOKUP(A565,'Game 9'!B:C,2,FALSE)</f>
        <v>68.900000000000006</v>
      </c>
    </row>
    <row r="566" spans="1:3" x14ac:dyDescent="0.25">
      <c r="A566" t="s">
        <v>605</v>
      </c>
      <c r="B566" t="s">
        <v>1518</v>
      </c>
      <c r="C566" s="9">
        <f>VLOOKUP(A566,'Game 9'!B:C,2,FALSE)</f>
        <v>31.9</v>
      </c>
    </row>
    <row r="567" spans="1:3" x14ac:dyDescent="0.25">
      <c r="A567" t="s">
        <v>487</v>
      </c>
      <c r="B567" t="s">
        <v>1519</v>
      </c>
      <c r="C567" s="9">
        <f>VLOOKUP(A567,'Game 9'!B:C,2,FALSE)</f>
        <v>49.1</v>
      </c>
    </row>
    <row r="568" spans="1:3" x14ac:dyDescent="0.25">
      <c r="A568" t="s">
        <v>340</v>
      </c>
      <c r="B568" t="s">
        <v>1520</v>
      </c>
      <c r="C568" s="9">
        <f>VLOOKUP(A568,'Game 9'!B:C,2,FALSE)</f>
        <v>61</v>
      </c>
    </row>
    <row r="569" spans="1:3" x14ac:dyDescent="0.25">
      <c r="A569" t="s">
        <v>414</v>
      </c>
      <c r="B569" t="s">
        <v>1521</v>
      </c>
      <c r="C569" s="9">
        <f>VLOOKUP(A569,'Game 9'!B:C,2,FALSE)</f>
        <v>55.6</v>
      </c>
    </row>
    <row r="570" spans="1:3" x14ac:dyDescent="0.25">
      <c r="A570" t="s">
        <v>564</v>
      </c>
      <c r="B570" t="s">
        <v>1522</v>
      </c>
      <c r="C570" s="9">
        <f>VLOOKUP(A570,'Game 9'!B:C,2,FALSE)</f>
        <v>39.299999999999997</v>
      </c>
    </row>
    <row r="571" spans="1:3" x14ac:dyDescent="0.25">
      <c r="A571" t="s">
        <v>296</v>
      </c>
      <c r="B571" t="s">
        <v>1523</v>
      </c>
      <c r="C571" s="9">
        <f>VLOOKUP(A571,'Game 9'!B:C,2,FALSE)</f>
        <v>65.5</v>
      </c>
    </row>
    <row r="572" spans="1:3" x14ac:dyDescent="0.25">
      <c r="A572" t="s">
        <v>489</v>
      </c>
      <c r="B572" t="s">
        <v>1524</v>
      </c>
      <c r="C572" s="9">
        <f>VLOOKUP(A572,'Game 9'!B:C,2,FALSE)</f>
        <v>49</v>
      </c>
    </row>
    <row r="573" spans="1:3" x14ac:dyDescent="0.25">
      <c r="A573" t="s">
        <v>601</v>
      </c>
      <c r="B573" t="s">
        <v>1525</v>
      </c>
      <c r="C573" s="9">
        <f>VLOOKUP(A573,'Game 9'!B:C,2,FALSE)</f>
        <v>32</v>
      </c>
    </row>
    <row r="574" spans="1:3" x14ac:dyDescent="0.25">
      <c r="A574" t="s">
        <v>430</v>
      </c>
      <c r="B574" t="s">
        <v>1526</v>
      </c>
      <c r="C574" s="9">
        <f>VLOOKUP(A574,'Game 9'!B:C,2,FALSE)</f>
        <v>53.9</v>
      </c>
    </row>
    <row r="575" spans="1:3" x14ac:dyDescent="0.25">
      <c r="A575" t="s">
        <v>569</v>
      </c>
      <c r="B575" t="s">
        <v>1527</v>
      </c>
      <c r="C575" s="9">
        <f>VLOOKUP(A575,'Game 9'!B:C,2,FALSE)</f>
        <v>38.6</v>
      </c>
    </row>
    <row r="576" spans="1:3" x14ac:dyDescent="0.25">
      <c r="A576" t="s">
        <v>671</v>
      </c>
      <c r="B576" t="s">
        <v>1528</v>
      </c>
      <c r="C576" s="9">
        <f>VLOOKUP(A576,'Game 9'!B:C,2,FALSE)</f>
        <v>0</v>
      </c>
    </row>
    <row r="577" spans="1:3" x14ac:dyDescent="0.25">
      <c r="A577" t="s">
        <v>661</v>
      </c>
      <c r="B577" t="s">
        <v>1529</v>
      </c>
      <c r="C577" s="9">
        <f>VLOOKUP(A577,'Game 9'!B:C,2,FALSE)</f>
        <v>0</v>
      </c>
    </row>
    <row r="578" spans="1:3" x14ac:dyDescent="0.25">
      <c r="A578" t="s">
        <v>614</v>
      </c>
      <c r="B578" t="s">
        <v>1530</v>
      </c>
      <c r="C578" s="9">
        <f>VLOOKUP(A578,'Game 9'!B:C,2,FALSE)</f>
        <v>30</v>
      </c>
    </row>
    <row r="579" spans="1:3" x14ac:dyDescent="0.25">
      <c r="A579" t="s">
        <v>672</v>
      </c>
      <c r="B579" t="s">
        <v>1531</v>
      </c>
      <c r="C579" s="9">
        <f>VLOOKUP(A579,'Game 9'!B:C,2,FALSE)</f>
        <v>0</v>
      </c>
    </row>
    <row r="580" spans="1:3" x14ac:dyDescent="0.25">
      <c r="A580" t="s">
        <v>668</v>
      </c>
      <c r="B580" t="s">
        <v>1532</v>
      </c>
      <c r="C580" s="9">
        <f>VLOOKUP(A580,'Game 9'!B:C,2,FALSE)</f>
        <v>0</v>
      </c>
    </row>
    <row r="581" spans="1:3" x14ac:dyDescent="0.25">
      <c r="A581" t="s">
        <v>450</v>
      </c>
      <c r="B581" t="s">
        <v>1533</v>
      </c>
      <c r="C581" s="9">
        <f>VLOOKUP(A581,'Game 9'!B:C,2,FALSE)</f>
        <v>52.7</v>
      </c>
    </row>
    <row r="582" spans="1:3" x14ac:dyDescent="0.25">
      <c r="A582" t="s">
        <v>677</v>
      </c>
      <c r="B582" t="s">
        <v>1534</v>
      </c>
      <c r="C582" s="9">
        <f>VLOOKUP(A582,'Game 9'!B:C,2,FALSE)</f>
        <v>0</v>
      </c>
    </row>
    <row r="583" spans="1:3" x14ac:dyDescent="0.25">
      <c r="A583" t="s">
        <v>598</v>
      </c>
      <c r="B583" t="s">
        <v>1535</v>
      </c>
      <c r="C583" s="9">
        <f>VLOOKUP(A583,'Game 9'!B:C,2,FALSE)</f>
        <v>32.6</v>
      </c>
    </row>
    <row r="584" spans="1:3" x14ac:dyDescent="0.25">
      <c r="A584" t="s">
        <v>238</v>
      </c>
      <c r="B584" t="s">
        <v>1536</v>
      </c>
      <c r="C584" s="9">
        <f>VLOOKUP(A584,'Game 9'!B:C,2,FALSE)</f>
        <v>74.099999999999994</v>
      </c>
    </row>
    <row r="585" spans="1:3" x14ac:dyDescent="0.25">
      <c r="A585" t="s">
        <v>217</v>
      </c>
      <c r="B585" t="s">
        <v>1537</v>
      </c>
      <c r="C585" s="9">
        <f>VLOOKUP(A585,'Game 9'!B:C,2,FALSE)</f>
        <v>78.2</v>
      </c>
    </row>
    <row r="586" spans="1:3" x14ac:dyDescent="0.25">
      <c r="A586" t="s">
        <v>490</v>
      </c>
      <c r="B586" t="s">
        <v>1538</v>
      </c>
      <c r="C586" s="9">
        <f>VLOOKUP(A586,'Game 9'!B:C,2,FALSE)</f>
        <v>49</v>
      </c>
    </row>
    <row r="587" spans="1:3" x14ac:dyDescent="0.25">
      <c r="A587" t="s">
        <v>133</v>
      </c>
      <c r="B587" t="s">
        <v>1539</v>
      </c>
      <c r="C587" s="9">
        <f>VLOOKUP(A587,'Game 9'!B:C,2,FALSE)</f>
        <v>98.2</v>
      </c>
    </row>
    <row r="588" spans="1:3" x14ac:dyDescent="0.25">
      <c r="A588" t="s">
        <v>229</v>
      </c>
      <c r="B588" t="s">
        <v>1540</v>
      </c>
      <c r="C588" s="9">
        <f>VLOOKUP(A588,'Game 5'!B:C,2,FALSE)</f>
        <v>75.5</v>
      </c>
    </row>
    <row r="589" spans="1:3" x14ac:dyDescent="0.25">
      <c r="A589" t="s">
        <v>410</v>
      </c>
      <c r="B589" t="s">
        <v>1541</v>
      </c>
      <c r="C589" s="9">
        <f>VLOOKUP(A589,'Game 5'!B:C,2,FALSE)</f>
        <v>55.9</v>
      </c>
    </row>
    <row r="590" spans="1:3" x14ac:dyDescent="0.25">
      <c r="A590" t="s">
        <v>398</v>
      </c>
      <c r="B590" t="s">
        <v>1542</v>
      </c>
      <c r="C590" s="9">
        <f>VLOOKUP(A590,'Game 5'!B:C,2,FALSE)</f>
        <v>56.7</v>
      </c>
    </row>
    <row r="591" spans="1:3" x14ac:dyDescent="0.25">
      <c r="A591" t="s">
        <v>150</v>
      </c>
      <c r="B591" t="s">
        <v>1543</v>
      </c>
      <c r="C591" s="9">
        <f>VLOOKUP(A591,'Game 5'!B:C,2,FALSE)</f>
        <v>92.1</v>
      </c>
    </row>
    <row r="592" spans="1:3" x14ac:dyDescent="0.25">
      <c r="A592" t="s">
        <v>165</v>
      </c>
      <c r="B592" t="s">
        <v>1544</v>
      </c>
      <c r="C592" s="9">
        <f>VLOOKUP(A592,'Game 5'!B:C,2,FALSE)</f>
        <v>88.6</v>
      </c>
    </row>
    <row r="593" spans="1:3" x14ac:dyDescent="0.25">
      <c r="A593" t="s">
        <v>753</v>
      </c>
      <c r="B593" t="s">
        <v>1545</v>
      </c>
      <c r="C593" s="9">
        <f>VLOOKUP(A593,'Game 5'!B:C,2,FALSE)</f>
        <v>0</v>
      </c>
    </row>
    <row r="594" spans="1:3" x14ac:dyDescent="0.25">
      <c r="A594" t="s">
        <v>561</v>
      </c>
      <c r="B594" t="s">
        <v>1546</v>
      </c>
      <c r="C594" s="9">
        <f>VLOOKUP(A594,'Game 5'!B:C,2,FALSE)</f>
        <v>40.200000000000003</v>
      </c>
    </row>
    <row r="595" spans="1:3" x14ac:dyDescent="0.25">
      <c r="A595" t="s">
        <v>746</v>
      </c>
      <c r="B595" t="s">
        <v>1547</v>
      </c>
      <c r="C595" s="9">
        <f>VLOOKUP(A595,'Game 5'!B:C,2,FALSE)</f>
        <v>0</v>
      </c>
    </row>
    <row r="596" spans="1:3" x14ac:dyDescent="0.25">
      <c r="A596" t="s">
        <v>486</v>
      </c>
      <c r="B596" t="s">
        <v>1548</v>
      </c>
      <c r="C596" s="9">
        <f>VLOOKUP(A596,'Game 5'!B:C,2,FALSE)</f>
        <v>49.2</v>
      </c>
    </row>
    <row r="597" spans="1:3" x14ac:dyDescent="0.25">
      <c r="A597" t="s">
        <v>188</v>
      </c>
      <c r="B597" t="s">
        <v>1549</v>
      </c>
      <c r="C597" s="9">
        <f>VLOOKUP(A597,'Game 5'!B:C,2,FALSE)</f>
        <v>82.5</v>
      </c>
    </row>
    <row r="598" spans="1:3" x14ac:dyDescent="0.25">
      <c r="A598" t="s">
        <v>749</v>
      </c>
      <c r="B598" t="s">
        <v>1550</v>
      </c>
      <c r="C598" s="9">
        <f>VLOOKUP(A598,'Game 5'!B:C,2,FALSE)</f>
        <v>0</v>
      </c>
    </row>
    <row r="599" spans="1:3" x14ac:dyDescent="0.25">
      <c r="A599" t="s">
        <v>440</v>
      </c>
      <c r="B599" t="s">
        <v>1551</v>
      </c>
      <c r="C599" s="9">
        <f>VLOOKUP(A599,'Game 5'!B:C,2,FALSE)</f>
        <v>53.3</v>
      </c>
    </row>
    <row r="600" spans="1:3" x14ac:dyDescent="0.25">
      <c r="A600" t="s">
        <v>429</v>
      </c>
      <c r="B600" t="s">
        <v>1552</v>
      </c>
      <c r="C600" s="9">
        <f>VLOOKUP(A600,'Game 5'!B:C,2,FALSE)</f>
        <v>54.1</v>
      </c>
    </row>
    <row r="601" spans="1:3" x14ac:dyDescent="0.25">
      <c r="A601" t="s">
        <v>741</v>
      </c>
      <c r="B601" t="s">
        <v>1553</v>
      </c>
      <c r="C601" s="9">
        <f>VLOOKUP(A601,'Game 5'!B:C,2,FALSE)</f>
        <v>0</v>
      </c>
    </row>
    <row r="602" spans="1:3" x14ac:dyDescent="0.25">
      <c r="A602" t="s">
        <v>748</v>
      </c>
      <c r="B602" t="s">
        <v>1554</v>
      </c>
      <c r="C602" s="9">
        <f>VLOOKUP(A602,'Game 5'!B:C,2,FALSE)</f>
        <v>0</v>
      </c>
    </row>
    <row r="603" spans="1:3" x14ac:dyDescent="0.25">
      <c r="A603" t="s">
        <v>146</v>
      </c>
      <c r="B603" t="s">
        <v>1555</v>
      </c>
      <c r="C603" s="9">
        <f>VLOOKUP(A603,'Game 5'!B:C,2,FALSE)</f>
        <v>92.9</v>
      </c>
    </row>
    <row r="604" spans="1:3" x14ac:dyDescent="0.25">
      <c r="A604" t="s">
        <v>584</v>
      </c>
      <c r="B604" t="s">
        <v>1556</v>
      </c>
      <c r="C604" s="9">
        <f>VLOOKUP(A604,'Game 5'!B:C,2,FALSE)</f>
        <v>36</v>
      </c>
    </row>
    <row r="605" spans="1:3" x14ac:dyDescent="0.25">
      <c r="A605" t="s">
        <v>292</v>
      </c>
      <c r="B605" t="s">
        <v>1557</v>
      </c>
      <c r="C605" s="9">
        <f>VLOOKUP(A605,'Game 5'!B:C,2,FALSE)</f>
        <v>66.3</v>
      </c>
    </row>
    <row r="606" spans="1:3" x14ac:dyDescent="0.25">
      <c r="A606" t="s">
        <v>242</v>
      </c>
      <c r="B606" t="s">
        <v>1558</v>
      </c>
      <c r="C606" s="9">
        <f>VLOOKUP(A606,'Game 5'!B:C,2,FALSE)</f>
        <v>73.599999999999994</v>
      </c>
    </row>
    <row r="607" spans="1:3" x14ac:dyDescent="0.25">
      <c r="A607" t="s">
        <v>635</v>
      </c>
      <c r="B607" t="s">
        <v>1559</v>
      </c>
      <c r="C607" s="9">
        <f>VLOOKUP(A607,'Game 5'!B:C,2,FALSE)</f>
        <v>26</v>
      </c>
    </row>
    <row r="608" spans="1:3" x14ac:dyDescent="0.25">
      <c r="A608" t="s">
        <v>172</v>
      </c>
      <c r="B608" t="s">
        <v>1560</v>
      </c>
      <c r="C608" s="9">
        <f>VLOOKUP(A608,'Game 5'!B:C,2,FALSE)</f>
        <v>86.2</v>
      </c>
    </row>
    <row r="609" spans="1:3" x14ac:dyDescent="0.25">
      <c r="A609" t="s">
        <v>385</v>
      </c>
      <c r="B609" t="s">
        <v>1561</v>
      </c>
      <c r="C609" s="9">
        <f>VLOOKUP(A609,'Game 5'!B:C,2,FALSE)</f>
        <v>57.4</v>
      </c>
    </row>
    <row r="610" spans="1:3" x14ac:dyDescent="0.25">
      <c r="A610" t="s">
        <v>397</v>
      </c>
      <c r="B610" t="s">
        <v>1562</v>
      </c>
      <c r="C610" s="9">
        <f>VLOOKUP(A610,'Game 5'!B:C,2,FALSE)</f>
        <v>56.9</v>
      </c>
    </row>
    <row r="611" spans="1:3" x14ac:dyDescent="0.25">
      <c r="A611" t="s">
        <v>543</v>
      </c>
      <c r="B611" t="s">
        <v>1563</v>
      </c>
      <c r="C611" s="9">
        <f>VLOOKUP(A611,'Game 5'!B:C,2,FALSE)</f>
        <v>42</v>
      </c>
    </row>
    <row r="612" spans="1:3" x14ac:dyDescent="0.25">
      <c r="A612" t="s">
        <v>370</v>
      </c>
      <c r="B612" t="s">
        <v>1564</v>
      </c>
      <c r="C612" s="9">
        <f>VLOOKUP(A612,'Game 5'!B:C,2,FALSE)</f>
        <v>58.4</v>
      </c>
    </row>
    <row r="613" spans="1:3" x14ac:dyDescent="0.25">
      <c r="A613" t="s">
        <v>574</v>
      </c>
      <c r="B613" t="s">
        <v>1565</v>
      </c>
      <c r="C613" s="9">
        <f>VLOOKUP(A613,'Game 5'!B:C,2,FALSE)</f>
        <v>37.299999999999997</v>
      </c>
    </row>
    <row r="614" spans="1:3" x14ac:dyDescent="0.25">
      <c r="A614" t="s">
        <v>319</v>
      </c>
      <c r="B614" t="s">
        <v>1566</v>
      </c>
      <c r="C614" s="9">
        <f>VLOOKUP(A614,'Game 5'!B:C,2,FALSE)</f>
        <v>62.9</v>
      </c>
    </row>
    <row r="615" spans="1:3" x14ac:dyDescent="0.25">
      <c r="A615" t="s">
        <v>510</v>
      </c>
      <c r="B615" t="s">
        <v>1567</v>
      </c>
      <c r="C615" s="9">
        <f>VLOOKUP(A615,'Game 5'!B:C,2,FALSE)</f>
        <v>46.8</v>
      </c>
    </row>
    <row r="616" spans="1:3" x14ac:dyDescent="0.25">
      <c r="A616" t="s">
        <v>643</v>
      </c>
      <c r="B616" t="s">
        <v>1568</v>
      </c>
      <c r="C616" s="9">
        <f>VLOOKUP(A616,'Game 5'!B:C,2,FALSE)</f>
        <v>22</v>
      </c>
    </row>
    <row r="617" spans="1:3" x14ac:dyDescent="0.25">
      <c r="A617" t="s">
        <v>570</v>
      </c>
      <c r="B617" t="s">
        <v>1569</v>
      </c>
      <c r="C617" s="9">
        <f>VLOOKUP(A617,'Game 5'!B:C,2,FALSE)</f>
        <v>38.4</v>
      </c>
    </row>
    <row r="618" spans="1:3" x14ac:dyDescent="0.25">
      <c r="A618" t="s">
        <v>742</v>
      </c>
      <c r="B618" t="s">
        <v>1570</v>
      </c>
      <c r="C618" s="9">
        <f>VLOOKUP(A618,'Game 5'!B:C,2,FALSE)</f>
        <v>0</v>
      </c>
    </row>
    <row r="619" spans="1:3" x14ac:dyDescent="0.25">
      <c r="A619" t="s">
        <v>478</v>
      </c>
      <c r="B619" t="s">
        <v>1571</v>
      </c>
      <c r="C619" s="9">
        <f>VLOOKUP(A619,'Game 5'!B:C,2,FALSE)</f>
        <v>49.9</v>
      </c>
    </row>
    <row r="620" spans="1:3" x14ac:dyDescent="0.25">
      <c r="A620" t="s">
        <v>233</v>
      </c>
      <c r="B620" t="s">
        <v>1572</v>
      </c>
      <c r="C620" s="9">
        <f>VLOOKUP(A620,'Game 5'!B:C,2,FALSE)</f>
        <v>75.099999999999994</v>
      </c>
    </row>
    <row r="621" spans="1:3" x14ac:dyDescent="0.25">
      <c r="A621" t="s">
        <v>658</v>
      </c>
      <c r="B621" t="s">
        <v>1573</v>
      </c>
      <c r="C621" s="9">
        <f>VLOOKUP(A621,'Game 5'!B:C,2,FALSE)</f>
        <v>11</v>
      </c>
    </row>
    <row r="622" spans="1:3" x14ac:dyDescent="0.25">
      <c r="A622" t="s">
        <v>624</v>
      </c>
      <c r="B622" t="s">
        <v>1574</v>
      </c>
      <c r="C622" s="9">
        <f>VLOOKUP(A622,'Game 5'!B:C,2,FALSE)</f>
        <v>27.2</v>
      </c>
    </row>
    <row r="623" spans="1:3" x14ac:dyDescent="0.25">
      <c r="A623" t="s">
        <v>368</v>
      </c>
      <c r="B623" t="s">
        <v>1575</v>
      </c>
      <c r="C623" s="9">
        <f>VLOOKUP(A623,'Game 5'!B:C,2,FALSE)</f>
        <v>58.7</v>
      </c>
    </row>
    <row r="624" spans="1:3" x14ac:dyDescent="0.25">
      <c r="A624" t="s">
        <v>755</v>
      </c>
      <c r="B624" t="s">
        <v>1576</v>
      </c>
      <c r="C624" s="9">
        <f>VLOOKUP(A624,'Game 5'!B:C,2,FALSE)</f>
        <v>0</v>
      </c>
    </row>
    <row r="625" spans="1:3" x14ac:dyDescent="0.25">
      <c r="A625" t="s">
        <v>373</v>
      </c>
      <c r="B625" t="s">
        <v>1577</v>
      </c>
      <c r="C625" s="9">
        <f>VLOOKUP(A625,'Game 5'!B:C,2,FALSE)</f>
        <v>58.3</v>
      </c>
    </row>
    <row r="626" spans="1:3" x14ac:dyDescent="0.25">
      <c r="A626" t="s">
        <v>747</v>
      </c>
      <c r="B626" t="s">
        <v>1578</v>
      </c>
      <c r="C626" s="9">
        <f>VLOOKUP(A626,'Game 5'!B:C,2,FALSE)</f>
        <v>0</v>
      </c>
    </row>
    <row r="627" spans="1:3" x14ac:dyDescent="0.25">
      <c r="A627" t="s">
        <v>576</v>
      </c>
      <c r="B627" t="s">
        <v>1579</v>
      </c>
      <c r="C627" s="9">
        <f>VLOOKUP(A627,'Game 5'!B:C,2,FALSE)</f>
        <v>37.1</v>
      </c>
    </row>
    <row r="628" spans="1:3" x14ac:dyDescent="0.25">
      <c r="A628" t="s">
        <v>539</v>
      </c>
      <c r="B628" t="s">
        <v>1580</v>
      </c>
      <c r="C628" s="9">
        <f>VLOOKUP(A628,'Game 5'!B:C,2,FALSE)</f>
        <v>42.4</v>
      </c>
    </row>
    <row r="629" spans="1:3" x14ac:dyDescent="0.25">
      <c r="A629" t="s">
        <v>273</v>
      </c>
      <c r="B629" t="s">
        <v>1581</v>
      </c>
      <c r="C629" s="9">
        <f>VLOOKUP(A629,'Game 5'!B:C,2,FALSE)</f>
        <v>69.400000000000006</v>
      </c>
    </row>
    <row r="630" spans="1:3" x14ac:dyDescent="0.25">
      <c r="A630" t="s">
        <v>527</v>
      </c>
      <c r="B630" t="s">
        <v>1582</v>
      </c>
      <c r="C630" s="9">
        <f>VLOOKUP(A630,'Game 5'!B:C,2,FALSE)</f>
        <v>44.7</v>
      </c>
    </row>
    <row r="631" spans="1:3" x14ac:dyDescent="0.25">
      <c r="A631" t="s">
        <v>396</v>
      </c>
      <c r="B631" t="s">
        <v>1583</v>
      </c>
      <c r="C631" s="9">
        <f>VLOOKUP(A631,'Game 5'!B:C,2,FALSE)</f>
        <v>56.9</v>
      </c>
    </row>
    <row r="632" spans="1:3" x14ac:dyDescent="0.25">
      <c r="A632" t="s">
        <v>437</v>
      </c>
      <c r="B632" t="s">
        <v>1584</v>
      </c>
      <c r="C632" s="9">
        <f>VLOOKUP(A632,'Game 8'!B:C,2,FALSE)</f>
        <v>53.4</v>
      </c>
    </row>
    <row r="633" spans="1:3" x14ac:dyDescent="0.25">
      <c r="A633" t="s">
        <v>321</v>
      </c>
      <c r="B633" t="s">
        <v>1585</v>
      </c>
      <c r="C633" s="9">
        <f>VLOOKUP(A633,'Game 8'!B:C,2,FALSE)</f>
        <v>62.6</v>
      </c>
    </row>
    <row r="634" spans="1:3" x14ac:dyDescent="0.25">
      <c r="A634" t="s">
        <v>356</v>
      </c>
      <c r="B634" t="s">
        <v>1586</v>
      </c>
      <c r="C634" s="9">
        <f>VLOOKUP(A634,'Game 8'!B:C,2,FALSE)</f>
        <v>59.5</v>
      </c>
    </row>
    <row r="635" spans="1:3" x14ac:dyDescent="0.25">
      <c r="A635" t="s">
        <v>692</v>
      </c>
      <c r="B635" t="s">
        <v>1587</v>
      </c>
      <c r="C635" s="9">
        <f>VLOOKUP(A635,'Game 8'!B:C,2,FALSE)</f>
        <v>0</v>
      </c>
    </row>
    <row r="636" spans="1:3" x14ac:dyDescent="0.25">
      <c r="A636" t="s">
        <v>259</v>
      </c>
      <c r="B636" t="s">
        <v>1588</v>
      </c>
      <c r="C636" s="9">
        <f>VLOOKUP(A636,'Game 8'!B:C,2,FALSE)</f>
        <v>70.8</v>
      </c>
    </row>
    <row r="637" spans="1:3" x14ac:dyDescent="0.25">
      <c r="A637" t="s">
        <v>482</v>
      </c>
      <c r="B637" t="s">
        <v>1589</v>
      </c>
      <c r="C637" s="9">
        <f>VLOOKUP(A637,'Game 8'!B:C,2,FALSE)</f>
        <v>49.6</v>
      </c>
    </row>
    <row r="638" spans="1:3" x14ac:dyDescent="0.25">
      <c r="A638" t="s">
        <v>687</v>
      </c>
      <c r="B638" t="s">
        <v>1590</v>
      </c>
      <c r="C638" s="9">
        <f>VLOOKUP(A638,'Game 8'!B:C,2,FALSE)</f>
        <v>0</v>
      </c>
    </row>
    <row r="639" spans="1:3" x14ac:dyDescent="0.25">
      <c r="A639" t="s">
        <v>554</v>
      </c>
      <c r="B639" t="s">
        <v>1591</v>
      </c>
      <c r="C639" s="9">
        <f>VLOOKUP(A639,'Game 8'!B:C,2,FALSE)</f>
        <v>41.2</v>
      </c>
    </row>
    <row r="640" spans="1:3" x14ac:dyDescent="0.25">
      <c r="A640" t="s">
        <v>586</v>
      </c>
      <c r="B640" t="s">
        <v>1592</v>
      </c>
      <c r="C640" s="9">
        <f>VLOOKUP(A640,'Game 8'!B:C,2,FALSE)</f>
        <v>35.200000000000003</v>
      </c>
    </row>
    <row r="641" spans="1:3" x14ac:dyDescent="0.25">
      <c r="A641" t="s">
        <v>647</v>
      </c>
      <c r="B641" t="s">
        <v>1593</v>
      </c>
      <c r="C641" s="9">
        <f>VLOOKUP(A641,'Game 8'!B:C,2,FALSE)</f>
        <v>21</v>
      </c>
    </row>
    <row r="642" spans="1:3" x14ac:dyDescent="0.25">
      <c r="A642" t="s">
        <v>115</v>
      </c>
      <c r="B642" t="s">
        <v>1594</v>
      </c>
      <c r="C642" s="9">
        <f>VLOOKUP(A642,'Game 8'!B:C,2,FALSE)</f>
        <v>103.8</v>
      </c>
    </row>
    <row r="643" spans="1:3" x14ac:dyDescent="0.25">
      <c r="A643" t="s">
        <v>225</v>
      </c>
      <c r="B643" t="s">
        <v>1595</v>
      </c>
      <c r="C643" s="9">
        <f>VLOOKUP(A643,'Game 8'!B:C,2,FALSE)</f>
        <v>76.400000000000006</v>
      </c>
    </row>
    <row r="644" spans="1:3" x14ac:dyDescent="0.25">
      <c r="A644" t="s">
        <v>387</v>
      </c>
      <c r="B644" t="s">
        <v>1596</v>
      </c>
      <c r="C644" s="9">
        <f>VLOOKUP(A644,'Game 8'!B:C,2,FALSE)</f>
        <v>57.3</v>
      </c>
    </row>
    <row r="645" spans="1:3" x14ac:dyDescent="0.25">
      <c r="A645" t="s">
        <v>633</v>
      </c>
      <c r="B645" t="s">
        <v>1597</v>
      </c>
      <c r="C645" s="9">
        <f>VLOOKUP(A645,'Game 8'!B:C,2,FALSE)</f>
        <v>26</v>
      </c>
    </row>
    <row r="646" spans="1:3" x14ac:dyDescent="0.25">
      <c r="A646" t="s">
        <v>326</v>
      </c>
      <c r="B646" t="s">
        <v>1598</v>
      </c>
      <c r="C646" s="9">
        <f>VLOOKUP(A646,'Game 8'!B:C,2,FALSE)</f>
        <v>62.3</v>
      </c>
    </row>
    <row r="647" spans="1:3" x14ac:dyDescent="0.25">
      <c r="A647" t="s">
        <v>634</v>
      </c>
      <c r="B647" t="s">
        <v>1599</v>
      </c>
      <c r="C647" s="9">
        <f>VLOOKUP(A647,'Game 8'!B:C,2,FALSE)</f>
        <v>26</v>
      </c>
    </row>
    <row r="648" spans="1:3" x14ac:dyDescent="0.25">
      <c r="A648" t="s">
        <v>572</v>
      </c>
      <c r="B648" t="s">
        <v>1600</v>
      </c>
      <c r="C648" s="9">
        <f>VLOOKUP(A648,'Game 8'!B:C,2,FALSE)</f>
        <v>37.799999999999997</v>
      </c>
    </row>
    <row r="649" spans="1:3" x14ac:dyDescent="0.25">
      <c r="A649" t="s">
        <v>491</v>
      </c>
      <c r="B649" t="s">
        <v>1601</v>
      </c>
      <c r="C649" s="9">
        <f>VLOOKUP(A649,'Game 8'!B:C,2,FALSE)</f>
        <v>49</v>
      </c>
    </row>
    <row r="650" spans="1:3" x14ac:dyDescent="0.25">
      <c r="A650" t="s">
        <v>438</v>
      </c>
      <c r="B650" t="s">
        <v>1602</v>
      </c>
      <c r="C650" s="9">
        <f>VLOOKUP(A650,'Game 8'!B:C,2,FALSE)</f>
        <v>53.3</v>
      </c>
    </row>
    <row r="651" spans="1:3" x14ac:dyDescent="0.25">
      <c r="A651" t="s">
        <v>357</v>
      </c>
      <c r="B651" t="s">
        <v>1603</v>
      </c>
      <c r="C651" s="9">
        <f>VLOOKUP(A651,'Game 8'!B:C,2,FALSE)</f>
        <v>59.5</v>
      </c>
    </row>
    <row r="652" spans="1:3" x14ac:dyDescent="0.25">
      <c r="A652" t="s">
        <v>683</v>
      </c>
      <c r="B652" t="s">
        <v>1604</v>
      </c>
      <c r="C652" s="9">
        <f>VLOOKUP(A652,'Game 8'!B:C,2,FALSE)</f>
        <v>0</v>
      </c>
    </row>
    <row r="653" spans="1:3" x14ac:dyDescent="0.25">
      <c r="A653" t="s">
        <v>475</v>
      </c>
      <c r="B653" t="s">
        <v>1605</v>
      </c>
      <c r="C653" s="9">
        <f>VLOOKUP(A653,'Game 8'!B:C,2,FALSE)</f>
        <v>50.4</v>
      </c>
    </row>
    <row r="654" spans="1:3" x14ac:dyDescent="0.25">
      <c r="A654" t="s">
        <v>476</v>
      </c>
      <c r="B654" t="s">
        <v>1606</v>
      </c>
      <c r="C654" s="9">
        <f>VLOOKUP(A654,'Game 8'!B:C,2,FALSE)</f>
        <v>50.2</v>
      </c>
    </row>
    <row r="655" spans="1:3" x14ac:dyDescent="0.25">
      <c r="A655" t="s">
        <v>686</v>
      </c>
      <c r="B655" t="s">
        <v>1607</v>
      </c>
      <c r="C655" s="9">
        <f>VLOOKUP(A655,'Game 8'!B:C,2,FALSE)</f>
        <v>0</v>
      </c>
    </row>
    <row r="656" spans="1:3" x14ac:dyDescent="0.25">
      <c r="A656" t="s">
        <v>283</v>
      </c>
      <c r="B656" t="s">
        <v>1608</v>
      </c>
      <c r="C656" s="9">
        <f>VLOOKUP(A656,'Game 8'!B:C,2,FALSE)</f>
        <v>68</v>
      </c>
    </row>
    <row r="657" spans="1:3" x14ac:dyDescent="0.25">
      <c r="A657" t="s">
        <v>271</v>
      </c>
      <c r="B657" t="s">
        <v>1609</v>
      </c>
      <c r="C657" s="9">
        <f>VLOOKUP(A657,'Game 8'!B:C,2,FALSE)</f>
        <v>69.599999999999994</v>
      </c>
    </row>
    <row r="658" spans="1:3" x14ac:dyDescent="0.25">
      <c r="A658" t="s">
        <v>696</v>
      </c>
      <c r="B658" t="s">
        <v>1610</v>
      </c>
      <c r="C658" s="9">
        <f>VLOOKUP(A658,'Game 8'!B:C,2,FALSE)</f>
        <v>0</v>
      </c>
    </row>
    <row r="659" spans="1:3" x14ac:dyDescent="0.25">
      <c r="A659" t="s">
        <v>307</v>
      </c>
      <c r="B659" t="s">
        <v>1611</v>
      </c>
      <c r="C659" s="9">
        <f>VLOOKUP(A659,'Game 8'!B:C,2,FALSE)</f>
        <v>63.4</v>
      </c>
    </row>
    <row r="660" spans="1:3" x14ac:dyDescent="0.25">
      <c r="A660" t="s">
        <v>131</v>
      </c>
      <c r="B660" t="s">
        <v>1612</v>
      </c>
      <c r="C660" s="9">
        <f>VLOOKUP(A660,'Game 8'!B:C,2,FALSE)</f>
        <v>98.6</v>
      </c>
    </row>
    <row r="661" spans="1:3" x14ac:dyDescent="0.25">
      <c r="A661" t="s">
        <v>528</v>
      </c>
      <c r="B661" t="s">
        <v>1613</v>
      </c>
      <c r="C661" s="9">
        <f>VLOOKUP(A661,'Game 8'!B:C,2,FALSE)</f>
        <v>44.3</v>
      </c>
    </row>
    <row r="662" spans="1:3" x14ac:dyDescent="0.25">
      <c r="A662" t="s">
        <v>616</v>
      </c>
      <c r="B662" t="s">
        <v>1614</v>
      </c>
      <c r="C662" s="9">
        <f>VLOOKUP(A662,'Game 8'!B:C,2,FALSE)</f>
        <v>29.7</v>
      </c>
    </row>
    <row r="663" spans="1:3" x14ac:dyDescent="0.25">
      <c r="A663" t="s">
        <v>317</v>
      </c>
      <c r="B663" t="s">
        <v>1615</v>
      </c>
      <c r="C663" s="9">
        <f>VLOOKUP(A663,'Game 8'!B:C,2,FALSE)</f>
        <v>62.9</v>
      </c>
    </row>
    <row r="664" spans="1:3" x14ac:dyDescent="0.25">
      <c r="A664" t="s">
        <v>602</v>
      </c>
      <c r="B664" t="s">
        <v>1616</v>
      </c>
      <c r="C664" s="9">
        <f>VLOOKUP(A664,'Game 8'!B:C,2,FALSE)</f>
        <v>32</v>
      </c>
    </row>
    <row r="665" spans="1:3" x14ac:dyDescent="0.25">
      <c r="A665" t="s">
        <v>691</v>
      </c>
      <c r="B665" t="s">
        <v>1617</v>
      </c>
      <c r="C665" s="9">
        <f>VLOOKUP(A665,'Game 8'!B:C,2,FALSE)</f>
        <v>0</v>
      </c>
    </row>
    <row r="666" spans="1:3" x14ac:dyDescent="0.25">
      <c r="A666" t="s">
        <v>318</v>
      </c>
      <c r="B666" t="s">
        <v>1618</v>
      </c>
      <c r="C666" s="9">
        <f>VLOOKUP(A666,'Game 8'!B:C,2,FALSE)</f>
        <v>62.9</v>
      </c>
    </row>
    <row r="667" spans="1:3" x14ac:dyDescent="0.25">
      <c r="A667" t="s">
        <v>186</v>
      </c>
      <c r="B667" t="s">
        <v>1619</v>
      </c>
      <c r="C667" s="9">
        <f>VLOOKUP(A667,'Game 8'!B:C,2,FALSE)</f>
        <v>82.8</v>
      </c>
    </row>
    <row r="668" spans="1:3" x14ac:dyDescent="0.25">
      <c r="A668" t="s">
        <v>587</v>
      </c>
      <c r="B668" t="s">
        <v>1620</v>
      </c>
      <c r="C668" s="9">
        <f>VLOOKUP(A668,'Game 8'!B:C,2,FALSE)</f>
        <v>34.9</v>
      </c>
    </row>
    <row r="669" spans="1:3" x14ac:dyDescent="0.25">
      <c r="A669" t="s">
        <v>682</v>
      </c>
      <c r="B669" t="s">
        <v>1621</v>
      </c>
      <c r="C669" s="9">
        <f>VLOOKUP(A669,'Game 8'!B:C,2,FALSE)</f>
        <v>0</v>
      </c>
    </row>
    <row r="670" spans="1:3" x14ac:dyDescent="0.25">
      <c r="A670" t="s">
        <v>333</v>
      </c>
      <c r="B670" t="s">
        <v>1622</v>
      </c>
      <c r="C670" s="9">
        <f>VLOOKUP(A670,'Game 8'!B:C,2,FALSE)</f>
        <v>61.6</v>
      </c>
    </row>
    <row r="671" spans="1:3" x14ac:dyDescent="0.25">
      <c r="A671" t="s">
        <v>550</v>
      </c>
      <c r="B671" t="s">
        <v>1623</v>
      </c>
      <c r="C671" s="9">
        <f>VLOOKUP(A671,'Game 8'!B:C,2,FALSE)</f>
        <v>41.5</v>
      </c>
    </row>
    <row r="672" spans="1:3" x14ac:dyDescent="0.25">
      <c r="A672" t="s">
        <v>129</v>
      </c>
      <c r="B672" t="s">
        <v>1624</v>
      </c>
      <c r="C672" s="9">
        <f>VLOOKUP(A672,'Game 8'!B:C,2,FALSE)</f>
        <v>99.4</v>
      </c>
    </row>
    <row r="673" spans="1:3" x14ac:dyDescent="0.25">
      <c r="A673" t="s">
        <v>106</v>
      </c>
      <c r="B673" t="s">
        <v>1625</v>
      </c>
      <c r="C673" s="9">
        <f>VLOOKUP(A673,'Game 8'!B:C,2,FALSE)</f>
        <v>111.3</v>
      </c>
    </row>
    <row r="674" spans="1:3" x14ac:dyDescent="0.25">
      <c r="A674" t="s">
        <v>257</v>
      </c>
      <c r="B674" t="s">
        <v>1626</v>
      </c>
      <c r="C674" s="9">
        <f>VLOOKUP(A674,'Game 8'!B:C,2,FALSE)</f>
        <v>70.900000000000006</v>
      </c>
    </row>
    <row r="675" spans="1:3" x14ac:dyDescent="0.25">
      <c r="A675" t="s">
        <v>132</v>
      </c>
      <c r="B675" t="s">
        <v>1627</v>
      </c>
      <c r="C675" s="9">
        <f>VLOOKUP(A675,'Game 8'!B:C,2,FALSE)</f>
        <v>98.5</v>
      </c>
    </row>
    <row r="676" spans="1:3" x14ac:dyDescent="0.25">
      <c r="A676" t="s">
        <v>166</v>
      </c>
      <c r="B676" t="s">
        <v>1628</v>
      </c>
      <c r="C676" s="9">
        <f>VLOOKUP(A676,'Game 8'!B:C,2,FALSE)</f>
        <v>88.3</v>
      </c>
    </row>
    <row r="677" spans="1:3" x14ac:dyDescent="0.25">
      <c r="A677" t="s">
        <v>555</v>
      </c>
      <c r="B677" t="s">
        <v>1629</v>
      </c>
      <c r="C677" s="9">
        <f>VLOOKUP(A677,'Game 8'!B:C,2,FALSE)</f>
        <v>41.1</v>
      </c>
    </row>
    <row r="678" spans="1:3" x14ac:dyDescent="0.25">
      <c r="A678" t="s">
        <v>444</v>
      </c>
      <c r="B678" t="s">
        <v>1630</v>
      </c>
      <c r="C678" s="9">
        <f>VLOOKUP(A678,'Game 8'!B:C,2,FALSE)</f>
        <v>53</v>
      </c>
    </row>
    <row r="679" spans="1:3" x14ac:dyDescent="0.25">
      <c r="A679" t="s">
        <v>366</v>
      </c>
      <c r="B679" t="s">
        <v>1631</v>
      </c>
      <c r="C679" s="9">
        <f>VLOOKUP(A679,'Game 8'!B:C,2,FALSE)</f>
        <v>58.7</v>
      </c>
    </row>
    <row r="680" spans="1:3" x14ac:dyDescent="0.25">
      <c r="A680" t="s">
        <v>386</v>
      </c>
      <c r="B680" t="s">
        <v>1632</v>
      </c>
      <c r="C680" s="9">
        <f>VLOOKUP(A680,'Game 8'!B:C,2,FALSE)</f>
        <v>57.3</v>
      </c>
    </row>
    <row r="681" spans="1:3" x14ac:dyDescent="0.25">
      <c r="A681" t="s">
        <v>173</v>
      </c>
      <c r="B681" t="s">
        <v>1633</v>
      </c>
      <c r="C681" s="9">
        <f>VLOOKUP(A681,'Game 8'!B:C,2,FALSE)</f>
        <v>86</v>
      </c>
    </row>
    <row r="682" spans="1:3" x14ac:dyDescent="0.25">
      <c r="A682" t="s">
        <v>405</v>
      </c>
      <c r="B682" t="s">
        <v>1634</v>
      </c>
      <c r="C682" s="9">
        <f>VLOOKUP(A682,'Game 8'!B:C,2,FALSE)</f>
        <v>56.2</v>
      </c>
    </row>
    <row r="683" spans="1:3" x14ac:dyDescent="0.25">
      <c r="A683" t="s">
        <v>342</v>
      </c>
      <c r="B683" t="s">
        <v>1635</v>
      </c>
      <c r="C683" s="9">
        <f>VLOOKUP(A683,'Game 8'!B:C,2,FALSE)</f>
        <v>60.9</v>
      </c>
    </row>
    <row r="684" spans="1:3" x14ac:dyDescent="0.25">
      <c r="A684" t="s">
        <v>354</v>
      </c>
      <c r="B684" t="s">
        <v>1636</v>
      </c>
      <c r="C684" s="9">
        <f>VLOOKUP(A684,'Game 8'!B:C,2,FALSE)</f>
        <v>59.7</v>
      </c>
    </row>
    <row r="685" spans="1:3" x14ac:dyDescent="0.25">
      <c r="A685" t="s">
        <v>685</v>
      </c>
      <c r="B685" t="s">
        <v>1637</v>
      </c>
      <c r="C685" s="9">
        <f>VLOOKUP(A685,'Game 8'!B:C,2,FALSE)</f>
        <v>0</v>
      </c>
    </row>
    <row r="686" spans="1:3" x14ac:dyDescent="0.25">
      <c r="A686" t="s">
        <v>468</v>
      </c>
      <c r="B686" t="s">
        <v>1638</v>
      </c>
      <c r="C686" s="9">
        <f>VLOOKUP(A686,'Game 8'!B:C,2,FALSE)</f>
        <v>51</v>
      </c>
    </row>
    <row r="687" spans="1:3" x14ac:dyDescent="0.25">
      <c r="A687" t="s">
        <v>423</v>
      </c>
      <c r="B687" t="s">
        <v>1639</v>
      </c>
      <c r="C687" s="9">
        <f>VLOOKUP(A687,'Game 8'!B:C,2,FALSE)</f>
        <v>54.8</v>
      </c>
    </row>
    <row r="688" spans="1:3" x14ac:dyDescent="0.25">
      <c r="A688" t="s">
        <v>681</v>
      </c>
      <c r="B688" t="s">
        <v>1640</v>
      </c>
      <c r="C688" s="9">
        <f>VLOOKUP(A688,'Game 8'!B:C,2,FALSE)</f>
        <v>0</v>
      </c>
    </row>
    <row r="689" spans="1:3" x14ac:dyDescent="0.25">
      <c r="A689" t="s">
        <v>110</v>
      </c>
      <c r="B689" t="s">
        <v>1641</v>
      </c>
      <c r="C689" s="9">
        <f>VLOOKUP(A689,'Game 8'!B:C,2,FALSE)</f>
        <v>107.3</v>
      </c>
    </row>
    <row r="690" spans="1:3" x14ac:dyDescent="0.25">
      <c r="A690" t="s">
        <v>185</v>
      </c>
      <c r="B690" t="s">
        <v>1642</v>
      </c>
      <c r="C690" s="9">
        <f>VLOOKUP(A690,'Game 8'!B:C,2,FALSE)</f>
        <v>82.8</v>
      </c>
    </row>
    <row r="691" spans="1:3" x14ac:dyDescent="0.25">
      <c r="A691" t="s">
        <v>684</v>
      </c>
      <c r="B691" t="s">
        <v>1643</v>
      </c>
      <c r="C691" s="9">
        <f>VLOOKUP(A691,'Game 8'!B:C,2,FALSE)</f>
        <v>0</v>
      </c>
    </row>
    <row r="692" spans="1:3" x14ac:dyDescent="0.25">
      <c r="A692" t="s">
        <v>449</v>
      </c>
      <c r="B692" t="s">
        <v>1644</v>
      </c>
      <c r="C692" s="9">
        <f>VLOOKUP(A692,'Game 8'!B:C,2,FALSE)</f>
        <v>52.8</v>
      </c>
    </row>
    <row r="693" spans="1:3" x14ac:dyDescent="0.25">
      <c r="A693" t="s">
        <v>607</v>
      </c>
      <c r="B693" t="s">
        <v>1645</v>
      </c>
      <c r="C693" s="9">
        <f>VLOOKUP(A693,'Game 8'!B:C,2,FALSE)</f>
        <v>31.5</v>
      </c>
    </row>
    <row r="694" spans="1:3" x14ac:dyDescent="0.25">
      <c r="A694" t="s">
        <v>313</v>
      </c>
      <c r="B694" t="s">
        <v>1646</v>
      </c>
      <c r="C694" s="9">
        <f>VLOOKUP(A694,'Game 8'!B:C,2,FALSE)</f>
        <v>63</v>
      </c>
    </row>
    <row r="695" spans="1:3" x14ac:dyDescent="0.25">
      <c r="A695" t="s">
        <v>213</v>
      </c>
      <c r="B695" t="s">
        <v>1647</v>
      </c>
      <c r="C695" s="9">
        <f>VLOOKUP(A695,'Game 8'!B:C,2,FALSE)</f>
        <v>78.900000000000006</v>
      </c>
    </row>
    <row r="696" spans="1:3" x14ac:dyDescent="0.25">
      <c r="A696" t="s">
        <v>688</v>
      </c>
      <c r="B696" t="s">
        <v>1648</v>
      </c>
      <c r="C696" s="9">
        <f>VLOOKUP(A696,'Game 8'!B:C,2,FALSE)</f>
        <v>0</v>
      </c>
    </row>
    <row r="697" spans="1:3" x14ac:dyDescent="0.25">
      <c r="A697" t="s">
        <v>588</v>
      </c>
      <c r="B697" t="s">
        <v>1649</v>
      </c>
      <c r="C697" s="9">
        <f>VLOOKUP(A697,'Game 8'!B:C,2,FALSE)</f>
        <v>34.5</v>
      </c>
    </row>
    <row r="698" spans="1:3" x14ac:dyDescent="0.25">
      <c r="A698" t="s">
        <v>585</v>
      </c>
      <c r="B698" t="s">
        <v>1650</v>
      </c>
      <c r="C698" s="9">
        <f>VLOOKUP(A698,'Game 8'!B:C,2,FALSE)</f>
        <v>35.799999999999997</v>
      </c>
    </row>
    <row r="699" spans="1:3" x14ac:dyDescent="0.25">
      <c r="A699" t="s">
        <v>407</v>
      </c>
      <c r="B699" t="s">
        <v>1651</v>
      </c>
      <c r="C699" s="9">
        <f>VLOOKUP(A699,'Game 8'!B:C,2,FALSE)</f>
        <v>56.1</v>
      </c>
    </row>
    <row r="700" spans="1:3" x14ac:dyDescent="0.25">
      <c r="A700" t="s">
        <v>693</v>
      </c>
      <c r="B700" t="s">
        <v>1652</v>
      </c>
      <c r="C700" s="9">
        <f>VLOOKUP(A700,'Game 8'!B:C,2,FALSE)</f>
        <v>0</v>
      </c>
    </row>
    <row r="701" spans="1:3" x14ac:dyDescent="0.25">
      <c r="A701" t="s">
        <v>694</v>
      </c>
      <c r="B701" t="s">
        <v>1653</v>
      </c>
      <c r="C701" s="9">
        <f>VLOOKUP(A701,'Game 8'!B:C,2,FALSE)</f>
        <v>0</v>
      </c>
    </row>
    <row r="702" spans="1:3" x14ac:dyDescent="0.25">
      <c r="A702" t="s">
        <v>467</v>
      </c>
      <c r="B702" t="s">
        <v>1654</v>
      </c>
      <c r="C702" s="9">
        <f>VLOOKUP(A702,'Game 8'!B:C,2,FALSE)</f>
        <v>51</v>
      </c>
    </row>
    <row r="703" spans="1:3" x14ac:dyDescent="0.25">
      <c r="A703" t="s">
        <v>184</v>
      </c>
      <c r="B703" t="s">
        <v>1655</v>
      </c>
      <c r="C703" s="9">
        <f>VLOOKUP(A703,'Game 8'!B:C,2,FALSE)</f>
        <v>83.7</v>
      </c>
    </row>
    <row r="704" spans="1:3" x14ac:dyDescent="0.25">
      <c r="A704" t="s">
        <v>469</v>
      </c>
      <c r="B704" t="s">
        <v>1656</v>
      </c>
      <c r="C704" s="9">
        <f>VLOOKUP(A704,'Game 8'!B:C,2,FALSE)</f>
        <v>51</v>
      </c>
    </row>
    <row r="705" spans="1:3" x14ac:dyDescent="0.25">
      <c r="A705" t="s">
        <v>428</v>
      </c>
      <c r="B705" t="s">
        <v>1657</v>
      </c>
      <c r="C705" s="9">
        <f>VLOOKUP(A705,'Game 8'!B:C,2,FALSE)</f>
        <v>54.1</v>
      </c>
    </row>
    <row r="706" spans="1:3" x14ac:dyDescent="0.25">
      <c r="A706" t="s">
        <v>498</v>
      </c>
      <c r="B706" t="s">
        <v>1658</v>
      </c>
      <c r="C706" s="9">
        <f>VLOOKUP(A706,'Game 8'!B:C,2,FALSE)</f>
        <v>48.1</v>
      </c>
    </row>
    <row r="707" spans="1:3" x14ac:dyDescent="0.25">
      <c r="A707" t="s">
        <v>618</v>
      </c>
      <c r="B707" t="s">
        <v>1659</v>
      </c>
      <c r="C707" s="9">
        <f>VLOOKUP(A707,'Game 8'!B:C,2,FALSE)</f>
        <v>28.5</v>
      </c>
    </row>
    <row r="708" spans="1:3" x14ac:dyDescent="0.25">
      <c r="A708" t="s">
        <v>118</v>
      </c>
      <c r="B708" t="s">
        <v>1660</v>
      </c>
      <c r="C708" s="9">
        <f>VLOOKUP(A708,'Game 8'!B:C,2,FALSE)</f>
        <v>102.9</v>
      </c>
    </row>
    <row r="709" spans="1:3" x14ac:dyDescent="0.25">
      <c r="A709" t="s">
        <v>594</v>
      </c>
      <c r="B709" t="s">
        <v>1661</v>
      </c>
      <c r="C709" s="9">
        <f>VLOOKUP(A709,'Game 8'!B:C,2,FALSE)</f>
        <v>33.1</v>
      </c>
    </row>
    <row r="710" spans="1:3" x14ac:dyDescent="0.25">
      <c r="A710" t="s">
        <v>697</v>
      </c>
      <c r="B710" t="s">
        <v>1662</v>
      </c>
      <c r="C710" s="9">
        <f>VLOOKUP(A710,'Game 8'!B:C,2,FALSE)</f>
        <v>0</v>
      </c>
    </row>
    <row r="711" spans="1:3" x14ac:dyDescent="0.25">
      <c r="A711" t="s">
        <v>689</v>
      </c>
      <c r="B711" t="s">
        <v>1663</v>
      </c>
      <c r="C711" s="9">
        <f>VLOOKUP(A711,'Game 8'!B:C,2,FALSE)</f>
        <v>0</v>
      </c>
    </row>
    <row r="712" spans="1:3" x14ac:dyDescent="0.25">
      <c r="A712" t="s">
        <v>460</v>
      </c>
      <c r="B712" t="s">
        <v>1664</v>
      </c>
      <c r="C712" s="9">
        <f>VLOOKUP(A712,'Game 8'!B:C,2,FALSE)</f>
        <v>51.7</v>
      </c>
    </row>
    <row r="713" spans="1:3" x14ac:dyDescent="0.25">
      <c r="A713" t="s">
        <v>176</v>
      </c>
      <c r="B713" t="s">
        <v>1665</v>
      </c>
      <c r="C713" s="9">
        <f>VLOOKUP(A713,'Game 8'!B:C,2,FALSE)</f>
        <v>85.8</v>
      </c>
    </row>
    <row r="714" spans="1:3" x14ac:dyDescent="0.25">
      <c r="A714" t="s">
        <v>690</v>
      </c>
      <c r="B714" t="s">
        <v>1666</v>
      </c>
      <c r="C714" s="9">
        <f>VLOOKUP(A714,'Game 8'!B:C,2,FALSE)</f>
        <v>0</v>
      </c>
    </row>
    <row r="715" spans="1:3" x14ac:dyDescent="0.25">
      <c r="A715" t="s">
        <v>142</v>
      </c>
      <c r="B715" t="s">
        <v>1667</v>
      </c>
      <c r="C715" s="9">
        <f>VLOOKUP(A715,'Game 8'!B:C,2,FALSE)</f>
        <v>93.8</v>
      </c>
    </row>
    <row r="716" spans="1:3" x14ac:dyDescent="0.25">
      <c r="A716" t="s">
        <v>695</v>
      </c>
      <c r="B716" t="s">
        <v>1668</v>
      </c>
      <c r="C716" s="9">
        <f>VLOOKUP(A716,'Game 8'!B:C,2,FALSE)</f>
        <v>0</v>
      </c>
    </row>
    <row r="717" spans="1:3" x14ac:dyDescent="0.25">
      <c r="A717" t="s">
        <v>282</v>
      </c>
      <c r="B717" t="s">
        <v>1669</v>
      </c>
      <c r="C717" s="9">
        <f>VLOOKUP(A717,'Game 8'!B:C,2,FALSE)</f>
        <v>68.3</v>
      </c>
    </row>
    <row r="718" spans="1:3" x14ac:dyDescent="0.25">
      <c r="A718" t="s">
        <v>209</v>
      </c>
      <c r="B718" t="s">
        <v>1670</v>
      </c>
      <c r="C718" s="9">
        <f>VLOOKUP(A718,'Game 8'!B:C,2,FALSE)</f>
        <v>79.400000000000006</v>
      </c>
    </row>
    <row r="719" spans="1:3" x14ac:dyDescent="0.25">
      <c r="A719" t="s">
        <v>402</v>
      </c>
      <c r="B719" t="s">
        <v>1671</v>
      </c>
      <c r="C719" s="9">
        <f>VLOOKUP(A719,'Game 8'!B:C,2,FALSE)</f>
        <v>56.3</v>
      </c>
    </row>
    <row r="720" spans="1:3" x14ac:dyDescent="0.25">
      <c r="A720" t="s">
        <v>792</v>
      </c>
      <c r="B720" t="s">
        <v>1672</v>
      </c>
      <c r="C720" s="9">
        <f>VLOOKUP(A720,'Game 3'!B:C,2,FALSE)</f>
        <v>0</v>
      </c>
    </row>
    <row r="721" spans="1:3" x14ac:dyDescent="0.25">
      <c r="A721" t="s">
        <v>796</v>
      </c>
      <c r="B721" t="s">
        <v>1673</v>
      </c>
      <c r="C721" s="9">
        <f>VLOOKUP(A721,'Game 3'!B:C,2,FALSE)</f>
        <v>0</v>
      </c>
    </row>
    <row r="722" spans="1:3" x14ac:dyDescent="0.25">
      <c r="A722" t="s">
        <v>269</v>
      </c>
      <c r="B722" t="s">
        <v>1674</v>
      </c>
      <c r="C722" s="9">
        <f>VLOOKUP(A722,'Game 3'!B:C,2,FALSE)</f>
        <v>69.8</v>
      </c>
    </row>
    <row r="723" spans="1:3" x14ac:dyDescent="0.25">
      <c r="A723" t="s">
        <v>178</v>
      </c>
      <c r="B723" t="s">
        <v>1675</v>
      </c>
      <c r="C723" s="9">
        <f>VLOOKUP(A723,'Game 3'!B:C,2,FALSE)</f>
        <v>85.5</v>
      </c>
    </row>
    <row r="724" spans="1:3" x14ac:dyDescent="0.25">
      <c r="A724" t="s">
        <v>784</v>
      </c>
      <c r="B724" t="s">
        <v>1676</v>
      </c>
      <c r="C724" s="9">
        <f>VLOOKUP(A724,'Game 3'!B:C,2,FALSE)</f>
        <v>0</v>
      </c>
    </row>
    <row r="725" spans="1:3" x14ac:dyDescent="0.25">
      <c r="A725" t="s">
        <v>547</v>
      </c>
      <c r="B725" t="s">
        <v>1677</v>
      </c>
      <c r="C725" s="9">
        <f>VLOOKUP(A725,'Game 3'!B:C,2,FALSE)</f>
        <v>41.8</v>
      </c>
    </row>
    <row r="726" spans="1:3" x14ac:dyDescent="0.25">
      <c r="A726" t="s">
        <v>455</v>
      </c>
      <c r="B726" t="s">
        <v>1678</v>
      </c>
      <c r="C726" s="9">
        <f>VLOOKUP(A726,'Game 3'!B:C,2,FALSE)</f>
        <v>52</v>
      </c>
    </row>
    <row r="727" spans="1:3" x14ac:dyDescent="0.25">
      <c r="A727" t="s">
        <v>311</v>
      </c>
      <c r="B727" t="s">
        <v>1679</v>
      </c>
      <c r="C727" s="9">
        <f>VLOOKUP(A727,'Game 3'!B:C,2,FALSE)</f>
        <v>63.3</v>
      </c>
    </row>
    <row r="728" spans="1:3" x14ac:dyDescent="0.25">
      <c r="A728" t="s">
        <v>530</v>
      </c>
      <c r="B728" t="s">
        <v>1680</v>
      </c>
      <c r="C728" s="9">
        <f>VLOOKUP(A728,'Game 3'!B:C,2,FALSE)</f>
        <v>44.2</v>
      </c>
    </row>
    <row r="729" spans="1:3" x14ac:dyDescent="0.25">
      <c r="A729" t="s">
        <v>780</v>
      </c>
      <c r="B729" t="s">
        <v>1681</v>
      </c>
      <c r="C729" s="9">
        <f>VLOOKUP(A729,'Game 3'!B:C,2,FALSE)</f>
        <v>0</v>
      </c>
    </row>
    <row r="730" spans="1:3" x14ac:dyDescent="0.25">
      <c r="A730" t="s">
        <v>399</v>
      </c>
      <c r="B730" t="s">
        <v>1682</v>
      </c>
      <c r="C730" s="9">
        <f>VLOOKUP(A730,'Game 3'!B:C,2,FALSE)</f>
        <v>56.7</v>
      </c>
    </row>
    <row r="731" spans="1:3" x14ac:dyDescent="0.25">
      <c r="A731" t="s">
        <v>512</v>
      </c>
      <c r="B731" t="s">
        <v>1683</v>
      </c>
      <c r="C731" s="9">
        <f>VLOOKUP(A731,'Game 3'!B:C,2,FALSE)</f>
        <v>46.7</v>
      </c>
    </row>
    <row r="732" spans="1:3" x14ac:dyDescent="0.25">
      <c r="A732" t="s">
        <v>516</v>
      </c>
      <c r="B732" t="s">
        <v>1684</v>
      </c>
      <c r="C732" s="9">
        <f>VLOOKUP(A732,'Game 3'!B:C,2,FALSE)</f>
        <v>46</v>
      </c>
    </row>
    <row r="733" spans="1:3" x14ac:dyDescent="0.25">
      <c r="A733" t="s">
        <v>795</v>
      </c>
      <c r="B733" t="s">
        <v>1685</v>
      </c>
      <c r="C733" s="9">
        <f>VLOOKUP(A733,'Game 3'!B:C,2,FALSE)</f>
        <v>0</v>
      </c>
    </row>
    <row r="734" spans="1:3" x14ac:dyDescent="0.25">
      <c r="A734" t="s">
        <v>136</v>
      </c>
      <c r="B734" t="s">
        <v>1686</v>
      </c>
      <c r="C734" s="9">
        <f>VLOOKUP(A734,'Game 3'!B:C,2,FALSE)</f>
        <v>97.4</v>
      </c>
    </row>
    <row r="735" spans="1:3" x14ac:dyDescent="0.25">
      <c r="A735" t="s">
        <v>126</v>
      </c>
      <c r="B735" t="s">
        <v>1687</v>
      </c>
      <c r="C735" s="9">
        <f>VLOOKUP(A735,'Game 3'!B:C,2,FALSE)</f>
        <v>101.6</v>
      </c>
    </row>
    <row r="736" spans="1:3" x14ac:dyDescent="0.25">
      <c r="A736" t="s">
        <v>289</v>
      </c>
      <c r="B736" t="s">
        <v>1688</v>
      </c>
      <c r="C736" s="9">
        <f>VLOOKUP(A736,'Game 3'!B:C,2,FALSE)</f>
        <v>66.8</v>
      </c>
    </row>
    <row r="737" spans="1:3" x14ac:dyDescent="0.25">
      <c r="A737" t="s">
        <v>495</v>
      </c>
      <c r="B737" t="s">
        <v>1689</v>
      </c>
      <c r="C737" s="9">
        <f>VLOOKUP(A737,'Game 3'!B:C,2,FALSE)</f>
        <v>48.6</v>
      </c>
    </row>
    <row r="738" spans="1:3" x14ac:dyDescent="0.25">
      <c r="A738" t="s">
        <v>503</v>
      </c>
      <c r="B738" t="s">
        <v>1690</v>
      </c>
      <c r="C738" s="9">
        <f>VLOOKUP(A738,'Game 3'!B:C,2,FALSE)</f>
        <v>47.7</v>
      </c>
    </row>
    <row r="739" spans="1:3" x14ac:dyDescent="0.25">
      <c r="A739" t="s">
        <v>378</v>
      </c>
      <c r="B739" t="s">
        <v>1691</v>
      </c>
      <c r="C739" s="9">
        <f>VLOOKUP(A739,'Game 3'!B:C,2,FALSE)</f>
        <v>58</v>
      </c>
    </row>
    <row r="740" spans="1:3" x14ac:dyDescent="0.25">
      <c r="A740" t="s">
        <v>623</v>
      </c>
      <c r="B740" t="s">
        <v>1692</v>
      </c>
      <c r="C740" s="9">
        <f>VLOOKUP(A740,'Game 3'!B:C,2,FALSE)</f>
        <v>27.8</v>
      </c>
    </row>
    <row r="741" spans="1:3" x14ac:dyDescent="0.25">
      <c r="A741" t="s">
        <v>234</v>
      </c>
      <c r="B741" t="s">
        <v>1693</v>
      </c>
      <c r="C741" s="9">
        <f>VLOOKUP(A741,'Game 3'!B:C,2,FALSE)</f>
        <v>75.099999999999994</v>
      </c>
    </row>
    <row r="742" spans="1:3" x14ac:dyDescent="0.25">
      <c r="A742" t="s">
        <v>791</v>
      </c>
      <c r="B742" t="s">
        <v>1694</v>
      </c>
      <c r="C742" s="9">
        <f>VLOOKUP(A742,'Game 3'!B:C,2,FALSE)</f>
        <v>0</v>
      </c>
    </row>
    <row r="743" spans="1:3" x14ac:dyDescent="0.25">
      <c r="A743" t="s">
        <v>301</v>
      </c>
      <c r="B743" t="s">
        <v>1695</v>
      </c>
      <c r="C743" s="9">
        <f>VLOOKUP(A743,'Game 3'!B:C,2,FALSE)</f>
        <v>64.900000000000006</v>
      </c>
    </row>
    <row r="744" spans="1:3" x14ac:dyDescent="0.25">
      <c r="A744" t="s">
        <v>797</v>
      </c>
      <c r="B744" t="s">
        <v>1696</v>
      </c>
      <c r="C744" s="9">
        <f>VLOOKUP(A744,'Game 3'!B:C,2,FALSE)</f>
        <v>0</v>
      </c>
    </row>
    <row r="745" spans="1:3" x14ac:dyDescent="0.25">
      <c r="A745" t="s">
        <v>534</v>
      </c>
      <c r="B745" t="s">
        <v>1697</v>
      </c>
      <c r="C745" s="9">
        <f>VLOOKUP(A745,'Game 3'!B:C,2,FALSE)</f>
        <v>43.6</v>
      </c>
    </row>
    <row r="746" spans="1:3" x14ac:dyDescent="0.25">
      <c r="A746" t="s">
        <v>144</v>
      </c>
      <c r="B746" t="s">
        <v>1698</v>
      </c>
      <c r="C746" s="9">
        <f>VLOOKUP(A746,'Game 3'!B:C,2,FALSE)</f>
        <v>93.4</v>
      </c>
    </row>
    <row r="747" spans="1:3" x14ac:dyDescent="0.25">
      <c r="A747" t="s">
        <v>652</v>
      </c>
      <c r="B747" t="s">
        <v>1699</v>
      </c>
      <c r="C747" s="9">
        <f>VLOOKUP(A747,'Game 3'!B:C,2,FALSE)</f>
        <v>15.7</v>
      </c>
    </row>
    <row r="748" spans="1:3" x14ac:dyDescent="0.25">
      <c r="A748" t="s">
        <v>293</v>
      </c>
      <c r="B748" t="s">
        <v>1700</v>
      </c>
      <c r="C748" s="9">
        <f>VLOOKUP(A748,'Game 3'!B:C,2,FALSE)</f>
        <v>66</v>
      </c>
    </row>
    <row r="749" spans="1:3" x14ac:dyDescent="0.25">
      <c r="A749" t="s">
        <v>207</v>
      </c>
      <c r="B749" t="s">
        <v>1701</v>
      </c>
      <c r="C749" s="9">
        <f>VLOOKUP(A749,'Game 3'!B:C,2,FALSE)</f>
        <v>79.8</v>
      </c>
    </row>
    <row r="750" spans="1:3" x14ac:dyDescent="0.25">
      <c r="A750" t="s">
        <v>786</v>
      </c>
      <c r="B750" t="s">
        <v>1702</v>
      </c>
      <c r="C750" s="9">
        <f>VLOOKUP(A750,'Game 3'!B:C,2,FALSE)</f>
        <v>0</v>
      </c>
    </row>
    <row r="751" spans="1:3" x14ac:dyDescent="0.25">
      <c r="A751" t="s">
        <v>494</v>
      </c>
      <c r="B751" t="s">
        <v>1703</v>
      </c>
      <c r="C751" s="9">
        <f>VLOOKUP(A751,'Game 3'!B:C,2,FALSE)</f>
        <v>48.7</v>
      </c>
    </row>
    <row r="752" spans="1:3" x14ac:dyDescent="0.25">
      <c r="A752" t="s">
        <v>352</v>
      </c>
      <c r="B752" t="s">
        <v>1704</v>
      </c>
      <c r="C752" s="9">
        <f>VLOOKUP(A752,'Game 3'!B:C,2,FALSE)</f>
        <v>60</v>
      </c>
    </row>
    <row r="753" spans="1:3" x14ac:dyDescent="0.25">
      <c r="A753" t="s">
        <v>338</v>
      </c>
      <c r="B753" t="s">
        <v>1705</v>
      </c>
      <c r="C753" s="9">
        <f>VLOOKUP(A753,'Game 3'!B:C,2,FALSE)</f>
        <v>61.3</v>
      </c>
    </row>
    <row r="754" spans="1:3" x14ac:dyDescent="0.25">
      <c r="A754" t="s">
        <v>128</v>
      </c>
      <c r="B754" t="s">
        <v>1706</v>
      </c>
      <c r="C754" s="9">
        <f>VLOOKUP(A754,'Game 3'!B:C,2,FALSE)</f>
        <v>99.7</v>
      </c>
    </row>
    <row r="755" spans="1:3" x14ac:dyDescent="0.25">
      <c r="A755" t="s">
        <v>793</v>
      </c>
      <c r="B755" t="s">
        <v>1707</v>
      </c>
      <c r="C755" s="9">
        <f>VLOOKUP(A755,'Game 3'!B:C,2,FALSE)</f>
        <v>0</v>
      </c>
    </row>
    <row r="756" spans="1:3" x14ac:dyDescent="0.25">
      <c r="A756" t="s">
        <v>279</v>
      </c>
      <c r="B756" t="s">
        <v>1708</v>
      </c>
      <c r="C756" s="9">
        <f>VLOOKUP(A756,'Game 3'!B:C,2,FALSE)</f>
        <v>68.900000000000006</v>
      </c>
    </row>
    <row r="757" spans="1:3" x14ac:dyDescent="0.25">
      <c r="A757" t="s">
        <v>636</v>
      </c>
      <c r="B757" t="s">
        <v>1709</v>
      </c>
      <c r="C757" s="9">
        <f>VLOOKUP(A757,'Game 3'!B:C,2,FALSE)</f>
        <v>26</v>
      </c>
    </row>
    <row r="758" spans="1:3" x14ac:dyDescent="0.25">
      <c r="A758" t="s">
        <v>108</v>
      </c>
      <c r="B758" t="s">
        <v>1710</v>
      </c>
      <c r="C758" s="9">
        <f>VLOOKUP(A758,'Game 3'!B:C,2,FALSE)</f>
        <v>108.4</v>
      </c>
    </row>
    <row r="759" spans="1:3" x14ac:dyDescent="0.25">
      <c r="A759" t="s">
        <v>639</v>
      </c>
      <c r="B759" t="s">
        <v>1711</v>
      </c>
      <c r="C759" s="9">
        <f>VLOOKUP(A759,'Game 3'!B:C,2,FALSE)</f>
        <v>25</v>
      </c>
    </row>
    <row r="760" spans="1:3" x14ac:dyDescent="0.25">
      <c r="A760" t="s">
        <v>617</v>
      </c>
      <c r="B760" t="s">
        <v>1712</v>
      </c>
      <c r="C760" s="9">
        <f>VLOOKUP(A760,'Game 3'!B:C,2,FALSE)</f>
        <v>29</v>
      </c>
    </row>
    <row r="761" spans="1:3" x14ac:dyDescent="0.25">
      <c r="A761" t="s">
        <v>361</v>
      </c>
      <c r="B761" t="s">
        <v>1713</v>
      </c>
      <c r="C761" s="9">
        <f>VLOOKUP(A761,'Game 3'!B:C,2,FALSE)</f>
        <v>59.3</v>
      </c>
    </row>
    <row r="762" spans="1:3" x14ac:dyDescent="0.25">
      <c r="A762" t="s">
        <v>124</v>
      </c>
      <c r="B762" t="s">
        <v>1714</v>
      </c>
      <c r="C762" s="9">
        <f>VLOOKUP(A762,'Game 3'!B:C,2,FALSE)</f>
        <v>102</v>
      </c>
    </row>
    <row r="763" spans="1:3" x14ac:dyDescent="0.25">
      <c r="A763" t="s">
        <v>239</v>
      </c>
      <c r="B763" t="s">
        <v>1715</v>
      </c>
      <c r="C763" s="9">
        <f>VLOOKUP(A763,'Game 3'!B:C,2,FALSE)</f>
        <v>74.099999999999994</v>
      </c>
    </row>
    <row r="764" spans="1:3" x14ac:dyDescent="0.25">
      <c r="A764" t="s">
        <v>673</v>
      </c>
      <c r="B764" t="s">
        <v>1716</v>
      </c>
      <c r="C764" s="9">
        <f>VLOOKUP(A764,'Game 9'!B:C,2,FALSE)</f>
        <v>0</v>
      </c>
    </row>
    <row r="765" spans="1:3" x14ac:dyDescent="0.25">
      <c r="A765" t="s">
        <v>155</v>
      </c>
      <c r="B765" t="s">
        <v>1717</v>
      </c>
      <c r="C765" s="9">
        <f>VLOOKUP(A765,'Game 9'!B:C,2,FALSE)</f>
        <v>90.7</v>
      </c>
    </row>
    <row r="766" spans="1:3" x14ac:dyDescent="0.25">
      <c r="A766" t="s">
        <v>384</v>
      </c>
      <c r="B766" t="s">
        <v>1718</v>
      </c>
      <c r="C766" s="9">
        <f>VLOOKUP(A766,'Game 9'!B:C,2,FALSE)</f>
        <v>57.5</v>
      </c>
    </row>
    <row r="767" spans="1:3" x14ac:dyDescent="0.25">
      <c r="A767" t="s">
        <v>448</v>
      </c>
      <c r="B767" t="s">
        <v>1719</v>
      </c>
      <c r="C767" s="9">
        <f>VLOOKUP(A767,'Game 9'!B:C,2,FALSE)</f>
        <v>52.8</v>
      </c>
    </row>
    <row r="768" spans="1:3" x14ac:dyDescent="0.25">
      <c r="A768" t="s">
        <v>377</v>
      </c>
      <c r="B768" t="s">
        <v>1720</v>
      </c>
      <c r="C768" s="9">
        <f>VLOOKUP(A768,'Game 9'!B:C,2,FALSE)</f>
        <v>58</v>
      </c>
    </row>
    <row r="769" spans="1:3" x14ac:dyDescent="0.25">
      <c r="A769" t="s">
        <v>480</v>
      </c>
      <c r="B769" t="s">
        <v>1721</v>
      </c>
      <c r="C769" s="9">
        <f>VLOOKUP(A769,'Game 9'!B:C,2,FALSE)</f>
        <v>49.8</v>
      </c>
    </row>
    <row r="770" spans="1:3" x14ac:dyDescent="0.25">
      <c r="A770" t="s">
        <v>597</v>
      </c>
      <c r="B770" t="s">
        <v>1722</v>
      </c>
      <c r="C770" s="9">
        <f>VLOOKUP(A770,'Game 9'!B:C,2,FALSE)</f>
        <v>32.700000000000003</v>
      </c>
    </row>
    <row r="771" spans="1:3" x14ac:dyDescent="0.25">
      <c r="A771" t="s">
        <v>218</v>
      </c>
      <c r="B771" t="s">
        <v>1723</v>
      </c>
      <c r="C771" s="9">
        <f>VLOOKUP(A771,'Game 9'!B:C,2,FALSE)</f>
        <v>77.599999999999994</v>
      </c>
    </row>
    <row r="772" spans="1:3" x14ac:dyDescent="0.25">
      <c r="A772" t="s">
        <v>372</v>
      </c>
      <c r="B772" t="s">
        <v>1724</v>
      </c>
      <c r="C772" s="9">
        <f>VLOOKUP(A772,'Game 9'!B:C,2,FALSE)</f>
        <v>58.3</v>
      </c>
    </row>
    <row r="773" spans="1:3" x14ac:dyDescent="0.25">
      <c r="A773" t="s">
        <v>520</v>
      </c>
      <c r="B773" t="s">
        <v>1725</v>
      </c>
      <c r="C773" s="9">
        <f>VLOOKUP(A773,'Game 9'!B:C,2,FALSE)</f>
        <v>45.4</v>
      </c>
    </row>
    <row r="774" spans="1:3" x14ac:dyDescent="0.25">
      <c r="A774" t="s">
        <v>195</v>
      </c>
      <c r="B774" t="s">
        <v>1726</v>
      </c>
      <c r="C774" s="9">
        <f>VLOOKUP(A774,'Game 9'!B:C,2,FALSE)</f>
        <v>81.2</v>
      </c>
    </row>
    <row r="775" spans="1:3" x14ac:dyDescent="0.25">
      <c r="A775" t="s">
        <v>664</v>
      </c>
      <c r="B775" t="s">
        <v>1727</v>
      </c>
      <c r="C775" s="9">
        <f>VLOOKUP(A775,'Game 9'!B:C,2,FALSE)</f>
        <v>0</v>
      </c>
    </row>
    <row r="776" spans="1:3" x14ac:dyDescent="0.25">
      <c r="A776" t="s">
        <v>308</v>
      </c>
      <c r="B776" t="s">
        <v>1728</v>
      </c>
      <c r="C776" s="9">
        <f>VLOOKUP(A776,'Game 9'!B:C,2,FALSE)</f>
        <v>63.3</v>
      </c>
    </row>
    <row r="777" spans="1:3" x14ac:dyDescent="0.25">
      <c r="A777" t="s">
        <v>341</v>
      </c>
      <c r="B777" t="s">
        <v>1729</v>
      </c>
      <c r="C777" s="9">
        <f>VLOOKUP(A777,'Game 9'!B:C,2,FALSE)</f>
        <v>60.9</v>
      </c>
    </row>
    <row r="778" spans="1:3" x14ac:dyDescent="0.25">
      <c r="A778" t="s">
        <v>305</v>
      </c>
      <c r="B778" t="s">
        <v>1730</v>
      </c>
      <c r="C778" s="9">
        <f>VLOOKUP(A778,'Game 9'!B:C,2,FALSE)</f>
        <v>63.8</v>
      </c>
    </row>
    <row r="779" spans="1:3" x14ac:dyDescent="0.25">
      <c r="A779" t="s">
        <v>646</v>
      </c>
      <c r="B779" t="s">
        <v>1731</v>
      </c>
      <c r="C779" s="9">
        <f>VLOOKUP(A779,'Game 9'!B:C,2,FALSE)</f>
        <v>21</v>
      </c>
    </row>
    <row r="780" spans="1:3" x14ac:dyDescent="0.25">
      <c r="A780" t="s">
        <v>581</v>
      </c>
      <c r="B780" t="s">
        <v>1732</v>
      </c>
      <c r="C780" s="9">
        <f>VLOOKUP(A780,'Game 9'!B:C,2,FALSE)</f>
        <v>36.5</v>
      </c>
    </row>
    <row r="781" spans="1:3" x14ac:dyDescent="0.25">
      <c r="A781" t="s">
        <v>232</v>
      </c>
      <c r="B781" t="s">
        <v>1733</v>
      </c>
      <c r="C781" s="9">
        <f>VLOOKUP(A781,'Game 9'!B:C,2,FALSE)</f>
        <v>75.099999999999994</v>
      </c>
    </row>
    <row r="782" spans="1:3" x14ac:dyDescent="0.25">
      <c r="A782" t="s">
        <v>667</v>
      </c>
      <c r="B782" t="s">
        <v>1734</v>
      </c>
      <c r="C782" s="9">
        <f>VLOOKUP(A782,'Game 9'!B:C,2,FALSE)</f>
        <v>0</v>
      </c>
    </row>
    <row r="783" spans="1:3" x14ac:dyDescent="0.25">
      <c r="A783" t="s">
        <v>199</v>
      </c>
      <c r="B783" t="s">
        <v>1735</v>
      </c>
      <c r="C783" s="9">
        <f>VLOOKUP(A783,'Game 9'!B:C,2,FALSE)</f>
        <v>81</v>
      </c>
    </row>
    <row r="784" spans="1:3" x14ac:dyDescent="0.25">
      <c r="A784" t="s">
        <v>629</v>
      </c>
      <c r="B784" t="s">
        <v>1736</v>
      </c>
      <c r="C784" s="9">
        <f>VLOOKUP(A784,'Game 9'!B:C,2,FALSE)</f>
        <v>26.7</v>
      </c>
    </row>
    <row r="785" spans="1:3" x14ac:dyDescent="0.25">
      <c r="A785" t="s">
        <v>582</v>
      </c>
      <c r="B785" t="s">
        <v>1737</v>
      </c>
      <c r="C785" s="9">
        <f>VLOOKUP(A785,'Game 9'!B:C,2,FALSE)</f>
        <v>36</v>
      </c>
    </row>
    <row r="786" spans="1:3" x14ac:dyDescent="0.25">
      <c r="A786" t="s">
        <v>379</v>
      </c>
      <c r="B786" t="s">
        <v>1738</v>
      </c>
      <c r="C786" s="9">
        <f>VLOOKUP(A786,'Game 9'!B:C,2,FALSE)</f>
        <v>57.9</v>
      </c>
    </row>
    <row r="787" spans="1:3" x14ac:dyDescent="0.25">
      <c r="A787" t="s">
        <v>453</v>
      </c>
      <c r="B787" t="s">
        <v>1739</v>
      </c>
      <c r="C787" s="9">
        <f>VLOOKUP(A787,'Game 9'!B:C,2,FALSE)</f>
        <v>52</v>
      </c>
    </row>
    <row r="788" spans="1:3" x14ac:dyDescent="0.25">
      <c r="A788" t="s">
        <v>224</v>
      </c>
      <c r="B788" t="s">
        <v>1740</v>
      </c>
      <c r="C788" s="9">
        <f>VLOOKUP(A788,'Game 9'!B:C,2,FALSE)</f>
        <v>76.599999999999994</v>
      </c>
    </row>
    <row r="789" spans="1:3" x14ac:dyDescent="0.25">
      <c r="A789" t="s">
        <v>660</v>
      </c>
      <c r="B789" t="s">
        <v>1741</v>
      </c>
      <c r="C789" s="9">
        <f>VLOOKUP(A789,'Game 9'!B:C,2,FALSE)</f>
        <v>0</v>
      </c>
    </row>
    <row r="790" spans="1:3" x14ac:dyDescent="0.25">
      <c r="A790" t="s">
        <v>665</v>
      </c>
      <c r="B790" t="s">
        <v>1742</v>
      </c>
      <c r="C790" s="9">
        <f>VLOOKUP(A790,'Game 9'!B:C,2,FALSE)</f>
        <v>0</v>
      </c>
    </row>
    <row r="791" spans="1:3" x14ac:dyDescent="0.25">
      <c r="A791" t="s">
        <v>406</v>
      </c>
      <c r="B791" t="s">
        <v>1743</v>
      </c>
      <c r="C791" s="9">
        <f>VLOOKUP(A791,'Game 9'!B:C,2,FALSE)</f>
        <v>56.1</v>
      </c>
    </row>
    <row r="792" spans="1:3" x14ac:dyDescent="0.25">
      <c r="A792" t="s">
        <v>662</v>
      </c>
      <c r="B792" t="s">
        <v>1744</v>
      </c>
      <c r="C792" s="9">
        <f>VLOOKUP(A792,'Game 9'!B:C,2,FALSE)</f>
        <v>0</v>
      </c>
    </row>
    <row r="793" spans="1:3" x14ac:dyDescent="0.25">
      <c r="A793" t="s">
        <v>464</v>
      </c>
      <c r="B793" t="s">
        <v>1745</v>
      </c>
      <c r="C793" s="9">
        <f>VLOOKUP(A793,'Game 9'!B:C,2,FALSE)</f>
        <v>51.4</v>
      </c>
    </row>
    <row r="794" spans="1:3" x14ac:dyDescent="0.25">
      <c r="A794" t="s">
        <v>392</v>
      </c>
      <c r="B794" t="s">
        <v>1746</v>
      </c>
      <c r="C794" s="9">
        <f>VLOOKUP(A794,'Game 9'!B:C,2,FALSE)</f>
        <v>57</v>
      </c>
    </row>
    <row r="795" spans="1:3" x14ac:dyDescent="0.25">
      <c r="A795" t="s">
        <v>675</v>
      </c>
      <c r="B795" t="s">
        <v>1747</v>
      </c>
      <c r="C795" s="9">
        <f>VLOOKUP(A795,'Game 9'!B:C,2,FALSE)</f>
        <v>0</v>
      </c>
    </row>
    <row r="796" spans="1:3" x14ac:dyDescent="0.25">
      <c r="A796" t="s">
        <v>645</v>
      </c>
      <c r="B796" t="s">
        <v>1748</v>
      </c>
      <c r="C796" s="9">
        <f>VLOOKUP(A796,'Game 9'!B:C,2,FALSE)</f>
        <v>21</v>
      </c>
    </row>
    <row r="797" spans="1:3" x14ac:dyDescent="0.25">
      <c r="A797" t="s">
        <v>619</v>
      </c>
      <c r="B797" t="s">
        <v>1749</v>
      </c>
      <c r="C797" s="9">
        <f>VLOOKUP(A797,'Game 9'!B:C,2,FALSE)</f>
        <v>28.3</v>
      </c>
    </row>
    <row r="798" spans="1:3" x14ac:dyDescent="0.25">
      <c r="A798" t="s">
        <v>669</v>
      </c>
      <c r="B798" t="s">
        <v>1750</v>
      </c>
      <c r="C798" s="9">
        <f>VLOOKUP(A798,'Game 9'!B:C,2,FALSE)</f>
        <v>0</v>
      </c>
    </row>
    <row r="799" spans="1:3" x14ac:dyDescent="0.25">
      <c r="A799" t="s">
        <v>676</v>
      </c>
      <c r="B799" t="s">
        <v>1751</v>
      </c>
      <c r="C799" s="9">
        <f>VLOOKUP(A799,'Game 9'!B:C,2,FALSE)</f>
        <v>0</v>
      </c>
    </row>
    <row r="800" spans="1:3" x14ac:dyDescent="0.25">
      <c r="A800" t="s">
        <v>666</v>
      </c>
      <c r="B800" t="s">
        <v>1752</v>
      </c>
      <c r="C800" s="9">
        <f>VLOOKUP(A800,'Game 9'!B:C,2,FALSE)</f>
        <v>0</v>
      </c>
    </row>
    <row r="801" spans="1:3" x14ac:dyDescent="0.25">
      <c r="A801" t="s">
        <v>529</v>
      </c>
      <c r="B801" t="s">
        <v>1753</v>
      </c>
      <c r="C801" s="9">
        <f>VLOOKUP(A801,'Game 9'!B:C,2,FALSE)</f>
        <v>44.2</v>
      </c>
    </row>
    <row r="802" spans="1:3" x14ac:dyDescent="0.25">
      <c r="A802" t="s">
        <v>573</v>
      </c>
      <c r="B802" t="s">
        <v>1754</v>
      </c>
      <c r="C802" s="9">
        <f>VLOOKUP(A802,'Game 9'!B:C,2,FALSE)</f>
        <v>37.6</v>
      </c>
    </row>
    <row r="803" spans="1:3" x14ac:dyDescent="0.25">
      <c r="A803" t="s">
        <v>443</v>
      </c>
      <c r="B803" t="s">
        <v>1755</v>
      </c>
      <c r="C803" s="9">
        <f>VLOOKUP(A803,'Game 9'!B:C,2,FALSE)</f>
        <v>53.1</v>
      </c>
    </row>
    <row r="804" spans="1:3" x14ac:dyDescent="0.25">
      <c r="A804" t="s">
        <v>390</v>
      </c>
      <c r="B804" t="s">
        <v>1756</v>
      </c>
      <c r="C804" s="9">
        <f>VLOOKUP(A804,'Game 9'!B:C,2,FALSE)</f>
        <v>57.2</v>
      </c>
    </row>
    <row r="805" spans="1:3" x14ac:dyDescent="0.25">
      <c r="A805" t="s">
        <v>533</v>
      </c>
      <c r="B805" t="s">
        <v>1757</v>
      </c>
      <c r="C805" s="9">
        <f>VLOOKUP(A805,'Game 9'!B:C,2,FALSE)</f>
        <v>43.6</v>
      </c>
    </row>
    <row r="806" spans="1:3" x14ac:dyDescent="0.25">
      <c r="A806" t="s">
        <v>680</v>
      </c>
      <c r="B806" t="s">
        <v>1758</v>
      </c>
      <c r="C806" s="9">
        <f>VLOOKUP(A806,'Game 9'!B:C,2,FALSE)</f>
        <v>0</v>
      </c>
    </row>
    <row r="807" spans="1:3" x14ac:dyDescent="0.25">
      <c r="A807" t="s">
        <v>436</v>
      </c>
      <c r="B807" t="s">
        <v>1759</v>
      </c>
      <c r="C807" s="9">
        <f>VLOOKUP(A807,'Game 9'!B:C,2,FALSE)</f>
        <v>53.4</v>
      </c>
    </row>
    <row r="808" spans="1:3" x14ac:dyDescent="0.25">
      <c r="A808" t="s">
        <v>353</v>
      </c>
      <c r="B808" t="s">
        <v>1760</v>
      </c>
      <c r="C808" s="9">
        <f>VLOOKUP(A808,'Game 9'!B:C,2,FALSE)</f>
        <v>59.7</v>
      </c>
    </row>
    <row r="809" spans="1:3" x14ac:dyDescent="0.25">
      <c r="A809" t="s">
        <v>325</v>
      </c>
      <c r="B809" t="s">
        <v>1761</v>
      </c>
      <c r="C809" s="9">
        <f>VLOOKUP(A809,'Game 9'!B:C,2,FALSE)</f>
        <v>62.3</v>
      </c>
    </row>
  </sheetData>
  <autoFilter ref="A1:C809" xr:uid="{54268B27-C6D8-4CC8-B6E0-F13FA454B787}">
    <sortState xmlns:xlrd2="http://schemas.microsoft.com/office/spreadsheetml/2017/richdata2" ref="A2:C809">
      <sortCondition ref="B1:B809"/>
    </sortState>
  </autoFilter>
  <pageMargins left="0.7" right="0.7" top="0.75" bottom="0.75" header="0.3" footer="0.3"/>
  <headerFooter>
    <oddFooter xml:space="preserve">&amp;C_x000D_&amp;1#&amp;"Calibri"&amp;6&amp;K000000 nbn-COMMERCIAL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C60F-62FC-486E-8C7E-CAA464D21224}">
  <dimension ref="A1:O47"/>
  <sheetViews>
    <sheetView topLeftCell="A42" workbookViewId="0">
      <selection activeCell="B2" sqref="B2:C91"/>
    </sheetView>
  </sheetViews>
  <sheetFormatPr defaultRowHeight="15" x14ac:dyDescent="0.25"/>
  <cols>
    <col min="1" max="1" width="4.28515625" bestFit="1" customWidth="1"/>
    <col min="2" max="2" width="18.28515625" bestFit="1" customWidth="1"/>
    <col min="3" max="3" width="5.42578125" bestFit="1" customWidth="1"/>
    <col min="4" max="4" width="4.7109375" bestFit="1" customWidth="1"/>
    <col min="5" max="5" width="4.42578125" bestFit="1" customWidth="1"/>
    <col min="6" max="6" width="4.7109375" bestFit="1" customWidth="1"/>
    <col min="7" max="7" width="4.42578125" bestFit="1" customWidth="1"/>
    <col min="8" max="8" width="4.710937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44</v>
      </c>
      <c r="B2" t="s">
        <v>34</v>
      </c>
      <c r="C2">
        <v>144</v>
      </c>
      <c r="D2">
        <v>0</v>
      </c>
      <c r="E2">
        <v>0</v>
      </c>
      <c r="F2">
        <v>31</v>
      </c>
      <c r="G2">
        <v>23</v>
      </c>
      <c r="H2">
        <v>8</v>
      </c>
      <c r="I2">
        <v>14</v>
      </c>
      <c r="J2">
        <v>4</v>
      </c>
      <c r="K2">
        <v>0</v>
      </c>
      <c r="L2">
        <v>3</v>
      </c>
      <c r="M2">
        <v>450</v>
      </c>
      <c r="N2">
        <v>0</v>
      </c>
      <c r="O2">
        <v>88</v>
      </c>
    </row>
    <row r="3" spans="1:15" x14ac:dyDescent="0.25">
      <c r="A3">
        <v>5</v>
      </c>
      <c r="B3" t="s">
        <v>15</v>
      </c>
      <c r="C3">
        <v>137</v>
      </c>
      <c r="D3">
        <v>0</v>
      </c>
      <c r="E3">
        <v>0</v>
      </c>
      <c r="F3">
        <v>28</v>
      </c>
      <c r="G3">
        <v>13</v>
      </c>
      <c r="H3">
        <v>15</v>
      </c>
      <c r="I3">
        <v>6</v>
      </c>
      <c r="J3">
        <v>13</v>
      </c>
      <c r="K3">
        <v>0</v>
      </c>
      <c r="L3">
        <v>4</v>
      </c>
      <c r="M3">
        <v>285</v>
      </c>
      <c r="N3">
        <v>1</v>
      </c>
      <c r="O3">
        <v>84</v>
      </c>
    </row>
    <row r="4" spans="1:15" x14ac:dyDescent="0.25">
      <c r="A4">
        <v>9</v>
      </c>
      <c r="B4" t="s">
        <v>21</v>
      </c>
      <c r="C4">
        <v>127</v>
      </c>
      <c r="D4">
        <v>0</v>
      </c>
      <c r="E4">
        <v>0</v>
      </c>
      <c r="F4">
        <v>31</v>
      </c>
      <c r="G4">
        <v>18</v>
      </c>
      <c r="H4">
        <v>13</v>
      </c>
      <c r="I4">
        <v>7</v>
      </c>
      <c r="J4">
        <v>8</v>
      </c>
      <c r="K4">
        <v>0</v>
      </c>
      <c r="L4">
        <v>6</v>
      </c>
      <c r="M4">
        <v>463</v>
      </c>
      <c r="N4">
        <v>0</v>
      </c>
      <c r="O4">
        <v>83</v>
      </c>
    </row>
    <row r="5" spans="1:15" x14ac:dyDescent="0.25">
      <c r="A5">
        <v>7</v>
      </c>
      <c r="B5" t="s">
        <v>24</v>
      </c>
      <c r="C5">
        <v>119</v>
      </c>
      <c r="D5">
        <v>1</v>
      </c>
      <c r="E5">
        <v>0</v>
      </c>
      <c r="F5">
        <v>23</v>
      </c>
      <c r="G5">
        <v>15</v>
      </c>
      <c r="H5">
        <v>8</v>
      </c>
      <c r="I5">
        <v>10</v>
      </c>
      <c r="J5">
        <v>5</v>
      </c>
      <c r="K5">
        <v>0</v>
      </c>
      <c r="L5">
        <v>1</v>
      </c>
      <c r="M5">
        <v>441</v>
      </c>
      <c r="N5">
        <v>1</v>
      </c>
      <c r="O5">
        <v>79</v>
      </c>
    </row>
    <row r="6" spans="1:15" x14ac:dyDescent="0.25">
      <c r="A6">
        <v>8</v>
      </c>
      <c r="B6" t="s">
        <v>20</v>
      </c>
      <c r="C6">
        <v>115</v>
      </c>
      <c r="D6">
        <v>1</v>
      </c>
      <c r="E6">
        <v>1</v>
      </c>
      <c r="F6">
        <v>29</v>
      </c>
      <c r="G6">
        <v>17</v>
      </c>
      <c r="H6">
        <v>12</v>
      </c>
      <c r="I6">
        <v>5</v>
      </c>
      <c r="J6">
        <v>4</v>
      </c>
      <c r="K6">
        <v>0</v>
      </c>
      <c r="L6">
        <v>3</v>
      </c>
      <c r="M6">
        <v>380</v>
      </c>
      <c r="N6">
        <v>0</v>
      </c>
      <c r="O6">
        <v>83</v>
      </c>
    </row>
    <row r="7" spans="1:15" x14ac:dyDescent="0.25">
      <c r="A7">
        <v>29</v>
      </c>
      <c r="B7" t="s">
        <v>16</v>
      </c>
      <c r="C7">
        <v>104</v>
      </c>
      <c r="D7">
        <v>1</v>
      </c>
      <c r="E7">
        <v>0</v>
      </c>
      <c r="F7">
        <v>33</v>
      </c>
      <c r="G7">
        <v>13</v>
      </c>
      <c r="H7">
        <v>20</v>
      </c>
      <c r="I7">
        <v>5</v>
      </c>
      <c r="J7">
        <v>3</v>
      </c>
      <c r="K7">
        <v>0</v>
      </c>
      <c r="L7">
        <v>9</v>
      </c>
      <c r="M7">
        <v>384</v>
      </c>
      <c r="N7">
        <v>2</v>
      </c>
      <c r="O7">
        <v>76</v>
      </c>
    </row>
    <row r="8" spans="1:15" x14ac:dyDescent="0.25">
      <c r="A8">
        <v>15</v>
      </c>
      <c r="B8" t="s">
        <v>13</v>
      </c>
      <c r="C8">
        <v>104</v>
      </c>
      <c r="D8">
        <v>0</v>
      </c>
      <c r="E8">
        <v>0</v>
      </c>
      <c r="F8">
        <v>28</v>
      </c>
      <c r="G8">
        <v>22</v>
      </c>
      <c r="H8">
        <v>6</v>
      </c>
      <c r="I8">
        <v>7</v>
      </c>
      <c r="J8">
        <v>1</v>
      </c>
      <c r="K8">
        <v>0</v>
      </c>
      <c r="L8">
        <v>0</v>
      </c>
      <c r="M8">
        <v>635</v>
      </c>
      <c r="N8">
        <v>2</v>
      </c>
      <c r="O8">
        <v>85</v>
      </c>
    </row>
    <row r="9" spans="1:15" x14ac:dyDescent="0.25">
      <c r="A9">
        <v>3</v>
      </c>
      <c r="B9" t="s">
        <v>26</v>
      </c>
      <c r="C9">
        <v>102</v>
      </c>
      <c r="D9">
        <v>0</v>
      </c>
      <c r="E9">
        <v>0</v>
      </c>
      <c r="F9">
        <v>22</v>
      </c>
      <c r="G9">
        <v>13</v>
      </c>
      <c r="H9">
        <v>9</v>
      </c>
      <c r="I9">
        <v>11</v>
      </c>
      <c r="J9">
        <v>3</v>
      </c>
      <c r="K9">
        <v>0</v>
      </c>
      <c r="L9">
        <v>0</v>
      </c>
      <c r="M9">
        <v>420</v>
      </c>
      <c r="N9">
        <v>0</v>
      </c>
      <c r="O9">
        <v>91</v>
      </c>
    </row>
    <row r="10" spans="1:15" x14ac:dyDescent="0.25">
      <c r="A10">
        <v>9</v>
      </c>
      <c r="B10" t="s">
        <v>23</v>
      </c>
      <c r="C10">
        <v>101</v>
      </c>
      <c r="D10">
        <v>1</v>
      </c>
      <c r="E10">
        <v>2</v>
      </c>
      <c r="F10">
        <v>26</v>
      </c>
      <c r="G10">
        <v>10</v>
      </c>
      <c r="H10">
        <v>16</v>
      </c>
      <c r="I10">
        <v>2</v>
      </c>
      <c r="J10">
        <v>6</v>
      </c>
      <c r="K10">
        <v>0</v>
      </c>
      <c r="L10">
        <v>9</v>
      </c>
      <c r="M10">
        <v>419</v>
      </c>
      <c r="N10">
        <v>0</v>
      </c>
      <c r="O10">
        <v>88</v>
      </c>
    </row>
    <row r="11" spans="1:15" x14ac:dyDescent="0.25">
      <c r="A11">
        <v>5</v>
      </c>
      <c r="B11" t="s">
        <v>17</v>
      </c>
      <c r="C11">
        <v>91</v>
      </c>
      <c r="D11">
        <v>0</v>
      </c>
      <c r="E11">
        <v>0</v>
      </c>
      <c r="F11">
        <v>25</v>
      </c>
      <c r="G11">
        <v>14</v>
      </c>
      <c r="H11">
        <v>11</v>
      </c>
      <c r="I11">
        <v>2</v>
      </c>
      <c r="J11">
        <v>5</v>
      </c>
      <c r="K11">
        <v>0</v>
      </c>
      <c r="L11">
        <v>2</v>
      </c>
      <c r="M11">
        <v>406</v>
      </c>
      <c r="N11">
        <v>0</v>
      </c>
      <c r="O11">
        <v>76</v>
      </c>
    </row>
    <row r="12" spans="1:15" x14ac:dyDescent="0.25">
      <c r="A12">
        <v>33</v>
      </c>
      <c r="B12" t="s">
        <v>27</v>
      </c>
      <c r="C12">
        <v>89</v>
      </c>
      <c r="D12">
        <v>1</v>
      </c>
      <c r="E12">
        <v>4</v>
      </c>
      <c r="F12">
        <v>21</v>
      </c>
      <c r="G12">
        <v>15</v>
      </c>
      <c r="H12">
        <v>6</v>
      </c>
      <c r="I12">
        <v>6</v>
      </c>
      <c r="J12">
        <v>1</v>
      </c>
      <c r="K12">
        <v>0</v>
      </c>
      <c r="L12">
        <v>0</v>
      </c>
      <c r="M12">
        <v>243</v>
      </c>
      <c r="N12">
        <v>1</v>
      </c>
      <c r="O12">
        <v>75</v>
      </c>
    </row>
    <row r="13" spans="1:15" x14ac:dyDescent="0.25">
      <c r="A13">
        <v>16</v>
      </c>
      <c r="B13" t="s">
        <v>44</v>
      </c>
      <c r="C13">
        <v>85</v>
      </c>
      <c r="D13">
        <v>2</v>
      </c>
      <c r="E13">
        <v>0</v>
      </c>
      <c r="F13">
        <v>22</v>
      </c>
      <c r="G13">
        <v>7</v>
      </c>
      <c r="H13">
        <v>15</v>
      </c>
      <c r="I13">
        <v>4</v>
      </c>
      <c r="J13">
        <v>3</v>
      </c>
      <c r="K13">
        <v>0</v>
      </c>
      <c r="L13">
        <v>2</v>
      </c>
      <c r="M13">
        <v>276</v>
      </c>
      <c r="N13">
        <v>1</v>
      </c>
      <c r="O13">
        <v>92</v>
      </c>
    </row>
    <row r="14" spans="1:15" x14ac:dyDescent="0.25">
      <c r="A14">
        <v>4</v>
      </c>
      <c r="B14" t="s">
        <v>50</v>
      </c>
      <c r="C14">
        <v>84</v>
      </c>
      <c r="D14">
        <v>0</v>
      </c>
      <c r="E14">
        <v>0</v>
      </c>
      <c r="F14">
        <v>16</v>
      </c>
      <c r="G14">
        <v>12</v>
      </c>
      <c r="H14">
        <v>4</v>
      </c>
      <c r="I14">
        <v>9</v>
      </c>
      <c r="J14">
        <v>3</v>
      </c>
      <c r="K14">
        <v>0</v>
      </c>
      <c r="L14">
        <v>0</v>
      </c>
      <c r="M14">
        <v>259</v>
      </c>
      <c r="N14">
        <v>0</v>
      </c>
      <c r="O14">
        <v>80</v>
      </c>
    </row>
    <row r="15" spans="1:15" x14ac:dyDescent="0.25">
      <c r="A15">
        <v>26</v>
      </c>
      <c r="B15" t="s">
        <v>29</v>
      </c>
      <c r="C15">
        <v>83</v>
      </c>
      <c r="D15">
        <v>0</v>
      </c>
      <c r="E15">
        <v>0</v>
      </c>
      <c r="F15">
        <v>23</v>
      </c>
      <c r="G15">
        <v>13</v>
      </c>
      <c r="H15">
        <v>10</v>
      </c>
      <c r="I15">
        <v>6</v>
      </c>
      <c r="J15">
        <v>2</v>
      </c>
      <c r="K15">
        <v>0</v>
      </c>
      <c r="L15">
        <v>2</v>
      </c>
      <c r="M15">
        <v>322</v>
      </c>
      <c r="N15">
        <v>0</v>
      </c>
      <c r="O15">
        <v>92</v>
      </c>
    </row>
    <row r="16" spans="1:15" x14ac:dyDescent="0.25">
      <c r="A16">
        <v>2</v>
      </c>
      <c r="B16" t="s">
        <v>62</v>
      </c>
      <c r="C16">
        <v>80</v>
      </c>
      <c r="D16">
        <v>0</v>
      </c>
      <c r="E16">
        <v>0</v>
      </c>
      <c r="F16">
        <v>22</v>
      </c>
      <c r="G16">
        <v>17</v>
      </c>
      <c r="H16">
        <v>5</v>
      </c>
      <c r="I16">
        <v>5</v>
      </c>
      <c r="J16">
        <v>1</v>
      </c>
      <c r="K16">
        <v>0</v>
      </c>
      <c r="L16">
        <v>1</v>
      </c>
      <c r="M16">
        <v>509</v>
      </c>
      <c r="N16">
        <v>1</v>
      </c>
      <c r="O16">
        <v>90</v>
      </c>
    </row>
    <row r="17" spans="1:15" x14ac:dyDescent="0.25">
      <c r="A17">
        <v>12</v>
      </c>
      <c r="B17" t="s">
        <v>19</v>
      </c>
      <c r="C17">
        <v>79</v>
      </c>
      <c r="D17">
        <v>1</v>
      </c>
      <c r="E17">
        <v>0</v>
      </c>
      <c r="F17">
        <v>14</v>
      </c>
      <c r="G17">
        <v>8</v>
      </c>
      <c r="H17">
        <v>6</v>
      </c>
      <c r="I17">
        <v>3</v>
      </c>
      <c r="J17">
        <v>4</v>
      </c>
      <c r="K17">
        <v>10</v>
      </c>
      <c r="L17">
        <v>2</v>
      </c>
      <c r="M17">
        <v>111</v>
      </c>
      <c r="N17">
        <v>0</v>
      </c>
      <c r="O17">
        <v>85</v>
      </c>
    </row>
    <row r="18" spans="1:15" x14ac:dyDescent="0.25">
      <c r="A18">
        <v>3</v>
      </c>
      <c r="B18" t="s">
        <v>59</v>
      </c>
      <c r="C18">
        <v>75</v>
      </c>
      <c r="D18">
        <v>0</v>
      </c>
      <c r="E18">
        <v>1</v>
      </c>
      <c r="F18">
        <v>17</v>
      </c>
      <c r="G18">
        <v>12</v>
      </c>
      <c r="H18">
        <v>5</v>
      </c>
      <c r="I18">
        <v>6</v>
      </c>
      <c r="J18">
        <v>4</v>
      </c>
      <c r="K18">
        <v>0</v>
      </c>
      <c r="L18">
        <v>5</v>
      </c>
      <c r="M18">
        <v>189</v>
      </c>
      <c r="N18">
        <v>0</v>
      </c>
      <c r="O18">
        <v>81</v>
      </c>
    </row>
    <row r="19" spans="1:15" x14ac:dyDescent="0.25">
      <c r="A19">
        <v>13</v>
      </c>
      <c r="B19" t="s">
        <v>51</v>
      </c>
      <c r="C19">
        <v>73</v>
      </c>
      <c r="D19">
        <v>2</v>
      </c>
      <c r="E19">
        <v>1</v>
      </c>
      <c r="F19">
        <v>11</v>
      </c>
      <c r="G19">
        <v>7</v>
      </c>
      <c r="H19">
        <v>4</v>
      </c>
      <c r="I19">
        <v>6</v>
      </c>
      <c r="J19">
        <v>4</v>
      </c>
      <c r="K19">
        <v>0</v>
      </c>
      <c r="L19">
        <v>0</v>
      </c>
      <c r="M19">
        <v>182</v>
      </c>
      <c r="N19">
        <v>0</v>
      </c>
      <c r="O19">
        <v>76</v>
      </c>
    </row>
    <row r="20" spans="1:15" x14ac:dyDescent="0.25">
      <c r="A20">
        <v>27</v>
      </c>
      <c r="B20" t="s">
        <v>25</v>
      </c>
      <c r="C20">
        <v>73</v>
      </c>
      <c r="D20">
        <v>2</v>
      </c>
      <c r="E20">
        <v>0</v>
      </c>
      <c r="F20">
        <v>7</v>
      </c>
      <c r="G20">
        <v>3</v>
      </c>
      <c r="H20">
        <v>4</v>
      </c>
      <c r="I20">
        <v>1</v>
      </c>
      <c r="J20">
        <v>2</v>
      </c>
      <c r="K20">
        <v>35</v>
      </c>
      <c r="L20">
        <v>1</v>
      </c>
      <c r="M20">
        <v>57</v>
      </c>
      <c r="N20">
        <v>0</v>
      </c>
      <c r="O20">
        <v>74</v>
      </c>
    </row>
    <row r="21" spans="1:15" x14ac:dyDescent="0.25">
      <c r="A21">
        <v>15</v>
      </c>
      <c r="B21" t="s">
        <v>22</v>
      </c>
      <c r="C21">
        <v>69</v>
      </c>
      <c r="D21">
        <v>0</v>
      </c>
      <c r="E21">
        <v>0</v>
      </c>
      <c r="F21">
        <v>21</v>
      </c>
      <c r="G21">
        <v>13</v>
      </c>
      <c r="H21">
        <v>8</v>
      </c>
      <c r="I21">
        <v>2</v>
      </c>
      <c r="J21">
        <v>2</v>
      </c>
      <c r="K21">
        <v>0</v>
      </c>
      <c r="L21">
        <v>2</v>
      </c>
      <c r="M21">
        <v>358</v>
      </c>
      <c r="N21">
        <v>0</v>
      </c>
      <c r="O21">
        <v>89</v>
      </c>
    </row>
    <row r="22" spans="1:15" x14ac:dyDescent="0.25">
      <c r="A22">
        <v>4</v>
      </c>
      <c r="B22" t="s">
        <v>28</v>
      </c>
      <c r="C22">
        <v>64</v>
      </c>
      <c r="D22">
        <v>0</v>
      </c>
      <c r="E22">
        <v>0</v>
      </c>
      <c r="F22">
        <v>21</v>
      </c>
      <c r="G22">
        <v>13</v>
      </c>
      <c r="H22">
        <v>8</v>
      </c>
      <c r="I22">
        <v>5</v>
      </c>
      <c r="J22">
        <v>0</v>
      </c>
      <c r="K22">
        <v>0</v>
      </c>
      <c r="L22">
        <v>1</v>
      </c>
      <c r="M22">
        <v>457</v>
      </c>
      <c r="N22">
        <v>0</v>
      </c>
      <c r="O22">
        <v>83</v>
      </c>
    </row>
    <row r="23" spans="1:15" x14ac:dyDescent="0.25">
      <c r="A23">
        <v>6</v>
      </c>
      <c r="B23" t="s">
        <v>14</v>
      </c>
      <c r="C23">
        <v>64</v>
      </c>
      <c r="D23">
        <v>1</v>
      </c>
      <c r="E23">
        <v>1</v>
      </c>
      <c r="F23">
        <v>18</v>
      </c>
      <c r="G23">
        <v>11</v>
      </c>
      <c r="H23">
        <v>7</v>
      </c>
      <c r="I23">
        <v>2</v>
      </c>
      <c r="J23">
        <v>2</v>
      </c>
      <c r="K23">
        <v>0</v>
      </c>
      <c r="L23">
        <v>4</v>
      </c>
      <c r="M23">
        <v>348</v>
      </c>
      <c r="N23">
        <v>1</v>
      </c>
      <c r="O23">
        <v>78</v>
      </c>
    </row>
    <row r="24" spans="1:15" x14ac:dyDescent="0.25">
      <c r="A24">
        <v>10</v>
      </c>
      <c r="B24" t="s">
        <v>30</v>
      </c>
      <c r="C24">
        <v>62</v>
      </c>
      <c r="D24">
        <v>1</v>
      </c>
      <c r="E24">
        <v>0</v>
      </c>
      <c r="F24">
        <v>14</v>
      </c>
      <c r="G24">
        <v>9</v>
      </c>
      <c r="H24">
        <v>5</v>
      </c>
      <c r="I24">
        <v>5</v>
      </c>
      <c r="J24">
        <v>1</v>
      </c>
      <c r="K24">
        <v>0</v>
      </c>
      <c r="L24">
        <v>1</v>
      </c>
      <c r="M24">
        <v>157</v>
      </c>
      <c r="N24">
        <v>1</v>
      </c>
      <c r="O24">
        <v>75</v>
      </c>
    </row>
    <row r="25" spans="1:15" x14ac:dyDescent="0.25">
      <c r="A25">
        <v>23</v>
      </c>
      <c r="B25" t="s">
        <v>56</v>
      </c>
      <c r="C25">
        <v>61</v>
      </c>
      <c r="D25">
        <v>3</v>
      </c>
      <c r="E25">
        <v>3</v>
      </c>
      <c r="F25">
        <v>9</v>
      </c>
      <c r="G25">
        <v>8</v>
      </c>
      <c r="H25">
        <v>1</v>
      </c>
      <c r="I25">
        <v>4</v>
      </c>
      <c r="J25">
        <v>2</v>
      </c>
      <c r="K25">
        <v>0</v>
      </c>
      <c r="L25">
        <v>0</v>
      </c>
      <c r="M25">
        <v>211</v>
      </c>
      <c r="N25">
        <v>0</v>
      </c>
      <c r="O25">
        <v>74</v>
      </c>
    </row>
    <row r="26" spans="1:15" x14ac:dyDescent="0.25">
      <c r="A26">
        <v>14</v>
      </c>
      <c r="B26" t="s">
        <v>58</v>
      </c>
      <c r="C26">
        <v>61</v>
      </c>
      <c r="D26">
        <v>1</v>
      </c>
      <c r="E26">
        <v>0</v>
      </c>
      <c r="F26">
        <v>14</v>
      </c>
      <c r="G26">
        <v>8</v>
      </c>
      <c r="H26">
        <v>6</v>
      </c>
      <c r="I26">
        <v>1</v>
      </c>
      <c r="J26">
        <v>4</v>
      </c>
      <c r="K26">
        <v>0</v>
      </c>
      <c r="L26">
        <v>1</v>
      </c>
      <c r="M26">
        <v>304</v>
      </c>
      <c r="N26">
        <v>1</v>
      </c>
      <c r="O26">
        <v>51</v>
      </c>
    </row>
    <row r="27" spans="1:15" x14ac:dyDescent="0.25">
      <c r="A27">
        <v>1</v>
      </c>
      <c r="B27" t="s">
        <v>69</v>
      </c>
      <c r="C27">
        <v>61</v>
      </c>
      <c r="D27">
        <v>1</v>
      </c>
      <c r="E27">
        <v>0</v>
      </c>
      <c r="F27">
        <v>10</v>
      </c>
      <c r="G27">
        <v>7</v>
      </c>
      <c r="H27">
        <v>3</v>
      </c>
      <c r="I27">
        <v>5</v>
      </c>
      <c r="J27">
        <v>4</v>
      </c>
      <c r="K27">
        <v>0</v>
      </c>
      <c r="L27">
        <v>0</v>
      </c>
      <c r="M27">
        <v>219</v>
      </c>
      <c r="N27">
        <v>1</v>
      </c>
      <c r="O27">
        <v>89</v>
      </c>
    </row>
    <row r="28" spans="1:15" x14ac:dyDescent="0.25">
      <c r="A28">
        <v>46</v>
      </c>
      <c r="B28" t="s">
        <v>31</v>
      </c>
      <c r="C28">
        <v>61</v>
      </c>
      <c r="D28">
        <v>0</v>
      </c>
      <c r="E28">
        <v>0</v>
      </c>
      <c r="F28">
        <v>6</v>
      </c>
      <c r="G28">
        <v>2</v>
      </c>
      <c r="H28">
        <v>4</v>
      </c>
      <c r="I28">
        <v>1</v>
      </c>
      <c r="J28">
        <v>4</v>
      </c>
      <c r="K28">
        <v>28</v>
      </c>
      <c r="L28">
        <v>2</v>
      </c>
      <c r="M28">
        <v>79</v>
      </c>
      <c r="N28">
        <v>0</v>
      </c>
      <c r="O28">
        <v>71</v>
      </c>
    </row>
    <row r="29" spans="1:15" x14ac:dyDescent="0.25">
      <c r="A29">
        <v>6</v>
      </c>
      <c r="B29" t="s">
        <v>47</v>
      </c>
      <c r="C29">
        <v>61</v>
      </c>
      <c r="D29">
        <v>1</v>
      </c>
      <c r="E29">
        <v>1</v>
      </c>
      <c r="F29">
        <v>14</v>
      </c>
      <c r="G29">
        <v>8</v>
      </c>
      <c r="H29">
        <v>6</v>
      </c>
      <c r="I29">
        <v>2</v>
      </c>
      <c r="J29">
        <v>3</v>
      </c>
      <c r="K29">
        <v>0</v>
      </c>
      <c r="L29">
        <v>1</v>
      </c>
      <c r="M29">
        <v>283</v>
      </c>
      <c r="N29">
        <v>1</v>
      </c>
      <c r="O29">
        <v>80</v>
      </c>
    </row>
    <row r="30" spans="1:15" x14ac:dyDescent="0.25">
      <c r="A30">
        <v>30</v>
      </c>
      <c r="B30" t="s">
        <v>41</v>
      </c>
      <c r="C30">
        <v>57</v>
      </c>
      <c r="D30">
        <v>0</v>
      </c>
      <c r="E30">
        <v>2</v>
      </c>
      <c r="F30">
        <v>14</v>
      </c>
      <c r="G30">
        <v>10</v>
      </c>
      <c r="H30">
        <v>4</v>
      </c>
      <c r="I30">
        <v>6</v>
      </c>
      <c r="J30">
        <v>1</v>
      </c>
      <c r="K30">
        <v>0</v>
      </c>
      <c r="L30">
        <v>0</v>
      </c>
      <c r="M30">
        <v>312</v>
      </c>
      <c r="N30">
        <v>1</v>
      </c>
      <c r="O30">
        <v>89</v>
      </c>
    </row>
    <row r="31" spans="1:15" x14ac:dyDescent="0.25">
      <c r="A31">
        <v>32</v>
      </c>
      <c r="B31" t="s">
        <v>33</v>
      </c>
      <c r="C31">
        <v>51</v>
      </c>
      <c r="D31">
        <v>1</v>
      </c>
      <c r="E31">
        <v>0</v>
      </c>
      <c r="F31">
        <v>10</v>
      </c>
      <c r="G31">
        <v>6</v>
      </c>
      <c r="H31">
        <v>4</v>
      </c>
      <c r="I31">
        <v>1</v>
      </c>
      <c r="J31">
        <v>1</v>
      </c>
      <c r="K31">
        <v>12</v>
      </c>
      <c r="L31">
        <v>2</v>
      </c>
      <c r="M31">
        <v>200</v>
      </c>
      <c r="N31">
        <v>1</v>
      </c>
      <c r="O31">
        <v>82</v>
      </c>
    </row>
    <row r="32" spans="1:15" x14ac:dyDescent="0.25">
      <c r="A32">
        <v>43</v>
      </c>
      <c r="B32" t="s">
        <v>79</v>
      </c>
      <c r="C32">
        <v>50</v>
      </c>
      <c r="D32">
        <v>0</v>
      </c>
      <c r="E32">
        <v>3</v>
      </c>
      <c r="F32">
        <v>9</v>
      </c>
      <c r="G32">
        <v>6</v>
      </c>
      <c r="H32">
        <v>3</v>
      </c>
      <c r="I32">
        <v>5</v>
      </c>
      <c r="J32">
        <v>2</v>
      </c>
      <c r="K32">
        <v>0</v>
      </c>
      <c r="L32">
        <v>0</v>
      </c>
      <c r="M32">
        <v>136</v>
      </c>
      <c r="N32">
        <v>0</v>
      </c>
      <c r="O32">
        <v>72</v>
      </c>
    </row>
    <row r="33" spans="1:15" x14ac:dyDescent="0.25">
      <c r="A33">
        <v>31</v>
      </c>
      <c r="B33" t="s">
        <v>46</v>
      </c>
      <c r="C33">
        <v>49</v>
      </c>
      <c r="D33">
        <v>0</v>
      </c>
      <c r="E33">
        <v>0</v>
      </c>
      <c r="F33">
        <v>9</v>
      </c>
      <c r="G33">
        <v>6</v>
      </c>
      <c r="H33">
        <v>3</v>
      </c>
      <c r="I33">
        <v>7</v>
      </c>
      <c r="J33">
        <v>1</v>
      </c>
      <c r="K33">
        <v>0</v>
      </c>
      <c r="L33">
        <v>0</v>
      </c>
      <c r="M33">
        <v>57</v>
      </c>
      <c r="N33">
        <v>0</v>
      </c>
      <c r="O33">
        <v>90</v>
      </c>
    </row>
    <row r="34" spans="1:15" x14ac:dyDescent="0.25">
      <c r="A34">
        <v>22</v>
      </c>
      <c r="B34" t="s">
        <v>76</v>
      </c>
      <c r="C34">
        <v>49</v>
      </c>
      <c r="D34">
        <v>0</v>
      </c>
      <c r="E34">
        <v>1</v>
      </c>
      <c r="F34">
        <v>11</v>
      </c>
      <c r="G34">
        <v>7</v>
      </c>
      <c r="H34">
        <v>4</v>
      </c>
      <c r="I34">
        <v>4</v>
      </c>
      <c r="J34">
        <v>2</v>
      </c>
      <c r="K34">
        <v>0</v>
      </c>
      <c r="L34">
        <v>0</v>
      </c>
      <c r="M34">
        <v>208</v>
      </c>
      <c r="N34">
        <v>0</v>
      </c>
      <c r="O34">
        <v>80</v>
      </c>
    </row>
    <row r="35" spans="1:15" x14ac:dyDescent="0.25">
      <c r="A35">
        <v>30</v>
      </c>
      <c r="B35" t="s">
        <v>54</v>
      </c>
      <c r="C35">
        <v>46</v>
      </c>
      <c r="D35">
        <v>1</v>
      </c>
      <c r="E35">
        <v>2</v>
      </c>
      <c r="F35">
        <v>10</v>
      </c>
      <c r="G35">
        <v>8</v>
      </c>
      <c r="H35">
        <v>2</v>
      </c>
      <c r="I35">
        <v>4</v>
      </c>
      <c r="J35">
        <v>0</v>
      </c>
      <c r="K35">
        <v>0</v>
      </c>
      <c r="L35">
        <v>0</v>
      </c>
      <c r="M35">
        <v>232</v>
      </c>
      <c r="N35">
        <v>0</v>
      </c>
      <c r="O35">
        <v>80</v>
      </c>
    </row>
    <row r="36" spans="1:15" x14ac:dyDescent="0.25">
      <c r="A36">
        <v>11</v>
      </c>
      <c r="B36" t="s">
        <v>43</v>
      </c>
      <c r="C36">
        <v>45</v>
      </c>
      <c r="D36">
        <v>1</v>
      </c>
      <c r="E36">
        <v>0</v>
      </c>
      <c r="F36">
        <v>12</v>
      </c>
      <c r="G36">
        <v>8</v>
      </c>
      <c r="H36">
        <v>4</v>
      </c>
      <c r="I36">
        <v>2</v>
      </c>
      <c r="J36">
        <v>0</v>
      </c>
      <c r="K36">
        <v>0</v>
      </c>
      <c r="L36">
        <v>0</v>
      </c>
      <c r="M36">
        <v>252</v>
      </c>
      <c r="N36">
        <v>0</v>
      </c>
      <c r="O36">
        <v>76</v>
      </c>
    </row>
    <row r="37" spans="1:15" x14ac:dyDescent="0.25">
      <c r="A37">
        <v>37</v>
      </c>
      <c r="B37" t="s">
        <v>68</v>
      </c>
      <c r="C37">
        <v>42</v>
      </c>
      <c r="D37">
        <v>0</v>
      </c>
      <c r="E37">
        <v>0</v>
      </c>
      <c r="F37">
        <v>10</v>
      </c>
      <c r="G37">
        <v>9</v>
      </c>
      <c r="H37">
        <v>1</v>
      </c>
      <c r="I37">
        <v>5</v>
      </c>
      <c r="J37">
        <v>1</v>
      </c>
      <c r="K37">
        <v>0</v>
      </c>
      <c r="L37">
        <v>0</v>
      </c>
      <c r="M37">
        <v>197</v>
      </c>
      <c r="N37">
        <v>0</v>
      </c>
      <c r="O37">
        <v>73</v>
      </c>
    </row>
    <row r="38" spans="1:15" x14ac:dyDescent="0.25">
      <c r="A38">
        <v>23</v>
      </c>
      <c r="B38" t="s">
        <v>39</v>
      </c>
      <c r="C38">
        <v>40</v>
      </c>
      <c r="D38">
        <v>0</v>
      </c>
      <c r="E38">
        <v>0</v>
      </c>
      <c r="F38">
        <v>9</v>
      </c>
      <c r="G38">
        <v>5</v>
      </c>
      <c r="H38">
        <v>4</v>
      </c>
      <c r="I38">
        <v>4</v>
      </c>
      <c r="J38">
        <v>1</v>
      </c>
      <c r="K38">
        <v>0</v>
      </c>
      <c r="L38">
        <v>0</v>
      </c>
      <c r="M38">
        <v>108</v>
      </c>
      <c r="N38">
        <v>0</v>
      </c>
      <c r="O38">
        <v>100</v>
      </c>
    </row>
    <row r="39" spans="1:15" x14ac:dyDescent="0.25">
      <c r="A39">
        <v>35</v>
      </c>
      <c r="B39" t="s">
        <v>53</v>
      </c>
      <c r="C39">
        <v>39</v>
      </c>
      <c r="D39">
        <v>0</v>
      </c>
      <c r="E39">
        <v>0</v>
      </c>
      <c r="F39">
        <v>10</v>
      </c>
      <c r="G39">
        <v>3</v>
      </c>
      <c r="H39">
        <v>7</v>
      </c>
      <c r="I39">
        <v>4</v>
      </c>
      <c r="J39">
        <v>1</v>
      </c>
      <c r="K39">
        <v>0</v>
      </c>
      <c r="L39">
        <v>1</v>
      </c>
      <c r="M39">
        <v>48</v>
      </c>
      <c r="N39">
        <v>0</v>
      </c>
      <c r="O39">
        <v>93</v>
      </c>
    </row>
    <row r="40" spans="1:15" x14ac:dyDescent="0.25">
      <c r="A40">
        <v>39</v>
      </c>
      <c r="B40" t="s">
        <v>72</v>
      </c>
      <c r="C40">
        <v>38</v>
      </c>
      <c r="D40">
        <v>0</v>
      </c>
      <c r="E40">
        <v>0</v>
      </c>
      <c r="F40">
        <v>7</v>
      </c>
      <c r="G40">
        <v>3</v>
      </c>
      <c r="H40">
        <v>4</v>
      </c>
      <c r="I40">
        <v>1</v>
      </c>
      <c r="J40">
        <v>6</v>
      </c>
      <c r="K40">
        <v>0</v>
      </c>
      <c r="L40">
        <v>1</v>
      </c>
      <c r="M40">
        <v>-1</v>
      </c>
      <c r="N40">
        <v>0</v>
      </c>
      <c r="O40">
        <v>83</v>
      </c>
    </row>
    <row r="41" spans="1:15" x14ac:dyDescent="0.25">
      <c r="A41">
        <v>19</v>
      </c>
      <c r="B41" t="s">
        <v>64</v>
      </c>
      <c r="C41">
        <v>36</v>
      </c>
      <c r="D41">
        <v>1</v>
      </c>
      <c r="E41">
        <v>0</v>
      </c>
      <c r="F41">
        <v>9</v>
      </c>
      <c r="G41">
        <v>3</v>
      </c>
      <c r="H41">
        <v>6</v>
      </c>
      <c r="I41">
        <v>2</v>
      </c>
      <c r="J41">
        <v>2</v>
      </c>
      <c r="K41">
        <v>0</v>
      </c>
      <c r="L41">
        <v>0</v>
      </c>
      <c r="M41">
        <v>107</v>
      </c>
      <c r="N41">
        <v>0</v>
      </c>
      <c r="O41">
        <v>73</v>
      </c>
    </row>
    <row r="42" spans="1:15" x14ac:dyDescent="0.25">
      <c r="A42">
        <v>27</v>
      </c>
      <c r="B42" t="s">
        <v>66</v>
      </c>
      <c r="C42">
        <v>35</v>
      </c>
      <c r="D42">
        <v>0</v>
      </c>
      <c r="E42">
        <v>0</v>
      </c>
      <c r="F42">
        <v>8</v>
      </c>
      <c r="G42">
        <v>7</v>
      </c>
      <c r="H42">
        <v>1</v>
      </c>
      <c r="I42">
        <v>6</v>
      </c>
      <c r="J42">
        <v>0</v>
      </c>
      <c r="K42">
        <v>0</v>
      </c>
      <c r="L42">
        <v>0</v>
      </c>
      <c r="M42">
        <v>96</v>
      </c>
      <c r="N42">
        <v>0</v>
      </c>
      <c r="O42">
        <v>57</v>
      </c>
    </row>
    <row r="43" spans="1:15" x14ac:dyDescent="0.25">
      <c r="A43">
        <v>45</v>
      </c>
      <c r="B43" t="s">
        <v>83</v>
      </c>
      <c r="C43">
        <v>34</v>
      </c>
      <c r="D43">
        <v>0</v>
      </c>
      <c r="E43">
        <v>0</v>
      </c>
      <c r="F43">
        <v>10</v>
      </c>
      <c r="G43">
        <v>6</v>
      </c>
      <c r="H43">
        <v>4</v>
      </c>
      <c r="I43">
        <v>2</v>
      </c>
      <c r="J43">
        <v>1</v>
      </c>
      <c r="K43">
        <v>0</v>
      </c>
      <c r="L43">
        <v>0</v>
      </c>
      <c r="M43">
        <v>178</v>
      </c>
      <c r="N43">
        <v>0</v>
      </c>
      <c r="O43">
        <v>74</v>
      </c>
    </row>
    <row r="44" spans="1:15" x14ac:dyDescent="0.25">
      <c r="A44">
        <v>8</v>
      </c>
      <c r="B44" t="s">
        <v>49</v>
      </c>
      <c r="C44">
        <v>32</v>
      </c>
      <c r="D44">
        <v>0</v>
      </c>
      <c r="E44">
        <v>1</v>
      </c>
      <c r="F44">
        <v>7</v>
      </c>
      <c r="G44">
        <v>2</v>
      </c>
      <c r="H44">
        <v>5</v>
      </c>
      <c r="I44">
        <v>2</v>
      </c>
      <c r="J44">
        <v>3</v>
      </c>
      <c r="K44">
        <v>0</v>
      </c>
      <c r="L44">
        <v>0</v>
      </c>
      <c r="M44">
        <v>45</v>
      </c>
      <c r="N44">
        <v>1</v>
      </c>
      <c r="O44">
        <v>77</v>
      </c>
    </row>
    <row r="45" spans="1:15" x14ac:dyDescent="0.25">
      <c r="A45">
        <v>32</v>
      </c>
      <c r="B45" t="s">
        <v>61</v>
      </c>
      <c r="C45">
        <v>31</v>
      </c>
      <c r="D45">
        <v>0</v>
      </c>
      <c r="E45">
        <v>0</v>
      </c>
      <c r="F45">
        <v>14</v>
      </c>
      <c r="G45">
        <v>4</v>
      </c>
      <c r="H45">
        <v>10</v>
      </c>
      <c r="I45">
        <v>1</v>
      </c>
      <c r="J45">
        <v>2</v>
      </c>
      <c r="K45">
        <v>0</v>
      </c>
      <c r="L45">
        <v>0</v>
      </c>
      <c r="M45">
        <v>183</v>
      </c>
      <c r="N45">
        <v>0</v>
      </c>
      <c r="O45">
        <v>81</v>
      </c>
    </row>
    <row r="46" spans="1:15" x14ac:dyDescent="0.25">
      <c r="A46">
        <v>43</v>
      </c>
      <c r="B46" t="s">
        <v>48</v>
      </c>
      <c r="C46">
        <v>30</v>
      </c>
      <c r="D46">
        <v>0</v>
      </c>
      <c r="E46">
        <v>0</v>
      </c>
      <c r="F46">
        <v>7</v>
      </c>
      <c r="G46">
        <v>3</v>
      </c>
      <c r="H46">
        <v>4</v>
      </c>
      <c r="I46">
        <v>1</v>
      </c>
      <c r="J46">
        <v>3</v>
      </c>
      <c r="K46">
        <v>0</v>
      </c>
      <c r="L46">
        <v>0</v>
      </c>
      <c r="M46">
        <v>73</v>
      </c>
      <c r="N46">
        <v>0</v>
      </c>
      <c r="O46">
        <v>22</v>
      </c>
    </row>
    <row r="47" spans="1:15" x14ac:dyDescent="0.25">
      <c r="A47">
        <v>36</v>
      </c>
      <c r="B47" t="s">
        <v>52</v>
      </c>
      <c r="C47">
        <v>23</v>
      </c>
      <c r="D47">
        <v>0</v>
      </c>
      <c r="E47">
        <v>0</v>
      </c>
      <c r="F47">
        <v>5</v>
      </c>
      <c r="G47">
        <v>4</v>
      </c>
      <c r="H47">
        <v>1</v>
      </c>
      <c r="I47">
        <v>0</v>
      </c>
      <c r="J47">
        <v>3</v>
      </c>
      <c r="K47">
        <v>0</v>
      </c>
      <c r="L47">
        <v>0</v>
      </c>
      <c r="M47">
        <v>161</v>
      </c>
      <c r="N47">
        <v>0</v>
      </c>
      <c r="O47">
        <v>29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A11D-52DC-4DC2-BA59-1D559752C2F0}">
  <dimension ref="A1:O47"/>
  <sheetViews>
    <sheetView topLeftCell="A61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16.85546875" bestFit="1" customWidth="1"/>
    <col min="3" max="3" width="5.42578125" bestFit="1" customWidth="1"/>
    <col min="4" max="4" width="4.7109375" bestFit="1" customWidth="1"/>
    <col min="5" max="5" width="4.42578125" bestFit="1" customWidth="1"/>
    <col min="6" max="6" width="4.7109375" bestFit="1" customWidth="1"/>
    <col min="7" max="7" width="4.42578125" bestFit="1" customWidth="1"/>
    <col min="8" max="8" width="4.710937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18</v>
      </c>
      <c r="B2" t="s">
        <v>137</v>
      </c>
      <c r="C2">
        <v>140</v>
      </c>
      <c r="D2">
        <v>2</v>
      </c>
      <c r="E2">
        <v>1</v>
      </c>
      <c r="F2">
        <v>32</v>
      </c>
      <c r="G2">
        <v>16</v>
      </c>
      <c r="H2">
        <v>16</v>
      </c>
      <c r="I2">
        <v>1</v>
      </c>
      <c r="J2">
        <v>13</v>
      </c>
      <c r="K2">
        <v>0</v>
      </c>
      <c r="L2">
        <v>12</v>
      </c>
      <c r="M2">
        <v>565</v>
      </c>
      <c r="N2">
        <v>0</v>
      </c>
      <c r="O2">
        <v>89</v>
      </c>
    </row>
    <row r="3" spans="1:15" x14ac:dyDescent="0.25">
      <c r="A3">
        <v>7</v>
      </c>
      <c r="B3" t="s">
        <v>138</v>
      </c>
      <c r="C3">
        <v>132</v>
      </c>
      <c r="D3">
        <v>2</v>
      </c>
      <c r="E3">
        <v>1</v>
      </c>
      <c r="F3">
        <v>32</v>
      </c>
      <c r="G3">
        <v>16</v>
      </c>
      <c r="H3">
        <v>16</v>
      </c>
      <c r="I3">
        <v>4</v>
      </c>
      <c r="J3">
        <v>7</v>
      </c>
      <c r="K3">
        <v>0</v>
      </c>
      <c r="L3">
        <v>5</v>
      </c>
      <c r="M3">
        <v>656</v>
      </c>
      <c r="N3">
        <v>1</v>
      </c>
      <c r="O3">
        <v>83</v>
      </c>
    </row>
    <row r="4" spans="1:15" x14ac:dyDescent="0.25">
      <c r="A4">
        <v>2</v>
      </c>
      <c r="B4" t="s">
        <v>151</v>
      </c>
      <c r="C4">
        <v>117</v>
      </c>
      <c r="D4">
        <v>0</v>
      </c>
      <c r="E4">
        <v>0</v>
      </c>
      <c r="F4">
        <v>30</v>
      </c>
      <c r="G4">
        <v>20</v>
      </c>
      <c r="H4">
        <v>10</v>
      </c>
      <c r="I4">
        <v>8</v>
      </c>
      <c r="J4">
        <v>4</v>
      </c>
      <c r="K4">
        <v>0</v>
      </c>
      <c r="L4">
        <v>2</v>
      </c>
      <c r="M4">
        <v>662</v>
      </c>
      <c r="N4">
        <v>0</v>
      </c>
      <c r="O4">
        <v>84</v>
      </c>
    </row>
    <row r="5" spans="1:15" x14ac:dyDescent="0.25">
      <c r="A5">
        <v>15</v>
      </c>
      <c r="B5" t="s">
        <v>125</v>
      </c>
      <c r="C5">
        <v>106</v>
      </c>
      <c r="D5">
        <v>1</v>
      </c>
      <c r="E5">
        <v>0</v>
      </c>
      <c r="F5">
        <v>32</v>
      </c>
      <c r="G5">
        <v>10</v>
      </c>
      <c r="H5">
        <v>22</v>
      </c>
      <c r="I5">
        <v>3</v>
      </c>
      <c r="J5">
        <v>4</v>
      </c>
      <c r="K5">
        <v>0</v>
      </c>
      <c r="L5">
        <v>8</v>
      </c>
      <c r="M5">
        <v>396</v>
      </c>
      <c r="N5">
        <v>0</v>
      </c>
      <c r="O5">
        <v>90</v>
      </c>
    </row>
    <row r="6" spans="1:15" x14ac:dyDescent="0.25">
      <c r="A6">
        <v>8</v>
      </c>
      <c r="B6" t="s">
        <v>222</v>
      </c>
      <c r="C6">
        <v>97</v>
      </c>
      <c r="D6">
        <v>0</v>
      </c>
      <c r="E6">
        <v>0</v>
      </c>
      <c r="F6">
        <v>21</v>
      </c>
      <c r="G6">
        <v>13</v>
      </c>
      <c r="H6">
        <v>8</v>
      </c>
      <c r="I6">
        <v>1</v>
      </c>
      <c r="J6">
        <v>9</v>
      </c>
      <c r="K6">
        <v>0</v>
      </c>
      <c r="L6">
        <v>3</v>
      </c>
      <c r="M6">
        <v>386</v>
      </c>
      <c r="N6">
        <v>0</v>
      </c>
      <c r="O6">
        <v>78</v>
      </c>
    </row>
    <row r="7" spans="1:15" x14ac:dyDescent="0.25">
      <c r="A7">
        <v>17</v>
      </c>
      <c r="B7" t="s">
        <v>241</v>
      </c>
      <c r="C7">
        <v>92</v>
      </c>
      <c r="D7">
        <v>1</v>
      </c>
      <c r="E7">
        <v>0</v>
      </c>
      <c r="F7">
        <v>22</v>
      </c>
      <c r="G7">
        <v>14</v>
      </c>
      <c r="H7">
        <v>8</v>
      </c>
      <c r="I7">
        <v>4</v>
      </c>
      <c r="J7">
        <v>4</v>
      </c>
      <c r="K7">
        <v>0</v>
      </c>
      <c r="L7">
        <v>2</v>
      </c>
      <c r="M7">
        <v>453</v>
      </c>
      <c r="N7">
        <v>0</v>
      </c>
      <c r="O7">
        <v>84</v>
      </c>
    </row>
    <row r="8" spans="1:15" x14ac:dyDescent="0.25">
      <c r="A8">
        <v>6</v>
      </c>
      <c r="B8" t="s">
        <v>167</v>
      </c>
      <c r="C8">
        <v>91</v>
      </c>
      <c r="D8">
        <v>0</v>
      </c>
      <c r="E8">
        <v>0</v>
      </c>
      <c r="F8">
        <v>20</v>
      </c>
      <c r="G8">
        <v>5</v>
      </c>
      <c r="H8">
        <v>15</v>
      </c>
      <c r="I8">
        <v>0</v>
      </c>
      <c r="J8">
        <v>11</v>
      </c>
      <c r="K8">
        <v>0</v>
      </c>
      <c r="L8">
        <v>4</v>
      </c>
      <c r="M8">
        <v>221</v>
      </c>
      <c r="N8">
        <v>0</v>
      </c>
      <c r="O8">
        <v>74</v>
      </c>
    </row>
    <row r="9" spans="1:15" x14ac:dyDescent="0.25">
      <c r="A9">
        <v>28</v>
      </c>
      <c r="B9" t="s">
        <v>145</v>
      </c>
      <c r="C9">
        <v>90</v>
      </c>
      <c r="D9">
        <v>0</v>
      </c>
      <c r="E9">
        <v>0</v>
      </c>
      <c r="F9">
        <v>14</v>
      </c>
      <c r="G9">
        <v>8</v>
      </c>
      <c r="H9">
        <v>6</v>
      </c>
      <c r="I9">
        <v>2</v>
      </c>
      <c r="J9">
        <v>3</v>
      </c>
      <c r="K9">
        <v>43</v>
      </c>
      <c r="L9">
        <v>2</v>
      </c>
      <c r="M9">
        <v>197</v>
      </c>
      <c r="N9">
        <v>0</v>
      </c>
      <c r="O9">
        <v>88</v>
      </c>
    </row>
    <row r="10" spans="1:15" x14ac:dyDescent="0.25">
      <c r="A10">
        <v>14</v>
      </c>
      <c r="B10" t="s">
        <v>113</v>
      </c>
      <c r="C10">
        <v>82</v>
      </c>
      <c r="D10">
        <v>0</v>
      </c>
      <c r="E10">
        <v>0</v>
      </c>
      <c r="F10">
        <v>18</v>
      </c>
      <c r="G10">
        <v>9</v>
      </c>
      <c r="H10">
        <v>9</v>
      </c>
      <c r="I10">
        <v>1</v>
      </c>
      <c r="J10">
        <v>3</v>
      </c>
      <c r="K10">
        <v>21</v>
      </c>
      <c r="L10">
        <v>2</v>
      </c>
      <c r="M10">
        <v>238</v>
      </c>
      <c r="N10">
        <v>1</v>
      </c>
      <c r="O10">
        <v>78</v>
      </c>
    </row>
    <row r="11" spans="1:15" x14ac:dyDescent="0.25">
      <c r="A11">
        <v>25</v>
      </c>
      <c r="B11" t="s">
        <v>175</v>
      </c>
      <c r="C11">
        <v>79</v>
      </c>
      <c r="D11">
        <v>0</v>
      </c>
      <c r="E11">
        <v>0</v>
      </c>
      <c r="F11">
        <v>19</v>
      </c>
      <c r="G11">
        <v>10</v>
      </c>
      <c r="H11">
        <v>9</v>
      </c>
      <c r="I11">
        <v>2</v>
      </c>
      <c r="J11">
        <v>8</v>
      </c>
      <c r="K11">
        <v>0</v>
      </c>
      <c r="L11">
        <v>5</v>
      </c>
      <c r="M11">
        <v>473</v>
      </c>
      <c r="N11">
        <v>1</v>
      </c>
      <c r="O11">
        <v>87</v>
      </c>
    </row>
    <row r="12" spans="1:15" x14ac:dyDescent="0.25">
      <c r="A12">
        <v>35</v>
      </c>
      <c r="B12" t="s">
        <v>111</v>
      </c>
      <c r="C12">
        <v>78</v>
      </c>
      <c r="D12">
        <v>0</v>
      </c>
      <c r="E12">
        <v>1</v>
      </c>
      <c r="F12">
        <v>26</v>
      </c>
      <c r="G12">
        <v>16</v>
      </c>
      <c r="H12">
        <v>10</v>
      </c>
      <c r="I12">
        <v>2</v>
      </c>
      <c r="J12">
        <v>1</v>
      </c>
      <c r="K12">
        <v>0</v>
      </c>
      <c r="L12">
        <v>6</v>
      </c>
      <c r="M12">
        <v>512</v>
      </c>
      <c r="N12">
        <v>0</v>
      </c>
      <c r="O12">
        <v>86</v>
      </c>
    </row>
    <row r="13" spans="1:15" x14ac:dyDescent="0.25">
      <c r="A13">
        <v>4</v>
      </c>
      <c r="B13" t="s">
        <v>298</v>
      </c>
      <c r="C13">
        <v>72</v>
      </c>
      <c r="D13">
        <v>0</v>
      </c>
      <c r="E13">
        <v>0</v>
      </c>
      <c r="F13">
        <v>17</v>
      </c>
      <c r="G13">
        <v>13</v>
      </c>
      <c r="H13">
        <v>4</v>
      </c>
      <c r="I13">
        <v>5</v>
      </c>
      <c r="J13">
        <v>2</v>
      </c>
      <c r="K13">
        <v>0</v>
      </c>
      <c r="L13">
        <v>0</v>
      </c>
      <c r="M13">
        <v>552</v>
      </c>
      <c r="N13">
        <v>0</v>
      </c>
      <c r="O13">
        <v>85</v>
      </c>
    </row>
    <row r="14" spans="1:15" x14ac:dyDescent="0.25">
      <c r="A14">
        <v>32</v>
      </c>
      <c r="B14" t="s">
        <v>324</v>
      </c>
      <c r="C14">
        <v>70</v>
      </c>
      <c r="D14">
        <v>0</v>
      </c>
      <c r="E14">
        <v>0</v>
      </c>
      <c r="F14">
        <v>19</v>
      </c>
      <c r="G14">
        <v>14</v>
      </c>
      <c r="H14">
        <v>5</v>
      </c>
      <c r="I14">
        <v>5</v>
      </c>
      <c r="J14">
        <v>1</v>
      </c>
      <c r="K14">
        <v>0</v>
      </c>
      <c r="L14">
        <v>0</v>
      </c>
      <c r="M14">
        <v>383</v>
      </c>
      <c r="N14">
        <v>0</v>
      </c>
      <c r="O14">
        <v>100</v>
      </c>
    </row>
    <row r="15" spans="1:15" x14ac:dyDescent="0.25">
      <c r="A15">
        <v>5</v>
      </c>
      <c r="B15" t="s">
        <v>249</v>
      </c>
      <c r="C15">
        <v>69</v>
      </c>
      <c r="D15">
        <v>3</v>
      </c>
      <c r="E15">
        <v>3</v>
      </c>
      <c r="F15">
        <v>12</v>
      </c>
      <c r="G15">
        <v>7</v>
      </c>
      <c r="H15">
        <v>5</v>
      </c>
      <c r="I15">
        <v>4</v>
      </c>
      <c r="J15">
        <v>2</v>
      </c>
      <c r="K15">
        <v>0</v>
      </c>
      <c r="L15">
        <v>0</v>
      </c>
      <c r="M15">
        <v>145</v>
      </c>
      <c r="N15">
        <v>0</v>
      </c>
      <c r="O15">
        <v>87</v>
      </c>
    </row>
    <row r="16" spans="1:15" x14ac:dyDescent="0.25">
      <c r="A16">
        <v>8</v>
      </c>
      <c r="B16" t="s">
        <v>220</v>
      </c>
      <c r="C16">
        <v>69</v>
      </c>
      <c r="D16">
        <v>1</v>
      </c>
      <c r="E16">
        <v>1</v>
      </c>
      <c r="F16">
        <v>10</v>
      </c>
      <c r="G16">
        <v>5</v>
      </c>
      <c r="H16">
        <v>5</v>
      </c>
      <c r="I16">
        <v>3</v>
      </c>
      <c r="J16">
        <v>7</v>
      </c>
      <c r="K16">
        <v>0</v>
      </c>
      <c r="L16">
        <v>1</v>
      </c>
      <c r="M16">
        <v>145</v>
      </c>
      <c r="N16">
        <v>0</v>
      </c>
      <c r="O16">
        <v>72</v>
      </c>
    </row>
    <row r="17" spans="1:15" x14ac:dyDescent="0.25">
      <c r="A17">
        <v>40</v>
      </c>
      <c r="B17" t="s">
        <v>203</v>
      </c>
      <c r="C17">
        <v>67</v>
      </c>
      <c r="D17">
        <v>0</v>
      </c>
      <c r="E17">
        <v>0</v>
      </c>
      <c r="F17">
        <v>15</v>
      </c>
      <c r="G17">
        <v>11</v>
      </c>
      <c r="H17">
        <v>4</v>
      </c>
      <c r="I17">
        <v>6</v>
      </c>
      <c r="J17">
        <v>2</v>
      </c>
      <c r="K17">
        <v>0</v>
      </c>
      <c r="L17">
        <v>0</v>
      </c>
      <c r="M17">
        <v>428</v>
      </c>
      <c r="N17">
        <v>0</v>
      </c>
      <c r="O17">
        <v>80</v>
      </c>
    </row>
    <row r="18" spans="1:15" x14ac:dyDescent="0.25">
      <c r="A18">
        <v>3</v>
      </c>
      <c r="B18" t="s">
        <v>371</v>
      </c>
      <c r="C18">
        <v>64</v>
      </c>
      <c r="D18">
        <v>0</v>
      </c>
      <c r="E18">
        <v>0</v>
      </c>
      <c r="F18">
        <v>17</v>
      </c>
      <c r="G18">
        <v>8</v>
      </c>
      <c r="H18">
        <v>9</v>
      </c>
      <c r="I18">
        <v>0</v>
      </c>
      <c r="J18">
        <v>5</v>
      </c>
      <c r="K18">
        <v>0</v>
      </c>
      <c r="L18">
        <v>0</v>
      </c>
      <c r="M18">
        <v>252</v>
      </c>
      <c r="N18">
        <v>0</v>
      </c>
      <c r="O18">
        <v>85</v>
      </c>
    </row>
    <row r="19" spans="1:15" x14ac:dyDescent="0.25">
      <c r="A19">
        <v>46</v>
      </c>
      <c r="B19" t="s">
        <v>568</v>
      </c>
      <c r="C19">
        <v>63</v>
      </c>
      <c r="D19">
        <v>0</v>
      </c>
      <c r="E19">
        <v>0</v>
      </c>
      <c r="F19">
        <v>8</v>
      </c>
      <c r="G19">
        <v>0</v>
      </c>
      <c r="H19">
        <v>8</v>
      </c>
      <c r="I19">
        <v>6</v>
      </c>
      <c r="J19">
        <v>2</v>
      </c>
      <c r="K19">
        <v>19</v>
      </c>
      <c r="L19">
        <v>1</v>
      </c>
      <c r="M19">
        <v>-13</v>
      </c>
      <c r="N19">
        <v>1</v>
      </c>
      <c r="O19">
        <v>68</v>
      </c>
    </row>
    <row r="20" spans="1:15" x14ac:dyDescent="0.25">
      <c r="A20">
        <v>22</v>
      </c>
      <c r="B20" t="s">
        <v>152</v>
      </c>
      <c r="C20">
        <v>62</v>
      </c>
      <c r="D20">
        <v>0</v>
      </c>
      <c r="E20">
        <v>0</v>
      </c>
      <c r="F20">
        <v>13</v>
      </c>
      <c r="G20">
        <v>6</v>
      </c>
      <c r="H20">
        <v>7</v>
      </c>
      <c r="I20">
        <v>3</v>
      </c>
      <c r="J20">
        <v>6</v>
      </c>
      <c r="K20">
        <v>0</v>
      </c>
      <c r="L20">
        <v>0</v>
      </c>
      <c r="M20">
        <v>201</v>
      </c>
      <c r="N20">
        <v>0</v>
      </c>
      <c r="O20">
        <v>85</v>
      </c>
    </row>
    <row r="21" spans="1:15" x14ac:dyDescent="0.25">
      <c r="A21">
        <v>9</v>
      </c>
      <c r="B21" t="s">
        <v>287</v>
      </c>
      <c r="C21">
        <v>61</v>
      </c>
      <c r="D21">
        <v>0</v>
      </c>
      <c r="E21">
        <v>0</v>
      </c>
      <c r="F21">
        <v>17</v>
      </c>
      <c r="G21">
        <v>11</v>
      </c>
      <c r="H21">
        <v>6</v>
      </c>
      <c r="I21">
        <v>1</v>
      </c>
      <c r="J21">
        <v>3</v>
      </c>
      <c r="K21">
        <v>0</v>
      </c>
      <c r="L21">
        <v>0</v>
      </c>
      <c r="M21">
        <v>372</v>
      </c>
      <c r="N21">
        <v>1</v>
      </c>
      <c r="O21">
        <v>83</v>
      </c>
    </row>
    <row r="22" spans="1:15" x14ac:dyDescent="0.25">
      <c r="A22">
        <v>3</v>
      </c>
      <c r="B22" t="s">
        <v>250</v>
      </c>
      <c r="C22">
        <v>58</v>
      </c>
      <c r="D22">
        <v>0</v>
      </c>
      <c r="E22">
        <v>0</v>
      </c>
      <c r="F22">
        <v>18</v>
      </c>
      <c r="G22">
        <v>10</v>
      </c>
      <c r="H22">
        <v>8</v>
      </c>
      <c r="I22">
        <v>3</v>
      </c>
      <c r="J22">
        <v>2</v>
      </c>
      <c r="K22">
        <v>0</v>
      </c>
      <c r="L22">
        <v>2</v>
      </c>
      <c r="M22">
        <v>276</v>
      </c>
      <c r="N22">
        <v>0</v>
      </c>
      <c r="O22">
        <v>89</v>
      </c>
    </row>
    <row r="23" spans="1:15" x14ac:dyDescent="0.25">
      <c r="A23">
        <v>1</v>
      </c>
      <c r="B23" t="s">
        <v>479</v>
      </c>
      <c r="C23">
        <v>57</v>
      </c>
      <c r="D23">
        <v>0</v>
      </c>
      <c r="E23">
        <v>0</v>
      </c>
      <c r="F23">
        <v>13</v>
      </c>
      <c r="G23">
        <v>9</v>
      </c>
      <c r="H23">
        <v>4</v>
      </c>
      <c r="I23">
        <v>7</v>
      </c>
      <c r="J23">
        <v>1</v>
      </c>
      <c r="K23">
        <v>0</v>
      </c>
      <c r="L23">
        <v>1</v>
      </c>
      <c r="M23">
        <v>158</v>
      </c>
      <c r="N23">
        <v>0</v>
      </c>
      <c r="O23">
        <v>93</v>
      </c>
    </row>
    <row r="24" spans="1:15" x14ac:dyDescent="0.25">
      <c r="A24">
        <v>28</v>
      </c>
      <c r="B24" t="s">
        <v>421</v>
      </c>
      <c r="C24">
        <v>57</v>
      </c>
      <c r="D24">
        <v>2</v>
      </c>
      <c r="E24">
        <v>0</v>
      </c>
      <c r="F24">
        <v>12</v>
      </c>
      <c r="G24">
        <v>5</v>
      </c>
      <c r="H24">
        <v>7</v>
      </c>
      <c r="I24">
        <v>5</v>
      </c>
      <c r="J24">
        <v>0</v>
      </c>
      <c r="K24">
        <v>1</v>
      </c>
      <c r="L24">
        <v>0</v>
      </c>
      <c r="M24">
        <v>53</v>
      </c>
      <c r="N24">
        <v>0</v>
      </c>
      <c r="O24">
        <v>84</v>
      </c>
    </row>
    <row r="25" spans="1:15" x14ac:dyDescent="0.25">
      <c r="A25">
        <v>11</v>
      </c>
      <c r="B25" t="s">
        <v>339</v>
      </c>
      <c r="C25">
        <v>56</v>
      </c>
      <c r="D25">
        <v>0</v>
      </c>
      <c r="E25">
        <v>1</v>
      </c>
      <c r="F25">
        <v>11</v>
      </c>
      <c r="G25">
        <v>7</v>
      </c>
      <c r="H25">
        <v>4</v>
      </c>
      <c r="I25">
        <v>6</v>
      </c>
      <c r="J25">
        <v>2</v>
      </c>
      <c r="K25">
        <v>2</v>
      </c>
      <c r="L25">
        <v>0</v>
      </c>
      <c r="M25">
        <v>81</v>
      </c>
      <c r="N25">
        <v>0</v>
      </c>
      <c r="O25">
        <v>85</v>
      </c>
    </row>
    <row r="26" spans="1:15" x14ac:dyDescent="0.25">
      <c r="A26">
        <v>33</v>
      </c>
      <c r="B26" t="s">
        <v>306</v>
      </c>
      <c r="C26">
        <v>55</v>
      </c>
      <c r="D26">
        <v>1</v>
      </c>
      <c r="E26">
        <v>0</v>
      </c>
      <c r="F26">
        <v>13</v>
      </c>
      <c r="G26">
        <v>9</v>
      </c>
      <c r="H26">
        <v>4</v>
      </c>
      <c r="I26">
        <v>2</v>
      </c>
      <c r="J26">
        <v>2</v>
      </c>
      <c r="K26">
        <v>0</v>
      </c>
      <c r="L26">
        <v>2</v>
      </c>
      <c r="M26">
        <v>292</v>
      </c>
      <c r="N26">
        <v>0</v>
      </c>
      <c r="O26">
        <v>77</v>
      </c>
    </row>
    <row r="27" spans="1:15" x14ac:dyDescent="0.25">
      <c r="A27">
        <v>27</v>
      </c>
      <c r="B27" t="s">
        <v>328</v>
      </c>
      <c r="C27">
        <v>54</v>
      </c>
      <c r="D27">
        <v>0</v>
      </c>
      <c r="E27">
        <v>0</v>
      </c>
      <c r="F27">
        <v>7</v>
      </c>
      <c r="G27">
        <v>5</v>
      </c>
      <c r="H27">
        <v>2</v>
      </c>
      <c r="I27">
        <v>5</v>
      </c>
      <c r="J27">
        <v>5</v>
      </c>
      <c r="K27">
        <v>0</v>
      </c>
      <c r="L27">
        <v>0</v>
      </c>
      <c r="M27">
        <v>195</v>
      </c>
      <c r="N27">
        <v>0</v>
      </c>
      <c r="O27">
        <v>86</v>
      </c>
    </row>
    <row r="28" spans="1:15" x14ac:dyDescent="0.25">
      <c r="A28">
        <v>44</v>
      </c>
      <c r="B28" t="s">
        <v>198</v>
      </c>
      <c r="C28">
        <v>53</v>
      </c>
      <c r="D28">
        <v>0</v>
      </c>
      <c r="E28">
        <v>1</v>
      </c>
      <c r="F28">
        <v>12</v>
      </c>
      <c r="G28">
        <v>8</v>
      </c>
      <c r="H28">
        <v>4</v>
      </c>
      <c r="I28">
        <v>1</v>
      </c>
      <c r="J28">
        <v>8</v>
      </c>
      <c r="K28">
        <v>0</v>
      </c>
      <c r="L28">
        <v>0</v>
      </c>
      <c r="M28">
        <v>263</v>
      </c>
      <c r="N28">
        <v>0</v>
      </c>
      <c r="O28">
        <v>80</v>
      </c>
    </row>
    <row r="29" spans="1:15" x14ac:dyDescent="0.25">
      <c r="A29">
        <v>10</v>
      </c>
      <c r="B29" t="s">
        <v>159</v>
      </c>
      <c r="C29">
        <v>53</v>
      </c>
      <c r="D29">
        <v>0</v>
      </c>
      <c r="E29">
        <v>0</v>
      </c>
      <c r="F29">
        <v>17</v>
      </c>
      <c r="G29">
        <v>10</v>
      </c>
      <c r="H29">
        <v>7</v>
      </c>
      <c r="I29">
        <v>2</v>
      </c>
      <c r="J29">
        <v>1</v>
      </c>
      <c r="K29">
        <v>0</v>
      </c>
      <c r="L29">
        <v>3</v>
      </c>
      <c r="M29">
        <v>268</v>
      </c>
      <c r="N29">
        <v>1</v>
      </c>
      <c r="O29">
        <v>45</v>
      </c>
    </row>
    <row r="30" spans="1:15" x14ac:dyDescent="0.25">
      <c r="A30">
        <v>19</v>
      </c>
      <c r="B30" t="s">
        <v>272</v>
      </c>
      <c r="C30">
        <v>52</v>
      </c>
      <c r="D30">
        <v>1</v>
      </c>
      <c r="E30">
        <v>0</v>
      </c>
      <c r="F30">
        <v>14</v>
      </c>
      <c r="G30">
        <v>9</v>
      </c>
      <c r="H30">
        <v>5</v>
      </c>
      <c r="I30">
        <v>3</v>
      </c>
      <c r="J30">
        <v>2</v>
      </c>
      <c r="K30">
        <v>0</v>
      </c>
      <c r="L30">
        <v>4</v>
      </c>
      <c r="M30">
        <v>215</v>
      </c>
      <c r="N30">
        <v>1</v>
      </c>
      <c r="O30">
        <v>82</v>
      </c>
    </row>
    <row r="31" spans="1:15" x14ac:dyDescent="0.25">
      <c r="A31">
        <v>14</v>
      </c>
      <c r="B31" t="s">
        <v>435</v>
      </c>
      <c r="C31">
        <v>47</v>
      </c>
      <c r="D31">
        <v>0</v>
      </c>
      <c r="E31">
        <v>0</v>
      </c>
      <c r="F31">
        <v>14</v>
      </c>
      <c r="G31">
        <v>7</v>
      </c>
      <c r="H31">
        <v>7</v>
      </c>
      <c r="I31">
        <v>1</v>
      </c>
      <c r="J31">
        <v>3</v>
      </c>
      <c r="K31">
        <v>0</v>
      </c>
      <c r="L31">
        <v>3</v>
      </c>
      <c r="M31">
        <v>245</v>
      </c>
      <c r="N31">
        <v>2</v>
      </c>
      <c r="O31">
        <v>83</v>
      </c>
    </row>
    <row r="32" spans="1:15" x14ac:dyDescent="0.25">
      <c r="A32">
        <v>9</v>
      </c>
      <c r="B32" t="s">
        <v>382</v>
      </c>
      <c r="C32">
        <v>45</v>
      </c>
      <c r="D32">
        <v>0</v>
      </c>
      <c r="E32">
        <v>0</v>
      </c>
      <c r="F32">
        <v>11</v>
      </c>
      <c r="G32">
        <v>6</v>
      </c>
      <c r="H32">
        <v>5</v>
      </c>
      <c r="I32">
        <v>3</v>
      </c>
      <c r="J32">
        <v>2</v>
      </c>
      <c r="K32">
        <v>0</v>
      </c>
      <c r="L32">
        <v>0</v>
      </c>
      <c r="M32">
        <v>177</v>
      </c>
      <c r="N32">
        <v>0</v>
      </c>
      <c r="O32">
        <v>79</v>
      </c>
    </row>
    <row r="33" spans="1:15" x14ac:dyDescent="0.25">
      <c r="A33">
        <v>34</v>
      </c>
      <c r="B33" t="s">
        <v>496</v>
      </c>
      <c r="C33">
        <v>41</v>
      </c>
      <c r="D33">
        <v>2</v>
      </c>
      <c r="E33">
        <v>1</v>
      </c>
      <c r="F33">
        <v>8</v>
      </c>
      <c r="G33">
        <v>5</v>
      </c>
      <c r="H33">
        <v>3</v>
      </c>
      <c r="I33">
        <v>3</v>
      </c>
      <c r="J33">
        <v>0</v>
      </c>
      <c r="K33">
        <v>0</v>
      </c>
      <c r="L33">
        <v>0</v>
      </c>
      <c r="M33">
        <v>94</v>
      </c>
      <c r="N33">
        <v>0</v>
      </c>
      <c r="O33">
        <v>85</v>
      </c>
    </row>
    <row r="34" spans="1:15" x14ac:dyDescent="0.25">
      <c r="A34">
        <v>12</v>
      </c>
      <c r="B34" t="s">
        <v>302</v>
      </c>
      <c r="C34">
        <v>39</v>
      </c>
      <c r="D34">
        <v>0</v>
      </c>
      <c r="E34">
        <v>1</v>
      </c>
      <c r="F34">
        <v>12</v>
      </c>
      <c r="G34">
        <v>8</v>
      </c>
      <c r="H34">
        <v>4</v>
      </c>
      <c r="I34">
        <v>3</v>
      </c>
      <c r="J34">
        <v>0</v>
      </c>
      <c r="K34">
        <v>0</v>
      </c>
      <c r="L34">
        <v>0</v>
      </c>
      <c r="M34">
        <v>249</v>
      </c>
      <c r="N34">
        <v>0</v>
      </c>
      <c r="O34">
        <v>85</v>
      </c>
    </row>
    <row r="35" spans="1:15" x14ac:dyDescent="0.25">
      <c r="A35">
        <v>32</v>
      </c>
      <c r="B35" t="s">
        <v>514</v>
      </c>
      <c r="C35">
        <v>38</v>
      </c>
      <c r="D35">
        <v>0</v>
      </c>
      <c r="E35">
        <v>1</v>
      </c>
      <c r="F35">
        <v>13</v>
      </c>
      <c r="G35">
        <v>9</v>
      </c>
      <c r="H35">
        <v>4</v>
      </c>
      <c r="I35">
        <v>2</v>
      </c>
      <c r="J35">
        <v>2</v>
      </c>
      <c r="K35">
        <v>0</v>
      </c>
      <c r="L35">
        <v>1</v>
      </c>
      <c r="M35">
        <v>226</v>
      </c>
      <c r="N35">
        <v>0</v>
      </c>
      <c r="O35">
        <v>79</v>
      </c>
    </row>
    <row r="36" spans="1:15" x14ac:dyDescent="0.25">
      <c r="A36">
        <v>22</v>
      </c>
      <c r="B36" t="s">
        <v>304</v>
      </c>
      <c r="C36">
        <v>38</v>
      </c>
      <c r="D36">
        <v>1</v>
      </c>
      <c r="E36">
        <v>0</v>
      </c>
      <c r="F36">
        <v>12</v>
      </c>
      <c r="G36">
        <v>5</v>
      </c>
      <c r="H36">
        <v>7</v>
      </c>
      <c r="I36">
        <v>2</v>
      </c>
      <c r="J36">
        <v>2</v>
      </c>
      <c r="K36">
        <v>0</v>
      </c>
      <c r="L36">
        <v>0</v>
      </c>
      <c r="M36">
        <v>157</v>
      </c>
      <c r="N36">
        <v>1</v>
      </c>
      <c r="O36">
        <v>89</v>
      </c>
    </row>
    <row r="37" spans="1:15" x14ac:dyDescent="0.25">
      <c r="A37">
        <v>30</v>
      </c>
      <c r="B37" t="s">
        <v>508</v>
      </c>
      <c r="C37">
        <v>38</v>
      </c>
      <c r="D37">
        <v>0</v>
      </c>
      <c r="E37">
        <v>0</v>
      </c>
      <c r="F37">
        <v>9</v>
      </c>
      <c r="G37">
        <v>3</v>
      </c>
      <c r="H37">
        <v>6</v>
      </c>
      <c r="I37">
        <v>4</v>
      </c>
      <c r="J37">
        <v>1</v>
      </c>
      <c r="K37">
        <v>0</v>
      </c>
      <c r="L37">
        <v>1</v>
      </c>
      <c r="M37">
        <v>105</v>
      </c>
      <c r="N37">
        <v>0</v>
      </c>
      <c r="O37">
        <v>97</v>
      </c>
    </row>
    <row r="38" spans="1:15" x14ac:dyDescent="0.25">
      <c r="A38">
        <v>35</v>
      </c>
      <c r="B38" t="s">
        <v>545</v>
      </c>
      <c r="C38">
        <v>36</v>
      </c>
      <c r="D38">
        <v>0</v>
      </c>
      <c r="E38">
        <v>2</v>
      </c>
      <c r="F38">
        <v>7</v>
      </c>
      <c r="G38">
        <v>4</v>
      </c>
      <c r="H38">
        <v>3</v>
      </c>
      <c r="I38">
        <v>0</v>
      </c>
      <c r="J38">
        <v>5</v>
      </c>
      <c r="K38">
        <v>0</v>
      </c>
      <c r="L38">
        <v>0</v>
      </c>
      <c r="M38">
        <v>37</v>
      </c>
      <c r="N38">
        <v>0</v>
      </c>
      <c r="O38">
        <v>71</v>
      </c>
    </row>
    <row r="39" spans="1:15" x14ac:dyDescent="0.25">
      <c r="A39">
        <v>24</v>
      </c>
      <c r="B39" t="s">
        <v>609</v>
      </c>
      <c r="C39">
        <v>36</v>
      </c>
      <c r="D39">
        <v>0</v>
      </c>
      <c r="E39">
        <v>0</v>
      </c>
      <c r="F39">
        <v>10</v>
      </c>
      <c r="G39">
        <v>3</v>
      </c>
      <c r="H39">
        <v>7</v>
      </c>
      <c r="I39">
        <v>3</v>
      </c>
      <c r="J39">
        <v>1</v>
      </c>
      <c r="K39">
        <v>0</v>
      </c>
      <c r="L39">
        <v>1</v>
      </c>
      <c r="M39">
        <v>147</v>
      </c>
      <c r="N39">
        <v>1</v>
      </c>
      <c r="O39">
        <v>40</v>
      </c>
    </row>
    <row r="40" spans="1:15" x14ac:dyDescent="0.25">
      <c r="A40">
        <v>37</v>
      </c>
      <c r="B40" t="s">
        <v>640</v>
      </c>
      <c r="C40">
        <v>35</v>
      </c>
      <c r="D40">
        <v>0</v>
      </c>
      <c r="E40">
        <v>1</v>
      </c>
      <c r="F40">
        <v>12</v>
      </c>
      <c r="G40">
        <v>6</v>
      </c>
      <c r="H40">
        <v>6</v>
      </c>
      <c r="I40">
        <v>1</v>
      </c>
      <c r="J40">
        <v>0</v>
      </c>
      <c r="K40">
        <v>0</v>
      </c>
      <c r="L40">
        <v>2</v>
      </c>
      <c r="M40">
        <v>218</v>
      </c>
      <c r="N40">
        <v>1</v>
      </c>
      <c r="O40">
        <v>80</v>
      </c>
    </row>
    <row r="41" spans="1:15" x14ac:dyDescent="0.25">
      <c r="A41">
        <v>45</v>
      </c>
      <c r="B41" t="s">
        <v>277</v>
      </c>
      <c r="C41">
        <v>35</v>
      </c>
      <c r="D41">
        <v>0</v>
      </c>
      <c r="E41">
        <v>0</v>
      </c>
      <c r="F41">
        <v>8</v>
      </c>
      <c r="G41">
        <v>6</v>
      </c>
      <c r="H41">
        <v>2</v>
      </c>
      <c r="I41">
        <v>3</v>
      </c>
      <c r="J41">
        <v>1</v>
      </c>
      <c r="K41">
        <v>0</v>
      </c>
      <c r="L41">
        <v>0</v>
      </c>
      <c r="M41">
        <v>217</v>
      </c>
      <c r="N41">
        <v>1</v>
      </c>
      <c r="O41">
        <v>69</v>
      </c>
    </row>
    <row r="42" spans="1:15" x14ac:dyDescent="0.25">
      <c r="A42">
        <v>11</v>
      </c>
      <c r="B42" t="s">
        <v>143</v>
      </c>
      <c r="C42">
        <v>33</v>
      </c>
      <c r="D42">
        <v>0</v>
      </c>
      <c r="E42">
        <v>0</v>
      </c>
      <c r="F42">
        <v>11</v>
      </c>
      <c r="G42">
        <v>4</v>
      </c>
      <c r="H42">
        <v>7</v>
      </c>
      <c r="I42">
        <v>1</v>
      </c>
      <c r="J42">
        <v>1</v>
      </c>
      <c r="K42">
        <v>0</v>
      </c>
      <c r="L42">
        <v>3</v>
      </c>
      <c r="M42">
        <v>177</v>
      </c>
      <c r="N42">
        <v>1</v>
      </c>
      <c r="O42">
        <v>24</v>
      </c>
    </row>
    <row r="43" spans="1:15" x14ac:dyDescent="0.25">
      <c r="A43">
        <v>33</v>
      </c>
      <c r="B43" t="s">
        <v>509</v>
      </c>
      <c r="C43">
        <v>26</v>
      </c>
      <c r="D43">
        <v>0</v>
      </c>
      <c r="E43">
        <v>0</v>
      </c>
      <c r="F43">
        <v>9</v>
      </c>
      <c r="G43">
        <v>4</v>
      </c>
      <c r="H43">
        <v>5</v>
      </c>
      <c r="I43">
        <v>0</v>
      </c>
      <c r="J43">
        <v>3</v>
      </c>
      <c r="K43">
        <v>0</v>
      </c>
      <c r="L43">
        <v>2</v>
      </c>
      <c r="M43">
        <v>166</v>
      </c>
      <c r="N43">
        <v>0</v>
      </c>
      <c r="O43">
        <v>83</v>
      </c>
    </row>
    <row r="44" spans="1:15" x14ac:dyDescent="0.25">
      <c r="A44">
        <v>4</v>
      </c>
      <c r="B44" t="s">
        <v>566</v>
      </c>
      <c r="C44">
        <v>24</v>
      </c>
      <c r="D44">
        <v>0</v>
      </c>
      <c r="E44">
        <v>2</v>
      </c>
      <c r="F44">
        <v>6</v>
      </c>
      <c r="G44">
        <v>4</v>
      </c>
      <c r="H44">
        <v>2</v>
      </c>
      <c r="I44">
        <v>3</v>
      </c>
      <c r="J44">
        <v>0</v>
      </c>
      <c r="K44">
        <v>0</v>
      </c>
      <c r="L44">
        <v>0</v>
      </c>
      <c r="M44">
        <v>107</v>
      </c>
      <c r="N44">
        <v>0</v>
      </c>
      <c r="O44">
        <v>73</v>
      </c>
    </row>
    <row r="45" spans="1:15" x14ac:dyDescent="0.25">
      <c r="A45">
        <v>38</v>
      </c>
      <c r="B45" t="s">
        <v>358</v>
      </c>
      <c r="C45">
        <v>23</v>
      </c>
      <c r="D45">
        <v>0</v>
      </c>
      <c r="E45">
        <v>0</v>
      </c>
      <c r="F45">
        <v>6</v>
      </c>
      <c r="G45">
        <v>4</v>
      </c>
      <c r="H45">
        <v>2</v>
      </c>
      <c r="I45">
        <v>1</v>
      </c>
      <c r="J45">
        <v>1</v>
      </c>
      <c r="K45">
        <v>0</v>
      </c>
      <c r="L45">
        <v>0</v>
      </c>
      <c r="M45">
        <v>204</v>
      </c>
      <c r="N45">
        <v>0</v>
      </c>
      <c r="O45">
        <v>43</v>
      </c>
    </row>
    <row r="46" spans="1:15" x14ac:dyDescent="0.25">
      <c r="A46">
        <v>20</v>
      </c>
      <c r="B46" t="s">
        <v>553</v>
      </c>
      <c r="C46">
        <v>22</v>
      </c>
      <c r="D46">
        <v>1</v>
      </c>
      <c r="E46">
        <v>1</v>
      </c>
      <c r="F46">
        <v>7</v>
      </c>
      <c r="G46">
        <v>4</v>
      </c>
      <c r="H46">
        <v>3</v>
      </c>
      <c r="I46">
        <v>1</v>
      </c>
      <c r="J46">
        <v>0</v>
      </c>
      <c r="K46">
        <v>0</v>
      </c>
      <c r="L46">
        <v>1</v>
      </c>
      <c r="M46">
        <v>91</v>
      </c>
      <c r="N46">
        <v>0</v>
      </c>
      <c r="O46">
        <v>65</v>
      </c>
    </row>
    <row r="47" spans="1:15" x14ac:dyDescent="0.25">
      <c r="A47">
        <v>48</v>
      </c>
      <c r="B47" t="s">
        <v>637</v>
      </c>
      <c r="C47">
        <v>8</v>
      </c>
      <c r="D47">
        <v>0</v>
      </c>
      <c r="E47">
        <v>0</v>
      </c>
      <c r="F47">
        <v>3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67</v>
      </c>
      <c r="N47">
        <v>0</v>
      </c>
      <c r="O47">
        <v>73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AF8E-756E-4ED1-96E2-45B080222686}">
  <dimension ref="A1:O89"/>
  <sheetViews>
    <sheetView topLeftCell="A37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19.570312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12</v>
      </c>
      <c r="B2" t="s">
        <v>107</v>
      </c>
      <c r="C2">
        <v>109.1</v>
      </c>
      <c r="D2">
        <v>0.6</v>
      </c>
      <c r="E2">
        <v>0.9</v>
      </c>
      <c r="F2">
        <v>23.9</v>
      </c>
      <c r="G2">
        <v>16.5</v>
      </c>
      <c r="H2">
        <v>7.4</v>
      </c>
      <c r="I2">
        <v>5</v>
      </c>
      <c r="J2">
        <v>6.9</v>
      </c>
      <c r="K2">
        <v>0</v>
      </c>
      <c r="L2">
        <v>4.0999999999999996</v>
      </c>
      <c r="M2">
        <v>503.9</v>
      </c>
      <c r="N2">
        <v>0.8</v>
      </c>
      <c r="O2">
        <v>83.4</v>
      </c>
    </row>
    <row r="3" spans="1:15" x14ac:dyDescent="0.25">
      <c r="A3">
        <v>44</v>
      </c>
      <c r="B3" t="s">
        <v>108</v>
      </c>
      <c r="C3">
        <v>108.4</v>
      </c>
      <c r="D3">
        <v>0.6</v>
      </c>
      <c r="E3">
        <v>0.6</v>
      </c>
      <c r="F3">
        <v>17.8</v>
      </c>
      <c r="G3">
        <v>9.5</v>
      </c>
      <c r="H3">
        <v>8.3000000000000007</v>
      </c>
      <c r="I3">
        <v>5.5</v>
      </c>
      <c r="J3">
        <v>3.4</v>
      </c>
      <c r="K3">
        <v>30.8</v>
      </c>
      <c r="L3">
        <v>4.0999999999999996</v>
      </c>
      <c r="M3">
        <v>237.2</v>
      </c>
      <c r="N3">
        <v>0.9</v>
      </c>
      <c r="O3">
        <v>82.9</v>
      </c>
    </row>
    <row r="4" spans="1:15" x14ac:dyDescent="0.25">
      <c r="A4">
        <v>8</v>
      </c>
      <c r="B4" t="s">
        <v>124</v>
      </c>
      <c r="C4">
        <v>102</v>
      </c>
      <c r="D4">
        <v>1.2</v>
      </c>
      <c r="E4">
        <v>0.3</v>
      </c>
      <c r="F4">
        <v>24.4</v>
      </c>
      <c r="G4">
        <v>13.6</v>
      </c>
      <c r="H4">
        <v>10.8</v>
      </c>
      <c r="I4">
        <v>4.8</v>
      </c>
      <c r="J4">
        <v>5</v>
      </c>
      <c r="K4">
        <v>0</v>
      </c>
      <c r="L4">
        <v>5.4</v>
      </c>
      <c r="M4">
        <v>352.6</v>
      </c>
      <c r="N4">
        <v>1</v>
      </c>
      <c r="O4">
        <v>80.900000000000006</v>
      </c>
    </row>
    <row r="5" spans="1:15" x14ac:dyDescent="0.25">
      <c r="A5">
        <v>21</v>
      </c>
      <c r="B5" t="s">
        <v>126</v>
      </c>
      <c r="C5">
        <v>101.6</v>
      </c>
      <c r="D5">
        <v>0.4</v>
      </c>
      <c r="E5">
        <v>0.3</v>
      </c>
      <c r="F5">
        <v>27.4</v>
      </c>
      <c r="G5">
        <v>13</v>
      </c>
      <c r="H5">
        <v>14.4</v>
      </c>
      <c r="I5">
        <v>3.6</v>
      </c>
      <c r="J5">
        <v>5.6</v>
      </c>
      <c r="K5">
        <v>0</v>
      </c>
      <c r="L5">
        <v>6.2</v>
      </c>
      <c r="M5">
        <v>374.2</v>
      </c>
      <c r="N5">
        <v>0.6</v>
      </c>
      <c r="O5">
        <v>81</v>
      </c>
    </row>
    <row r="6" spans="1:15" x14ac:dyDescent="0.25">
      <c r="A6">
        <v>4</v>
      </c>
      <c r="B6" t="s">
        <v>128</v>
      </c>
      <c r="C6">
        <v>99.7</v>
      </c>
      <c r="D6">
        <v>1.3</v>
      </c>
      <c r="E6">
        <v>1.1000000000000001</v>
      </c>
      <c r="F6">
        <v>24.3</v>
      </c>
      <c r="G6">
        <v>12.9</v>
      </c>
      <c r="H6">
        <v>11.4</v>
      </c>
      <c r="I6">
        <v>3.6</v>
      </c>
      <c r="J6">
        <v>4.8</v>
      </c>
      <c r="K6">
        <v>0</v>
      </c>
      <c r="L6">
        <v>5.2</v>
      </c>
      <c r="M6">
        <v>412.3</v>
      </c>
      <c r="N6">
        <v>1.4</v>
      </c>
      <c r="O6">
        <v>79.5</v>
      </c>
    </row>
    <row r="7" spans="1:15" x14ac:dyDescent="0.25">
      <c r="A7">
        <v>20</v>
      </c>
      <c r="B7" t="s">
        <v>136</v>
      </c>
      <c r="C7">
        <v>97.4</v>
      </c>
      <c r="D7">
        <v>0.8</v>
      </c>
      <c r="E7">
        <v>0.8</v>
      </c>
      <c r="F7">
        <v>25.9</v>
      </c>
      <c r="G7">
        <v>15.1</v>
      </c>
      <c r="H7">
        <v>10.8</v>
      </c>
      <c r="I7">
        <v>3.2</v>
      </c>
      <c r="J7">
        <v>4.0999999999999996</v>
      </c>
      <c r="K7">
        <v>0</v>
      </c>
      <c r="L7">
        <v>5.8</v>
      </c>
      <c r="M7">
        <v>528.20000000000005</v>
      </c>
      <c r="N7">
        <v>1.6</v>
      </c>
      <c r="O7">
        <v>82.1</v>
      </c>
    </row>
    <row r="8" spans="1:15" x14ac:dyDescent="0.25">
      <c r="A8">
        <v>31</v>
      </c>
      <c r="B8" t="s">
        <v>144</v>
      </c>
      <c r="C8">
        <v>93.4</v>
      </c>
      <c r="D8">
        <v>0.3</v>
      </c>
      <c r="E8">
        <v>0.1</v>
      </c>
      <c r="F8">
        <v>27.4</v>
      </c>
      <c r="G8">
        <v>19.899999999999999</v>
      </c>
      <c r="H8">
        <v>7.5</v>
      </c>
      <c r="I8">
        <v>4.5999999999999996</v>
      </c>
      <c r="J8">
        <v>1.1000000000000001</v>
      </c>
      <c r="K8">
        <v>0</v>
      </c>
      <c r="L8">
        <v>0.8</v>
      </c>
      <c r="M8">
        <v>561.9</v>
      </c>
      <c r="N8">
        <v>0.5</v>
      </c>
      <c r="O8">
        <v>83.1</v>
      </c>
    </row>
    <row r="9" spans="1:15" x14ac:dyDescent="0.25">
      <c r="A9">
        <v>29</v>
      </c>
      <c r="B9" t="s">
        <v>154</v>
      </c>
      <c r="C9">
        <v>90.9</v>
      </c>
      <c r="D9">
        <v>0</v>
      </c>
      <c r="E9">
        <v>0</v>
      </c>
      <c r="F9">
        <v>24</v>
      </c>
      <c r="G9">
        <v>12.9</v>
      </c>
      <c r="H9">
        <v>11.1</v>
      </c>
      <c r="I9">
        <v>5.9</v>
      </c>
      <c r="J9">
        <v>3.1</v>
      </c>
      <c r="K9">
        <v>0</v>
      </c>
      <c r="L9">
        <v>1.6</v>
      </c>
      <c r="M9">
        <v>284.10000000000002</v>
      </c>
      <c r="N9">
        <v>0.3</v>
      </c>
      <c r="O9">
        <v>80.5</v>
      </c>
    </row>
    <row r="10" spans="1:15" x14ac:dyDescent="0.25">
      <c r="A10">
        <v>23</v>
      </c>
      <c r="B10" t="s">
        <v>161</v>
      </c>
      <c r="C10">
        <v>89.3</v>
      </c>
      <c r="D10">
        <v>1.4</v>
      </c>
      <c r="E10">
        <v>0.9</v>
      </c>
      <c r="F10">
        <v>21.7</v>
      </c>
      <c r="G10">
        <v>12.7</v>
      </c>
      <c r="H10">
        <v>9</v>
      </c>
      <c r="I10">
        <v>4</v>
      </c>
      <c r="J10">
        <v>3.8</v>
      </c>
      <c r="K10">
        <v>0</v>
      </c>
      <c r="L10">
        <v>4.8</v>
      </c>
      <c r="M10">
        <v>372.3</v>
      </c>
      <c r="N10">
        <v>0.9</v>
      </c>
      <c r="O10">
        <v>83.8</v>
      </c>
    </row>
    <row r="11" spans="1:15" x14ac:dyDescent="0.25">
      <c r="A11">
        <v>43</v>
      </c>
      <c r="B11" t="s">
        <v>162</v>
      </c>
      <c r="C11">
        <v>89.2</v>
      </c>
      <c r="D11">
        <v>0.1</v>
      </c>
      <c r="E11">
        <v>0.1</v>
      </c>
      <c r="F11">
        <v>12.2</v>
      </c>
      <c r="G11">
        <v>6.3</v>
      </c>
      <c r="H11">
        <v>5.9</v>
      </c>
      <c r="I11">
        <v>3</v>
      </c>
      <c r="J11">
        <v>3.3</v>
      </c>
      <c r="K11">
        <v>38.6</v>
      </c>
      <c r="L11">
        <v>3.1</v>
      </c>
      <c r="M11">
        <v>121.5</v>
      </c>
      <c r="N11">
        <v>0.4</v>
      </c>
      <c r="O11">
        <v>84.9</v>
      </c>
    </row>
    <row r="12" spans="1:15" x14ac:dyDescent="0.25">
      <c r="A12">
        <v>10</v>
      </c>
      <c r="B12" t="s">
        <v>178</v>
      </c>
      <c r="C12">
        <v>85.5</v>
      </c>
      <c r="D12">
        <v>2.9</v>
      </c>
      <c r="E12">
        <v>1.3</v>
      </c>
      <c r="F12">
        <v>14.4</v>
      </c>
      <c r="G12">
        <v>9.5</v>
      </c>
      <c r="H12">
        <v>4.9000000000000004</v>
      </c>
      <c r="I12">
        <v>6.6</v>
      </c>
      <c r="J12">
        <v>1.5</v>
      </c>
      <c r="K12">
        <v>4.0999999999999996</v>
      </c>
      <c r="L12">
        <v>2</v>
      </c>
      <c r="M12">
        <v>275.60000000000002</v>
      </c>
      <c r="N12">
        <v>0.6</v>
      </c>
      <c r="O12">
        <v>76.599999999999994</v>
      </c>
    </row>
    <row r="13" spans="1:15" x14ac:dyDescent="0.25">
      <c r="A13">
        <v>14</v>
      </c>
      <c r="B13" t="s">
        <v>183</v>
      </c>
      <c r="C13">
        <v>83.9</v>
      </c>
      <c r="D13">
        <v>0.5</v>
      </c>
      <c r="E13">
        <v>0.2</v>
      </c>
      <c r="F13">
        <v>20.9</v>
      </c>
      <c r="G13">
        <v>12.3</v>
      </c>
      <c r="H13">
        <v>8.6</v>
      </c>
      <c r="I13">
        <v>2.9</v>
      </c>
      <c r="J13">
        <v>4.9000000000000004</v>
      </c>
      <c r="K13">
        <v>0</v>
      </c>
      <c r="L13">
        <v>4.5999999999999996</v>
      </c>
      <c r="M13">
        <v>352.1</v>
      </c>
      <c r="N13">
        <v>0.3</v>
      </c>
      <c r="O13">
        <v>77.5</v>
      </c>
    </row>
    <row r="14" spans="1:15" x14ac:dyDescent="0.25">
      <c r="A14">
        <v>5</v>
      </c>
      <c r="B14" t="s">
        <v>193</v>
      </c>
      <c r="C14">
        <v>81.7</v>
      </c>
      <c r="D14">
        <v>0.2</v>
      </c>
      <c r="E14">
        <v>0</v>
      </c>
      <c r="F14">
        <v>25.7</v>
      </c>
      <c r="G14">
        <v>8</v>
      </c>
      <c r="H14">
        <v>17.7</v>
      </c>
      <c r="I14">
        <v>3</v>
      </c>
      <c r="J14">
        <v>4</v>
      </c>
      <c r="K14">
        <v>0</v>
      </c>
      <c r="L14">
        <v>6.2</v>
      </c>
      <c r="M14">
        <v>163.69999999999999</v>
      </c>
      <c r="N14">
        <v>0.8</v>
      </c>
      <c r="O14">
        <v>65.900000000000006</v>
      </c>
    </row>
    <row r="15" spans="1:15" x14ac:dyDescent="0.25">
      <c r="A15">
        <v>25</v>
      </c>
      <c r="B15" t="s">
        <v>197</v>
      </c>
      <c r="C15">
        <v>81.099999999999994</v>
      </c>
      <c r="D15">
        <v>0.3</v>
      </c>
      <c r="E15">
        <v>0.2</v>
      </c>
      <c r="F15">
        <v>20.399999999999999</v>
      </c>
      <c r="G15">
        <v>11.6</v>
      </c>
      <c r="H15">
        <v>8.9</v>
      </c>
      <c r="I15">
        <v>3</v>
      </c>
      <c r="J15">
        <v>4.7</v>
      </c>
      <c r="K15">
        <v>0</v>
      </c>
      <c r="L15">
        <v>4.4000000000000004</v>
      </c>
      <c r="M15">
        <v>346</v>
      </c>
      <c r="N15">
        <v>1.2</v>
      </c>
      <c r="O15">
        <v>76.3</v>
      </c>
    </row>
    <row r="16" spans="1:15" x14ac:dyDescent="0.25">
      <c r="A16">
        <v>2</v>
      </c>
      <c r="B16" t="s">
        <v>202</v>
      </c>
      <c r="C16">
        <v>80.5</v>
      </c>
      <c r="D16">
        <v>1.7</v>
      </c>
      <c r="E16">
        <v>0.7</v>
      </c>
      <c r="F16">
        <v>17.100000000000001</v>
      </c>
      <c r="G16">
        <v>10.6</v>
      </c>
      <c r="H16">
        <v>6.4</v>
      </c>
      <c r="I16">
        <v>4.3</v>
      </c>
      <c r="J16">
        <v>3.3</v>
      </c>
      <c r="K16">
        <v>0</v>
      </c>
      <c r="L16">
        <v>1.3</v>
      </c>
      <c r="M16">
        <v>296.3</v>
      </c>
      <c r="N16">
        <v>0.6</v>
      </c>
      <c r="O16">
        <v>88.9</v>
      </c>
    </row>
    <row r="17" spans="1:15" x14ac:dyDescent="0.25">
      <c r="A17">
        <v>34</v>
      </c>
      <c r="B17" t="s">
        <v>207</v>
      </c>
      <c r="C17">
        <v>79.8</v>
      </c>
      <c r="D17">
        <v>0.3</v>
      </c>
      <c r="E17">
        <v>0.3</v>
      </c>
      <c r="F17">
        <v>20.2</v>
      </c>
      <c r="G17">
        <v>10.3</v>
      </c>
      <c r="H17">
        <v>9.9</v>
      </c>
      <c r="I17">
        <v>6.8</v>
      </c>
      <c r="J17">
        <v>2.1</v>
      </c>
      <c r="K17">
        <v>0</v>
      </c>
      <c r="L17">
        <v>0.8</v>
      </c>
      <c r="M17">
        <v>352.8</v>
      </c>
      <c r="N17">
        <v>0.2</v>
      </c>
      <c r="O17">
        <v>85.2</v>
      </c>
    </row>
    <row r="18" spans="1:15" x14ac:dyDescent="0.25">
      <c r="A18">
        <v>7</v>
      </c>
      <c r="B18" t="s">
        <v>212</v>
      </c>
      <c r="C18">
        <v>79.099999999999994</v>
      </c>
      <c r="D18">
        <v>2.1</v>
      </c>
      <c r="E18">
        <v>1.4</v>
      </c>
      <c r="F18">
        <v>13.4</v>
      </c>
      <c r="G18">
        <v>9.1</v>
      </c>
      <c r="H18">
        <v>4.4000000000000004</v>
      </c>
      <c r="I18">
        <v>5.3</v>
      </c>
      <c r="J18">
        <v>2.1</v>
      </c>
      <c r="K18">
        <v>6.1</v>
      </c>
      <c r="L18">
        <v>1.6</v>
      </c>
      <c r="M18">
        <v>260.5</v>
      </c>
      <c r="N18">
        <v>1.1000000000000001</v>
      </c>
      <c r="O18">
        <v>79.400000000000006</v>
      </c>
    </row>
    <row r="19" spans="1:15" x14ac:dyDescent="0.25">
      <c r="A19">
        <v>27</v>
      </c>
      <c r="B19" t="s">
        <v>234</v>
      </c>
      <c r="C19">
        <v>75.099999999999994</v>
      </c>
      <c r="D19">
        <v>0.8</v>
      </c>
      <c r="E19">
        <v>0.4</v>
      </c>
      <c r="F19">
        <v>20.2</v>
      </c>
      <c r="G19">
        <v>10.5</v>
      </c>
      <c r="H19">
        <v>9.6999999999999993</v>
      </c>
      <c r="I19">
        <v>3.7</v>
      </c>
      <c r="J19">
        <v>2.6</v>
      </c>
      <c r="K19">
        <v>0</v>
      </c>
      <c r="L19">
        <v>3.5</v>
      </c>
      <c r="M19">
        <v>281.8</v>
      </c>
      <c r="N19">
        <v>0.5</v>
      </c>
      <c r="O19">
        <v>83.3</v>
      </c>
    </row>
    <row r="20" spans="1:15" x14ac:dyDescent="0.25">
      <c r="A20">
        <v>9</v>
      </c>
      <c r="B20" t="s">
        <v>239</v>
      </c>
      <c r="C20">
        <v>74.099999999999994</v>
      </c>
      <c r="D20">
        <v>0.7</v>
      </c>
      <c r="E20">
        <v>0.3</v>
      </c>
      <c r="F20">
        <v>20.5</v>
      </c>
      <c r="G20">
        <v>6.5</v>
      </c>
      <c r="H20">
        <v>14.1</v>
      </c>
      <c r="I20">
        <v>3.1</v>
      </c>
      <c r="J20">
        <v>3.4</v>
      </c>
      <c r="K20">
        <v>0</v>
      </c>
      <c r="L20">
        <v>1.7</v>
      </c>
      <c r="M20">
        <v>185.9</v>
      </c>
      <c r="N20">
        <v>0.7</v>
      </c>
      <c r="O20">
        <v>79.5</v>
      </c>
    </row>
    <row r="21" spans="1:15" x14ac:dyDescent="0.25">
      <c r="A21">
        <v>20</v>
      </c>
      <c r="B21" t="s">
        <v>243</v>
      </c>
      <c r="C21">
        <v>73.5</v>
      </c>
      <c r="D21">
        <v>0.1</v>
      </c>
      <c r="E21">
        <v>0.1</v>
      </c>
      <c r="F21">
        <v>17.8</v>
      </c>
      <c r="G21">
        <v>12.7</v>
      </c>
      <c r="H21">
        <v>5.0999999999999996</v>
      </c>
      <c r="I21">
        <v>5</v>
      </c>
      <c r="J21">
        <v>2.9</v>
      </c>
      <c r="K21">
        <v>0</v>
      </c>
      <c r="L21">
        <v>0.7</v>
      </c>
      <c r="M21">
        <v>357.6</v>
      </c>
      <c r="N21">
        <v>0.3</v>
      </c>
      <c r="O21">
        <v>79.900000000000006</v>
      </c>
    </row>
    <row r="22" spans="1:15" x14ac:dyDescent="0.25">
      <c r="A22">
        <v>24</v>
      </c>
      <c r="B22" t="s">
        <v>248</v>
      </c>
      <c r="C22">
        <v>73.3</v>
      </c>
      <c r="D22">
        <v>0</v>
      </c>
      <c r="E22">
        <v>0</v>
      </c>
      <c r="F22">
        <v>20</v>
      </c>
      <c r="G22">
        <v>13.9</v>
      </c>
      <c r="H22">
        <v>6.1</v>
      </c>
      <c r="I22">
        <v>5.3</v>
      </c>
      <c r="J22">
        <v>1.3</v>
      </c>
      <c r="K22">
        <v>0</v>
      </c>
      <c r="L22">
        <v>0.3</v>
      </c>
      <c r="M22">
        <v>404</v>
      </c>
      <c r="N22">
        <v>0.2</v>
      </c>
      <c r="O22">
        <v>86</v>
      </c>
    </row>
    <row r="23" spans="1:15" x14ac:dyDescent="0.25">
      <c r="A23">
        <v>30</v>
      </c>
      <c r="B23" t="s">
        <v>266</v>
      </c>
      <c r="C23">
        <v>70.099999999999994</v>
      </c>
      <c r="D23">
        <v>0.1</v>
      </c>
      <c r="E23">
        <v>0.1</v>
      </c>
      <c r="F23">
        <v>17.7</v>
      </c>
      <c r="G23">
        <v>11.7</v>
      </c>
      <c r="H23">
        <v>6</v>
      </c>
      <c r="I23">
        <v>4.9000000000000004</v>
      </c>
      <c r="J23">
        <v>2.1</v>
      </c>
      <c r="K23">
        <v>0</v>
      </c>
      <c r="L23">
        <v>1</v>
      </c>
      <c r="M23">
        <v>333.3</v>
      </c>
      <c r="N23">
        <v>0.2</v>
      </c>
      <c r="O23">
        <v>79.7</v>
      </c>
    </row>
    <row r="24" spans="1:15" x14ac:dyDescent="0.25">
      <c r="A24">
        <v>1</v>
      </c>
      <c r="B24" t="s">
        <v>269</v>
      </c>
      <c r="C24">
        <v>69.8</v>
      </c>
      <c r="D24">
        <v>0.5</v>
      </c>
      <c r="E24">
        <v>0</v>
      </c>
      <c r="F24">
        <v>21.3</v>
      </c>
      <c r="G24">
        <v>11</v>
      </c>
      <c r="H24">
        <v>10.3</v>
      </c>
      <c r="I24">
        <v>3</v>
      </c>
      <c r="J24">
        <v>1.3</v>
      </c>
      <c r="K24">
        <v>0</v>
      </c>
      <c r="L24">
        <v>2.5</v>
      </c>
      <c r="M24">
        <v>274.8</v>
      </c>
      <c r="N24">
        <v>1</v>
      </c>
      <c r="O24">
        <v>59.8</v>
      </c>
    </row>
    <row r="25" spans="1:15" x14ac:dyDescent="0.25">
      <c r="A25">
        <v>42</v>
      </c>
      <c r="B25" t="s">
        <v>279</v>
      </c>
      <c r="C25">
        <v>68.900000000000006</v>
      </c>
      <c r="D25">
        <v>0.6</v>
      </c>
      <c r="E25">
        <v>0.5</v>
      </c>
      <c r="F25">
        <v>16.600000000000001</v>
      </c>
      <c r="G25">
        <v>10.1</v>
      </c>
      <c r="H25">
        <v>6.5</v>
      </c>
      <c r="I25">
        <v>4.5999999999999996</v>
      </c>
      <c r="J25">
        <v>2.5</v>
      </c>
      <c r="K25">
        <v>0</v>
      </c>
      <c r="L25">
        <v>0.8</v>
      </c>
      <c r="M25">
        <v>316.8</v>
      </c>
      <c r="N25">
        <v>0.4</v>
      </c>
      <c r="O25">
        <v>79.3</v>
      </c>
    </row>
    <row r="26" spans="1:15" x14ac:dyDescent="0.25">
      <c r="A26">
        <v>22</v>
      </c>
      <c r="B26" t="s">
        <v>289</v>
      </c>
      <c r="C26">
        <v>66.8</v>
      </c>
      <c r="D26">
        <v>0.7</v>
      </c>
      <c r="E26">
        <v>0.5</v>
      </c>
      <c r="F26">
        <v>17.399999999999999</v>
      </c>
      <c r="G26">
        <v>8</v>
      </c>
      <c r="H26">
        <v>9.4</v>
      </c>
      <c r="I26">
        <v>3.1</v>
      </c>
      <c r="J26">
        <v>2.6</v>
      </c>
      <c r="K26">
        <v>0</v>
      </c>
      <c r="L26">
        <v>1.3</v>
      </c>
      <c r="M26">
        <v>229.9</v>
      </c>
      <c r="N26">
        <v>0.2</v>
      </c>
      <c r="O26">
        <v>70.8</v>
      </c>
    </row>
    <row r="27" spans="1:15" x14ac:dyDescent="0.25">
      <c r="A27">
        <v>28</v>
      </c>
      <c r="B27" t="s">
        <v>291</v>
      </c>
      <c r="C27">
        <v>66.7</v>
      </c>
      <c r="D27">
        <v>0.7</v>
      </c>
      <c r="E27">
        <v>0.3</v>
      </c>
      <c r="F27">
        <v>16.100000000000001</v>
      </c>
      <c r="G27">
        <v>8.5</v>
      </c>
      <c r="H27">
        <v>7.6</v>
      </c>
      <c r="I27">
        <v>3</v>
      </c>
      <c r="J27">
        <v>3.8</v>
      </c>
      <c r="K27">
        <v>0</v>
      </c>
      <c r="L27">
        <v>1</v>
      </c>
      <c r="M27">
        <v>227.7</v>
      </c>
      <c r="N27">
        <v>0.6</v>
      </c>
      <c r="O27">
        <v>81.3</v>
      </c>
    </row>
    <row r="28" spans="1:15" x14ac:dyDescent="0.25">
      <c r="A28">
        <v>33</v>
      </c>
      <c r="B28" t="s">
        <v>293</v>
      </c>
      <c r="C28">
        <v>66</v>
      </c>
      <c r="D28">
        <v>1.9</v>
      </c>
      <c r="E28">
        <v>1.2</v>
      </c>
      <c r="F28">
        <v>11.4</v>
      </c>
      <c r="G28">
        <v>7.6</v>
      </c>
      <c r="H28">
        <v>3.8</v>
      </c>
      <c r="I28">
        <v>5.4</v>
      </c>
      <c r="J28">
        <v>2</v>
      </c>
      <c r="K28">
        <v>0.2</v>
      </c>
      <c r="L28">
        <v>0.3</v>
      </c>
      <c r="M28">
        <v>189.2</v>
      </c>
      <c r="N28">
        <v>0.8</v>
      </c>
      <c r="O28">
        <v>84.1</v>
      </c>
    </row>
    <row r="29" spans="1:15" x14ac:dyDescent="0.25">
      <c r="A29">
        <v>29</v>
      </c>
      <c r="B29" t="s">
        <v>301</v>
      </c>
      <c r="C29">
        <v>64.900000000000006</v>
      </c>
      <c r="D29">
        <v>0.2</v>
      </c>
      <c r="E29">
        <v>0.1</v>
      </c>
      <c r="F29">
        <v>17.2</v>
      </c>
      <c r="G29">
        <v>11.1</v>
      </c>
      <c r="H29">
        <v>6.1</v>
      </c>
      <c r="I29">
        <v>4.0999999999999996</v>
      </c>
      <c r="J29">
        <v>1.7</v>
      </c>
      <c r="K29">
        <v>0</v>
      </c>
      <c r="L29">
        <v>0.8</v>
      </c>
      <c r="M29">
        <v>309.89999999999998</v>
      </c>
      <c r="N29">
        <v>0.3</v>
      </c>
      <c r="O29">
        <v>76.099999999999994</v>
      </c>
    </row>
    <row r="30" spans="1:15" x14ac:dyDescent="0.25">
      <c r="A30">
        <v>14</v>
      </c>
      <c r="B30" t="s">
        <v>311</v>
      </c>
      <c r="C30">
        <v>63.3</v>
      </c>
      <c r="D30">
        <v>1.5</v>
      </c>
      <c r="E30">
        <v>0.9</v>
      </c>
      <c r="F30">
        <v>14.1</v>
      </c>
      <c r="G30">
        <v>6.9</v>
      </c>
      <c r="H30">
        <v>7.2</v>
      </c>
      <c r="I30">
        <v>2.8</v>
      </c>
      <c r="J30">
        <v>3.4</v>
      </c>
      <c r="K30">
        <v>0</v>
      </c>
      <c r="L30">
        <v>1.4</v>
      </c>
      <c r="M30">
        <v>190.1</v>
      </c>
      <c r="N30">
        <v>0.9</v>
      </c>
      <c r="O30">
        <v>81.8</v>
      </c>
    </row>
    <row r="31" spans="1:15" x14ac:dyDescent="0.25">
      <c r="A31">
        <v>8</v>
      </c>
      <c r="B31" t="s">
        <v>322</v>
      </c>
      <c r="C31">
        <v>62.5</v>
      </c>
      <c r="D31">
        <v>1.9</v>
      </c>
      <c r="E31">
        <v>1.2</v>
      </c>
      <c r="F31">
        <v>12.1</v>
      </c>
      <c r="G31">
        <v>9</v>
      </c>
      <c r="H31">
        <v>3.1</v>
      </c>
      <c r="I31">
        <v>3.5</v>
      </c>
      <c r="J31">
        <v>1.9</v>
      </c>
      <c r="K31">
        <v>0</v>
      </c>
      <c r="L31">
        <v>1.3</v>
      </c>
      <c r="M31">
        <v>238.3</v>
      </c>
      <c r="N31">
        <v>1.1000000000000001</v>
      </c>
      <c r="O31">
        <v>70.8</v>
      </c>
    </row>
    <row r="32" spans="1:15" x14ac:dyDescent="0.25">
      <c r="A32">
        <v>13</v>
      </c>
      <c r="B32" t="s">
        <v>336</v>
      </c>
      <c r="C32">
        <v>61.5</v>
      </c>
      <c r="D32">
        <v>1.6</v>
      </c>
      <c r="E32">
        <v>1.2</v>
      </c>
      <c r="F32">
        <v>12</v>
      </c>
      <c r="G32">
        <v>8.3000000000000007</v>
      </c>
      <c r="H32">
        <v>3.7</v>
      </c>
      <c r="I32">
        <v>4.7</v>
      </c>
      <c r="J32">
        <v>1.5</v>
      </c>
      <c r="K32">
        <v>1.5</v>
      </c>
      <c r="L32">
        <v>0.4</v>
      </c>
      <c r="M32">
        <v>284</v>
      </c>
      <c r="N32">
        <v>0.9</v>
      </c>
      <c r="O32">
        <v>73.5</v>
      </c>
    </row>
    <row r="33" spans="1:15" x14ac:dyDescent="0.25">
      <c r="A33">
        <v>39</v>
      </c>
      <c r="B33" t="s">
        <v>338</v>
      </c>
      <c r="C33">
        <v>61.3</v>
      </c>
      <c r="D33">
        <v>0.2</v>
      </c>
      <c r="E33">
        <v>0.4</v>
      </c>
      <c r="F33">
        <v>16.100000000000001</v>
      </c>
      <c r="G33">
        <v>12</v>
      </c>
      <c r="H33">
        <v>4.0999999999999996</v>
      </c>
      <c r="I33">
        <v>4.0999999999999996</v>
      </c>
      <c r="J33">
        <v>1.2</v>
      </c>
      <c r="K33">
        <v>0</v>
      </c>
      <c r="L33">
        <v>0.4</v>
      </c>
      <c r="M33">
        <v>348.5</v>
      </c>
      <c r="N33">
        <v>0.4</v>
      </c>
      <c r="O33">
        <v>77.099999999999994</v>
      </c>
    </row>
    <row r="34" spans="1:15" x14ac:dyDescent="0.25">
      <c r="A34">
        <v>38</v>
      </c>
      <c r="B34" t="s">
        <v>352</v>
      </c>
      <c r="C34">
        <v>60</v>
      </c>
      <c r="D34">
        <v>0</v>
      </c>
      <c r="E34">
        <v>0</v>
      </c>
      <c r="F34">
        <v>18</v>
      </c>
      <c r="G34">
        <v>8</v>
      </c>
      <c r="H34">
        <v>10</v>
      </c>
      <c r="I34">
        <v>0</v>
      </c>
      <c r="J34">
        <v>4</v>
      </c>
      <c r="K34">
        <v>0</v>
      </c>
      <c r="L34">
        <v>3</v>
      </c>
      <c r="M34">
        <v>190.8</v>
      </c>
      <c r="N34">
        <v>0</v>
      </c>
      <c r="O34">
        <v>72.8</v>
      </c>
    </row>
    <row r="35" spans="1:15" x14ac:dyDescent="0.25">
      <c r="A35">
        <v>7</v>
      </c>
      <c r="B35" t="s">
        <v>361</v>
      </c>
      <c r="C35">
        <v>59.3</v>
      </c>
      <c r="D35">
        <v>0.2</v>
      </c>
      <c r="E35">
        <v>0.3</v>
      </c>
      <c r="F35">
        <v>13</v>
      </c>
      <c r="G35">
        <v>8.5</v>
      </c>
      <c r="H35">
        <v>4.5</v>
      </c>
      <c r="I35">
        <v>5.8</v>
      </c>
      <c r="J35">
        <v>1.7</v>
      </c>
      <c r="K35">
        <v>0.6</v>
      </c>
      <c r="L35">
        <v>0.2</v>
      </c>
      <c r="M35">
        <v>241</v>
      </c>
      <c r="N35">
        <v>0.1</v>
      </c>
      <c r="O35">
        <v>98.7</v>
      </c>
    </row>
    <row r="36" spans="1:15" x14ac:dyDescent="0.25">
      <c r="A36">
        <v>44</v>
      </c>
      <c r="B36" t="s">
        <v>369</v>
      </c>
      <c r="C36">
        <v>58.6</v>
      </c>
      <c r="D36">
        <v>0.3</v>
      </c>
      <c r="E36">
        <v>0.1</v>
      </c>
      <c r="F36">
        <v>14.6</v>
      </c>
      <c r="G36">
        <v>9.9</v>
      </c>
      <c r="H36">
        <v>4.5999999999999996</v>
      </c>
      <c r="I36">
        <v>3.8</v>
      </c>
      <c r="J36">
        <v>1.9</v>
      </c>
      <c r="K36">
        <v>0</v>
      </c>
      <c r="L36">
        <v>1.3</v>
      </c>
      <c r="M36">
        <v>263.8</v>
      </c>
      <c r="N36">
        <v>0.6</v>
      </c>
      <c r="O36">
        <v>79.7</v>
      </c>
    </row>
    <row r="37" spans="1:15" x14ac:dyDescent="0.25">
      <c r="A37">
        <v>6</v>
      </c>
      <c r="B37" t="s">
        <v>375</v>
      </c>
      <c r="C37">
        <v>58.3</v>
      </c>
      <c r="D37">
        <v>0.5</v>
      </c>
      <c r="E37">
        <v>0.3</v>
      </c>
      <c r="F37">
        <v>11.8</v>
      </c>
      <c r="G37">
        <v>7.9</v>
      </c>
      <c r="H37">
        <v>3.9</v>
      </c>
      <c r="I37">
        <v>4.4000000000000004</v>
      </c>
      <c r="J37">
        <v>2.9</v>
      </c>
      <c r="K37">
        <v>0</v>
      </c>
      <c r="L37">
        <v>0.9</v>
      </c>
      <c r="M37">
        <v>210.7</v>
      </c>
      <c r="N37">
        <v>0.7</v>
      </c>
      <c r="O37">
        <v>75.099999999999994</v>
      </c>
    </row>
    <row r="38" spans="1:15" x14ac:dyDescent="0.25">
      <c r="A38">
        <v>3</v>
      </c>
      <c r="B38" t="s">
        <v>376</v>
      </c>
      <c r="C38">
        <v>58.1</v>
      </c>
      <c r="D38">
        <v>0.3</v>
      </c>
      <c r="E38">
        <v>0.2</v>
      </c>
      <c r="F38">
        <v>14.5</v>
      </c>
      <c r="G38">
        <v>8.1999999999999993</v>
      </c>
      <c r="H38">
        <v>6.3</v>
      </c>
      <c r="I38">
        <v>2</v>
      </c>
      <c r="J38">
        <v>3.7</v>
      </c>
      <c r="K38">
        <v>0</v>
      </c>
      <c r="L38">
        <v>3.1</v>
      </c>
      <c r="M38">
        <v>248.4</v>
      </c>
      <c r="N38">
        <v>0.4</v>
      </c>
      <c r="O38">
        <v>56.4</v>
      </c>
    </row>
    <row r="39" spans="1:15" x14ac:dyDescent="0.25">
      <c r="A39">
        <v>25</v>
      </c>
      <c r="B39" t="s">
        <v>378</v>
      </c>
      <c r="C39">
        <v>58</v>
      </c>
      <c r="D39">
        <v>0</v>
      </c>
      <c r="E39">
        <v>0</v>
      </c>
      <c r="F39">
        <v>13.5</v>
      </c>
      <c r="G39">
        <v>7.5</v>
      </c>
      <c r="H39">
        <v>6</v>
      </c>
      <c r="I39">
        <v>4.5</v>
      </c>
      <c r="J39">
        <v>2.5</v>
      </c>
      <c r="K39">
        <v>0</v>
      </c>
      <c r="L39">
        <v>0.5</v>
      </c>
      <c r="M39">
        <v>238.7</v>
      </c>
      <c r="N39">
        <v>1</v>
      </c>
      <c r="O39">
        <v>69.7</v>
      </c>
    </row>
    <row r="40" spans="1:15" x14ac:dyDescent="0.25">
      <c r="A40">
        <v>32</v>
      </c>
      <c r="B40" t="s">
        <v>381</v>
      </c>
      <c r="C40">
        <v>57.9</v>
      </c>
      <c r="D40">
        <v>2.1</v>
      </c>
      <c r="E40">
        <v>0.7</v>
      </c>
      <c r="F40">
        <v>10.5</v>
      </c>
      <c r="G40">
        <v>7.5</v>
      </c>
      <c r="H40">
        <v>2.9</v>
      </c>
      <c r="I40">
        <v>4.7</v>
      </c>
      <c r="J40">
        <v>1.2</v>
      </c>
      <c r="K40">
        <v>0</v>
      </c>
      <c r="L40">
        <v>0.1</v>
      </c>
      <c r="M40">
        <v>220.3</v>
      </c>
      <c r="N40">
        <v>0.7</v>
      </c>
      <c r="O40">
        <v>82.1</v>
      </c>
    </row>
    <row r="41" spans="1:15" x14ac:dyDescent="0.25">
      <c r="A41">
        <v>17</v>
      </c>
      <c r="B41" t="s">
        <v>399</v>
      </c>
      <c r="C41">
        <v>56.7</v>
      </c>
      <c r="D41">
        <v>0</v>
      </c>
      <c r="E41">
        <v>0</v>
      </c>
      <c r="F41">
        <v>12.3</v>
      </c>
      <c r="G41">
        <v>8</v>
      </c>
      <c r="H41">
        <v>4.3</v>
      </c>
      <c r="I41">
        <v>6.7</v>
      </c>
      <c r="J41">
        <v>1.3</v>
      </c>
      <c r="K41">
        <v>0</v>
      </c>
      <c r="L41">
        <v>0</v>
      </c>
      <c r="M41">
        <v>211</v>
      </c>
      <c r="N41">
        <v>0</v>
      </c>
      <c r="O41">
        <v>80.2</v>
      </c>
    </row>
    <row r="42" spans="1:15" x14ac:dyDescent="0.25">
      <c r="A42">
        <v>33</v>
      </c>
      <c r="B42" t="s">
        <v>424</v>
      </c>
      <c r="C42">
        <v>54.8</v>
      </c>
      <c r="D42">
        <v>0.3</v>
      </c>
      <c r="E42">
        <v>0</v>
      </c>
      <c r="F42">
        <v>14.3</v>
      </c>
      <c r="G42">
        <v>8.8000000000000007</v>
      </c>
      <c r="H42">
        <v>5.5</v>
      </c>
      <c r="I42">
        <v>2.7</v>
      </c>
      <c r="J42">
        <v>2.2999999999999998</v>
      </c>
      <c r="K42">
        <v>0</v>
      </c>
      <c r="L42">
        <v>0.3</v>
      </c>
      <c r="M42">
        <v>337.8</v>
      </c>
      <c r="N42">
        <v>0</v>
      </c>
      <c r="O42">
        <v>63.1</v>
      </c>
    </row>
    <row r="43" spans="1:15" x14ac:dyDescent="0.25">
      <c r="A43">
        <v>48</v>
      </c>
      <c r="B43" t="s">
        <v>434</v>
      </c>
      <c r="C43">
        <v>53.8</v>
      </c>
      <c r="D43">
        <v>0</v>
      </c>
      <c r="E43">
        <v>0</v>
      </c>
      <c r="F43">
        <v>13.9</v>
      </c>
      <c r="G43">
        <v>10.9</v>
      </c>
      <c r="H43">
        <v>2.9</v>
      </c>
      <c r="I43">
        <v>4.4000000000000004</v>
      </c>
      <c r="J43">
        <v>1.4</v>
      </c>
      <c r="K43">
        <v>0</v>
      </c>
      <c r="L43">
        <v>0.3</v>
      </c>
      <c r="M43">
        <v>275.3</v>
      </c>
      <c r="N43">
        <v>0</v>
      </c>
      <c r="O43">
        <v>94.3</v>
      </c>
    </row>
    <row r="44" spans="1:15" x14ac:dyDescent="0.25">
      <c r="A44">
        <v>16</v>
      </c>
      <c r="B44" t="s">
        <v>441</v>
      </c>
      <c r="C44">
        <v>53.3</v>
      </c>
      <c r="D44">
        <v>0.3</v>
      </c>
      <c r="E44">
        <v>0.1</v>
      </c>
      <c r="F44">
        <v>12.7</v>
      </c>
      <c r="G44">
        <v>8.4</v>
      </c>
      <c r="H44">
        <v>4.3</v>
      </c>
      <c r="I44">
        <v>4</v>
      </c>
      <c r="J44">
        <v>1.6</v>
      </c>
      <c r="K44">
        <v>0</v>
      </c>
      <c r="L44">
        <v>0.2</v>
      </c>
      <c r="M44">
        <v>253.5</v>
      </c>
      <c r="N44">
        <v>0.3</v>
      </c>
      <c r="O44">
        <v>88.4</v>
      </c>
    </row>
    <row r="45" spans="1:15" x14ac:dyDescent="0.25">
      <c r="A45">
        <v>38</v>
      </c>
      <c r="B45" t="s">
        <v>447</v>
      </c>
      <c r="C45">
        <v>53</v>
      </c>
      <c r="D45">
        <v>0.2</v>
      </c>
      <c r="E45">
        <v>0</v>
      </c>
      <c r="F45">
        <v>14</v>
      </c>
      <c r="G45">
        <v>8.4</v>
      </c>
      <c r="H45">
        <v>5.6</v>
      </c>
      <c r="I45">
        <v>4.4000000000000004</v>
      </c>
      <c r="J45">
        <v>0.8</v>
      </c>
      <c r="K45">
        <v>0</v>
      </c>
      <c r="L45">
        <v>1.2</v>
      </c>
      <c r="M45">
        <v>221.9</v>
      </c>
      <c r="N45">
        <v>0.2</v>
      </c>
      <c r="O45">
        <v>77.3</v>
      </c>
    </row>
    <row r="46" spans="1:15" x14ac:dyDescent="0.25">
      <c r="A46">
        <v>13</v>
      </c>
      <c r="B46" t="s">
        <v>455</v>
      </c>
      <c r="C46">
        <v>52</v>
      </c>
      <c r="D46">
        <v>0</v>
      </c>
      <c r="E46">
        <v>0</v>
      </c>
      <c r="F46">
        <v>13.5</v>
      </c>
      <c r="G46">
        <v>10</v>
      </c>
      <c r="H46">
        <v>3.5</v>
      </c>
      <c r="I46">
        <v>4.5</v>
      </c>
      <c r="J46">
        <v>0.8</v>
      </c>
      <c r="K46">
        <v>0</v>
      </c>
      <c r="L46">
        <v>0.5</v>
      </c>
      <c r="M46">
        <v>341.2</v>
      </c>
      <c r="N46">
        <v>0.5</v>
      </c>
      <c r="O46">
        <v>61.7</v>
      </c>
    </row>
    <row r="47" spans="1:15" x14ac:dyDescent="0.25">
      <c r="A47">
        <v>9</v>
      </c>
      <c r="B47" t="s">
        <v>483</v>
      </c>
      <c r="C47">
        <v>49.3</v>
      </c>
      <c r="D47">
        <v>0</v>
      </c>
      <c r="E47">
        <v>0</v>
      </c>
      <c r="F47">
        <v>11.5</v>
      </c>
      <c r="G47">
        <v>7.3</v>
      </c>
      <c r="H47">
        <v>4.3</v>
      </c>
      <c r="I47">
        <v>5</v>
      </c>
      <c r="J47">
        <v>1.8</v>
      </c>
      <c r="K47">
        <v>0</v>
      </c>
      <c r="L47">
        <v>0</v>
      </c>
      <c r="M47">
        <v>170.8</v>
      </c>
      <c r="N47">
        <v>0</v>
      </c>
      <c r="O47">
        <v>89.6</v>
      </c>
    </row>
    <row r="48" spans="1:15" x14ac:dyDescent="0.25">
      <c r="A48">
        <v>10</v>
      </c>
      <c r="B48" t="s">
        <v>484</v>
      </c>
      <c r="C48">
        <v>49.3</v>
      </c>
      <c r="D48">
        <v>1</v>
      </c>
      <c r="E48">
        <v>0.3</v>
      </c>
      <c r="F48">
        <v>7.3</v>
      </c>
      <c r="G48">
        <v>4.8</v>
      </c>
      <c r="H48">
        <v>2.5</v>
      </c>
      <c r="I48">
        <v>2</v>
      </c>
      <c r="J48">
        <v>4.5</v>
      </c>
      <c r="K48">
        <v>0</v>
      </c>
      <c r="L48">
        <v>0.8</v>
      </c>
      <c r="M48">
        <v>131.9</v>
      </c>
      <c r="N48">
        <v>0</v>
      </c>
      <c r="O48">
        <v>60.6</v>
      </c>
    </row>
    <row r="49" spans="1:15" x14ac:dyDescent="0.25">
      <c r="A49">
        <v>36</v>
      </c>
      <c r="B49" t="s">
        <v>494</v>
      </c>
      <c r="C49">
        <v>48.7</v>
      </c>
      <c r="D49">
        <v>0.1</v>
      </c>
      <c r="E49">
        <v>0.3</v>
      </c>
      <c r="F49">
        <v>12.4</v>
      </c>
      <c r="G49">
        <v>7.3</v>
      </c>
      <c r="H49">
        <v>5.0999999999999996</v>
      </c>
      <c r="I49">
        <v>4.3</v>
      </c>
      <c r="J49">
        <v>1.2</v>
      </c>
      <c r="K49">
        <v>0</v>
      </c>
      <c r="L49">
        <v>0.4</v>
      </c>
      <c r="M49">
        <v>184.2</v>
      </c>
      <c r="N49">
        <v>0.2</v>
      </c>
      <c r="O49">
        <v>77.7</v>
      </c>
    </row>
    <row r="50" spans="1:15" x14ac:dyDescent="0.25">
      <c r="A50">
        <v>23</v>
      </c>
      <c r="B50" t="s">
        <v>495</v>
      </c>
      <c r="C50">
        <v>48.6</v>
      </c>
      <c r="D50">
        <v>0.9</v>
      </c>
      <c r="E50">
        <v>0.4</v>
      </c>
      <c r="F50">
        <v>11.7</v>
      </c>
      <c r="G50">
        <v>5.6</v>
      </c>
      <c r="H50">
        <v>6.1</v>
      </c>
      <c r="I50">
        <v>2.9</v>
      </c>
      <c r="J50">
        <v>2</v>
      </c>
      <c r="K50">
        <v>0</v>
      </c>
      <c r="L50">
        <v>0.4</v>
      </c>
      <c r="M50">
        <v>156.6</v>
      </c>
      <c r="N50">
        <v>0.7</v>
      </c>
      <c r="O50">
        <v>70.3</v>
      </c>
    </row>
    <row r="51" spans="1:15" x14ac:dyDescent="0.25">
      <c r="A51">
        <v>24</v>
      </c>
      <c r="B51" t="s">
        <v>503</v>
      </c>
      <c r="C51">
        <v>47.7</v>
      </c>
      <c r="D51">
        <v>0.9</v>
      </c>
      <c r="E51">
        <v>0.2</v>
      </c>
      <c r="F51">
        <v>8.9</v>
      </c>
      <c r="G51">
        <v>5.0999999999999996</v>
      </c>
      <c r="H51">
        <v>3.8</v>
      </c>
      <c r="I51">
        <v>3.9</v>
      </c>
      <c r="J51">
        <v>1.9</v>
      </c>
      <c r="K51">
        <v>1.7</v>
      </c>
      <c r="L51">
        <v>0.3</v>
      </c>
      <c r="M51">
        <v>100</v>
      </c>
      <c r="N51">
        <v>0.1</v>
      </c>
      <c r="O51">
        <v>73.099999999999994</v>
      </c>
    </row>
    <row r="52" spans="1:15" x14ac:dyDescent="0.25">
      <c r="A52">
        <v>18</v>
      </c>
      <c r="B52" t="s">
        <v>512</v>
      </c>
      <c r="C52">
        <v>46.7</v>
      </c>
      <c r="D52">
        <v>0.2</v>
      </c>
      <c r="E52">
        <v>0.1</v>
      </c>
      <c r="F52">
        <v>10.1</v>
      </c>
      <c r="G52">
        <v>6.9</v>
      </c>
      <c r="H52">
        <v>3.3</v>
      </c>
      <c r="I52">
        <v>4.2</v>
      </c>
      <c r="J52">
        <v>1.5</v>
      </c>
      <c r="K52">
        <v>0.3</v>
      </c>
      <c r="L52">
        <v>0.1</v>
      </c>
      <c r="M52">
        <v>173.9</v>
      </c>
      <c r="N52">
        <v>0.1</v>
      </c>
      <c r="O52">
        <v>87.6</v>
      </c>
    </row>
    <row r="53" spans="1:15" x14ac:dyDescent="0.25">
      <c r="A53">
        <v>19</v>
      </c>
      <c r="B53" t="s">
        <v>516</v>
      </c>
      <c r="C53">
        <v>46</v>
      </c>
      <c r="D53">
        <v>0</v>
      </c>
      <c r="E53">
        <v>0</v>
      </c>
      <c r="F53">
        <v>10.3</v>
      </c>
      <c r="G53">
        <v>7.5</v>
      </c>
      <c r="H53">
        <v>2.8</v>
      </c>
      <c r="I53">
        <v>4.5</v>
      </c>
      <c r="J53">
        <v>1.3</v>
      </c>
      <c r="K53">
        <v>0</v>
      </c>
      <c r="L53">
        <v>0</v>
      </c>
      <c r="M53">
        <v>170.3</v>
      </c>
      <c r="N53">
        <v>0</v>
      </c>
      <c r="O53">
        <v>91.7</v>
      </c>
    </row>
    <row r="54" spans="1:15" x14ac:dyDescent="0.25">
      <c r="A54">
        <v>27</v>
      </c>
      <c r="B54" t="s">
        <v>523</v>
      </c>
      <c r="C54">
        <v>45.1</v>
      </c>
      <c r="D54">
        <v>0</v>
      </c>
      <c r="E54">
        <v>0.4</v>
      </c>
      <c r="F54">
        <v>12.6</v>
      </c>
      <c r="G54">
        <v>6.1</v>
      </c>
      <c r="H54">
        <v>6.4</v>
      </c>
      <c r="I54">
        <v>2.7</v>
      </c>
      <c r="J54">
        <v>1.9</v>
      </c>
      <c r="K54">
        <v>0</v>
      </c>
      <c r="L54">
        <v>0.7</v>
      </c>
      <c r="M54">
        <v>132.30000000000001</v>
      </c>
      <c r="N54">
        <v>0.3</v>
      </c>
      <c r="O54">
        <v>66.7</v>
      </c>
    </row>
    <row r="55" spans="1:15" x14ac:dyDescent="0.25">
      <c r="A55">
        <v>15</v>
      </c>
      <c r="B55" t="s">
        <v>530</v>
      </c>
      <c r="C55">
        <v>44.2</v>
      </c>
      <c r="D55">
        <v>0</v>
      </c>
      <c r="E55">
        <v>0</v>
      </c>
      <c r="F55">
        <v>10.8</v>
      </c>
      <c r="G55">
        <v>6.4</v>
      </c>
      <c r="H55">
        <v>4.4000000000000004</v>
      </c>
      <c r="I55">
        <v>3.8</v>
      </c>
      <c r="J55">
        <v>1.8</v>
      </c>
      <c r="K55">
        <v>0</v>
      </c>
      <c r="L55">
        <v>0.2</v>
      </c>
      <c r="M55">
        <v>170.3</v>
      </c>
      <c r="N55">
        <v>0</v>
      </c>
      <c r="O55">
        <v>79.3</v>
      </c>
    </row>
    <row r="56" spans="1:15" x14ac:dyDescent="0.25">
      <c r="A56">
        <v>30</v>
      </c>
      <c r="B56" t="s">
        <v>534</v>
      </c>
      <c r="C56">
        <v>43.6</v>
      </c>
      <c r="D56">
        <v>0.9</v>
      </c>
      <c r="E56">
        <v>0.8</v>
      </c>
      <c r="F56">
        <v>10.199999999999999</v>
      </c>
      <c r="G56">
        <v>5.8</v>
      </c>
      <c r="H56">
        <v>4.4000000000000004</v>
      </c>
      <c r="I56">
        <v>1.7</v>
      </c>
      <c r="J56">
        <v>1.5</v>
      </c>
      <c r="K56">
        <v>0</v>
      </c>
      <c r="L56">
        <v>0.5</v>
      </c>
      <c r="M56">
        <v>138.80000000000001</v>
      </c>
      <c r="N56">
        <v>0.5</v>
      </c>
      <c r="O56">
        <v>70.5</v>
      </c>
    </row>
    <row r="57" spans="1:15" x14ac:dyDescent="0.25">
      <c r="A57">
        <v>12</v>
      </c>
      <c r="B57" t="s">
        <v>547</v>
      </c>
      <c r="C57">
        <v>41.8</v>
      </c>
      <c r="D57">
        <v>0</v>
      </c>
      <c r="E57">
        <v>0</v>
      </c>
      <c r="F57">
        <v>11</v>
      </c>
      <c r="G57">
        <v>7.8</v>
      </c>
      <c r="H57">
        <v>3.2</v>
      </c>
      <c r="I57">
        <v>2.8</v>
      </c>
      <c r="J57">
        <v>1.2</v>
      </c>
      <c r="K57">
        <v>0</v>
      </c>
      <c r="L57">
        <v>0.8</v>
      </c>
      <c r="M57">
        <v>233.8</v>
      </c>
      <c r="N57">
        <v>0.2</v>
      </c>
      <c r="O57">
        <v>60.8</v>
      </c>
    </row>
    <row r="58" spans="1:15" x14ac:dyDescent="0.25">
      <c r="A58">
        <v>19</v>
      </c>
      <c r="B58" t="s">
        <v>548</v>
      </c>
      <c r="C58">
        <v>41.8</v>
      </c>
      <c r="D58">
        <v>0.3</v>
      </c>
      <c r="E58">
        <v>0.4</v>
      </c>
      <c r="F58">
        <v>9.1</v>
      </c>
      <c r="G58">
        <v>4</v>
      </c>
      <c r="H58">
        <v>5.0999999999999996</v>
      </c>
      <c r="I58">
        <v>2.8</v>
      </c>
      <c r="J58">
        <v>2.1</v>
      </c>
      <c r="K58">
        <v>0</v>
      </c>
      <c r="L58">
        <v>1.6</v>
      </c>
      <c r="M58">
        <v>107.8</v>
      </c>
      <c r="N58">
        <v>0.1</v>
      </c>
      <c r="O58">
        <v>62</v>
      </c>
    </row>
    <row r="59" spans="1:15" x14ac:dyDescent="0.25">
      <c r="A59">
        <v>4</v>
      </c>
      <c r="B59" t="s">
        <v>593</v>
      </c>
      <c r="C59">
        <v>34</v>
      </c>
      <c r="D59">
        <v>0</v>
      </c>
      <c r="E59">
        <v>0.5</v>
      </c>
      <c r="F59">
        <v>8.5</v>
      </c>
      <c r="G59">
        <v>4</v>
      </c>
      <c r="H59">
        <v>4.5</v>
      </c>
      <c r="I59">
        <v>1.3</v>
      </c>
      <c r="J59">
        <v>2.8</v>
      </c>
      <c r="K59">
        <v>0</v>
      </c>
      <c r="L59">
        <v>1.5</v>
      </c>
      <c r="M59">
        <v>118.7</v>
      </c>
      <c r="N59">
        <v>0.3</v>
      </c>
      <c r="O59">
        <v>52.2</v>
      </c>
    </row>
    <row r="60" spans="1:15" x14ac:dyDescent="0.25">
      <c r="A60">
        <v>34</v>
      </c>
      <c r="B60" t="s">
        <v>613</v>
      </c>
      <c r="C60">
        <v>30.8</v>
      </c>
      <c r="D60">
        <v>0.3</v>
      </c>
      <c r="E60">
        <v>0.1</v>
      </c>
      <c r="F60">
        <v>7.4</v>
      </c>
      <c r="G60">
        <v>3.6</v>
      </c>
      <c r="H60">
        <v>3.9</v>
      </c>
      <c r="I60">
        <v>0.9</v>
      </c>
      <c r="J60">
        <v>2.4</v>
      </c>
      <c r="K60">
        <v>0</v>
      </c>
      <c r="L60">
        <v>0.9</v>
      </c>
      <c r="M60">
        <v>88.8</v>
      </c>
      <c r="N60">
        <v>0.1</v>
      </c>
      <c r="O60">
        <v>40.200000000000003</v>
      </c>
    </row>
    <row r="61" spans="1:15" x14ac:dyDescent="0.25">
      <c r="A61">
        <v>6</v>
      </c>
      <c r="B61" t="s">
        <v>617</v>
      </c>
      <c r="C61">
        <v>29</v>
      </c>
      <c r="D61">
        <v>0.4</v>
      </c>
      <c r="E61">
        <v>0.1</v>
      </c>
      <c r="F61">
        <v>6.9</v>
      </c>
      <c r="G61">
        <v>2.9</v>
      </c>
      <c r="H61">
        <v>4</v>
      </c>
      <c r="I61">
        <v>1.7</v>
      </c>
      <c r="J61">
        <v>1.3</v>
      </c>
      <c r="K61">
        <v>0</v>
      </c>
      <c r="L61">
        <v>0.1</v>
      </c>
      <c r="M61">
        <v>67.7</v>
      </c>
      <c r="N61">
        <v>0.4</v>
      </c>
      <c r="O61">
        <v>53.5</v>
      </c>
    </row>
    <row r="62" spans="1:15" x14ac:dyDescent="0.25">
      <c r="A62">
        <v>41</v>
      </c>
      <c r="B62" t="s">
        <v>620</v>
      </c>
      <c r="C62">
        <v>28.3</v>
      </c>
      <c r="D62">
        <v>0</v>
      </c>
      <c r="E62">
        <v>0</v>
      </c>
      <c r="F62">
        <v>6.9</v>
      </c>
      <c r="G62">
        <v>4.7</v>
      </c>
      <c r="H62">
        <v>2.2000000000000002</v>
      </c>
      <c r="I62">
        <v>3.3</v>
      </c>
      <c r="J62">
        <v>0.2</v>
      </c>
      <c r="K62">
        <v>0</v>
      </c>
      <c r="L62">
        <v>0</v>
      </c>
      <c r="M62">
        <v>98.6</v>
      </c>
      <c r="N62">
        <v>0</v>
      </c>
      <c r="O62">
        <v>89.1</v>
      </c>
    </row>
    <row r="63" spans="1:15" x14ac:dyDescent="0.25">
      <c r="A63">
        <v>26</v>
      </c>
      <c r="B63" t="s">
        <v>623</v>
      </c>
      <c r="C63">
        <v>27.8</v>
      </c>
      <c r="D63">
        <v>0.1</v>
      </c>
      <c r="E63">
        <v>0.2</v>
      </c>
      <c r="F63">
        <v>7.6</v>
      </c>
      <c r="G63">
        <v>3.2</v>
      </c>
      <c r="H63">
        <v>4.4000000000000004</v>
      </c>
      <c r="I63">
        <v>1.5</v>
      </c>
      <c r="J63">
        <v>1.3</v>
      </c>
      <c r="K63">
        <v>0</v>
      </c>
      <c r="L63">
        <v>0.2</v>
      </c>
      <c r="M63">
        <v>102.7</v>
      </c>
      <c r="N63">
        <v>0.2</v>
      </c>
      <c r="O63">
        <v>62.2</v>
      </c>
    </row>
    <row r="64" spans="1:15" x14ac:dyDescent="0.25">
      <c r="A64">
        <v>35</v>
      </c>
      <c r="B64" t="s">
        <v>627</v>
      </c>
      <c r="C64">
        <v>27</v>
      </c>
      <c r="D64">
        <v>0</v>
      </c>
      <c r="E64">
        <v>0</v>
      </c>
      <c r="F64">
        <v>8</v>
      </c>
      <c r="G64">
        <v>5</v>
      </c>
      <c r="H64">
        <v>3</v>
      </c>
      <c r="I64">
        <v>1.5</v>
      </c>
      <c r="J64">
        <v>1.5</v>
      </c>
      <c r="K64">
        <v>0</v>
      </c>
      <c r="L64">
        <v>0.5</v>
      </c>
      <c r="M64">
        <v>120.4</v>
      </c>
      <c r="N64">
        <v>0</v>
      </c>
      <c r="O64">
        <v>83.8</v>
      </c>
    </row>
    <row r="65" spans="1:15" x14ac:dyDescent="0.25">
      <c r="A65">
        <v>43</v>
      </c>
      <c r="B65" t="s">
        <v>636</v>
      </c>
      <c r="C65">
        <v>26</v>
      </c>
      <c r="D65">
        <v>0</v>
      </c>
      <c r="E65">
        <v>0</v>
      </c>
      <c r="F65">
        <v>5</v>
      </c>
      <c r="G65">
        <v>4</v>
      </c>
      <c r="H65">
        <v>1</v>
      </c>
      <c r="I65">
        <v>1</v>
      </c>
      <c r="J65">
        <v>2</v>
      </c>
      <c r="K65">
        <v>0</v>
      </c>
      <c r="L65">
        <v>0</v>
      </c>
      <c r="M65">
        <v>107.5</v>
      </c>
      <c r="N65">
        <v>0</v>
      </c>
      <c r="O65">
        <v>94.6</v>
      </c>
    </row>
    <row r="66" spans="1:15" x14ac:dyDescent="0.25">
      <c r="A66">
        <v>5</v>
      </c>
      <c r="B66" t="s">
        <v>639</v>
      </c>
      <c r="C66">
        <v>25</v>
      </c>
      <c r="D66">
        <v>0</v>
      </c>
      <c r="E66">
        <v>0</v>
      </c>
      <c r="F66">
        <v>7</v>
      </c>
      <c r="G66">
        <v>4</v>
      </c>
      <c r="H66">
        <v>3</v>
      </c>
      <c r="I66">
        <v>2.5</v>
      </c>
      <c r="J66">
        <v>1</v>
      </c>
      <c r="K66">
        <v>0</v>
      </c>
      <c r="L66">
        <v>0</v>
      </c>
      <c r="M66">
        <v>123.5</v>
      </c>
      <c r="N66">
        <v>0</v>
      </c>
      <c r="O66">
        <v>49</v>
      </c>
    </row>
    <row r="67" spans="1:15" x14ac:dyDescent="0.25">
      <c r="A67">
        <v>32</v>
      </c>
      <c r="B67" t="s">
        <v>652</v>
      </c>
      <c r="C67">
        <v>15.7</v>
      </c>
      <c r="D67">
        <v>0</v>
      </c>
      <c r="E67">
        <v>0</v>
      </c>
      <c r="F67">
        <v>4</v>
      </c>
      <c r="G67">
        <v>1</v>
      </c>
      <c r="H67">
        <v>3</v>
      </c>
      <c r="I67">
        <v>0.3</v>
      </c>
      <c r="J67">
        <v>1.7</v>
      </c>
      <c r="K67">
        <v>0</v>
      </c>
      <c r="L67">
        <v>0.7</v>
      </c>
      <c r="M67">
        <v>35.299999999999997</v>
      </c>
      <c r="N67">
        <v>0</v>
      </c>
      <c r="O67">
        <v>34.799999999999997</v>
      </c>
    </row>
    <row r="68" spans="1:15" x14ac:dyDescent="0.25">
      <c r="A68">
        <v>40</v>
      </c>
      <c r="B68" t="s">
        <v>777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21</v>
      </c>
      <c r="B69" t="s">
        <v>778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15</v>
      </c>
      <c r="B70" t="s">
        <v>779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16</v>
      </c>
      <c r="B71" t="s">
        <v>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31</v>
      </c>
      <c r="B72" t="s">
        <v>781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11</v>
      </c>
      <c r="B73" t="s">
        <v>782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36</v>
      </c>
      <c r="B74" t="s">
        <v>783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11</v>
      </c>
      <c r="B75" t="s">
        <v>784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</v>
      </c>
      <c r="B76" t="s">
        <v>785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35</v>
      </c>
      <c r="B77" t="s">
        <v>786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42</v>
      </c>
      <c r="B78" t="s">
        <v>787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39</v>
      </c>
      <c r="B79" t="s">
        <v>788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22</v>
      </c>
      <c r="B80" t="s">
        <v>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26</v>
      </c>
      <c r="B81" t="s">
        <v>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28</v>
      </c>
      <c r="B82" t="s">
        <v>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37</v>
      </c>
      <c r="B83" t="s">
        <v>792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40</v>
      </c>
      <c r="B84" t="s">
        <v>793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45</v>
      </c>
      <c r="B85" t="s">
        <v>794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</v>
      </c>
      <c r="B86" t="s">
        <v>795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41</v>
      </c>
      <c r="B87" t="s">
        <v>796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3</v>
      </c>
      <c r="B88" t="s">
        <v>797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17</v>
      </c>
      <c r="B89" t="s">
        <v>798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7EA-5CE2-4F2E-89AF-48365BA3B3CD}">
  <dimension ref="A1:O89"/>
  <sheetViews>
    <sheetView topLeftCell="A37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23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3</v>
      </c>
      <c r="B2" t="s">
        <v>104</v>
      </c>
      <c r="C2">
        <v>121.3</v>
      </c>
      <c r="D2">
        <v>0.4</v>
      </c>
      <c r="E2">
        <v>0.3</v>
      </c>
      <c r="F2">
        <v>32</v>
      </c>
      <c r="G2">
        <v>21.2</v>
      </c>
      <c r="H2">
        <v>10.8</v>
      </c>
      <c r="I2">
        <v>5.3</v>
      </c>
      <c r="J2">
        <v>5.3</v>
      </c>
      <c r="K2">
        <v>0</v>
      </c>
      <c r="L2">
        <v>5.3</v>
      </c>
      <c r="M2">
        <v>697.6</v>
      </c>
      <c r="N2">
        <v>0.8</v>
      </c>
      <c r="O2">
        <v>83.2</v>
      </c>
    </row>
    <row r="3" spans="1:15" x14ac:dyDescent="0.25">
      <c r="A3">
        <v>7</v>
      </c>
      <c r="B3" t="s">
        <v>114</v>
      </c>
      <c r="C3">
        <v>104.2</v>
      </c>
      <c r="D3">
        <v>0</v>
      </c>
      <c r="E3">
        <v>0.1</v>
      </c>
      <c r="F3">
        <v>29.2</v>
      </c>
      <c r="G3">
        <v>18.899999999999999</v>
      </c>
      <c r="H3">
        <v>10.3</v>
      </c>
      <c r="I3">
        <v>6.6</v>
      </c>
      <c r="J3">
        <v>2.2000000000000002</v>
      </c>
      <c r="K3">
        <v>0</v>
      </c>
      <c r="L3">
        <v>1.1000000000000001</v>
      </c>
      <c r="M3">
        <v>568.79999999999995</v>
      </c>
      <c r="N3">
        <v>0.3</v>
      </c>
      <c r="O3">
        <v>82.9</v>
      </c>
    </row>
    <row r="4" spans="1:15" x14ac:dyDescent="0.25">
      <c r="A4">
        <v>6</v>
      </c>
      <c r="B4" t="s">
        <v>121</v>
      </c>
      <c r="C4">
        <v>102.4</v>
      </c>
      <c r="D4">
        <v>0</v>
      </c>
      <c r="E4">
        <v>0.1</v>
      </c>
      <c r="F4">
        <v>28.1</v>
      </c>
      <c r="G4">
        <v>18.3</v>
      </c>
      <c r="H4">
        <v>9.6999999999999993</v>
      </c>
      <c r="I4">
        <v>6.7</v>
      </c>
      <c r="J4">
        <v>2.5</v>
      </c>
      <c r="K4">
        <v>0</v>
      </c>
      <c r="L4">
        <v>1.1000000000000001</v>
      </c>
      <c r="M4">
        <v>474.7</v>
      </c>
      <c r="N4">
        <v>0.3</v>
      </c>
      <c r="O4">
        <v>76.5</v>
      </c>
    </row>
    <row r="5" spans="1:15" x14ac:dyDescent="0.25">
      <c r="A5">
        <v>12</v>
      </c>
      <c r="B5" t="s">
        <v>122</v>
      </c>
      <c r="C5">
        <v>102.3</v>
      </c>
      <c r="D5">
        <v>0.6</v>
      </c>
      <c r="E5">
        <v>0.4</v>
      </c>
      <c r="F5">
        <v>31.2</v>
      </c>
      <c r="G5">
        <v>14.3</v>
      </c>
      <c r="H5">
        <v>16.899999999999999</v>
      </c>
      <c r="I5">
        <v>3.6</v>
      </c>
      <c r="J5">
        <v>3.5</v>
      </c>
      <c r="K5">
        <v>0.1</v>
      </c>
      <c r="L5">
        <v>8</v>
      </c>
      <c r="M5">
        <v>456.4</v>
      </c>
      <c r="N5">
        <v>0.5</v>
      </c>
      <c r="O5">
        <v>82.3</v>
      </c>
    </row>
    <row r="6" spans="1:15" x14ac:dyDescent="0.25">
      <c r="A6">
        <v>9</v>
      </c>
      <c r="B6" t="s">
        <v>127</v>
      </c>
      <c r="C6">
        <v>101</v>
      </c>
      <c r="D6">
        <v>0.5</v>
      </c>
      <c r="E6">
        <v>0.4</v>
      </c>
      <c r="F6">
        <v>26.8</v>
      </c>
      <c r="G6">
        <v>16.5</v>
      </c>
      <c r="H6">
        <v>10.3</v>
      </c>
      <c r="I6">
        <v>5.2</v>
      </c>
      <c r="J6">
        <v>3.5</v>
      </c>
      <c r="K6">
        <v>0</v>
      </c>
      <c r="L6">
        <v>5.2</v>
      </c>
      <c r="M6">
        <v>593.70000000000005</v>
      </c>
      <c r="N6">
        <v>0.6</v>
      </c>
      <c r="O6">
        <v>79.8</v>
      </c>
    </row>
    <row r="7" spans="1:15" x14ac:dyDescent="0.25">
      <c r="A7">
        <v>17</v>
      </c>
      <c r="B7" t="s">
        <v>134</v>
      </c>
      <c r="C7">
        <v>97.7</v>
      </c>
      <c r="D7">
        <v>0.2</v>
      </c>
      <c r="E7">
        <v>0.7</v>
      </c>
      <c r="F7">
        <v>28.5</v>
      </c>
      <c r="G7">
        <v>14.1</v>
      </c>
      <c r="H7">
        <v>14.4</v>
      </c>
      <c r="I7">
        <v>2.9</v>
      </c>
      <c r="J7">
        <v>4.5</v>
      </c>
      <c r="K7">
        <v>0</v>
      </c>
      <c r="L7">
        <v>4.5</v>
      </c>
      <c r="M7">
        <v>601.79999999999995</v>
      </c>
      <c r="N7">
        <v>0.8</v>
      </c>
      <c r="O7">
        <v>79.900000000000006</v>
      </c>
    </row>
    <row r="8" spans="1:15" x14ac:dyDescent="0.25">
      <c r="A8">
        <v>32</v>
      </c>
      <c r="B8" t="s">
        <v>141</v>
      </c>
      <c r="C8">
        <v>94.2</v>
      </c>
      <c r="D8">
        <v>0.5</v>
      </c>
      <c r="E8">
        <v>0.6</v>
      </c>
      <c r="F8">
        <v>22</v>
      </c>
      <c r="G8">
        <v>15.6</v>
      </c>
      <c r="H8">
        <v>6.4</v>
      </c>
      <c r="I8">
        <v>6.8</v>
      </c>
      <c r="J8">
        <v>2.7</v>
      </c>
      <c r="K8">
        <v>0</v>
      </c>
      <c r="L8">
        <v>1.1000000000000001</v>
      </c>
      <c r="M8">
        <v>356.4</v>
      </c>
      <c r="N8">
        <v>0.7</v>
      </c>
      <c r="O8">
        <v>83.7</v>
      </c>
    </row>
    <row r="9" spans="1:15" x14ac:dyDescent="0.25">
      <c r="A9">
        <v>30</v>
      </c>
      <c r="B9" t="s">
        <v>160</v>
      </c>
      <c r="C9">
        <v>89.3</v>
      </c>
      <c r="D9">
        <v>0.3</v>
      </c>
      <c r="E9">
        <v>0.1</v>
      </c>
      <c r="F9">
        <v>18.7</v>
      </c>
      <c r="G9">
        <v>7.9</v>
      </c>
      <c r="H9">
        <v>10.8</v>
      </c>
      <c r="I9">
        <v>1.9</v>
      </c>
      <c r="J9">
        <v>9.9</v>
      </c>
      <c r="K9">
        <v>0</v>
      </c>
      <c r="L9">
        <v>5.7</v>
      </c>
      <c r="M9">
        <v>169.6</v>
      </c>
      <c r="N9">
        <v>0.5</v>
      </c>
      <c r="O9">
        <v>76.7</v>
      </c>
    </row>
    <row r="10" spans="1:15" x14ac:dyDescent="0.25">
      <c r="A10">
        <v>22</v>
      </c>
      <c r="B10" t="s">
        <v>170</v>
      </c>
      <c r="C10">
        <v>86.8</v>
      </c>
      <c r="D10">
        <v>0.3</v>
      </c>
      <c r="E10">
        <v>0.4</v>
      </c>
      <c r="F10">
        <v>23.5</v>
      </c>
      <c r="G10">
        <v>10.6</v>
      </c>
      <c r="H10">
        <v>12.9</v>
      </c>
      <c r="I10">
        <v>3.7</v>
      </c>
      <c r="J10">
        <v>4.7</v>
      </c>
      <c r="K10">
        <v>0</v>
      </c>
      <c r="L10">
        <v>2.2000000000000002</v>
      </c>
      <c r="M10">
        <v>356.3</v>
      </c>
      <c r="N10">
        <v>0.4</v>
      </c>
      <c r="O10">
        <v>84.2</v>
      </c>
    </row>
    <row r="11" spans="1:15" x14ac:dyDescent="0.25">
      <c r="A11">
        <v>15</v>
      </c>
      <c r="B11" t="s">
        <v>181</v>
      </c>
      <c r="C11">
        <v>84</v>
      </c>
      <c r="D11">
        <v>1</v>
      </c>
      <c r="E11">
        <v>1</v>
      </c>
      <c r="F11">
        <v>21</v>
      </c>
      <c r="G11">
        <v>11</v>
      </c>
      <c r="H11">
        <v>10</v>
      </c>
      <c r="I11">
        <v>3</v>
      </c>
      <c r="J11">
        <v>3</v>
      </c>
      <c r="K11">
        <v>0</v>
      </c>
      <c r="L11">
        <v>8</v>
      </c>
      <c r="M11">
        <v>342.2</v>
      </c>
      <c r="N11">
        <v>2</v>
      </c>
      <c r="O11">
        <v>72.7</v>
      </c>
    </row>
    <row r="12" spans="1:15" x14ac:dyDescent="0.25">
      <c r="A12">
        <v>7</v>
      </c>
      <c r="B12" t="s">
        <v>187</v>
      </c>
      <c r="C12">
        <v>82.8</v>
      </c>
      <c r="D12">
        <v>1.2</v>
      </c>
      <c r="E12">
        <v>0.8</v>
      </c>
      <c r="F12">
        <v>18</v>
      </c>
      <c r="G12">
        <v>13.6</v>
      </c>
      <c r="H12">
        <v>4.4000000000000004</v>
      </c>
      <c r="I12">
        <v>3.2</v>
      </c>
      <c r="J12">
        <v>4.3</v>
      </c>
      <c r="K12">
        <v>0</v>
      </c>
      <c r="L12">
        <v>4.0999999999999996</v>
      </c>
      <c r="M12">
        <v>358.2</v>
      </c>
      <c r="N12">
        <v>0.5</v>
      </c>
      <c r="O12">
        <v>82.7</v>
      </c>
    </row>
    <row r="13" spans="1:15" x14ac:dyDescent="0.25">
      <c r="A13">
        <v>5</v>
      </c>
      <c r="B13" t="s">
        <v>191</v>
      </c>
      <c r="C13">
        <v>81.8</v>
      </c>
      <c r="D13">
        <v>3.3</v>
      </c>
      <c r="E13">
        <v>1.3</v>
      </c>
      <c r="F13">
        <v>13.8</v>
      </c>
      <c r="G13">
        <v>11.4</v>
      </c>
      <c r="H13">
        <v>2.4</v>
      </c>
      <c r="I13">
        <v>5.9</v>
      </c>
      <c r="J13">
        <v>1.8</v>
      </c>
      <c r="K13">
        <v>0.3</v>
      </c>
      <c r="L13">
        <v>0.3</v>
      </c>
      <c r="M13">
        <v>326.60000000000002</v>
      </c>
      <c r="N13">
        <v>0.8</v>
      </c>
      <c r="O13">
        <v>90.9</v>
      </c>
    </row>
    <row r="14" spans="1:15" x14ac:dyDescent="0.25">
      <c r="A14">
        <v>9</v>
      </c>
      <c r="B14" t="s">
        <v>194</v>
      </c>
      <c r="C14">
        <v>81.5</v>
      </c>
      <c r="D14">
        <v>0</v>
      </c>
      <c r="E14">
        <v>0</v>
      </c>
      <c r="F14">
        <v>20</v>
      </c>
      <c r="G14">
        <v>9.5</v>
      </c>
      <c r="H14">
        <v>10.5</v>
      </c>
      <c r="I14">
        <v>5.5</v>
      </c>
      <c r="J14">
        <v>3.5</v>
      </c>
      <c r="K14">
        <v>0</v>
      </c>
      <c r="L14">
        <v>1.5</v>
      </c>
      <c r="M14">
        <v>293</v>
      </c>
      <c r="N14">
        <v>0</v>
      </c>
      <c r="O14">
        <v>73.099999999999994</v>
      </c>
    </row>
    <row r="15" spans="1:15" x14ac:dyDescent="0.25">
      <c r="A15">
        <v>4</v>
      </c>
      <c r="B15" t="s">
        <v>196</v>
      </c>
      <c r="C15">
        <v>81.2</v>
      </c>
      <c r="D15">
        <v>1.8</v>
      </c>
      <c r="E15">
        <v>1.5</v>
      </c>
      <c r="F15">
        <v>16.899999999999999</v>
      </c>
      <c r="G15">
        <v>11.8</v>
      </c>
      <c r="H15">
        <v>5.0999999999999996</v>
      </c>
      <c r="I15">
        <v>4.2</v>
      </c>
      <c r="J15">
        <v>3.4</v>
      </c>
      <c r="K15">
        <v>0</v>
      </c>
      <c r="L15">
        <v>2.7</v>
      </c>
      <c r="M15">
        <v>337.4</v>
      </c>
      <c r="N15">
        <v>0.5</v>
      </c>
      <c r="O15">
        <v>85.9</v>
      </c>
    </row>
    <row r="16" spans="1:15" x14ac:dyDescent="0.25">
      <c r="A16">
        <v>19</v>
      </c>
      <c r="B16" t="s">
        <v>205</v>
      </c>
      <c r="C16">
        <v>80</v>
      </c>
      <c r="D16">
        <v>0.3</v>
      </c>
      <c r="E16">
        <v>0.5</v>
      </c>
      <c r="F16">
        <v>18.3</v>
      </c>
      <c r="G16">
        <v>11.5</v>
      </c>
      <c r="H16">
        <v>6.8</v>
      </c>
      <c r="I16">
        <v>8.3000000000000007</v>
      </c>
      <c r="J16">
        <v>1.5</v>
      </c>
      <c r="K16">
        <v>0</v>
      </c>
      <c r="L16">
        <v>0.5</v>
      </c>
      <c r="M16">
        <v>283.39999999999998</v>
      </c>
      <c r="N16">
        <v>0.3</v>
      </c>
      <c r="O16">
        <v>62.7</v>
      </c>
    </row>
    <row r="17" spans="1:15" x14ac:dyDescent="0.25">
      <c r="A17">
        <v>44</v>
      </c>
      <c r="B17" t="s">
        <v>216</v>
      </c>
      <c r="C17">
        <v>78.400000000000006</v>
      </c>
      <c r="D17">
        <v>0</v>
      </c>
      <c r="E17">
        <v>0</v>
      </c>
      <c r="F17">
        <v>18.3</v>
      </c>
      <c r="G17">
        <v>15.1</v>
      </c>
      <c r="H17">
        <v>3.2</v>
      </c>
      <c r="I17">
        <v>7.8</v>
      </c>
      <c r="J17">
        <v>1.1000000000000001</v>
      </c>
      <c r="K17">
        <v>0</v>
      </c>
      <c r="L17">
        <v>0.4</v>
      </c>
      <c r="M17">
        <v>375.1</v>
      </c>
      <c r="N17">
        <v>0.1</v>
      </c>
      <c r="O17">
        <v>76.2</v>
      </c>
    </row>
    <row r="18" spans="1:15" x14ac:dyDescent="0.25">
      <c r="A18">
        <v>39</v>
      </c>
      <c r="B18" t="s">
        <v>221</v>
      </c>
      <c r="C18">
        <v>77.2</v>
      </c>
      <c r="D18">
        <v>0.1</v>
      </c>
      <c r="E18">
        <v>0.1</v>
      </c>
      <c r="F18">
        <v>18.2</v>
      </c>
      <c r="G18">
        <v>12.9</v>
      </c>
      <c r="H18">
        <v>5.3</v>
      </c>
      <c r="I18">
        <v>6.6</v>
      </c>
      <c r="J18">
        <v>2</v>
      </c>
      <c r="K18">
        <v>0</v>
      </c>
      <c r="L18">
        <v>0.3</v>
      </c>
      <c r="M18">
        <v>349.7</v>
      </c>
      <c r="N18">
        <v>0.1</v>
      </c>
      <c r="O18">
        <v>82.2</v>
      </c>
    </row>
    <row r="19" spans="1:15" x14ac:dyDescent="0.25">
      <c r="A19">
        <v>17</v>
      </c>
      <c r="B19" t="s">
        <v>228</v>
      </c>
      <c r="C19">
        <v>75.7</v>
      </c>
      <c r="D19">
        <v>0.2</v>
      </c>
      <c r="E19">
        <v>0.1</v>
      </c>
      <c r="F19">
        <v>17.8</v>
      </c>
      <c r="G19">
        <v>13.5</v>
      </c>
      <c r="H19">
        <v>4.3</v>
      </c>
      <c r="I19">
        <v>5.7</v>
      </c>
      <c r="J19">
        <v>1.9</v>
      </c>
      <c r="K19">
        <v>0</v>
      </c>
      <c r="L19">
        <v>0.5</v>
      </c>
      <c r="M19">
        <v>356.6</v>
      </c>
      <c r="N19">
        <v>0.4</v>
      </c>
      <c r="O19">
        <v>87</v>
      </c>
    </row>
    <row r="20" spans="1:15" x14ac:dyDescent="0.25">
      <c r="A20">
        <v>39</v>
      </c>
      <c r="B20" t="s">
        <v>231</v>
      </c>
      <c r="C20">
        <v>75.400000000000006</v>
      </c>
      <c r="D20">
        <v>0</v>
      </c>
      <c r="E20">
        <v>0</v>
      </c>
      <c r="F20">
        <v>19.3</v>
      </c>
      <c r="G20">
        <v>10.3</v>
      </c>
      <c r="H20">
        <v>9</v>
      </c>
      <c r="I20">
        <v>7.1</v>
      </c>
      <c r="J20">
        <v>1.6</v>
      </c>
      <c r="K20">
        <v>0</v>
      </c>
      <c r="L20">
        <v>0.4</v>
      </c>
      <c r="M20">
        <v>248.2</v>
      </c>
      <c r="N20">
        <v>0.1</v>
      </c>
      <c r="O20">
        <v>87.4</v>
      </c>
    </row>
    <row r="21" spans="1:15" x14ac:dyDescent="0.25">
      <c r="A21">
        <v>27</v>
      </c>
      <c r="B21" t="s">
        <v>240</v>
      </c>
      <c r="C21">
        <v>73.900000000000006</v>
      </c>
      <c r="D21">
        <v>0.1</v>
      </c>
      <c r="E21">
        <v>0</v>
      </c>
      <c r="F21">
        <v>18.399999999999999</v>
      </c>
      <c r="G21">
        <v>11.2</v>
      </c>
      <c r="H21">
        <v>7.3</v>
      </c>
      <c r="I21">
        <v>6.3</v>
      </c>
      <c r="J21">
        <v>2</v>
      </c>
      <c r="K21">
        <v>0.3</v>
      </c>
      <c r="L21">
        <v>0.6</v>
      </c>
      <c r="M21">
        <v>309.39999999999998</v>
      </c>
      <c r="N21">
        <v>0.4</v>
      </c>
      <c r="O21">
        <v>88.7</v>
      </c>
    </row>
    <row r="22" spans="1:15" x14ac:dyDescent="0.25">
      <c r="A22">
        <v>23</v>
      </c>
      <c r="B22" t="s">
        <v>247</v>
      </c>
      <c r="C22">
        <v>73.3</v>
      </c>
      <c r="D22">
        <v>3.3</v>
      </c>
      <c r="E22">
        <v>0.7</v>
      </c>
      <c r="F22">
        <v>11.4</v>
      </c>
      <c r="G22">
        <v>7.8</v>
      </c>
      <c r="H22">
        <v>3.7</v>
      </c>
      <c r="I22">
        <v>5.6</v>
      </c>
      <c r="J22">
        <v>1.6</v>
      </c>
      <c r="K22">
        <v>0</v>
      </c>
      <c r="L22">
        <v>0.3</v>
      </c>
      <c r="M22">
        <v>182</v>
      </c>
      <c r="N22">
        <v>0.4</v>
      </c>
      <c r="O22">
        <v>89.9</v>
      </c>
    </row>
    <row r="23" spans="1:15" x14ac:dyDescent="0.25">
      <c r="A23">
        <v>26</v>
      </c>
      <c r="B23" t="s">
        <v>254</v>
      </c>
      <c r="C23">
        <v>71.2</v>
      </c>
      <c r="D23">
        <v>1.3</v>
      </c>
      <c r="E23">
        <v>0.3</v>
      </c>
      <c r="F23">
        <v>12.9</v>
      </c>
      <c r="G23">
        <v>8.1</v>
      </c>
      <c r="H23">
        <v>4.8</v>
      </c>
      <c r="I23">
        <v>4.3</v>
      </c>
      <c r="J23">
        <v>3.3</v>
      </c>
      <c r="K23">
        <v>6.2</v>
      </c>
      <c r="L23">
        <v>1.6</v>
      </c>
      <c r="M23">
        <v>208.1</v>
      </c>
      <c r="N23">
        <v>0.7</v>
      </c>
      <c r="O23">
        <v>68.5</v>
      </c>
    </row>
    <row r="24" spans="1:15" x14ac:dyDescent="0.25">
      <c r="A24">
        <v>42</v>
      </c>
      <c r="B24" t="s">
        <v>262</v>
      </c>
      <c r="C24">
        <v>70.400000000000006</v>
      </c>
      <c r="D24">
        <v>0.1</v>
      </c>
      <c r="E24">
        <v>0.2</v>
      </c>
      <c r="F24">
        <v>15.3</v>
      </c>
      <c r="G24">
        <v>10.1</v>
      </c>
      <c r="H24">
        <v>5.2</v>
      </c>
      <c r="I24">
        <v>5.9</v>
      </c>
      <c r="J24">
        <v>3.3</v>
      </c>
      <c r="K24">
        <v>0</v>
      </c>
      <c r="L24">
        <v>1</v>
      </c>
      <c r="M24">
        <v>273.39999999999998</v>
      </c>
      <c r="N24">
        <v>0.3</v>
      </c>
      <c r="O24">
        <v>78.8</v>
      </c>
    </row>
    <row r="25" spans="1:15" x14ac:dyDescent="0.25">
      <c r="A25">
        <v>28</v>
      </c>
      <c r="B25" t="s">
        <v>268</v>
      </c>
      <c r="C25">
        <v>69.8</v>
      </c>
      <c r="D25">
        <v>1.4</v>
      </c>
      <c r="E25">
        <v>0.9</v>
      </c>
      <c r="F25">
        <v>16.3</v>
      </c>
      <c r="G25">
        <v>9.3000000000000007</v>
      </c>
      <c r="H25">
        <v>7</v>
      </c>
      <c r="I25">
        <v>3.7</v>
      </c>
      <c r="J25">
        <v>2.2000000000000002</v>
      </c>
      <c r="K25">
        <v>0</v>
      </c>
      <c r="L25">
        <v>1.3</v>
      </c>
      <c r="M25">
        <v>249</v>
      </c>
      <c r="N25">
        <v>0.5</v>
      </c>
      <c r="O25">
        <v>87.4</v>
      </c>
    </row>
    <row r="26" spans="1:15" x14ac:dyDescent="0.25">
      <c r="A26">
        <v>32</v>
      </c>
      <c r="B26" t="s">
        <v>274</v>
      </c>
      <c r="C26">
        <v>69.400000000000006</v>
      </c>
      <c r="D26">
        <v>0.2</v>
      </c>
      <c r="E26">
        <v>0.1</v>
      </c>
      <c r="F26">
        <v>10.3</v>
      </c>
      <c r="G26">
        <v>5.6</v>
      </c>
      <c r="H26">
        <v>4.8</v>
      </c>
      <c r="I26">
        <v>2.1</v>
      </c>
      <c r="J26">
        <v>3</v>
      </c>
      <c r="K26">
        <v>27.7</v>
      </c>
      <c r="L26">
        <v>3.3</v>
      </c>
      <c r="M26">
        <v>141.1</v>
      </c>
      <c r="N26">
        <v>0.3</v>
      </c>
      <c r="O26">
        <v>66.900000000000006</v>
      </c>
    </row>
    <row r="27" spans="1:15" x14ac:dyDescent="0.25">
      <c r="A27">
        <v>46</v>
      </c>
      <c r="B27" t="s">
        <v>276</v>
      </c>
      <c r="C27">
        <v>69.099999999999994</v>
      </c>
      <c r="D27">
        <v>0.4</v>
      </c>
      <c r="E27">
        <v>0.2</v>
      </c>
      <c r="F27">
        <v>13.3</v>
      </c>
      <c r="G27">
        <v>6.5</v>
      </c>
      <c r="H27">
        <v>6.8</v>
      </c>
      <c r="I27">
        <v>3.9</v>
      </c>
      <c r="J27">
        <v>3.3</v>
      </c>
      <c r="K27">
        <v>10.3</v>
      </c>
      <c r="L27">
        <v>3.3</v>
      </c>
      <c r="M27">
        <v>166</v>
      </c>
      <c r="N27">
        <v>0.3</v>
      </c>
      <c r="O27">
        <v>82.3</v>
      </c>
    </row>
    <row r="28" spans="1:15" x14ac:dyDescent="0.25">
      <c r="A28">
        <v>1</v>
      </c>
      <c r="B28" t="s">
        <v>284</v>
      </c>
      <c r="C28">
        <v>67.900000000000006</v>
      </c>
      <c r="D28">
        <v>0.4</v>
      </c>
      <c r="E28">
        <v>0.4</v>
      </c>
      <c r="F28">
        <v>11.2</v>
      </c>
      <c r="G28">
        <v>5.8</v>
      </c>
      <c r="H28">
        <v>5.4</v>
      </c>
      <c r="I28">
        <v>2</v>
      </c>
      <c r="J28">
        <v>1.7</v>
      </c>
      <c r="K28">
        <v>27.5</v>
      </c>
      <c r="L28">
        <v>3.5</v>
      </c>
      <c r="M28">
        <v>146.5</v>
      </c>
      <c r="N28">
        <v>0.3</v>
      </c>
      <c r="O28">
        <v>72.2</v>
      </c>
    </row>
    <row r="29" spans="1:15" x14ac:dyDescent="0.25">
      <c r="A29">
        <v>15</v>
      </c>
      <c r="B29" t="s">
        <v>294</v>
      </c>
      <c r="C29">
        <v>65.900000000000006</v>
      </c>
      <c r="D29">
        <v>0.1</v>
      </c>
      <c r="E29">
        <v>0</v>
      </c>
      <c r="F29">
        <v>15.1</v>
      </c>
      <c r="G29">
        <v>8.4</v>
      </c>
      <c r="H29">
        <v>6.8</v>
      </c>
      <c r="I29">
        <v>6.9</v>
      </c>
      <c r="J29">
        <v>2.1</v>
      </c>
      <c r="K29">
        <v>0</v>
      </c>
      <c r="L29">
        <v>0.3</v>
      </c>
      <c r="M29">
        <v>160.5</v>
      </c>
      <c r="N29">
        <v>0.1</v>
      </c>
      <c r="O29">
        <v>99.1</v>
      </c>
    </row>
    <row r="30" spans="1:15" x14ac:dyDescent="0.25">
      <c r="A30">
        <v>2</v>
      </c>
      <c r="B30" t="s">
        <v>309</v>
      </c>
      <c r="C30">
        <v>63.3</v>
      </c>
      <c r="D30">
        <v>0.9</v>
      </c>
      <c r="E30">
        <v>0.7</v>
      </c>
      <c r="F30">
        <v>14.5</v>
      </c>
      <c r="G30">
        <v>7.9</v>
      </c>
      <c r="H30">
        <v>6.5</v>
      </c>
      <c r="I30">
        <v>2</v>
      </c>
      <c r="J30">
        <v>3.7</v>
      </c>
      <c r="K30">
        <v>0</v>
      </c>
      <c r="L30">
        <v>1.3</v>
      </c>
      <c r="M30">
        <v>272.60000000000002</v>
      </c>
      <c r="N30">
        <v>0.6</v>
      </c>
      <c r="O30">
        <v>84.5</v>
      </c>
    </row>
    <row r="31" spans="1:15" x14ac:dyDescent="0.25">
      <c r="A31">
        <v>41</v>
      </c>
      <c r="B31" t="s">
        <v>310</v>
      </c>
      <c r="C31">
        <v>63.3</v>
      </c>
      <c r="D31">
        <v>0</v>
      </c>
      <c r="E31">
        <v>0</v>
      </c>
      <c r="F31">
        <v>11</v>
      </c>
      <c r="G31">
        <v>2.2999999999999998</v>
      </c>
      <c r="H31">
        <v>8.6999999999999993</v>
      </c>
      <c r="I31">
        <v>1</v>
      </c>
      <c r="J31">
        <v>3</v>
      </c>
      <c r="K31">
        <v>26.3</v>
      </c>
      <c r="L31">
        <v>3.7</v>
      </c>
      <c r="M31">
        <v>89.2</v>
      </c>
      <c r="N31">
        <v>0.3</v>
      </c>
      <c r="O31">
        <v>62.5</v>
      </c>
    </row>
    <row r="32" spans="1:15" x14ac:dyDescent="0.25">
      <c r="A32">
        <v>35</v>
      </c>
      <c r="B32" t="s">
        <v>330</v>
      </c>
      <c r="C32">
        <v>62.1</v>
      </c>
      <c r="D32">
        <v>1.5</v>
      </c>
      <c r="E32">
        <v>1</v>
      </c>
      <c r="F32">
        <v>14.3</v>
      </c>
      <c r="G32">
        <v>7.6</v>
      </c>
      <c r="H32">
        <v>6.7</v>
      </c>
      <c r="I32">
        <v>2.6</v>
      </c>
      <c r="J32">
        <v>2.6</v>
      </c>
      <c r="K32">
        <v>0.1</v>
      </c>
      <c r="L32">
        <v>1.9</v>
      </c>
      <c r="M32">
        <v>247.2</v>
      </c>
      <c r="N32">
        <v>1</v>
      </c>
      <c r="O32">
        <v>73.2</v>
      </c>
    </row>
    <row r="33" spans="1:15" x14ac:dyDescent="0.25">
      <c r="A33">
        <v>16</v>
      </c>
      <c r="B33" t="s">
        <v>332</v>
      </c>
      <c r="C33">
        <v>61.9</v>
      </c>
      <c r="D33">
        <v>0.1</v>
      </c>
      <c r="E33">
        <v>0</v>
      </c>
      <c r="F33">
        <v>14.7</v>
      </c>
      <c r="G33">
        <v>8.4</v>
      </c>
      <c r="H33">
        <v>6.3</v>
      </c>
      <c r="I33">
        <v>5.4</v>
      </c>
      <c r="J33">
        <v>0.9</v>
      </c>
      <c r="K33">
        <v>4.5</v>
      </c>
      <c r="L33">
        <v>1.1000000000000001</v>
      </c>
      <c r="M33">
        <v>229.2</v>
      </c>
      <c r="N33">
        <v>0.1</v>
      </c>
      <c r="O33">
        <v>81</v>
      </c>
    </row>
    <row r="34" spans="1:15" x14ac:dyDescent="0.25">
      <c r="A34">
        <v>18</v>
      </c>
      <c r="B34" t="s">
        <v>343</v>
      </c>
      <c r="C34">
        <v>60.9</v>
      </c>
      <c r="D34">
        <v>1.3</v>
      </c>
      <c r="E34">
        <v>1</v>
      </c>
      <c r="F34">
        <v>12.1</v>
      </c>
      <c r="G34">
        <v>7.3</v>
      </c>
      <c r="H34">
        <v>4.9000000000000004</v>
      </c>
      <c r="I34">
        <v>2.8</v>
      </c>
      <c r="J34">
        <v>3.5</v>
      </c>
      <c r="K34">
        <v>0</v>
      </c>
      <c r="L34">
        <v>0.7</v>
      </c>
      <c r="M34">
        <v>184.8</v>
      </c>
      <c r="N34">
        <v>1.1000000000000001</v>
      </c>
      <c r="O34">
        <v>81.400000000000006</v>
      </c>
    </row>
    <row r="35" spans="1:15" x14ac:dyDescent="0.25">
      <c r="A35">
        <v>38</v>
      </c>
      <c r="B35" t="s">
        <v>344</v>
      </c>
      <c r="C35">
        <v>60.8</v>
      </c>
      <c r="D35">
        <v>0</v>
      </c>
      <c r="E35">
        <v>0</v>
      </c>
      <c r="F35">
        <v>12.5</v>
      </c>
      <c r="G35">
        <v>10.5</v>
      </c>
      <c r="H35">
        <v>2.1</v>
      </c>
      <c r="I35">
        <v>6.9</v>
      </c>
      <c r="J35">
        <v>1.1000000000000001</v>
      </c>
      <c r="K35">
        <v>0</v>
      </c>
      <c r="L35">
        <v>0.1</v>
      </c>
      <c r="M35">
        <v>152.5</v>
      </c>
      <c r="N35">
        <v>0</v>
      </c>
      <c r="O35">
        <v>83.2</v>
      </c>
    </row>
    <row r="36" spans="1:15" x14ac:dyDescent="0.25">
      <c r="A36">
        <v>12</v>
      </c>
      <c r="B36" t="s">
        <v>348</v>
      </c>
      <c r="C36">
        <v>60.5</v>
      </c>
      <c r="D36">
        <v>0.7</v>
      </c>
      <c r="E36">
        <v>0.1</v>
      </c>
      <c r="F36">
        <v>14.3</v>
      </c>
      <c r="G36">
        <v>9.6</v>
      </c>
      <c r="H36">
        <v>4.5999999999999996</v>
      </c>
      <c r="I36">
        <v>2.6</v>
      </c>
      <c r="J36">
        <v>3.4</v>
      </c>
      <c r="K36">
        <v>0</v>
      </c>
      <c r="L36">
        <v>2.1</v>
      </c>
      <c r="M36">
        <v>288</v>
      </c>
      <c r="N36">
        <v>0.3</v>
      </c>
      <c r="O36">
        <v>70.7</v>
      </c>
    </row>
    <row r="37" spans="1:15" x14ac:dyDescent="0.25">
      <c r="A37">
        <v>46</v>
      </c>
      <c r="B37" t="s">
        <v>359</v>
      </c>
      <c r="C37">
        <v>59.4</v>
      </c>
      <c r="D37">
        <v>1.1000000000000001</v>
      </c>
      <c r="E37">
        <v>0.4</v>
      </c>
      <c r="F37">
        <v>11.9</v>
      </c>
      <c r="G37">
        <v>7.6</v>
      </c>
      <c r="H37">
        <v>4.3</v>
      </c>
      <c r="I37">
        <v>3.5</v>
      </c>
      <c r="J37">
        <v>2.2999999999999998</v>
      </c>
      <c r="K37">
        <v>1.8</v>
      </c>
      <c r="L37">
        <v>1.1000000000000001</v>
      </c>
      <c r="M37">
        <v>238.3</v>
      </c>
      <c r="N37">
        <v>0.7</v>
      </c>
      <c r="O37">
        <v>77.2</v>
      </c>
    </row>
    <row r="38" spans="1:15" x14ac:dyDescent="0.25">
      <c r="A38">
        <v>24</v>
      </c>
      <c r="B38" t="s">
        <v>374</v>
      </c>
      <c r="C38">
        <v>58.3</v>
      </c>
      <c r="D38">
        <v>0</v>
      </c>
      <c r="E38">
        <v>0</v>
      </c>
      <c r="F38">
        <v>13.7</v>
      </c>
      <c r="G38">
        <v>9</v>
      </c>
      <c r="H38">
        <v>4.7</v>
      </c>
      <c r="I38">
        <v>6</v>
      </c>
      <c r="J38">
        <v>1.3</v>
      </c>
      <c r="K38">
        <v>0</v>
      </c>
      <c r="L38">
        <v>0.7</v>
      </c>
      <c r="M38">
        <v>331.3</v>
      </c>
      <c r="N38">
        <v>0.3</v>
      </c>
      <c r="O38">
        <v>79.5</v>
      </c>
    </row>
    <row r="39" spans="1:15" x14ac:dyDescent="0.25">
      <c r="A39">
        <v>14</v>
      </c>
      <c r="B39" t="s">
        <v>389</v>
      </c>
      <c r="C39">
        <v>57.3</v>
      </c>
      <c r="D39">
        <v>0.5</v>
      </c>
      <c r="E39">
        <v>0.1</v>
      </c>
      <c r="F39">
        <v>11.1</v>
      </c>
      <c r="G39">
        <v>4.9000000000000004</v>
      </c>
      <c r="H39">
        <v>6.2</v>
      </c>
      <c r="I39">
        <v>1.8</v>
      </c>
      <c r="J39">
        <v>5.9</v>
      </c>
      <c r="K39">
        <v>0</v>
      </c>
      <c r="L39">
        <v>1.7</v>
      </c>
      <c r="M39">
        <v>159.1</v>
      </c>
      <c r="N39">
        <v>0.5</v>
      </c>
      <c r="O39">
        <v>78.900000000000006</v>
      </c>
    </row>
    <row r="40" spans="1:15" x14ac:dyDescent="0.25">
      <c r="A40">
        <v>10</v>
      </c>
      <c r="B40" t="s">
        <v>391</v>
      </c>
      <c r="C40">
        <v>57.2</v>
      </c>
      <c r="D40">
        <v>0.2</v>
      </c>
      <c r="E40">
        <v>0.2</v>
      </c>
      <c r="F40">
        <v>12.2</v>
      </c>
      <c r="G40">
        <v>5.4</v>
      </c>
      <c r="H40">
        <v>6.8</v>
      </c>
      <c r="I40">
        <v>2</v>
      </c>
      <c r="J40">
        <v>5</v>
      </c>
      <c r="K40">
        <v>0</v>
      </c>
      <c r="L40">
        <v>2.2000000000000002</v>
      </c>
      <c r="M40">
        <v>197.4</v>
      </c>
      <c r="N40">
        <v>0.2</v>
      </c>
      <c r="O40">
        <v>59</v>
      </c>
    </row>
    <row r="41" spans="1:15" x14ac:dyDescent="0.25">
      <c r="A41">
        <v>10</v>
      </c>
      <c r="B41" t="s">
        <v>395</v>
      </c>
      <c r="C41">
        <v>57</v>
      </c>
      <c r="D41">
        <v>0.3</v>
      </c>
      <c r="E41">
        <v>0.1</v>
      </c>
      <c r="F41">
        <v>14.6</v>
      </c>
      <c r="G41">
        <v>8.8000000000000007</v>
      </c>
      <c r="H41">
        <v>5.8</v>
      </c>
      <c r="I41">
        <v>2.5</v>
      </c>
      <c r="J41">
        <v>2.7</v>
      </c>
      <c r="K41">
        <v>0</v>
      </c>
      <c r="L41">
        <v>1.2</v>
      </c>
      <c r="M41">
        <v>291.8</v>
      </c>
      <c r="N41">
        <v>0</v>
      </c>
      <c r="O41">
        <v>74.2</v>
      </c>
    </row>
    <row r="42" spans="1:15" x14ac:dyDescent="0.25">
      <c r="A42">
        <v>24</v>
      </c>
      <c r="B42" t="s">
        <v>404</v>
      </c>
      <c r="C42">
        <v>56.3</v>
      </c>
      <c r="D42">
        <v>0</v>
      </c>
      <c r="E42">
        <v>0.3</v>
      </c>
      <c r="F42">
        <v>13</v>
      </c>
      <c r="G42">
        <v>8.8000000000000007</v>
      </c>
      <c r="H42">
        <v>4.3</v>
      </c>
      <c r="I42">
        <v>3</v>
      </c>
      <c r="J42">
        <v>3.3</v>
      </c>
      <c r="K42">
        <v>0</v>
      </c>
      <c r="L42">
        <v>1</v>
      </c>
      <c r="M42">
        <v>237.5</v>
      </c>
      <c r="N42">
        <v>0.5</v>
      </c>
      <c r="O42">
        <v>53.4</v>
      </c>
    </row>
    <row r="43" spans="1:15" x14ac:dyDescent="0.25">
      <c r="A43">
        <v>44</v>
      </c>
      <c r="B43" t="s">
        <v>409</v>
      </c>
      <c r="C43">
        <v>56.1</v>
      </c>
      <c r="D43">
        <v>0</v>
      </c>
      <c r="E43">
        <v>0</v>
      </c>
      <c r="F43">
        <v>12.5</v>
      </c>
      <c r="G43">
        <v>7.6</v>
      </c>
      <c r="H43">
        <v>4.9000000000000004</v>
      </c>
      <c r="I43">
        <v>5.9</v>
      </c>
      <c r="J43">
        <v>1.6</v>
      </c>
      <c r="K43">
        <v>0</v>
      </c>
      <c r="L43">
        <v>0.2</v>
      </c>
      <c r="M43">
        <v>171.9</v>
      </c>
      <c r="N43">
        <v>0.1</v>
      </c>
      <c r="O43">
        <v>92</v>
      </c>
    </row>
    <row r="44" spans="1:15" x14ac:dyDescent="0.25">
      <c r="A44">
        <v>5</v>
      </c>
      <c r="B44" t="s">
        <v>413</v>
      </c>
      <c r="C44">
        <v>55.8</v>
      </c>
      <c r="D44">
        <v>1.6</v>
      </c>
      <c r="E44">
        <v>1.1000000000000001</v>
      </c>
      <c r="F44">
        <v>9.4</v>
      </c>
      <c r="G44">
        <v>6.9</v>
      </c>
      <c r="H44">
        <v>2.5</v>
      </c>
      <c r="I44">
        <v>4.5999999999999996</v>
      </c>
      <c r="J44">
        <v>1.8</v>
      </c>
      <c r="K44">
        <v>0</v>
      </c>
      <c r="L44">
        <v>0</v>
      </c>
      <c r="M44">
        <v>176.8</v>
      </c>
      <c r="N44">
        <v>0.4</v>
      </c>
      <c r="O44">
        <v>76</v>
      </c>
    </row>
    <row r="45" spans="1:15" x14ac:dyDescent="0.25">
      <c r="A45">
        <v>33</v>
      </c>
      <c r="B45" t="s">
        <v>415</v>
      </c>
      <c r="C45">
        <v>55.5</v>
      </c>
      <c r="D45">
        <v>1.4</v>
      </c>
      <c r="E45">
        <v>0.8</v>
      </c>
      <c r="F45">
        <v>8.4</v>
      </c>
      <c r="G45">
        <v>5.0999999999999996</v>
      </c>
      <c r="H45">
        <v>3.3</v>
      </c>
      <c r="I45">
        <v>4.0999999999999996</v>
      </c>
      <c r="J45">
        <v>2.5</v>
      </c>
      <c r="K45">
        <v>4.8</v>
      </c>
      <c r="L45">
        <v>0.4</v>
      </c>
      <c r="M45">
        <v>157.9</v>
      </c>
      <c r="N45">
        <v>0.6</v>
      </c>
      <c r="O45">
        <v>81.3</v>
      </c>
    </row>
    <row r="46" spans="1:15" x14ac:dyDescent="0.25">
      <c r="A46">
        <v>14</v>
      </c>
      <c r="B46" t="s">
        <v>419</v>
      </c>
      <c r="C46">
        <v>55.3</v>
      </c>
      <c r="D46">
        <v>0</v>
      </c>
      <c r="E46">
        <v>0</v>
      </c>
      <c r="F46">
        <v>13.2</v>
      </c>
      <c r="G46">
        <v>7.1</v>
      </c>
      <c r="H46">
        <v>6.1</v>
      </c>
      <c r="I46">
        <v>5.9</v>
      </c>
      <c r="J46">
        <v>1.3</v>
      </c>
      <c r="K46">
        <v>0.1</v>
      </c>
      <c r="L46">
        <v>0.1</v>
      </c>
      <c r="M46">
        <v>207.2</v>
      </c>
      <c r="N46">
        <v>0.1</v>
      </c>
      <c r="O46">
        <v>92.7</v>
      </c>
    </row>
    <row r="47" spans="1:15" x14ac:dyDescent="0.25">
      <c r="A47">
        <v>45</v>
      </c>
      <c r="B47" t="s">
        <v>427</v>
      </c>
      <c r="C47">
        <v>54.2</v>
      </c>
      <c r="D47">
        <v>0.8</v>
      </c>
      <c r="E47">
        <v>0.3</v>
      </c>
      <c r="F47">
        <v>12.3</v>
      </c>
      <c r="G47">
        <v>7.4</v>
      </c>
      <c r="H47">
        <v>4.8</v>
      </c>
      <c r="I47">
        <v>2.8</v>
      </c>
      <c r="J47">
        <v>2.1</v>
      </c>
      <c r="K47">
        <v>0</v>
      </c>
      <c r="L47">
        <v>0.4</v>
      </c>
      <c r="M47">
        <v>177.4</v>
      </c>
      <c r="N47">
        <v>1.2</v>
      </c>
      <c r="O47">
        <v>83.5</v>
      </c>
    </row>
    <row r="48" spans="1:15" x14ac:dyDescent="0.25">
      <c r="A48">
        <v>33</v>
      </c>
      <c r="B48" t="s">
        <v>431</v>
      </c>
      <c r="C48">
        <v>53.9</v>
      </c>
      <c r="D48">
        <v>0.4</v>
      </c>
      <c r="E48">
        <v>0.5</v>
      </c>
      <c r="F48">
        <v>14.3</v>
      </c>
      <c r="G48">
        <v>8.3000000000000007</v>
      </c>
      <c r="H48">
        <v>5.9</v>
      </c>
      <c r="I48">
        <v>2.1</v>
      </c>
      <c r="J48">
        <v>2.5</v>
      </c>
      <c r="K48">
        <v>0</v>
      </c>
      <c r="L48">
        <v>2.2999999999999998</v>
      </c>
      <c r="M48">
        <v>296.10000000000002</v>
      </c>
      <c r="N48">
        <v>0.6</v>
      </c>
      <c r="O48">
        <v>71.900000000000006</v>
      </c>
    </row>
    <row r="49" spans="1:15" x14ac:dyDescent="0.25">
      <c r="A49">
        <v>8</v>
      </c>
      <c r="B49" t="s">
        <v>433</v>
      </c>
      <c r="C49">
        <v>53.8</v>
      </c>
      <c r="D49">
        <v>0.5</v>
      </c>
      <c r="E49">
        <v>0.2</v>
      </c>
      <c r="F49">
        <v>15.1</v>
      </c>
      <c r="G49">
        <v>7.5</v>
      </c>
      <c r="H49">
        <v>7.6</v>
      </c>
      <c r="I49">
        <v>3.5</v>
      </c>
      <c r="J49">
        <v>1</v>
      </c>
      <c r="K49">
        <v>0</v>
      </c>
      <c r="L49">
        <v>1.6</v>
      </c>
      <c r="M49">
        <v>216.2</v>
      </c>
      <c r="N49">
        <v>0.4</v>
      </c>
      <c r="O49">
        <v>69.400000000000006</v>
      </c>
    </row>
    <row r="50" spans="1:15" x14ac:dyDescent="0.25">
      <c r="A50">
        <v>3</v>
      </c>
      <c r="B50" t="s">
        <v>445</v>
      </c>
      <c r="C50">
        <v>53</v>
      </c>
      <c r="D50">
        <v>1</v>
      </c>
      <c r="E50">
        <v>0</v>
      </c>
      <c r="F50">
        <v>13</v>
      </c>
      <c r="G50">
        <v>8</v>
      </c>
      <c r="H50">
        <v>5</v>
      </c>
      <c r="I50">
        <v>2</v>
      </c>
      <c r="J50">
        <v>2.2999999999999998</v>
      </c>
      <c r="K50">
        <v>0</v>
      </c>
      <c r="L50">
        <v>1.7</v>
      </c>
      <c r="M50">
        <v>159.9</v>
      </c>
      <c r="N50">
        <v>0.3</v>
      </c>
      <c r="O50">
        <v>82.8</v>
      </c>
    </row>
    <row r="51" spans="1:15" x14ac:dyDescent="0.25">
      <c r="A51">
        <v>22</v>
      </c>
      <c r="B51" t="s">
        <v>446</v>
      </c>
      <c r="C51">
        <v>53</v>
      </c>
      <c r="D51">
        <v>0.1</v>
      </c>
      <c r="E51">
        <v>0.1</v>
      </c>
      <c r="F51">
        <v>12.9</v>
      </c>
      <c r="G51">
        <v>8.4</v>
      </c>
      <c r="H51">
        <v>4.4000000000000004</v>
      </c>
      <c r="I51">
        <v>4.2</v>
      </c>
      <c r="J51">
        <v>1.4</v>
      </c>
      <c r="K51">
        <v>0</v>
      </c>
      <c r="L51">
        <v>0.7</v>
      </c>
      <c r="M51">
        <v>241.1</v>
      </c>
      <c r="N51">
        <v>0.3</v>
      </c>
      <c r="O51">
        <v>49.8</v>
      </c>
    </row>
    <row r="52" spans="1:15" x14ac:dyDescent="0.25">
      <c r="A52">
        <v>37</v>
      </c>
      <c r="B52" t="s">
        <v>457</v>
      </c>
      <c r="C52">
        <v>51.9</v>
      </c>
      <c r="D52">
        <v>0</v>
      </c>
      <c r="E52">
        <v>0</v>
      </c>
      <c r="F52">
        <v>11.9</v>
      </c>
      <c r="G52">
        <v>6.4</v>
      </c>
      <c r="H52">
        <v>5.4</v>
      </c>
      <c r="I52">
        <v>3.2</v>
      </c>
      <c r="J52">
        <v>3.4</v>
      </c>
      <c r="K52">
        <v>0</v>
      </c>
      <c r="L52">
        <v>1</v>
      </c>
      <c r="M52">
        <v>207.9</v>
      </c>
      <c r="N52">
        <v>0.2</v>
      </c>
      <c r="O52">
        <v>74.8</v>
      </c>
    </row>
    <row r="53" spans="1:15" x14ac:dyDescent="0.25">
      <c r="A53">
        <v>25</v>
      </c>
      <c r="B53" t="s">
        <v>465</v>
      </c>
      <c r="C53">
        <v>51.3</v>
      </c>
      <c r="D53">
        <v>0.3</v>
      </c>
      <c r="E53">
        <v>0</v>
      </c>
      <c r="F53">
        <v>9.6999999999999993</v>
      </c>
      <c r="G53">
        <v>6.3</v>
      </c>
      <c r="H53">
        <v>3.3</v>
      </c>
      <c r="I53">
        <v>0.3</v>
      </c>
      <c r="J53">
        <v>4.3</v>
      </c>
      <c r="K53">
        <v>12</v>
      </c>
      <c r="L53">
        <v>2.7</v>
      </c>
      <c r="M53">
        <v>167.9</v>
      </c>
      <c r="N53">
        <v>0.3</v>
      </c>
      <c r="O53">
        <v>71.2</v>
      </c>
    </row>
    <row r="54" spans="1:15" x14ac:dyDescent="0.25">
      <c r="A54">
        <v>18</v>
      </c>
      <c r="B54" t="s">
        <v>471</v>
      </c>
      <c r="C54">
        <v>50.9</v>
      </c>
      <c r="D54">
        <v>0</v>
      </c>
      <c r="E54">
        <v>0</v>
      </c>
      <c r="F54">
        <v>14</v>
      </c>
      <c r="G54">
        <v>7.4</v>
      </c>
      <c r="H54">
        <v>6.6</v>
      </c>
      <c r="I54">
        <v>4.0999999999999996</v>
      </c>
      <c r="J54">
        <v>1.1000000000000001</v>
      </c>
      <c r="K54">
        <v>0</v>
      </c>
      <c r="L54">
        <v>0</v>
      </c>
      <c r="M54">
        <v>194.7</v>
      </c>
      <c r="N54">
        <v>0</v>
      </c>
      <c r="O54">
        <v>73.400000000000006</v>
      </c>
    </row>
    <row r="55" spans="1:15" x14ac:dyDescent="0.25">
      <c r="A55">
        <v>16</v>
      </c>
      <c r="B55" t="s">
        <v>502</v>
      </c>
      <c r="C55">
        <v>47.7</v>
      </c>
      <c r="D55">
        <v>0.2</v>
      </c>
      <c r="E55">
        <v>0.3</v>
      </c>
      <c r="F55">
        <v>12.5</v>
      </c>
      <c r="G55">
        <v>5.5</v>
      </c>
      <c r="H55">
        <v>7</v>
      </c>
      <c r="I55">
        <v>1.8</v>
      </c>
      <c r="J55">
        <v>2.7</v>
      </c>
      <c r="K55">
        <v>0</v>
      </c>
      <c r="L55">
        <v>2.2999999999999998</v>
      </c>
      <c r="M55">
        <v>180.7</v>
      </c>
      <c r="N55">
        <v>0.8</v>
      </c>
      <c r="O55">
        <v>53.7</v>
      </c>
    </row>
    <row r="56" spans="1:15" x14ac:dyDescent="0.25">
      <c r="A56">
        <v>1</v>
      </c>
      <c r="B56" t="s">
        <v>506</v>
      </c>
      <c r="C56">
        <v>47.2</v>
      </c>
      <c r="D56">
        <v>0.5</v>
      </c>
      <c r="E56">
        <v>0.1</v>
      </c>
      <c r="F56">
        <v>10.7</v>
      </c>
      <c r="G56">
        <v>5.8</v>
      </c>
      <c r="H56">
        <v>4.9000000000000004</v>
      </c>
      <c r="I56">
        <v>2.2999999999999998</v>
      </c>
      <c r="J56">
        <v>2.9</v>
      </c>
      <c r="K56">
        <v>0</v>
      </c>
      <c r="L56">
        <v>0.5</v>
      </c>
      <c r="M56">
        <v>171.7</v>
      </c>
      <c r="N56">
        <v>0.7</v>
      </c>
      <c r="O56">
        <v>74.599999999999994</v>
      </c>
    </row>
    <row r="57" spans="1:15" x14ac:dyDescent="0.25">
      <c r="A57">
        <v>20</v>
      </c>
      <c r="B57" t="s">
        <v>513</v>
      </c>
      <c r="C57">
        <v>46.4</v>
      </c>
      <c r="D57">
        <v>1.2</v>
      </c>
      <c r="E57">
        <v>1.7</v>
      </c>
      <c r="F57">
        <v>9.9</v>
      </c>
      <c r="G57">
        <v>6.9</v>
      </c>
      <c r="H57">
        <v>3</v>
      </c>
      <c r="I57">
        <v>2.2999999999999998</v>
      </c>
      <c r="J57">
        <v>1.4</v>
      </c>
      <c r="K57">
        <v>0</v>
      </c>
      <c r="L57">
        <v>0.9</v>
      </c>
      <c r="M57">
        <v>246</v>
      </c>
      <c r="N57">
        <v>0.6</v>
      </c>
      <c r="O57">
        <v>70.5</v>
      </c>
    </row>
    <row r="58" spans="1:15" x14ac:dyDescent="0.25">
      <c r="A58">
        <v>31</v>
      </c>
      <c r="B58" t="s">
        <v>519</v>
      </c>
      <c r="C58">
        <v>45.5</v>
      </c>
      <c r="D58">
        <v>0.1</v>
      </c>
      <c r="E58">
        <v>0.5</v>
      </c>
      <c r="F58">
        <v>12.5</v>
      </c>
      <c r="G58">
        <v>7.4</v>
      </c>
      <c r="H58">
        <v>5.0999999999999996</v>
      </c>
      <c r="I58">
        <v>2.4</v>
      </c>
      <c r="J58">
        <v>1.6</v>
      </c>
      <c r="K58">
        <v>0</v>
      </c>
      <c r="L58">
        <v>1.1000000000000001</v>
      </c>
      <c r="M58">
        <v>250.6</v>
      </c>
      <c r="N58">
        <v>0.3</v>
      </c>
      <c r="O58">
        <v>62.2</v>
      </c>
    </row>
    <row r="59" spans="1:15" x14ac:dyDescent="0.25">
      <c r="A59">
        <v>34</v>
      </c>
      <c r="B59" t="s">
        <v>525</v>
      </c>
      <c r="C59">
        <v>44.9</v>
      </c>
      <c r="D59">
        <v>0</v>
      </c>
      <c r="E59">
        <v>0.1</v>
      </c>
      <c r="F59">
        <v>9.6999999999999993</v>
      </c>
      <c r="G59">
        <v>5.3</v>
      </c>
      <c r="H59">
        <v>4.3</v>
      </c>
      <c r="I59">
        <v>3.2</v>
      </c>
      <c r="J59">
        <v>3.2</v>
      </c>
      <c r="K59">
        <v>0</v>
      </c>
      <c r="L59">
        <v>1</v>
      </c>
      <c r="M59">
        <v>112.6</v>
      </c>
      <c r="N59">
        <v>0.3</v>
      </c>
      <c r="O59">
        <v>79.3</v>
      </c>
    </row>
    <row r="60" spans="1:15" x14ac:dyDescent="0.25">
      <c r="A60">
        <v>36</v>
      </c>
      <c r="B60" t="s">
        <v>537</v>
      </c>
      <c r="C60">
        <v>42.6</v>
      </c>
      <c r="D60">
        <v>0.9</v>
      </c>
      <c r="E60">
        <v>0.4</v>
      </c>
      <c r="F60">
        <v>8.1</v>
      </c>
      <c r="G60">
        <v>5.6</v>
      </c>
      <c r="H60">
        <v>2.5</v>
      </c>
      <c r="I60">
        <v>2.5</v>
      </c>
      <c r="J60">
        <v>1.9</v>
      </c>
      <c r="K60">
        <v>0</v>
      </c>
      <c r="L60">
        <v>0.4</v>
      </c>
      <c r="M60">
        <v>153.6</v>
      </c>
      <c r="N60">
        <v>0.7</v>
      </c>
      <c r="O60">
        <v>74.2</v>
      </c>
    </row>
    <row r="61" spans="1:15" x14ac:dyDescent="0.25">
      <c r="A61">
        <v>29</v>
      </c>
      <c r="B61" t="s">
        <v>544</v>
      </c>
      <c r="C61">
        <v>42</v>
      </c>
      <c r="D61">
        <v>0.3</v>
      </c>
      <c r="E61">
        <v>0.3</v>
      </c>
      <c r="F61">
        <v>11</v>
      </c>
      <c r="G61">
        <v>5</v>
      </c>
      <c r="H61">
        <v>6</v>
      </c>
      <c r="I61">
        <v>1.8</v>
      </c>
      <c r="J61">
        <v>2</v>
      </c>
      <c r="K61">
        <v>0</v>
      </c>
      <c r="L61">
        <v>0</v>
      </c>
      <c r="M61">
        <v>206.7</v>
      </c>
      <c r="N61">
        <v>0.3</v>
      </c>
      <c r="O61">
        <v>74.5</v>
      </c>
    </row>
    <row r="62" spans="1:15" x14ac:dyDescent="0.25">
      <c r="A62">
        <v>13</v>
      </c>
      <c r="B62" t="s">
        <v>559</v>
      </c>
      <c r="C62">
        <v>40.5</v>
      </c>
      <c r="D62">
        <v>0.2</v>
      </c>
      <c r="E62">
        <v>0.3</v>
      </c>
      <c r="F62">
        <v>9.3000000000000007</v>
      </c>
      <c r="G62">
        <v>5.8</v>
      </c>
      <c r="H62">
        <v>3.5</v>
      </c>
      <c r="I62">
        <v>1.5</v>
      </c>
      <c r="J62">
        <v>2.5</v>
      </c>
      <c r="K62">
        <v>0</v>
      </c>
      <c r="L62">
        <v>1.5</v>
      </c>
      <c r="M62">
        <v>205.2</v>
      </c>
      <c r="N62">
        <v>0</v>
      </c>
      <c r="O62">
        <v>51.9</v>
      </c>
    </row>
    <row r="63" spans="1:15" x14ac:dyDescent="0.25">
      <c r="A63">
        <v>40</v>
      </c>
      <c r="B63" t="s">
        <v>575</v>
      </c>
      <c r="C63">
        <v>37.200000000000003</v>
      </c>
      <c r="D63">
        <v>0.2</v>
      </c>
      <c r="E63">
        <v>0.3</v>
      </c>
      <c r="F63">
        <v>7.9</v>
      </c>
      <c r="G63">
        <v>5.3</v>
      </c>
      <c r="H63">
        <v>2.6</v>
      </c>
      <c r="I63">
        <v>1.8</v>
      </c>
      <c r="J63">
        <v>2.4</v>
      </c>
      <c r="K63">
        <v>0</v>
      </c>
      <c r="L63">
        <v>1.3</v>
      </c>
      <c r="M63">
        <v>151.80000000000001</v>
      </c>
      <c r="N63">
        <v>0.1</v>
      </c>
      <c r="O63">
        <v>37.200000000000003</v>
      </c>
    </row>
    <row r="64" spans="1:15" x14ac:dyDescent="0.25">
      <c r="A64">
        <v>21</v>
      </c>
      <c r="B64" t="s">
        <v>589</v>
      </c>
      <c r="C64">
        <v>34.5</v>
      </c>
      <c r="D64">
        <v>0</v>
      </c>
      <c r="E64">
        <v>0</v>
      </c>
      <c r="F64">
        <v>8.8000000000000007</v>
      </c>
      <c r="G64">
        <v>4.7</v>
      </c>
      <c r="H64">
        <v>4.2</v>
      </c>
      <c r="I64">
        <v>3.7</v>
      </c>
      <c r="J64">
        <v>1</v>
      </c>
      <c r="K64">
        <v>0</v>
      </c>
      <c r="L64">
        <v>0.2</v>
      </c>
      <c r="M64">
        <v>105.5</v>
      </c>
      <c r="N64">
        <v>0</v>
      </c>
      <c r="O64">
        <v>79.599999999999994</v>
      </c>
    </row>
    <row r="65" spans="1:15" x14ac:dyDescent="0.25">
      <c r="A65">
        <v>21</v>
      </c>
      <c r="B65" t="s">
        <v>590</v>
      </c>
      <c r="C65">
        <v>34.5</v>
      </c>
      <c r="D65">
        <v>0.5</v>
      </c>
      <c r="E65">
        <v>0.5</v>
      </c>
      <c r="F65">
        <v>6.5</v>
      </c>
      <c r="G65">
        <v>5</v>
      </c>
      <c r="H65">
        <v>1.5</v>
      </c>
      <c r="I65">
        <v>2</v>
      </c>
      <c r="J65">
        <v>1.5</v>
      </c>
      <c r="K65">
        <v>0</v>
      </c>
      <c r="L65">
        <v>0.5</v>
      </c>
      <c r="M65">
        <v>176.7</v>
      </c>
      <c r="N65">
        <v>0</v>
      </c>
      <c r="O65">
        <v>47.9</v>
      </c>
    </row>
    <row r="66" spans="1:15" x14ac:dyDescent="0.25">
      <c r="A66">
        <v>30</v>
      </c>
      <c r="B66" t="s">
        <v>606</v>
      </c>
      <c r="C66">
        <v>31.7</v>
      </c>
      <c r="D66">
        <v>0.3</v>
      </c>
      <c r="E66">
        <v>0.3</v>
      </c>
      <c r="F66">
        <v>8</v>
      </c>
      <c r="G66">
        <v>4.3</v>
      </c>
      <c r="H66">
        <v>3.7</v>
      </c>
      <c r="I66">
        <v>1.7</v>
      </c>
      <c r="J66">
        <v>1</v>
      </c>
      <c r="K66">
        <v>0</v>
      </c>
      <c r="L66">
        <v>1</v>
      </c>
      <c r="M66">
        <v>80.8</v>
      </c>
      <c r="N66">
        <v>0.3</v>
      </c>
      <c r="O66">
        <v>64.2</v>
      </c>
    </row>
    <row r="67" spans="1:15" x14ac:dyDescent="0.25">
      <c r="A67">
        <v>38</v>
      </c>
      <c r="B67" t="s">
        <v>622</v>
      </c>
      <c r="C67">
        <v>28</v>
      </c>
      <c r="D67">
        <v>0</v>
      </c>
      <c r="E67">
        <v>0.7</v>
      </c>
      <c r="F67">
        <v>5</v>
      </c>
      <c r="G67">
        <v>3</v>
      </c>
      <c r="H67">
        <v>2</v>
      </c>
      <c r="I67">
        <v>1</v>
      </c>
      <c r="J67">
        <v>3</v>
      </c>
      <c r="K67">
        <v>0</v>
      </c>
      <c r="L67">
        <v>0</v>
      </c>
      <c r="M67">
        <v>70</v>
      </c>
      <c r="N67">
        <v>0.7</v>
      </c>
      <c r="O67">
        <v>52</v>
      </c>
    </row>
    <row r="68" spans="1:15" x14ac:dyDescent="0.25">
      <c r="A68">
        <v>35</v>
      </c>
      <c r="B68" t="s">
        <v>649</v>
      </c>
      <c r="C68">
        <v>19.7</v>
      </c>
      <c r="D68">
        <v>0.7</v>
      </c>
      <c r="E68">
        <v>0</v>
      </c>
      <c r="F68">
        <v>3.7</v>
      </c>
      <c r="G68">
        <v>1.3</v>
      </c>
      <c r="H68">
        <v>2.2999999999999998</v>
      </c>
      <c r="I68">
        <v>1</v>
      </c>
      <c r="J68">
        <v>1</v>
      </c>
      <c r="K68">
        <v>2</v>
      </c>
      <c r="L68">
        <v>0</v>
      </c>
      <c r="M68">
        <v>55.3</v>
      </c>
      <c r="N68">
        <v>0.7</v>
      </c>
      <c r="O68">
        <v>53.3</v>
      </c>
    </row>
    <row r="69" spans="1:15" x14ac:dyDescent="0.25">
      <c r="A69">
        <v>4</v>
      </c>
      <c r="B69" t="s">
        <v>756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41</v>
      </c>
      <c r="B70" t="s">
        <v>757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</v>
      </c>
      <c r="B71" t="s">
        <v>758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45</v>
      </c>
      <c r="B72" t="s">
        <v>759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11</v>
      </c>
      <c r="B73" t="s">
        <v>760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34</v>
      </c>
      <c r="B74" t="s">
        <v>761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11</v>
      </c>
      <c r="B75" t="s">
        <v>762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29</v>
      </c>
      <c r="B76" t="s">
        <v>763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13</v>
      </c>
      <c r="B77" t="s">
        <v>764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23</v>
      </c>
      <c r="B78" t="s">
        <v>765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25</v>
      </c>
      <c r="B79" t="s">
        <v>766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8</v>
      </c>
      <c r="B80" t="s">
        <v>767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31</v>
      </c>
      <c r="B81" t="s">
        <v>768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20</v>
      </c>
      <c r="B82" t="s">
        <v>769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19</v>
      </c>
      <c r="B83" t="s">
        <v>770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28</v>
      </c>
      <c r="B84" t="s">
        <v>771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37</v>
      </c>
      <c r="B85" t="s">
        <v>772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</v>
      </c>
      <c r="B86" t="s">
        <v>773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27</v>
      </c>
      <c r="B87" t="s">
        <v>774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36</v>
      </c>
      <c r="B88" t="s">
        <v>775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42</v>
      </c>
      <c r="B89" t="s">
        <v>776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861B-BC77-4605-8F94-9F08300B2043}">
  <dimension ref="A1:O92"/>
  <sheetViews>
    <sheetView topLeftCell="A40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18.4257812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6</v>
      </c>
      <c r="B2" t="s">
        <v>117</v>
      </c>
      <c r="C2">
        <v>103.6</v>
      </c>
      <c r="D2">
        <v>0.5</v>
      </c>
      <c r="E2">
        <v>0.3</v>
      </c>
      <c r="F2">
        <v>25.9</v>
      </c>
      <c r="G2">
        <v>12.5</v>
      </c>
      <c r="H2">
        <v>13.5</v>
      </c>
      <c r="I2">
        <v>4</v>
      </c>
      <c r="J2">
        <v>6.7</v>
      </c>
      <c r="K2">
        <v>0</v>
      </c>
      <c r="L2">
        <v>5.3</v>
      </c>
      <c r="M2">
        <v>311.10000000000002</v>
      </c>
      <c r="N2">
        <v>0.3</v>
      </c>
      <c r="O2">
        <v>73.900000000000006</v>
      </c>
    </row>
    <row r="3" spans="1:15" x14ac:dyDescent="0.25">
      <c r="A3">
        <v>37</v>
      </c>
      <c r="B3" t="s">
        <v>119</v>
      </c>
      <c r="C3">
        <v>102.7</v>
      </c>
      <c r="D3">
        <v>0.7</v>
      </c>
      <c r="E3">
        <v>0.4</v>
      </c>
      <c r="F3">
        <v>25.6</v>
      </c>
      <c r="G3">
        <v>14.7</v>
      </c>
      <c r="H3">
        <v>10.9</v>
      </c>
      <c r="I3">
        <v>7.4</v>
      </c>
      <c r="J3">
        <v>2.7</v>
      </c>
      <c r="K3">
        <v>0</v>
      </c>
      <c r="L3">
        <v>1.4</v>
      </c>
      <c r="M3">
        <v>391.5</v>
      </c>
      <c r="N3">
        <v>0.6</v>
      </c>
      <c r="O3">
        <v>90.4</v>
      </c>
    </row>
    <row r="4" spans="1:15" x14ac:dyDescent="0.25">
      <c r="A4">
        <v>7</v>
      </c>
      <c r="B4" t="s">
        <v>123</v>
      </c>
      <c r="C4">
        <v>102.1</v>
      </c>
      <c r="D4">
        <v>0.5</v>
      </c>
      <c r="E4">
        <v>0.6</v>
      </c>
      <c r="F4">
        <v>28.2</v>
      </c>
      <c r="G4">
        <v>15.3</v>
      </c>
      <c r="H4">
        <v>12.9</v>
      </c>
      <c r="I4">
        <v>4</v>
      </c>
      <c r="J4">
        <v>3.7</v>
      </c>
      <c r="K4">
        <v>0</v>
      </c>
      <c r="L4">
        <v>4</v>
      </c>
      <c r="M4">
        <v>425.9</v>
      </c>
      <c r="N4">
        <v>0.9</v>
      </c>
      <c r="O4">
        <v>87.6</v>
      </c>
    </row>
    <row r="5" spans="1:15" x14ac:dyDescent="0.25">
      <c r="A5">
        <v>12</v>
      </c>
      <c r="B5" t="s">
        <v>135</v>
      </c>
      <c r="C5">
        <v>97.6</v>
      </c>
      <c r="D5">
        <v>0.1</v>
      </c>
      <c r="E5">
        <v>0.3</v>
      </c>
      <c r="F5">
        <v>22</v>
      </c>
      <c r="G5">
        <v>11.7</v>
      </c>
      <c r="H5">
        <v>10.3</v>
      </c>
      <c r="I5">
        <v>4.3</v>
      </c>
      <c r="J5">
        <v>7.4</v>
      </c>
      <c r="K5">
        <v>0</v>
      </c>
      <c r="L5">
        <v>3.4</v>
      </c>
      <c r="M5">
        <v>282.89999999999998</v>
      </c>
      <c r="N5">
        <v>0.5</v>
      </c>
      <c r="O5">
        <v>78</v>
      </c>
    </row>
    <row r="6" spans="1:15" x14ac:dyDescent="0.25">
      <c r="A6">
        <v>25</v>
      </c>
      <c r="B6" t="s">
        <v>146</v>
      </c>
      <c r="C6">
        <v>92.9</v>
      </c>
      <c r="D6">
        <v>0.3</v>
      </c>
      <c r="E6">
        <v>0.1</v>
      </c>
      <c r="F6">
        <v>15.7</v>
      </c>
      <c r="G6">
        <v>7.7</v>
      </c>
      <c r="H6">
        <v>8</v>
      </c>
      <c r="I6">
        <v>2.2999999999999998</v>
      </c>
      <c r="J6">
        <v>4</v>
      </c>
      <c r="K6">
        <v>34</v>
      </c>
      <c r="L6">
        <v>4.9000000000000004</v>
      </c>
      <c r="M6">
        <v>160.69999999999999</v>
      </c>
      <c r="N6">
        <v>0.3</v>
      </c>
      <c r="O6">
        <v>81.8</v>
      </c>
    </row>
    <row r="7" spans="1:15" x14ac:dyDescent="0.25">
      <c r="A7">
        <v>14</v>
      </c>
      <c r="B7" t="s">
        <v>150</v>
      </c>
      <c r="C7">
        <v>92.1</v>
      </c>
      <c r="D7">
        <v>0.6</v>
      </c>
      <c r="E7">
        <v>0.2</v>
      </c>
      <c r="F7">
        <v>25.3</v>
      </c>
      <c r="G7">
        <v>10.199999999999999</v>
      </c>
      <c r="H7">
        <v>15.1</v>
      </c>
      <c r="I7">
        <v>2.9</v>
      </c>
      <c r="J7">
        <v>5</v>
      </c>
      <c r="K7">
        <v>0</v>
      </c>
      <c r="L7">
        <v>5.5</v>
      </c>
      <c r="M7">
        <v>267.60000000000002</v>
      </c>
      <c r="N7">
        <v>0.3</v>
      </c>
      <c r="O7">
        <v>85.8</v>
      </c>
    </row>
    <row r="8" spans="1:15" x14ac:dyDescent="0.25">
      <c r="A8">
        <v>15</v>
      </c>
      <c r="B8" t="s">
        <v>165</v>
      </c>
      <c r="C8">
        <v>88.6</v>
      </c>
      <c r="D8">
        <v>0.1</v>
      </c>
      <c r="E8">
        <v>0</v>
      </c>
      <c r="F8">
        <v>21.5</v>
      </c>
      <c r="G8">
        <v>17.600000000000001</v>
      </c>
      <c r="H8">
        <v>3.9</v>
      </c>
      <c r="I8">
        <v>6.4</v>
      </c>
      <c r="J8">
        <v>2.2999999999999998</v>
      </c>
      <c r="K8">
        <v>0</v>
      </c>
      <c r="L8">
        <v>0.9</v>
      </c>
      <c r="M8">
        <v>455</v>
      </c>
      <c r="N8">
        <v>0.1</v>
      </c>
      <c r="O8">
        <v>83.3</v>
      </c>
    </row>
    <row r="9" spans="1:15" x14ac:dyDescent="0.25">
      <c r="A9">
        <v>3</v>
      </c>
      <c r="B9" t="s">
        <v>172</v>
      </c>
      <c r="C9">
        <v>86.2</v>
      </c>
      <c r="D9">
        <v>0.4</v>
      </c>
      <c r="E9">
        <v>0.6</v>
      </c>
      <c r="F9">
        <v>24</v>
      </c>
      <c r="G9">
        <v>10.6</v>
      </c>
      <c r="H9">
        <v>13.4</v>
      </c>
      <c r="I9">
        <v>3.4</v>
      </c>
      <c r="J9">
        <v>3.6</v>
      </c>
      <c r="K9">
        <v>0</v>
      </c>
      <c r="L9">
        <v>5.2</v>
      </c>
      <c r="M9">
        <v>261</v>
      </c>
      <c r="N9">
        <v>0.2</v>
      </c>
      <c r="O9">
        <v>74.8</v>
      </c>
    </row>
    <row r="10" spans="1:15" x14ac:dyDescent="0.25">
      <c r="A10">
        <v>3</v>
      </c>
      <c r="B10" t="s">
        <v>179</v>
      </c>
      <c r="C10">
        <v>85.3</v>
      </c>
      <c r="D10">
        <v>0</v>
      </c>
      <c r="E10">
        <v>0.3</v>
      </c>
      <c r="F10">
        <v>29.3</v>
      </c>
      <c r="G10">
        <v>10.3</v>
      </c>
      <c r="H10">
        <v>19</v>
      </c>
      <c r="I10">
        <v>2.2999999999999998</v>
      </c>
      <c r="J10">
        <v>2.2999999999999998</v>
      </c>
      <c r="K10">
        <v>0</v>
      </c>
      <c r="L10">
        <v>7</v>
      </c>
      <c r="M10">
        <v>324.7</v>
      </c>
      <c r="N10">
        <v>0.7</v>
      </c>
      <c r="O10">
        <v>71</v>
      </c>
    </row>
    <row r="11" spans="1:15" x14ac:dyDescent="0.25">
      <c r="A11">
        <v>21</v>
      </c>
      <c r="B11" t="s">
        <v>182</v>
      </c>
      <c r="C11">
        <v>83.9</v>
      </c>
      <c r="D11">
        <v>0.1</v>
      </c>
      <c r="E11">
        <v>0.1</v>
      </c>
      <c r="F11">
        <v>23.4</v>
      </c>
      <c r="G11">
        <v>12.2</v>
      </c>
      <c r="H11">
        <v>11.2</v>
      </c>
      <c r="I11">
        <v>5.5</v>
      </c>
      <c r="J11">
        <v>2.2999999999999998</v>
      </c>
      <c r="K11">
        <v>0</v>
      </c>
      <c r="L11">
        <v>1.1000000000000001</v>
      </c>
      <c r="M11">
        <v>309.5</v>
      </c>
      <c r="N11">
        <v>0.1</v>
      </c>
      <c r="O11">
        <v>84.4</v>
      </c>
    </row>
    <row r="12" spans="1:15" x14ac:dyDescent="0.25">
      <c r="A12">
        <v>2</v>
      </c>
      <c r="B12" t="s">
        <v>188</v>
      </c>
      <c r="C12">
        <v>82.5</v>
      </c>
      <c r="D12">
        <v>0.2</v>
      </c>
      <c r="E12">
        <v>0.3</v>
      </c>
      <c r="F12">
        <v>25.8</v>
      </c>
      <c r="G12">
        <v>11.4</v>
      </c>
      <c r="H12">
        <v>14.4</v>
      </c>
      <c r="I12">
        <v>3</v>
      </c>
      <c r="J12">
        <v>3.3</v>
      </c>
      <c r="K12">
        <v>0</v>
      </c>
      <c r="L12">
        <v>6</v>
      </c>
      <c r="M12">
        <v>321.3</v>
      </c>
      <c r="N12">
        <v>0.3</v>
      </c>
      <c r="O12">
        <v>80</v>
      </c>
    </row>
    <row r="13" spans="1:15" x14ac:dyDescent="0.25">
      <c r="A13">
        <v>2</v>
      </c>
      <c r="B13" t="s">
        <v>190</v>
      </c>
      <c r="C13">
        <v>82</v>
      </c>
      <c r="D13">
        <v>1.4</v>
      </c>
      <c r="E13">
        <v>0.4</v>
      </c>
      <c r="F13">
        <v>13.4</v>
      </c>
      <c r="G13">
        <v>7.2</v>
      </c>
      <c r="H13">
        <v>6.2</v>
      </c>
      <c r="I13">
        <v>3.6</v>
      </c>
      <c r="J13">
        <v>2.8</v>
      </c>
      <c r="K13">
        <v>20.6</v>
      </c>
      <c r="L13">
        <v>3.2</v>
      </c>
      <c r="M13">
        <v>254.7</v>
      </c>
      <c r="N13">
        <v>0.2</v>
      </c>
      <c r="O13">
        <v>85.7</v>
      </c>
    </row>
    <row r="14" spans="1:15" x14ac:dyDescent="0.25">
      <c r="A14">
        <v>20</v>
      </c>
      <c r="B14" t="s">
        <v>192</v>
      </c>
      <c r="C14">
        <v>81.7</v>
      </c>
      <c r="D14">
        <v>1.8</v>
      </c>
      <c r="E14">
        <v>1.1000000000000001</v>
      </c>
      <c r="F14">
        <v>12.8</v>
      </c>
      <c r="G14">
        <v>8.3000000000000007</v>
      </c>
      <c r="H14">
        <v>4.5</v>
      </c>
      <c r="I14">
        <v>5</v>
      </c>
      <c r="J14">
        <v>2.7</v>
      </c>
      <c r="K14">
        <v>11.4</v>
      </c>
      <c r="L14">
        <v>0.8</v>
      </c>
      <c r="M14">
        <v>226.7</v>
      </c>
      <c r="N14">
        <v>0.4</v>
      </c>
      <c r="O14">
        <v>85.3</v>
      </c>
    </row>
    <row r="15" spans="1:15" x14ac:dyDescent="0.25">
      <c r="A15">
        <v>22</v>
      </c>
      <c r="B15" t="s">
        <v>208</v>
      </c>
      <c r="C15">
        <v>79.5</v>
      </c>
      <c r="D15">
        <v>0.5</v>
      </c>
      <c r="E15">
        <v>0.2</v>
      </c>
      <c r="F15">
        <v>22.8</v>
      </c>
      <c r="G15">
        <v>9.6</v>
      </c>
      <c r="H15">
        <v>13.2</v>
      </c>
      <c r="I15">
        <v>3</v>
      </c>
      <c r="J15">
        <v>4.0999999999999996</v>
      </c>
      <c r="K15">
        <v>0</v>
      </c>
      <c r="L15">
        <v>5.3</v>
      </c>
      <c r="M15">
        <v>308.5</v>
      </c>
      <c r="N15">
        <v>0.9</v>
      </c>
      <c r="O15">
        <v>80.400000000000006</v>
      </c>
    </row>
    <row r="16" spans="1:15" x14ac:dyDescent="0.25">
      <c r="A16">
        <v>27</v>
      </c>
      <c r="B16" t="s">
        <v>210</v>
      </c>
      <c r="C16">
        <v>79.2</v>
      </c>
      <c r="D16">
        <v>0.3</v>
      </c>
      <c r="E16">
        <v>0.3</v>
      </c>
      <c r="F16">
        <v>21.5</v>
      </c>
      <c r="G16">
        <v>15</v>
      </c>
      <c r="H16">
        <v>6.5</v>
      </c>
      <c r="I16">
        <v>4.0999999999999996</v>
      </c>
      <c r="J16">
        <v>2.2000000000000002</v>
      </c>
      <c r="K16">
        <v>0</v>
      </c>
      <c r="L16">
        <v>0.3</v>
      </c>
      <c r="M16">
        <v>397.7</v>
      </c>
      <c r="N16">
        <v>0.2</v>
      </c>
      <c r="O16">
        <v>86.5</v>
      </c>
    </row>
    <row r="17" spans="1:15" x14ac:dyDescent="0.25">
      <c r="A17">
        <v>28</v>
      </c>
      <c r="B17" t="s">
        <v>215</v>
      </c>
      <c r="C17">
        <v>78.5</v>
      </c>
      <c r="D17">
        <v>0.5</v>
      </c>
      <c r="E17">
        <v>0.3</v>
      </c>
      <c r="F17">
        <v>19.399999999999999</v>
      </c>
      <c r="G17">
        <v>10.1</v>
      </c>
      <c r="H17">
        <v>9.3000000000000007</v>
      </c>
      <c r="I17">
        <v>5.0999999999999996</v>
      </c>
      <c r="J17">
        <v>3</v>
      </c>
      <c r="K17">
        <v>0</v>
      </c>
      <c r="L17">
        <v>1.7</v>
      </c>
      <c r="M17">
        <v>271.2</v>
      </c>
      <c r="N17">
        <v>0.3</v>
      </c>
      <c r="O17">
        <v>79.8</v>
      </c>
    </row>
    <row r="18" spans="1:15" x14ac:dyDescent="0.25">
      <c r="A18">
        <v>1</v>
      </c>
      <c r="B18" t="s">
        <v>229</v>
      </c>
      <c r="C18">
        <v>75.5</v>
      </c>
      <c r="D18">
        <v>0</v>
      </c>
      <c r="E18">
        <v>0</v>
      </c>
      <c r="F18">
        <v>19.2</v>
      </c>
      <c r="G18">
        <v>14.1</v>
      </c>
      <c r="H18">
        <v>5.0999999999999996</v>
      </c>
      <c r="I18">
        <v>5.8</v>
      </c>
      <c r="J18">
        <v>2.1</v>
      </c>
      <c r="K18">
        <v>0</v>
      </c>
      <c r="L18">
        <v>0.3</v>
      </c>
      <c r="M18">
        <v>388.9</v>
      </c>
      <c r="N18">
        <v>0.1</v>
      </c>
      <c r="O18">
        <v>83.9</v>
      </c>
    </row>
    <row r="19" spans="1:15" x14ac:dyDescent="0.25">
      <c r="A19">
        <v>31</v>
      </c>
      <c r="B19" t="s">
        <v>230</v>
      </c>
      <c r="C19">
        <v>75.400000000000006</v>
      </c>
      <c r="D19">
        <v>0</v>
      </c>
      <c r="E19">
        <v>0</v>
      </c>
      <c r="F19">
        <v>15.4</v>
      </c>
      <c r="G19">
        <v>11</v>
      </c>
      <c r="H19">
        <v>4.4000000000000004</v>
      </c>
      <c r="I19">
        <v>7.7</v>
      </c>
      <c r="J19">
        <v>2.5</v>
      </c>
      <c r="K19">
        <v>0.2</v>
      </c>
      <c r="L19">
        <v>0.2</v>
      </c>
      <c r="M19">
        <v>236.3</v>
      </c>
      <c r="N19">
        <v>0</v>
      </c>
      <c r="O19">
        <v>91.2</v>
      </c>
    </row>
    <row r="20" spans="1:15" x14ac:dyDescent="0.25">
      <c r="A20">
        <v>41</v>
      </c>
      <c r="B20" t="s">
        <v>233</v>
      </c>
      <c r="C20">
        <v>75.099999999999994</v>
      </c>
      <c r="D20">
        <v>0.2</v>
      </c>
      <c r="E20">
        <v>0.1</v>
      </c>
      <c r="F20">
        <v>20.8</v>
      </c>
      <c r="G20">
        <v>13.1</v>
      </c>
      <c r="H20">
        <v>7.7</v>
      </c>
      <c r="I20">
        <v>3.9</v>
      </c>
      <c r="J20">
        <v>2</v>
      </c>
      <c r="K20">
        <v>0</v>
      </c>
      <c r="L20">
        <v>1.1000000000000001</v>
      </c>
      <c r="M20">
        <v>412.2</v>
      </c>
      <c r="N20">
        <v>0.2</v>
      </c>
      <c r="O20">
        <v>77.099999999999994</v>
      </c>
    </row>
    <row r="21" spans="1:15" x14ac:dyDescent="0.25">
      <c r="A21">
        <v>28</v>
      </c>
      <c r="B21" t="s">
        <v>242</v>
      </c>
      <c r="C21">
        <v>73.599999999999994</v>
      </c>
      <c r="D21">
        <v>0</v>
      </c>
      <c r="E21">
        <v>0.8</v>
      </c>
      <c r="F21">
        <v>18.399999999999999</v>
      </c>
      <c r="G21">
        <v>7.2</v>
      </c>
      <c r="H21">
        <v>11.2</v>
      </c>
      <c r="I21">
        <v>4</v>
      </c>
      <c r="J21">
        <v>4.8</v>
      </c>
      <c r="K21">
        <v>0</v>
      </c>
      <c r="L21">
        <v>2</v>
      </c>
      <c r="M21">
        <v>228.7</v>
      </c>
      <c r="N21">
        <v>0.4</v>
      </c>
      <c r="O21">
        <v>69.599999999999994</v>
      </c>
    </row>
    <row r="22" spans="1:15" x14ac:dyDescent="0.25">
      <c r="A22">
        <v>1</v>
      </c>
      <c r="B22" t="s">
        <v>263</v>
      </c>
      <c r="C22">
        <v>70.3</v>
      </c>
      <c r="D22">
        <v>0</v>
      </c>
      <c r="E22">
        <v>0.1</v>
      </c>
      <c r="F22">
        <v>21.6</v>
      </c>
      <c r="G22">
        <v>9.8000000000000007</v>
      </c>
      <c r="H22">
        <v>11.8</v>
      </c>
      <c r="I22">
        <v>4</v>
      </c>
      <c r="J22">
        <v>1.7</v>
      </c>
      <c r="K22">
        <v>0</v>
      </c>
      <c r="L22">
        <v>0.8</v>
      </c>
      <c r="M22">
        <v>320.39999999999998</v>
      </c>
      <c r="N22">
        <v>0.1</v>
      </c>
      <c r="O22">
        <v>84.9</v>
      </c>
    </row>
    <row r="23" spans="1:15" x14ac:dyDescent="0.25">
      <c r="A23">
        <v>5</v>
      </c>
      <c r="B23" t="s">
        <v>273</v>
      </c>
      <c r="C23">
        <v>69.400000000000006</v>
      </c>
      <c r="D23">
        <v>0.3</v>
      </c>
      <c r="E23">
        <v>0.3</v>
      </c>
      <c r="F23">
        <v>17.600000000000001</v>
      </c>
      <c r="G23">
        <v>8.1</v>
      </c>
      <c r="H23">
        <v>9.6</v>
      </c>
      <c r="I23">
        <v>4.5</v>
      </c>
      <c r="J23">
        <v>3.3</v>
      </c>
      <c r="K23">
        <v>0</v>
      </c>
      <c r="L23">
        <v>2.6</v>
      </c>
      <c r="M23">
        <v>300.10000000000002</v>
      </c>
      <c r="N23">
        <v>0.7</v>
      </c>
      <c r="O23">
        <v>78.8</v>
      </c>
    </row>
    <row r="24" spans="1:15" x14ac:dyDescent="0.25">
      <c r="A24">
        <v>9</v>
      </c>
      <c r="B24" t="s">
        <v>285</v>
      </c>
      <c r="C24">
        <v>67.8</v>
      </c>
      <c r="D24">
        <v>0.3</v>
      </c>
      <c r="E24">
        <v>0.1</v>
      </c>
      <c r="F24">
        <v>19.3</v>
      </c>
      <c r="G24">
        <v>9.3000000000000007</v>
      </c>
      <c r="H24">
        <v>10</v>
      </c>
      <c r="I24">
        <v>2.9</v>
      </c>
      <c r="J24">
        <v>3</v>
      </c>
      <c r="K24">
        <v>0</v>
      </c>
      <c r="L24">
        <v>2.9</v>
      </c>
      <c r="M24">
        <v>291.10000000000002</v>
      </c>
      <c r="N24">
        <v>0.5</v>
      </c>
      <c r="O24">
        <v>60.3</v>
      </c>
    </row>
    <row r="25" spans="1:15" x14ac:dyDescent="0.25">
      <c r="A25">
        <v>17</v>
      </c>
      <c r="B25" t="s">
        <v>288</v>
      </c>
      <c r="C25">
        <v>67.400000000000006</v>
      </c>
      <c r="D25">
        <v>0.1</v>
      </c>
      <c r="E25">
        <v>0</v>
      </c>
      <c r="F25">
        <v>12.1</v>
      </c>
      <c r="G25">
        <v>3.3</v>
      </c>
      <c r="H25">
        <v>8.8000000000000007</v>
      </c>
      <c r="I25">
        <v>2.7</v>
      </c>
      <c r="J25">
        <v>0.9</v>
      </c>
      <c r="K25">
        <v>30.2</v>
      </c>
      <c r="L25">
        <v>3.8</v>
      </c>
      <c r="M25">
        <v>66.099999999999994</v>
      </c>
      <c r="N25">
        <v>0.3</v>
      </c>
      <c r="O25">
        <v>79.8</v>
      </c>
    </row>
    <row r="26" spans="1:15" x14ac:dyDescent="0.25">
      <c r="A26">
        <v>27</v>
      </c>
      <c r="B26" t="s">
        <v>292</v>
      </c>
      <c r="C26">
        <v>66.3</v>
      </c>
      <c r="D26">
        <v>0.1</v>
      </c>
      <c r="E26">
        <v>0.2</v>
      </c>
      <c r="F26">
        <v>18.5</v>
      </c>
      <c r="G26">
        <v>6.6</v>
      </c>
      <c r="H26">
        <v>11.9</v>
      </c>
      <c r="I26">
        <v>3.5</v>
      </c>
      <c r="J26">
        <v>2.9</v>
      </c>
      <c r="K26">
        <v>0</v>
      </c>
      <c r="L26">
        <v>2.7</v>
      </c>
      <c r="M26">
        <v>153.9</v>
      </c>
      <c r="N26">
        <v>0.3</v>
      </c>
      <c r="O26">
        <v>73.2</v>
      </c>
    </row>
    <row r="27" spans="1:15" x14ac:dyDescent="0.25">
      <c r="A27">
        <v>15</v>
      </c>
      <c r="B27" t="s">
        <v>297</v>
      </c>
      <c r="C27">
        <v>65.3</v>
      </c>
      <c r="D27">
        <v>0</v>
      </c>
      <c r="E27">
        <v>0</v>
      </c>
      <c r="F27">
        <v>15.1</v>
      </c>
      <c r="G27">
        <v>10.6</v>
      </c>
      <c r="H27">
        <v>4.5999999999999996</v>
      </c>
      <c r="I27">
        <v>7</v>
      </c>
      <c r="J27">
        <v>1.7</v>
      </c>
      <c r="K27">
        <v>0</v>
      </c>
      <c r="L27">
        <v>0.3</v>
      </c>
      <c r="M27">
        <v>209</v>
      </c>
      <c r="N27">
        <v>0</v>
      </c>
      <c r="O27">
        <v>94.5</v>
      </c>
    </row>
    <row r="28" spans="1:15" x14ac:dyDescent="0.25">
      <c r="A28">
        <v>40</v>
      </c>
      <c r="B28" t="s">
        <v>315</v>
      </c>
      <c r="C28">
        <v>63</v>
      </c>
      <c r="D28">
        <v>0</v>
      </c>
      <c r="E28">
        <v>0</v>
      </c>
      <c r="F28">
        <v>16.600000000000001</v>
      </c>
      <c r="G28">
        <v>10</v>
      </c>
      <c r="H28">
        <v>6.6</v>
      </c>
      <c r="I28">
        <v>4</v>
      </c>
      <c r="J28">
        <v>1.8</v>
      </c>
      <c r="K28">
        <v>0</v>
      </c>
      <c r="L28">
        <v>0.2</v>
      </c>
      <c r="M28">
        <v>285.10000000000002</v>
      </c>
      <c r="N28">
        <v>0.2</v>
      </c>
      <c r="O28">
        <v>70.2</v>
      </c>
    </row>
    <row r="29" spans="1:15" x14ac:dyDescent="0.25">
      <c r="A29">
        <v>39</v>
      </c>
      <c r="B29" t="s">
        <v>316</v>
      </c>
      <c r="C29">
        <v>63</v>
      </c>
      <c r="D29">
        <v>0</v>
      </c>
      <c r="E29">
        <v>0</v>
      </c>
      <c r="F29">
        <v>15</v>
      </c>
      <c r="G29">
        <v>5</v>
      </c>
      <c r="H29">
        <v>10</v>
      </c>
      <c r="I29">
        <v>3</v>
      </c>
      <c r="J29">
        <v>2</v>
      </c>
      <c r="K29">
        <v>17</v>
      </c>
      <c r="L29">
        <v>4</v>
      </c>
      <c r="M29">
        <v>125.5</v>
      </c>
      <c r="N29">
        <v>0</v>
      </c>
      <c r="O29">
        <v>78.7</v>
      </c>
    </row>
    <row r="30" spans="1:15" x14ac:dyDescent="0.25">
      <c r="A30">
        <v>35</v>
      </c>
      <c r="B30" t="s">
        <v>319</v>
      </c>
      <c r="C30">
        <v>62.9</v>
      </c>
      <c r="D30">
        <v>0</v>
      </c>
      <c r="E30">
        <v>0</v>
      </c>
      <c r="F30">
        <v>14.8</v>
      </c>
      <c r="G30">
        <v>10.199999999999999</v>
      </c>
      <c r="H30">
        <v>4.5999999999999996</v>
      </c>
      <c r="I30">
        <v>6.2</v>
      </c>
      <c r="J30">
        <v>1.4</v>
      </c>
      <c r="K30">
        <v>0</v>
      </c>
      <c r="L30">
        <v>0.1</v>
      </c>
      <c r="M30">
        <v>205.2</v>
      </c>
      <c r="N30">
        <v>0</v>
      </c>
      <c r="O30">
        <v>90.7</v>
      </c>
    </row>
    <row r="31" spans="1:15" x14ac:dyDescent="0.25">
      <c r="A31">
        <v>25</v>
      </c>
      <c r="B31" t="s">
        <v>327</v>
      </c>
      <c r="C31">
        <v>62.3</v>
      </c>
      <c r="D31">
        <v>0</v>
      </c>
      <c r="E31">
        <v>0</v>
      </c>
      <c r="F31">
        <v>15.9</v>
      </c>
      <c r="G31">
        <v>11.4</v>
      </c>
      <c r="H31">
        <v>4.5</v>
      </c>
      <c r="I31">
        <v>5</v>
      </c>
      <c r="J31">
        <v>1.3</v>
      </c>
      <c r="K31">
        <v>0</v>
      </c>
      <c r="L31">
        <v>0.2</v>
      </c>
      <c r="M31">
        <v>282.39999999999998</v>
      </c>
      <c r="N31">
        <v>0.1</v>
      </c>
      <c r="O31">
        <v>86</v>
      </c>
    </row>
    <row r="32" spans="1:15" x14ac:dyDescent="0.25">
      <c r="A32">
        <v>36</v>
      </c>
      <c r="B32" t="s">
        <v>335</v>
      </c>
      <c r="C32">
        <v>61.5</v>
      </c>
      <c r="D32">
        <v>0.7</v>
      </c>
      <c r="E32">
        <v>0.5</v>
      </c>
      <c r="F32">
        <v>14.2</v>
      </c>
      <c r="G32">
        <v>9.6999999999999993</v>
      </c>
      <c r="H32">
        <v>4.5</v>
      </c>
      <c r="I32">
        <v>4.8</v>
      </c>
      <c r="J32">
        <v>1.5</v>
      </c>
      <c r="K32">
        <v>0</v>
      </c>
      <c r="L32">
        <v>0.5</v>
      </c>
      <c r="M32">
        <v>288</v>
      </c>
      <c r="N32">
        <v>0.2</v>
      </c>
      <c r="O32">
        <v>82.1</v>
      </c>
    </row>
    <row r="33" spans="1:15" x14ac:dyDescent="0.25">
      <c r="A33">
        <v>14</v>
      </c>
      <c r="B33" t="s">
        <v>337</v>
      </c>
      <c r="C33">
        <v>61.3</v>
      </c>
      <c r="D33">
        <v>0</v>
      </c>
      <c r="E33">
        <v>0.1</v>
      </c>
      <c r="F33">
        <v>16.899999999999999</v>
      </c>
      <c r="G33">
        <v>12.1</v>
      </c>
      <c r="H33">
        <v>4.7</v>
      </c>
      <c r="I33">
        <v>4.7</v>
      </c>
      <c r="J33">
        <v>0.7</v>
      </c>
      <c r="K33">
        <v>0</v>
      </c>
      <c r="L33">
        <v>0</v>
      </c>
      <c r="M33">
        <v>297.89999999999998</v>
      </c>
      <c r="N33">
        <v>0</v>
      </c>
      <c r="O33">
        <v>71.3</v>
      </c>
    </row>
    <row r="34" spans="1:15" x14ac:dyDescent="0.25">
      <c r="A34">
        <v>26</v>
      </c>
      <c r="B34" t="s">
        <v>351</v>
      </c>
      <c r="C34">
        <v>60</v>
      </c>
      <c r="D34">
        <v>1.7</v>
      </c>
      <c r="E34">
        <v>0.3</v>
      </c>
      <c r="F34">
        <v>9.6999999999999993</v>
      </c>
      <c r="G34">
        <v>6.7</v>
      </c>
      <c r="H34">
        <v>3</v>
      </c>
      <c r="I34">
        <v>4</v>
      </c>
      <c r="J34">
        <v>3</v>
      </c>
      <c r="K34">
        <v>1</v>
      </c>
      <c r="L34">
        <v>0.3</v>
      </c>
      <c r="M34">
        <v>203.8</v>
      </c>
      <c r="N34">
        <v>0.3</v>
      </c>
      <c r="O34">
        <v>71.900000000000006</v>
      </c>
    </row>
    <row r="35" spans="1:15" x14ac:dyDescent="0.25">
      <c r="A35">
        <v>8</v>
      </c>
      <c r="B35" t="s">
        <v>364</v>
      </c>
      <c r="C35">
        <v>59</v>
      </c>
      <c r="D35">
        <v>0.4</v>
      </c>
      <c r="E35">
        <v>0.3</v>
      </c>
      <c r="F35">
        <v>15.4</v>
      </c>
      <c r="G35">
        <v>7</v>
      </c>
      <c r="H35">
        <v>8.4</v>
      </c>
      <c r="I35">
        <v>1.9</v>
      </c>
      <c r="J35">
        <v>3.6</v>
      </c>
      <c r="K35">
        <v>0</v>
      </c>
      <c r="L35">
        <v>1.9</v>
      </c>
      <c r="M35">
        <v>173.4</v>
      </c>
      <c r="N35">
        <v>0.3</v>
      </c>
      <c r="O35">
        <v>69.2</v>
      </c>
    </row>
    <row r="36" spans="1:15" x14ac:dyDescent="0.25">
      <c r="A36">
        <v>44</v>
      </c>
      <c r="B36" t="s">
        <v>368</v>
      </c>
      <c r="C36">
        <v>58.7</v>
      </c>
      <c r="D36">
        <v>1.3</v>
      </c>
      <c r="E36">
        <v>0.8</v>
      </c>
      <c r="F36">
        <v>13.2</v>
      </c>
      <c r="G36">
        <v>7.4</v>
      </c>
      <c r="H36">
        <v>5.8</v>
      </c>
      <c r="I36">
        <v>2.2999999999999998</v>
      </c>
      <c r="J36">
        <v>2.6</v>
      </c>
      <c r="K36">
        <v>0</v>
      </c>
      <c r="L36">
        <v>1.4</v>
      </c>
      <c r="M36">
        <v>236.2</v>
      </c>
      <c r="N36">
        <v>0.3</v>
      </c>
      <c r="O36">
        <v>81.7</v>
      </c>
    </row>
    <row r="37" spans="1:15" x14ac:dyDescent="0.25">
      <c r="A37">
        <v>33</v>
      </c>
      <c r="B37" t="s">
        <v>370</v>
      </c>
      <c r="C37">
        <v>58.4</v>
      </c>
      <c r="D37">
        <v>0.4</v>
      </c>
      <c r="E37">
        <v>0.3</v>
      </c>
      <c r="F37">
        <v>13.8</v>
      </c>
      <c r="G37">
        <v>7.9</v>
      </c>
      <c r="H37">
        <v>5.8</v>
      </c>
      <c r="I37">
        <v>3</v>
      </c>
      <c r="J37">
        <v>3.3</v>
      </c>
      <c r="K37">
        <v>0.4</v>
      </c>
      <c r="L37">
        <v>1.6</v>
      </c>
      <c r="M37">
        <v>224.7</v>
      </c>
      <c r="N37">
        <v>0.2</v>
      </c>
      <c r="O37">
        <v>71.5</v>
      </c>
    </row>
    <row r="38" spans="1:15" x14ac:dyDescent="0.25">
      <c r="A38">
        <v>46</v>
      </c>
      <c r="B38" t="s">
        <v>373</v>
      </c>
      <c r="C38">
        <v>58.3</v>
      </c>
      <c r="D38">
        <v>0.4</v>
      </c>
      <c r="E38">
        <v>0.1</v>
      </c>
      <c r="F38">
        <v>11.7</v>
      </c>
      <c r="G38">
        <v>7.6</v>
      </c>
      <c r="H38">
        <v>4.0999999999999996</v>
      </c>
      <c r="I38">
        <v>6</v>
      </c>
      <c r="J38">
        <v>1</v>
      </c>
      <c r="K38">
        <v>2.7</v>
      </c>
      <c r="L38">
        <v>0.9</v>
      </c>
      <c r="M38">
        <v>178</v>
      </c>
      <c r="N38">
        <v>0</v>
      </c>
      <c r="O38">
        <v>84.2</v>
      </c>
    </row>
    <row r="39" spans="1:15" x14ac:dyDescent="0.25">
      <c r="A39">
        <v>24</v>
      </c>
      <c r="B39" t="s">
        <v>383</v>
      </c>
      <c r="C39">
        <v>57.8</v>
      </c>
      <c r="D39">
        <v>0</v>
      </c>
      <c r="E39">
        <v>0.3</v>
      </c>
      <c r="F39">
        <v>9.8000000000000007</v>
      </c>
      <c r="G39">
        <v>7.5</v>
      </c>
      <c r="H39">
        <v>2.2999999999999998</v>
      </c>
      <c r="I39">
        <v>1.8</v>
      </c>
      <c r="J39">
        <v>1.8</v>
      </c>
      <c r="K39">
        <v>19</v>
      </c>
      <c r="L39">
        <v>2</v>
      </c>
      <c r="M39">
        <v>180.2</v>
      </c>
      <c r="N39">
        <v>0</v>
      </c>
      <c r="O39">
        <v>54.7</v>
      </c>
    </row>
    <row r="40" spans="1:15" x14ac:dyDescent="0.25">
      <c r="A40">
        <v>30</v>
      </c>
      <c r="B40" t="s">
        <v>385</v>
      </c>
      <c r="C40">
        <v>57.4</v>
      </c>
      <c r="D40">
        <v>0.3</v>
      </c>
      <c r="E40">
        <v>0.1</v>
      </c>
      <c r="F40">
        <v>13.8</v>
      </c>
      <c r="G40">
        <v>10.3</v>
      </c>
      <c r="H40">
        <v>3.6</v>
      </c>
      <c r="I40">
        <v>4.5999999999999996</v>
      </c>
      <c r="J40">
        <v>1.4</v>
      </c>
      <c r="K40">
        <v>0</v>
      </c>
      <c r="L40">
        <v>0.3</v>
      </c>
      <c r="M40">
        <v>314.7</v>
      </c>
      <c r="N40">
        <v>0.1</v>
      </c>
      <c r="O40">
        <v>78.099999999999994</v>
      </c>
    </row>
    <row r="41" spans="1:15" x14ac:dyDescent="0.25">
      <c r="A41">
        <v>7</v>
      </c>
      <c r="B41" t="s">
        <v>396</v>
      </c>
      <c r="C41">
        <v>56.9</v>
      </c>
      <c r="D41">
        <v>0.8</v>
      </c>
      <c r="E41">
        <v>0.8</v>
      </c>
      <c r="F41">
        <v>10.6</v>
      </c>
      <c r="G41">
        <v>7.6</v>
      </c>
      <c r="H41">
        <v>3</v>
      </c>
      <c r="I41">
        <v>3.3</v>
      </c>
      <c r="J41">
        <v>3.5</v>
      </c>
      <c r="K41">
        <v>0</v>
      </c>
      <c r="L41">
        <v>0.5</v>
      </c>
      <c r="M41">
        <v>240.1</v>
      </c>
      <c r="N41">
        <v>0.5</v>
      </c>
      <c r="O41">
        <v>73</v>
      </c>
    </row>
    <row r="42" spans="1:15" x14ac:dyDescent="0.25">
      <c r="A42">
        <v>31</v>
      </c>
      <c r="B42" t="s">
        <v>397</v>
      </c>
      <c r="C42">
        <v>56.9</v>
      </c>
      <c r="D42">
        <v>0.1</v>
      </c>
      <c r="E42">
        <v>0.3</v>
      </c>
      <c r="F42">
        <v>14.3</v>
      </c>
      <c r="G42">
        <v>9.8000000000000007</v>
      </c>
      <c r="H42">
        <v>4.5</v>
      </c>
      <c r="I42">
        <v>4.3</v>
      </c>
      <c r="J42">
        <v>1.6</v>
      </c>
      <c r="K42">
        <v>0</v>
      </c>
      <c r="L42">
        <v>0.6</v>
      </c>
      <c r="M42">
        <v>258.5</v>
      </c>
      <c r="N42">
        <v>0.2</v>
      </c>
      <c r="O42">
        <v>74.5</v>
      </c>
    </row>
    <row r="43" spans="1:15" x14ac:dyDescent="0.25">
      <c r="A43">
        <v>13</v>
      </c>
      <c r="B43" t="s">
        <v>398</v>
      </c>
      <c r="C43">
        <v>56.7</v>
      </c>
      <c r="D43">
        <v>0.5</v>
      </c>
      <c r="E43">
        <v>0.3</v>
      </c>
      <c r="F43">
        <v>13.4</v>
      </c>
      <c r="G43">
        <v>7.7</v>
      </c>
      <c r="H43">
        <v>5.8</v>
      </c>
      <c r="I43">
        <v>3.4</v>
      </c>
      <c r="J43">
        <v>2.5</v>
      </c>
      <c r="K43">
        <v>0</v>
      </c>
      <c r="L43">
        <v>0.8</v>
      </c>
      <c r="M43">
        <v>299.3</v>
      </c>
      <c r="N43">
        <v>0.3</v>
      </c>
      <c r="O43">
        <v>83.1</v>
      </c>
    </row>
    <row r="44" spans="1:15" x14ac:dyDescent="0.25">
      <c r="A44">
        <v>16</v>
      </c>
      <c r="B44" t="s">
        <v>401</v>
      </c>
      <c r="C44">
        <v>56.4</v>
      </c>
      <c r="D44">
        <v>0.9</v>
      </c>
      <c r="E44">
        <v>0.2</v>
      </c>
      <c r="F44">
        <v>14.4</v>
      </c>
      <c r="G44">
        <v>7.6</v>
      </c>
      <c r="H44">
        <v>6.9</v>
      </c>
      <c r="I44">
        <v>2.7</v>
      </c>
      <c r="J44">
        <v>2</v>
      </c>
      <c r="K44">
        <v>0</v>
      </c>
      <c r="L44">
        <v>1.5</v>
      </c>
      <c r="M44">
        <v>217.5</v>
      </c>
      <c r="N44">
        <v>0.4</v>
      </c>
      <c r="O44">
        <v>71.3</v>
      </c>
    </row>
    <row r="45" spans="1:15" x14ac:dyDescent="0.25">
      <c r="A45">
        <v>12</v>
      </c>
      <c r="B45" t="s">
        <v>410</v>
      </c>
      <c r="C45">
        <v>55.9</v>
      </c>
      <c r="D45">
        <v>0</v>
      </c>
      <c r="E45">
        <v>0</v>
      </c>
      <c r="F45">
        <v>12</v>
      </c>
      <c r="G45">
        <v>8.4</v>
      </c>
      <c r="H45">
        <v>3.6</v>
      </c>
      <c r="I45">
        <v>5.6</v>
      </c>
      <c r="J45">
        <v>1.9</v>
      </c>
      <c r="K45">
        <v>0</v>
      </c>
      <c r="L45">
        <v>0</v>
      </c>
      <c r="M45">
        <v>241.6</v>
      </c>
      <c r="N45">
        <v>0</v>
      </c>
      <c r="O45">
        <v>94.7</v>
      </c>
    </row>
    <row r="46" spans="1:15" x14ac:dyDescent="0.25">
      <c r="A46">
        <v>30</v>
      </c>
      <c r="B46" t="s">
        <v>418</v>
      </c>
      <c r="C46">
        <v>55.4</v>
      </c>
      <c r="D46">
        <v>1.2</v>
      </c>
      <c r="E46">
        <v>1.1000000000000001</v>
      </c>
      <c r="F46">
        <v>11.3</v>
      </c>
      <c r="G46">
        <v>7.8</v>
      </c>
      <c r="H46">
        <v>3.5</v>
      </c>
      <c r="I46">
        <v>4.0999999999999996</v>
      </c>
      <c r="J46">
        <v>1.1000000000000001</v>
      </c>
      <c r="K46">
        <v>0.1</v>
      </c>
      <c r="L46">
        <v>0.1</v>
      </c>
      <c r="M46">
        <v>224.4</v>
      </c>
      <c r="N46">
        <v>0.3</v>
      </c>
      <c r="O46">
        <v>81.099999999999994</v>
      </c>
    </row>
    <row r="47" spans="1:15" x14ac:dyDescent="0.25">
      <c r="A47">
        <v>22</v>
      </c>
      <c r="B47" t="s">
        <v>429</v>
      </c>
      <c r="C47">
        <v>54.1</v>
      </c>
      <c r="D47">
        <v>1</v>
      </c>
      <c r="E47">
        <v>0.5</v>
      </c>
      <c r="F47">
        <v>12</v>
      </c>
      <c r="G47">
        <v>5</v>
      </c>
      <c r="H47">
        <v>7</v>
      </c>
      <c r="I47">
        <v>3</v>
      </c>
      <c r="J47">
        <v>2.4</v>
      </c>
      <c r="K47">
        <v>0</v>
      </c>
      <c r="L47">
        <v>1.5</v>
      </c>
      <c r="M47">
        <v>148.30000000000001</v>
      </c>
      <c r="N47">
        <v>0.8</v>
      </c>
      <c r="O47">
        <v>73.2</v>
      </c>
    </row>
    <row r="48" spans="1:15" x14ac:dyDescent="0.25">
      <c r="A48">
        <v>21</v>
      </c>
      <c r="B48" t="s">
        <v>440</v>
      </c>
      <c r="C48">
        <v>53.3</v>
      </c>
      <c r="D48">
        <v>0</v>
      </c>
      <c r="E48">
        <v>0.3</v>
      </c>
      <c r="F48">
        <v>12.5</v>
      </c>
      <c r="G48">
        <v>9.6</v>
      </c>
      <c r="H48">
        <v>2.9</v>
      </c>
      <c r="I48">
        <v>4.8</v>
      </c>
      <c r="J48">
        <v>2</v>
      </c>
      <c r="K48">
        <v>0.1</v>
      </c>
      <c r="L48">
        <v>0.3</v>
      </c>
      <c r="M48">
        <v>322</v>
      </c>
      <c r="N48">
        <v>0.1</v>
      </c>
      <c r="O48">
        <v>85.1</v>
      </c>
    </row>
    <row r="49" spans="1:15" x14ac:dyDescent="0.25">
      <c r="A49">
        <v>18</v>
      </c>
      <c r="B49" t="s">
        <v>454</v>
      </c>
      <c r="C49">
        <v>52</v>
      </c>
      <c r="D49">
        <v>0</v>
      </c>
      <c r="E49">
        <v>0</v>
      </c>
      <c r="F49">
        <v>16</v>
      </c>
      <c r="G49">
        <v>6</v>
      </c>
      <c r="H49">
        <v>10</v>
      </c>
      <c r="I49">
        <v>3</v>
      </c>
      <c r="J49">
        <v>2</v>
      </c>
      <c r="K49">
        <v>0</v>
      </c>
      <c r="L49">
        <v>1</v>
      </c>
      <c r="M49">
        <v>69.8</v>
      </c>
      <c r="N49">
        <v>0</v>
      </c>
      <c r="O49">
        <v>67.400000000000006</v>
      </c>
    </row>
    <row r="50" spans="1:15" x14ac:dyDescent="0.25">
      <c r="A50">
        <v>11</v>
      </c>
      <c r="B50" t="s">
        <v>472</v>
      </c>
      <c r="C50">
        <v>50.8</v>
      </c>
      <c r="D50">
        <v>0.7</v>
      </c>
      <c r="E50">
        <v>0.5</v>
      </c>
      <c r="F50">
        <v>11.9</v>
      </c>
      <c r="G50">
        <v>5.7</v>
      </c>
      <c r="H50">
        <v>6.2</v>
      </c>
      <c r="I50">
        <v>2.8</v>
      </c>
      <c r="J50">
        <v>2.5</v>
      </c>
      <c r="K50">
        <v>0</v>
      </c>
      <c r="L50">
        <v>1</v>
      </c>
      <c r="M50">
        <v>136.5</v>
      </c>
      <c r="N50">
        <v>0.4</v>
      </c>
      <c r="O50">
        <v>68.400000000000006</v>
      </c>
    </row>
    <row r="51" spans="1:15" x14ac:dyDescent="0.25">
      <c r="A51">
        <v>23</v>
      </c>
      <c r="B51" t="s">
        <v>477</v>
      </c>
      <c r="C51">
        <v>50</v>
      </c>
      <c r="D51">
        <v>0.3</v>
      </c>
      <c r="E51">
        <v>0.3</v>
      </c>
      <c r="F51">
        <v>10.1</v>
      </c>
      <c r="G51">
        <v>6.4</v>
      </c>
      <c r="H51">
        <v>3.7</v>
      </c>
      <c r="I51">
        <v>3.7</v>
      </c>
      <c r="J51">
        <v>2.7</v>
      </c>
      <c r="K51">
        <v>0.7</v>
      </c>
      <c r="L51">
        <v>0.3</v>
      </c>
      <c r="M51">
        <v>151.69999999999999</v>
      </c>
      <c r="N51">
        <v>0.1</v>
      </c>
      <c r="O51">
        <v>75.400000000000006</v>
      </c>
    </row>
    <row r="52" spans="1:15" x14ac:dyDescent="0.25">
      <c r="A52">
        <v>40</v>
      </c>
      <c r="B52" t="s">
        <v>478</v>
      </c>
      <c r="C52">
        <v>49.9</v>
      </c>
      <c r="D52">
        <v>0.2</v>
      </c>
      <c r="E52">
        <v>0.8</v>
      </c>
      <c r="F52">
        <v>12.8</v>
      </c>
      <c r="G52">
        <v>7.1</v>
      </c>
      <c r="H52">
        <v>5.7</v>
      </c>
      <c r="I52">
        <v>3</v>
      </c>
      <c r="J52">
        <v>1.7</v>
      </c>
      <c r="K52">
        <v>0</v>
      </c>
      <c r="L52">
        <v>1.1000000000000001</v>
      </c>
      <c r="M52">
        <v>201.8</v>
      </c>
      <c r="N52">
        <v>0.1</v>
      </c>
      <c r="O52">
        <v>72.3</v>
      </c>
    </row>
    <row r="53" spans="1:15" x14ac:dyDescent="0.25">
      <c r="A53">
        <v>19</v>
      </c>
      <c r="B53" t="s">
        <v>486</v>
      </c>
      <c r="C53">
        <v>49.2</v>
      </c>
      <c r="D53">
        <v>1.5</v>
      </c>
      <c r="E53">
        <v>1.2</v>
      </c>
      <c r="F53">
        <v>9.5</v>
      </c>
      <c r="G53">
        <v>6.8</v>
      </c>
      <c r="H53">
        <v>2.7</v>
      </c>
      <c r="I53">
        <v>4.2</v>
      </c>
      <c r="J53">
        <v>1.1000000000000001</v>
      </c>
      <c r="K53">
        <v>0.1</v>
      </c>
      <c r="L53">
        <v>0.2</v>
      </c>
      <c r="M53">
        <v>181.9</v>
      </c>
      <c r="N53">
        <v>0.7</v>
      </c>
      <c r="O53">
        <v>82.9</v>
      </c>
    </row>
    <row r="54" spans="1:15" x14ac:dyDescent="0.25">
      <c r="A54">
        <v>36</v>
      </c>
      <c r="B54" t="s">
        <v>510</v>
      </c>
      <c r="C54">
        <v>46.8</v>
      </c>
      <c r="D54">
        <v>0.1</v>
      </c>
      <c r="E54">
        <v>0.1</v>
      </c>
      <c r="F54">
        <v>13.1</v>
      </c>
      <c r="G54">
        <v>6.4</v>
      </c>
      <c r="H54">
        <v>6.7</v>
      </c>
      <c r="I54">
        <v>2.7</v>
      </c>
      <c r="J54">
        <v>1.6</v>
      </c>
      <c r="K54">
        <v>0</v>
      </c>
      <c r="L54">
        <v>1.3</v>
      </c>
      <c r="M54">
        <v>178.2</v>
      </c>
      <c r="N54">
        <v>0.1</v>
      </c>
      <c r="O54">
        <v>71</v>
      </c>
    </row>
    <row r="55" spans="1:15" x14ac:dyDescent="0.25">
      <c r="A55">
        <v>35</v>
      </c>
      <c r="B55" t="s">
        <v>517</v>
      </c>
      <c r="C55">
        <v>45.8</v>
      </c>
      <c r="D55">
        <v>0.8</v>
      </c>
      <c r="E55">
        <v>0.6</v>
      </c>
      <c r="F55">
        <v>9.4</v>
      </c>
      <c r="G55">
        <v>4</v>
      </c>
      <c r="H55">
        <v>5.4</v>
      </c>
      <c r="I55">
        <v>1.4</v>
      </c>
      <c r="J55">
        <v>4</v>
      </c>
      <c r="K55">
        <v>0</v>
      </c>
      <c r="L55">
        <v>0.2</v>
      </c>
      <c r="M55">
        <v>96.4</v>
      </c>
      <c r="N55">
        <v>0.8</v>
      </c>
      <c r="O55">
        <v>80.5</v>
      </c>
    </row>
    <row r="56" spans="1:15" x14ac:dyDescent="0.25">
      <c r="A56">
        <v>5</v>
      </c>
      <c r="B56" t="s">
        <v>518</v>
      </c>
      <c r="C56">
        <v>45.8</v>
      </c>
      <c r="D56">
        <v>0</v>
      </c>
      <c r="E56">
        <v>0.3</v>
      </c>
      <c r="F56">
        <v>16.3</v>
      </c>
      <c r="G56">
        <v>7.5</v>
      </c>
      <c r="H56">
        <v>8.8000000000000007</v>
      </c>
      <c r="I56">
        <v>0.8</v>
      </c>
      <c r="J56">
        <v>1</v>
      </c>
      <c r="K56">
        <v>0</v>
      </c>
      <c r="L56">
        <v>5.8</v>
      </c>
      <c r="M56">
        <v>179.3</v>
      </c>
      <c r="N56">
        <v>0.3</v>
      </c>
      <c r="O56">
        <v>49.2</v>
      </c>
    </row>
    <row r="57" spans="1:15" x14ac:dyDescent="0.25">
      <c r="A57">
        <v>10</v>
      </c>
      <c r="B57" t="s">
        <v>526</v>
      </c>
      <c r="C57">
        <v>44.8</v>
      </c>
      <c r="D57">
        <v>0.6</v>
      </c>
      <c r="E57">
        <v>0.3</v>
      </c>
      <c r="F57">
        <v>10.9</v>
      </c>
      <c r="G57">
        <v>5.2</v>
      </c>
      <c r="H57">
        <v>5.7</v>
      </c>
      <c r="I57">
        <v>2.1</v>
      </c>
      <c r="J57">
        <v>2.1</v>
      </c>
      <c r="K57">
        <v>0</v>
      </c>
      <c r="L57">
        <v>0.4</v>
      </c>
      <c r="M57">
        <v>121.5</v>
      </c>
      <c r="N57">
        <v>0.4</v>
      </c>
      <c r="O57">
        <v>79.900000000000006</v>
      </c>
    </row>
    <row r="58" spans="1:15" x14ac:dyDescent="0.25">
      <c r="A58">
        <v>50</v>
      </c>
      <c r="B58" t="s">
        <v>527</v>
      </c>
      <c r="C58">
        <v>44.7</v>
      </c>
      <c r="D58">
        <v>0</v>
      </c>
      <c r="E58">
        <v>0</v>
      </c>
      <c r="F58">
        <v>9.6999999999999993</v>
      </c>
      <c r="G58">
        <v>6.7</v>
      </c>
      <c r="H58">
        <v>3</v>
      </c>
      <c r="I58">
        <v>5.3</v>
      </c>
      <c r="J58">
        <v>0.7</v>
      </c>
      <c r="K58">
        <v>0</v>
      </c>
      <c r="L58">
        <v>0</v>
      </c>
      <c r="M58">
        <v>162.19999999999999</v>
      </c>
      <c r="N58">
        <v>0</v>
      </c>
      <c r="O58">
        <v>71.3</v>
      </c>
    </row>
    <row r="59" spans="1:15" x14ac:dyDescent="0.25">
      <c r="A59">
        <v>49</v>
      </c>
      <c r="B59" t="s">
        <v>539</v>
      </c>
      <c r="C59">
        <v>42.4</v>
      </c>
      <c r="D59">
        <v>0</v>
      </c>
      <c r="E59">
        <v>0</v>
      </c>
      <c r="F59">
        <v>11.1</v>
      </c>
      <c r="G59">
        <v>7.3</v>
      </c>
      <c r="H59">
        <v>3.9</v>
      </c>
      <c r="I59">
        <v>3.6</v>
      </c>
      <c r="J59">
        <v>0.9</v>
      </c>
      <c r="K59">
        <v>0</v>
      </c>
      <c r="L59">
        <v>0.6</v>
      </c>
      <c r="M59">
        <v>193.3</v>
      </c>
      <c r="N59">
        <v>0</v>
      </c>
      <c r="O59">
        <v>60.7</v>
      </c>
    </row>
    <row r="60" spans="1:15" x14ac:dyDescent="0.25">
      <c r="A60">
        <v>32</v>
      </c>
      <c r="B60" t="s">
        <v>543</v>
      </c>
      <c r="C60">
        <v>42</v>
      </c>
      <c r="D60">
        <v>0</v>
      </c>
      <c r="E60">
        <v>0</v>
      </c>
      <c r="F60">
        <v>7.5</v>
      </c>
      <c r="G60">
        <v>3</v>
      </c>
      <c r="H60">
        <v>4.5</v>
      </c>
      <c r="I60">
        <v>1</v>
      </c>
      <c r="J60">
        <v>2</v>
      </c>
      <c r="K60">
        <v>17</v>
      </c>
      <c r="L60">
        <v>2</v>
      </c>
      <c r="M60">
        <v>84.7</v>
      </c>
      <c r="N60">
        <v>0</v>
      </c>
      <c r="O60">
        <v>64.7</v>
      </c>
    </row>
    <row r="61" spans="1:15" x14ac:dyDescent="0.25">
      <c r="A61">
        <v>4</v>
      </c>
      <c r="B61" t="s">
        <v>549</v>
      </c>
      <c r="C61">
        <v>41.7</v>
      </c>
      <c r="D61">
        <v>0.7</v>
      </c>
      <c r="E61">
        <v>0.2</v>
      </c>
      <c r="F61">
        <v>9.6999999999999993</v>
      </c>
      <c r="G61">
        <v>5.5</v>
      </c>
      <c r="H61">
        <v>4.2</v>
      </c>
      <c r="I61">
        <v>2.2999999999999998</v>
      </c>
      <c r="J61">
        <v>1.8</v>
      </c>
      <c r="K61">
        <v>0</v>
      </c>
      <c r="L61">
        <v>0.2</v>
      </c>
      <c r="M61">
        <v>143</v>
      </c>
      <c r="N61">
        <v>0.3</v>
      </c>
      <c r="O61">
        <v>71.8</v>
      </c>
    </row>
    <row r="62" spans="1:15" x14ac:dyDescent="0.25">
      <c r="A62">
        <v>34</v>
      </c>
      <c r="B62" t="s">
        <v>557</v>
      </c>
      <c r="C62">
        <v>41</v>
      </c>
      <c r="D62">
        <v>0.8</v>
      </c>
      <c r="E62">
        <v>0</v>
      </c>
      <c r="F62">
        <v>9.8000000000000007</v>
      </c>
      <c r="G62">
        <v>4.3</v>
      </c>
      <c r="H62">
        <v>5.5</v>
      </c>
      <c r="I62">
        <v>3</v>
      </c>
      <c r="J62">
        <v>2.2999999999999998</v>
      </c>
      <c r="K62">
        <v>0</v>
      </c>
      <c r="L62">
        <v>0</v>
      </c>
      <c r="M62">
        <v>117</v>
      </c>
      <c r="N62">
        <v>0.3</v>
      </c>
      <c r="O62">
        <v>70.3</v>
      </c>
    </row>
    <row r="63" spans="1:15" x14ac:dyDescent="0.25">
      <c r="A63">
        <v>17</v>
      </c>
      <c r="B63" t="s">
        <v>561</v>
      </c>
      <c r="C63">
        <v>40.200000000000003</v>
      </c>
      <c r="D63">
        <v>0.7</v>
      </c>
      <c r="E63">
        <v>0.2</v>
      </c>
      <c r="F63">
        <v>8</v>
      </c>
      <c r="G63">
        <v>5.3</v>
      </c>
      <c r="H63">
        <v>2.7</v>
      </c>
      <c r="I63">
        <v>2.2999999999999998</v>
      </c>
      <c r="J63">
        <v>2.5</v>
      </c>
      <c r="K63">
        <v>0</v>
      </c>
      <c r="L63">
        <v>0.3</v>
      </c>
      <c r="M63">
        <v>138.4</v>
      </c>
      <c r="N63">
        <v>0.2</v>
      </c>
      <c r="O63">
        <v>62.9</v>
      </c>
    </row>
    <row r="64" spans="1:15" x14ac:dyDescent="0.25">
      <c r="A64">
        <v>45</v>
      </c>
      <c r="B64" t="s">
        <v>562</v>
      </c>
      <c r="C64">
        <v>40</v>
      </c>
      <c r="D64">
        <v>1.5</v>
      </c>
      <c r="E64">
        <v>1</v>
      </c>
      <c r="F64">
        <v>7</v>
      </c>
      <c r="G64">
        <v>5</v>
      </c>
      <c r="H64">
        <v>2</v>
      </c>
      <c r="I64">
        <v>2</v>
      </c>
      <c r="J64">
        <v>2</v>
      </c>
      <c r="K64">
        <v>0</v>
      </c>
      <c r="L64">
        <v>0</v>
      </c>
      <c r="M64">
        <v>85.6</v>
      </c>
      <c r="N64">
        <v>0.5</v>
      </c>
      <c r="O64">
        <v>65.400000000000006</v>
      </c>
    </row>
    <row r="65" spans="1:15" x14ac:dyDescent="0.25">
      <c r="A65">
        <v>41</v>
      </c>
      <c r="B65" t="s">
        <v>563</v>
      </c>
      <c r="C65">
        <v>40</v>
      </c>
      <c r="D65">
        <v>0.2</v>
      </c>
      <c r="E65">
        <v>0</v>
      </c>
      <c r="F65">
        <v>11.2</v>
      </c>
      <c r="G65">
        <v>6.6</v>
      </c>
      <c r="H65">
        <v>4.5999999999999996</v>
      </c>
      <c r="I65">
        <v>2.4</v>
      </c>
      <c r="J65">
        <v>0.8</v>
      </c>
      <c r="K65">
        <v>0</v>
      </c>
      <c r="L65">
        <v>1.2</v>
      </c>
      <c r="M65">
        <v>204.4</v>
      </c>
      <c r="N65">
        <v>0</v>
      </c>
      <c r="O65">
        <v>47.4</v>
      </c>
    </row>
    <row r="66" spans="1:15" x14ac:dyDescent="0.25">
      <c r="A66">
        <v>32</v>
      </c>
      <c r="B66" t="s">
        <v>567</v>
      </c>
      <c r="C66">
        <v>39</v>
      </c>
      <c r="D66">
        <v>0</v>
      </c>
      <c r="E66">
        <v>0</v>
      </c>
      <c r="F66">
        <v>8.8000000000000007</v>
      </c>
      <c r="G66">
        <v>5.0999999999999996</v>
      </c>
      <c r="H66">
        <v>3.7</v>
      </c>
      <c r="I66">
        <v>4.4000000000000004</v>
      </c>
      <c r="J66">
        <v>1.4</v>
      </c>
      <c r="K66">
        <v>0</v>
      </c>
      <c r="L66">
        <v>0</v>
      </c>
      <c r="M66">
        <v>55.1</v>
      </c>
      <c r="N66">
        <v>0</v>
      </c>
      <c r="O66">
        <v>98.4</v>
      </c>
    </row>
    <row r="67" spans="1:15" x14ac:dyDescent="0.25">
      <c r="A67">
        <v>38</v>
      </c>
      <c r="B67" t="s">
        <v>570</v>
      </c>
      <c r="C67">
        <v>38.4</v>
      </c>
      <c r="D67">
        <v>0.3</v>
      </c>
      <c r="E67">
        <v>0.4</v>
      </c>
      <c r="F67">
        <v>7.3</v>
      </c>
      <c r="G67">
        <v>4.3</v>
      </c>
      <c r="H67">
        <v>3</v>
      </c>
      <c r="I67">
        <v>2</v>
      </c>
      <c r="J67">
        <v>1.9</v>
      </c>
      <c r="K67">
        <v>3.9</v>
      </c>
      <c r="L67">
        <v>0.3</v>
      </c>
      <c r="M67">
        <v>127.3</v>
      </c>
      <c r="N67">
        <v>0.3</v>
      </c>
      <c r="O67">
        <v>70.099999999999994</v>
      </c>
    </row>
    <row r="68" spans="1:15" x14ac:dyDescent="0.25">
      <c r="A68">
        <v>34</v>
      </c>
      <c r="B68" t="s">
        <v>574</v>
      </c>
      <c r="C68">
        <v>37.299999999999997</v>
      </c>
      <c r="D68">
        <v>1</v>
      </c>
      <c r="E68">
        <v>0.8</v>
      </c>
      <c r="F68">
        <v>7.5</v>
      </c>
      <c r="G68">
        <v>4</v>
      </c>
      <c r="H68">
        <v>3.5</v>
      </c>
      <c r="I68">
        <v>3</v>
      </c>
      <c r="J68">
        <v>0.8</v>
      </c>
      <c r="K68">
        <v>0</v>
      </c>
      <c r="L68">
        <v>0</v>
      </c>
      <c r="M68">
        <v>119.1</v>
      </c>
      <c r="N68">
        <v>0.3</v>
      </c>
      <c r="O68">
        <v>67</v>
      </c>
    </row>
    <row r="69" spans="1:15" x14ac:dyDescent="0.25">
      <c r="A69">
        <v>48</v>
      </c>
      <c r="B69" t="s">
        <v>576</v>
      </c>
      <c r="C69">
        <v>37.1</v>
      </c>
      <c r="D69">
        <v>0.5</v>
      </c>
      <c r="E69">
        <v>0.5</v>
      </c>
      <c r="F69">
        <v>8.1999999999999993</v>
      </c>
      <c r="G69">
        <v>5.0999999999999996</v>
      </c>
      <c r="H69">
        <v>3.1</v>
      </c>
      <c r="I69">
        <v>2.1</v>
      </c>
      <c r="J69">
        <v>1.8</v>
      </c>
      <c r="K69">
        <v>0</v>
      </c>
      <c r="L69">
        <v>0.4</v>
      </c>
      <c r="M69">
        <v>166.5</v>
      </c>
      <c r="N69">
        <v>0.1</v>
      </c>
      <c r="O69">
        <v>81.099999999999994</v>
      </c>
    </row>
    <row r="70" spans="1:15" x14ac:dyDescent="0.25">
      <c r="A70">
        <v>29</v>
      </c>
      <c r="B70" t="s">
        <v>580</v>
      </c>
      <c r="C70">
        <v>36.700000000000003</v>
      </c>
      <c r="D70">
        <v>0.8</v>
      </c>
      <c r="E70">
        <v>0.5</v>
      </c>
      <c r="F70">
        <v>7.5</v>
      </c>
      <c r="G70">
        <v>5</v>
      </c>
      <c r="H70">
        <v>2.5</v>
      </c>
      <c r="I70">
        <v>3.2</v>
      </c>
      <c r="J70">
        <v>0.8</v>
      </c>
      <c r="K70">
        <v>0</v>
      </c>
      <c r="L70">
        <v>0</v>
      </c>
      <c r="M70">
        <v>138.69999999999999</v>
      </c>
      <c r="N70">
        <v>0.5</v>
      </c>
      <c r="O70">
        <v>48.8</v>
      </c>
    </row>
    <row r="71" spans="1:15" x14ac:dyDescent="0.25">
      <c r="A71">
        <v>26</v>
      </c>
      <c r="B71" t="s">
        <v>584</v>
      </c>
      <c r="C71">
        <v>36</v>
      </c>
      <c r="D71">
        <v>0.4</v>
      </c>
      <c r="E71">
        <v>1.1000000000000001</v>
      </c>
      <c r="F71">
        <v>7.4</v>
      </c>
      <c r="G71">
        <v>5.0999999999999996</v>
      </c>
      <c r="H71">
        <v>2.2999999999999998</v>
      </c>
      <c r="I71">
        <v>2.8</v>
      </c>
      <c r="J71">
        <v>1.4</v>
      </c>
      <c r="K71">
        <v>0</v>
      </c>
      <c r="L71">
        <v>0.1</v>
      </c>
      <c r="M71">
        <v>167.1</v>
      </c>
      <c r="N71">
        <v>0.2</v>
      </c>
      <c r="O71">
        <v>80.900000000000006</v>
      </c>
    </row>
    <row r="72" spans="1:15" x14ac:dyDescent="0.25">
      <c r="A72">
        <v>44</v>
      </c>
      <c r="B72" t="s">
        <v>596</v>
      </c>
      <c r="C72">
        <v>33</v>
      </c>
      <c r="D72">
        <v>0.2</v>
      </c>
      <c r="E72">
        <v>0.2</v>
      </c>
      <c r="F72">
        <v>8.6</v>
      </c>
      <c r="G72">
        <v>3</v>
      </c>
      <c r="H72">
        <v>5.6</v>
      </c>
      <c r="I72">
        <v>1.6</v>
      </c>
      <c r="J72">
        <v>1.8</v>
      </c>
      <c r="K72">
        <v>0</v>
      </c>
      <c r="L72">
        <v>0.2</v>
      </c>
      <c r="M72">
        <v>105.4</v>
      </c>
      <c r="N72">
        <v>0.2</v>
      </c>
      <c r="O72">
        <v>51.1</v>
      </c>
    </row>
    <row r="73" spans="1:15" x14ac:dyDescent="0.25">
      <c r="A73">
        <v>43</v>
      </c>
      <c r="B73" t="s">
        <v>624</v>
      </c>
      <c r="C73">
        <v>27.2</v>
      </c>
      <c r="D73">
        <v>0.6</v>
      </c>
      <c r="E73">
        <v>0.6</v>
      </c>
      <c r="F73">
        <v>5.2</v>
      </c>
      <c r="G73">
        <v>3.2</v>
      </c>
      <c r="H73">
        <v>2</v>
      </c>
      <c r="I73">
        <v>2.2000000000000002</v>
      </c>
      <c r="J73">
        <v>0.8</v>
      </c>
      <c r="K73">
        <v>0.2</v>
      </c>
      <c r="L73">
        <v>0.2</v>
      </c>
      <c r="M73">
        <v>93.6</v>
      </c>
      <c r="N73">
        <v>0</v>
      </c>
      <c r="O73">
        <v>59.3</v>
      </c>
    </row>
    <row r="74" spans="1:15" x14ac:dyDescent="0.25">
      <c r="A74">
        <v>46</v>
      </c>
      <c r="B74" t="s">
        <v>631</v>
      </c>
      <c r="C74">
        <v>26.7</v>
      </c>
      <c r="D74">
        <v>0</v>
      </c>
      <c r="E74">
        <v>0</v>
      </c>
      <c r="F74">
        <v>8.6999999999999993</v>
      </c>
      <c r="G74">
        <v>3</v>
      </c>
      <c r="H74">
        <v>5.7</v>
      </c>
      <c r="I74">
        <v>1.3</v>
      </c>
      <c r="J74">
        <v>0.7</v>
      </c>
      <c r="K74">
        <v>0</v>
      </c>
      <c r="L74">
        <v>0</v>
      </c>
      <c r="M74">
        <v>60.6</v>
      </c>
      <c r="N74">
        <v>0</v>
      </c>
      <c r="O74">
        <v>91.1</v>
      </c>
    </row>
    <row r="75" spans="1:15" x14ac:dyDescent="0.25">
      <c r="A75">
        <v>29</v>
      </c>
      <c r="B75" t="s">
        <v>635</v>
      </c>
      <c r="C75">
        <v>26</v>
      </c>
      <c r="D75">
        <v>0.7</v>
      </c>
      <c r="E75">
        <v>0</v>
      </c>
      <c r="F75">
        <v>5.7</v>
      </c>
      <c r="G75">
        <v>3</v>
      </c>
      <c r="H75">
        <v>2.7</v>
      </c>
      <c r="I75">
        <v>1.3</v>
      </c>
      <c r="J75">
        <v>1</v>
      </c>
      <c r="K75">
        <v>0</v>
      </c>
      <c r="L75">
        <v>0</v>
      </c>
      <c r="M75">
        <v>72.7</v>
      </c>
      <c r="N75">
        <v>0.3</v>
      </c>
      <c r="O75">
        <v>59.1</v>
      </c>
    </row>
    <row r="76" spans="1:15" x14ac:dyDescent="0.25">
      <c r="A76">
        <v>37</v>
      </c>
      <c r="B76" t="s">
        <v>643</v>
      </c>
      <c r="C76">
        <v>22</v>
      </c>
      <c r="D76">
        <v>1</v>
      </c>
      <c r="E76">
        <v>0</v>
      </c>
      <c r="F76">
        <v>5</v>
      </c>
      <c r="G76">
        <v>3</v>
      </c>
      <c r="H76">
        <v>2</v>
      </c>
      <c r="I76">
        <v>2</v>
      </c>
      <c r="J76">
        <v>0</v>
      </c>
      <c r="K76">
        <v>0</v>
      </c>
      <c r="L76">
        <v>0</v>
      </c>
      <c r="M76">
        <v>158.4</v>
      </c>
      <c r="N76">
        <v>1</v>
      </c>
      <c r="O76">
        <v>70.099999999999994</v>
      </c>
    </row>
    <row r="77" spans="1:15" x14ac:dyDescent="0.25">
      <c r="A77">
        <v>42</v>
      </c>
      <c r="B77" t="s">
        <v>658</v>
      </c>
      <c r="C77">
        <v>11</v>
      </c>
      <c r="D77">
        <v>0</v>
      </c>
      <c r="E77">
        <v>0</v>
      </c>
      <c r="F77">
        <v>2</v>
      </c>
      <c r="G77">
        <v>2</v>
      </c>
      <c r="H77">
        <v>0</v>
      </c>
      <c r="I77">
        <v>1</v>
      </c>
      <c r="J77">
        <v>1</v>
      </c>
      <c r="K77">
        <v>1</v>
      </c>
      <c r="L77">
        <v>0</v>
      </c>
      <c r="M77">
        <v>67.400000000000006</v>
      </c>
      <c r="N77">
        <v>0</v>
      </c>
      <c r="O77">
        <v>25.8</v>
      </c>
    </row>
    <row r="78" spans="1:15" x14ac:dyDescent="0.25">
      <c r="A78">
        <v>23</v>
      </c>
      <c r="B78" t="s">
        <v>741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39</v>
      </c>
      <c r="B79" t="s">
        <v>742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13</v>
      </c>
      <c r="B80" t="s">
        <v>743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33</v>
      </c>
      <c r="B81" t="s">
        <v>744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19</v>
      </c>
      <c r="B82" t="s">
        <v>745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18</v>
      </c>
      <c r="B83" t="s">
        <v>746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47</v>
      </c>
      <c r="B84" t="s">
        <v>747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24</v>
      </c>
      <c r="B85" t="s">
        <v>748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20</v>
      </c>
      <c r="B86" t="s">
        <v>749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48</v>
      </c>
      <c r="B87" t="s">
        <v>750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42</v>
      </c>
      <c r="B88" t="s">
        <v>751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47</v>
      </c>
      <c r="B89" t="s">
        <v>752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16</v>
      </c>
      <c r="B90" t="s">
        <v>753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38</v>
      </c>
      <c r="B91" t="s">
        <v>754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45</v>
      </c>
      <c r="B92" t="s">
        <v>755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61EF-C360-47D5-BF6F-98B12C070798}">
  <dimension ref="A1:O89"/>
  <sheetViews>
    <sheetView topLeftCell="A37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20.14062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8</v>
      </c>
      <c r="B2" t="s">
        <v>112</v>
      </c>
      <c r="C2">
        <v>105.1</v>
      </c>
      <c r="D2">
        <v>0.4</v>
      </c>
      <c r="E2">
        <v>0.4</v>
      </c>
      <c r="F2">
        <v>27.9</v>
      </c>
      <c r="G2">
        <v>12.3</v>
      </c>
      <c r="H2">
        <v>15.6</v>
      </c>
      <c r="I2">
        <v>3.1</v>
      </c>
      <c r="J2">
        <v>6.4</v>
      </c>
      <c r="K2">
        <v>0</v>
      </c>
      <c r="L2">
        <v>4.5999999999999996</v>
      </c>
      <c r="M2">
        <v>440.7</v>
      </c>
      <c r="N2">
        <v>0.7</v>
      </c>
      <c r="O2">
        <v>82.5</v>
      </c>
    </row>
    <row r="3" spans="1:15" x14ac:dyDescent="0.25">
      <c r="A3">
        <v>9</v>
      </c>
      <c r="B3" t="s">
        <v>130</v>
      </c>
      <c r="C3">
        <v>98.7</v>
      </c>
      <c r="D3">
        <v>1</v>
      </c>
      <c r="E3">
        <v>0.2</v>
      </c>
      <c r="F3">
        <v>17.8</v>
      </c>
      <c r="G3">
        <v>7.6</v>
      </c>
      <c r="H3">
        <v>10.199999999999999</v>
      </c>
      <c r="I3">
        <v>3.4</v>
      </c>
      <c r="J3">
        <v>3.8</v>
      </c>
      <c r="K3">
        <v>26.9</v>
      </c>
      <c r="L3">
        <v>3.9</v>
      </c>
      <c r="M3">
        <v>209.4</v>
      </c>
      <c r="N3">
        <v>0.5</v>
      </c>
      <c r="O3">
        <v>80.5</v>
      </c>
    </row>
    <row r="4" spans="1:15" x14ac:dyDescent="0.25">
      <c r="A4">
        <v>3</v>
      </c>
      <c r="B4" t="s">
        <v>139</v>
      </c>
      <c r="C4">
        <v>94.4</v>
      </c>
      <c r="D4">
        <v>0.5</v>
      </c>
      <c r="E4">
        <v>0.4</v>
      </c>
      <c r="F4">
        <v>23.8</v>
      </c>
      <c r="G4">
        <v>11.5</v>
      </c>
      <c r="H4">
        <v>12.3</v>
      </c>
      <c r="I4">
        <v>3.8</v>
      </c>
      <c r="J4">
        <v>5.7</v>
      </c>
      <c r="K4">
        <v>0</v>
      </c>
      <c r="L4">
        <v>6.3</v>
      </c>
      <c r="M4">
        <v>350.3</v>
      </c>
      <c r="N4">
        <v>0.6</v>
      </c>
      <c r="O4">
        <v>81.400000000000006</v>
      </c>
    </row>
    <row r="5" spans="1:15" x14ac:dyDescent="0.25">
      <c r="A5">
        <v>3</v>
      </c>
      <c r="B5" t="s">
        <v>140</v>
      </c>
      <c r="C5">
        <v>94.2</v>
      </c>
      <c r="D5">
        <v>0.3</v>
      </c>
      <c r="E5">
        <v>0.3</v>
      </c>
      <c r="F5">
        <v>27.4</v>
      </c>
      <c r="G5">
        <v>13.4</v>
      </c>
      <c r="H5">
        <v>14</v>
      </c>
      <c r="I5">
        <v>1.9</v>
      </c>
      <c r="J5">
        <v>4.5999999999999996</v>
      </c>
      <c r="K5">
        <v>0</v>
      </c>
      <c r="L5">
        <v>8</v>
      </c>
      <c r="M5">
        <v>453.6</v>
      </c>
      <c r="N5">
        <v>0.6</v>
      </c>
      <c r="O5">
        <v>82.9</v>
      </c>
    </row>
    <row r="6" spans="1:15" x14ac:dyDescent="0.25">
      <c r="A6">
        <v>6</v>
      </c>
      <c r="B6" t="s">
        <v>147</v>
      </c>
      <c r="C6">
        <v>92.7</v>
      </c>
      <c r="D6">
        <v>0.1</v>
      </c>
      <c r="E6">
        <v>0.1</v>
      </c>
      <c r="F6">
        <v>24.1</v>
      </c>
      <c r="G6">
        <v>16.100000000000001</v>
      </c>
      <c r="H6">
        <v>8.1</v>
      </c>
      <c r="I6">
        <v>5.6</v>
      </c>
      <c r="J6">
        <v>3.1</v>
      </c>
      <c r="K6">
        <v>0</v>
      </c>
      <c r="L6">
        <v>1.3</v>
      </c>
      <c r="M6">
        <v>479.2</v>
      </c>
      <c r="N6">
        <v>0.3</v>
      </c>
      <c r="O6">
        <v>89.5</v>
      </c>
    </row>
    <row r="7" spans="1:15" x14ac:dyDescent="0.25">
      <c r="A7">
        <v>17</v>
      </c>
      <c r="B7" t="s">
        <v>149</v>
      </c>
      <c r="C7">
        <v>92.4</v>
      </c>
      <c r="D7">
        <v>0.4</v>
      </c>
      <c r="E7">
        <v>0.3</v>
      </c>
      <c r="F7">
        <v>13.6</v>
      </c>
      <c r="G7">
        <v>5.3</v>
      </c>
      <c r="H7">
        <v>8.3000000000000007</v>
      </c>
      <c r="I7">
        <v>2.1</v>
      </c>
      <c r="J7">
        <v>3.9</v>
      </c>
      <c r="K7">
        <v>38.299999999999997</v>
      </c>
      <c r="L7">
        <v>4.4000000000000004</v>
      </c>
      <c r="M7">
        <v>155.9</v>
      </c>
      <c r="N7">
        <v>0.1</v>
      </c>
      <c r="O7">
        <v>82.9</v>
      </c>
    </row>
    <row r="8" spans="1:15" x14ac:dyDescent="0.25">
      <c r="A8">
        <v>12</v>
      </c>
      <c r="B8" t="s">
        <v>153</v>
      </c>
      <c r="C8">
        <v>91</v>
      </c>
      <c r="D8">
        <v>1.3</v>
      </c>
      <c r="E8">
        <v>1</v>
      </c>
      <c r="F8">
        <v>23</v>
      </c>
      <c r="G8">
        <v>12.3</v>
      </c>
      <c r="H8">
        <v>10.8</v>
      </c>
      <c r="I8">
        <v>3.3</v>
      </c>
      <c r="J8">
        <v>4.3</v>
      </c>
      <c r="K8">
        <v>0</v>
      </c>
      <c r="L8">
        <v>5.3</v>
      </c>
      <c r="M8">
        <v>397.5</v>
      </c>
      <c r="N8">
        <v>0.5</v>
      </c>
      <c r="O8">
        <v>77.400000000000006</v>
      </c>
    </row>
    <row r="9" spans="1:15" x14ac:dyDescent="0.25">
      <c r="A9">
        <v>10</v>
      </c>
      <c r="B9" t="s">
        <v>169</v>
      </c>
      <c r="C9">
        <v>87.7</v>
      </c>
      <c r="D9">
        <v>0.1</v>
      </c>
      <c r="E9">
        <v>0.1</v>
      </c>
      <c r="F9">
        <v>23.7</v>
      </c>
      <c r="G9">
        <v>17</v>
      </c>
      <c r="H9">
        <v>6.7</v>
      </c>
      <c r="I9">
        <v>4.7</v>
      </c>
      <c r="J9">
        <v>2.2000000000000002</v>
      </c>
      <c r="K9">
        <v>0</v>
      </c>
      <c r="L9">
        <v>1</v>
      </c>
      <c r="M9">
        <v>587.29999999999995</v>
      </c>
      <c r="N9">
        <v>0.7</v>
      </c>
      <c r="O9">
        <v>82.7</v>
      </c>
    </row>
    <row r="10" spans="1:15" x14ac:dyDescent="0.25">
      <c r="A10">
        <v>13</v>
      </c>
      <c r="B10" t="s">
        <v>174</v>
      </c>
      <c r="C10">
        <v>86</v>
      </c>
      <c r="D10">
        <v>0</v>
      </c>
      <c r="E10">
        <v>0</v>
      </c>
      <c r="F10">
        <v>21.3</v>
      </c>
      <c r="G10">
        <v>16.7</v>
      </c>
      <c r="H10">
        <v>4.5999999999999996</v>
      </c>
      <c r="I10">
        <v>6.6</v>
      </c>
      <c r="J10">
        <v>2.1</v>
      </c>
      <c r="K10">
        <v>0</v>
      </c>
      <c r="L10">
        <v>0.4</v>
      </c>
      <c r="M10">
        <v>452.1</v>
      </c>
      <c r="N10">
        <v>0.1</v>
      </c>
      <c r="O10">
        <v>90.7</v>
      </c>
    </row>
    <row r="11" spans="1:15" x14ac:dyDescent="0.25">
      <c r="A11">
        <v>30</v>
      </c>
      <c r="B11" t="s">
        <v>200</v>
      </c>
      <c r="C11">
        <v>80.7</v>
      </c>
      <c r="D11">
        <v>0.4</v>
      </c>
      <c r="E11">
        <v>0.6</v>
      </c>
      <c r="F11">
        <v>20.6</v>
      </c>
      <c r="G11">
        <v>11.6</v>
      </c>
      <c r="H11">
        <v>9</v>
      </c>
      <c r="I11">
        <v>3.9</v>
      </c>
      <c r="J11">
        <v>3.6</v>
      </c>
      <c r="K11">
        <v>0</v>
      </c>
      <c r="L11">
        <v>2.6</v>
      </c>
      <c r="M11">
        <v>340.7</v>
      </c>
      <c r="N11">
        <v>0.4</v>
      </c>
      <c r="O11">
        <v>76.5</v>
      </c>
    </row>
    <row r="12" spans="1:15" x14ac:dyDescent="0.25">
      <c r="A12">
        <v>13</v>
      </c>
      <c r="B12" t="s">
        <v>223</v>
      </c>
      <c r="C12">
        <v>76.900000000000006</v>
      </c>
      <c r="D12">
        <v>0.8</v>
      </c>
      <c r="E12">
        <v>0.9</v>
      </c>
      <c r="F12">
        <v>17.399999999999999</v>
      </c>
      <c r="G12">
        <v>9.6</v>
      </c>
      <c r="H12">
        <v>7.8</v>
      </c>
      <c r="I12">
        <v>4.3</v>
      </c>
      <c r="J12">
        <v>3.6</v>
      </c>
      <c r="K12">
        <v>0</v>
      </c>
      <c r="L12">
        <v>1.9</v>
      </c>
      <c r="M12">
        <v>225.4</v>
      </c>
      <c r="N12">
        <v>0.4</v>
      </c>
      <c r="O12">
        <v>82.7</v>
      </c>
    </row>
    <row r="13" spans="1:15" x14ac:dyDescent="0.25">
      <c r="A13">
        <v>25</v>
      </c>
      <c r="B13" t="s">
        <v>226</v>
      </c>
      <c r="C13">
        <v>76.400000000000006</v>
      </c>
      <c r="D13">
        <v>0.1</v>
      </c>
      <c r="E13">
        <v>0.3</v>
      </c>
      <c r="F13">
        <v>21.1</v>
      </c>
      <c r="G13">
        <v>11.1</v>
      </c>
      <c r="H13">
        <v>10.1</v>
      </c>
      <c r="I13">
        <v>3.4</v>
      </c>
      <c r="J13">
        <v>3.2</v>
      </c>
      <c r="K13">
        <v>0</v>
      </c>
      <c r="L13">
        <v>3.3</v>
      </c>
      <c r="M13">
        <v>324.2</v>
      </c>
      <c r="N13">
        <v>0.5</v>
      </c>
      <c r="O13">
        <v>73.900000000000006</v>
      </c>
    </row>
    <row r="14" spans="1:15" x14ac:dyDescent="0.25">
      <c r="A14">
        <v>6</v>
      </c>
      <c r="B14" t="s">
        <v>236</v>
      </c>
      <c r="C14">
        <v>74.3</v>
      </c>
      <c r="D14">
        <v>0.5</v>
      </c>
      <c r="E14">
        <v>0.2</v>
      </c>
      <c r="F14">
        <v>18.7</v>
      </c>
      <c r="G14">
        <v>12.7</v>
      </c>
      <c r="H14">
        <v>6</v>
      </c>
      <c r="I14">
        <v>6.2</v>
      </c>
      <c r="J14">
        <v>1.3</v>
      </c>
      <c r="K14">
        <v>0</v>
      </c>
      <c r="L14">
        <v>0.2</v>
      </c>
      <c r="M14">
        <v>348.7</v>
      </c>
      <c r="N14">
        <v>0.3</v>
      </c>
      <c r="O14">
        <v>92.3</v>
      </c>
    </row>
    <row r="15" spans="1:15" x14ac:dyDescent="0.25">
      <c r="A15">
        <v>19</v>
      </c>
      <c r="B15" t="s">
        <v>237</v>
      </c>
      <c r="C15">
        <v>74.2</v>
      </c>
      <c r="D15">
        <v>2.9</v>
      </c>
      <c r="E15">
        <v>1.6</v>
      </c>
      <c r="F15">
        <v>12.6</v>
      </c>
      <c r="G15">
        <v>9.6</v>
      </c>
      <c r="H15">
        <v>3</v>
      </c>
      <c r="I15">
        <v>5.5</v>
      </c>
      <c r="J15">
        <v>1.2</v>
      </c>
      <c r="K15">
        <v>0</v>
      </c>
      <c r="L15">
        <v>0.1</v>
      </c>
      <c r="M15">
        <v>270.3</v>
      </c>
      <c r="N15">
        <v>1.1000000000000001</v>
      </c>
      <c r="O15">
        <v>84.7</v>
      </c>
    </row>
    <row r="16" spans="1:15" x14ac:dyDescent="0.25">
      <c r="A16">
        <v>5</v>
      </c>
      <c r="B16" t="s">
        <v>244</v>
      </c>
      <c r="C16">
        <v>73.400000000000006</v>
      </c>
      <c r="D16">
        <v>0.3</v>
      </c>
      <c r="E16">
        <v>0.6</v>
      </c>
      <c r="F16">
        <v>19.5</v>
      </c>
      <c r="G16">
        <v>9.1</v>
      </c>
      <c r="H16">
        <v>10.5</v>
      </c>
      <c r="I16">
        <v>1.8</v>
      </c>
      <c r="J16">
        <v>5.3</v>
      </c>
      <c r="K16">
        <v>0</v>
      </c>
      <c r="L16">
        <v>4.5999999999999996</v>
      </c>
      <c r="M16">
        <v>279</v>
      </c>
      <c r="N16">
        <v>0.4</v>
      </c>
      <c r="O16">
        <v>70.599999999999994</v>
      </c>
    </row>
    <row r="17" spans="1:15" x14ac:dyDescent="0.25">
      <c r="A17">
        <v>26</v>
      </c>
      <c r="B17" t="s">
        <v>246</v>
      </c>
      <c r="C17">
        <v>73.3</v>
      </c>
      <c r="D17">
        <v>1</v>
      </c>
      <c r="E17">
        <v>0</v>
      </c>
      <c r="F17">
        <v>17.8</v>
      </c>
      <c r="G17">
        <v>9.8000000000000007</v>
      </c>
      <c r="H17">
        <v>8</v>
      </c>
      <c r="I17">
        <v>3</v>
      </c>
      <c r="J17">
        <v>4</v>
      </c>
      <c r="K17">
        <v>0</v>
      </c>
      <c r="L17">
        <v>2</v>
      </c>
      <c r="M17">
        <v>305</v>
      </c>
      <c r="N17">
        <v>0.3</v>
      </c>
      <c r="O17">
        <v>61.9</v>
      </c>
    </row>
    <row r="18" spans="1:15" x14ac:dyDescent="0.25">
      <c r="A18">
        <v>33</v>
      </c>
      <c r="B18" t="s">
        <v>252</v>
      </c>
      <c r="C18">
        <v>71.400000000000006</v>
      </c>
      <c r="D18">
        <v>1.2</v>
      </c>
      <c r="E18">
        <v>0.5</v>
      </c>
      <c r="F18">
        <v>17.399999999999999</v>
      </c>
      <c r="G18">
        <v>10</v>
      </c>
      <c r="H18">
        <v>7.4</v>
      </c>
      <c r="I18">
        <v>3.7</v>
      </c>
      <c r="J18">
        <v>2.1</v>
      </c>
      <c r="K18">
        <v>0</v>
      </c>
      <c r="L18">
        <v>0.9</v>
      </c>
      <c r="M18">
        <v>278.5</v>
      </c>
      <c r="N18">
        <v>0.7</v>
      </c>
      <c r="O18">
        <v>79.599999999999994</v>
      </c>
    </row>
    <row r="19" spans="1:15" x14ac:dyDescent="0.25">
      <c r="A19">
        <v>1</v>
      </c>
      <c r="B19" t="s">
        <v>253</v>
      </c>
      <c r="C19">
        <v>71.2</v>
      </c>
      <c r="D19">
        <v>0.3</v>
      </c>
      <c r="E19">
        <v>0.1</v>
      </c>
      <c r="F19">
        <v>17.100000000000001</v>
      </c>
      <c r="G19">
        <v>9.1</v>
      </c>
      <c r="H19">
        <v>7.9</v>
      </c>
      <c r="I19">
        <v>4.9000000000000004</v>
      </c>
      <c r="J19">
        <v>3.1</v>
      </c>
      <c r="K19">
        <v>0</v>
      </c>
      <c r="L19">
        <v>1.1000000000000001</v>
      </c>
      <c r="M19">
        <v>243.7</v>
      </c>
      <c r="N19">
        <v>0.4</v>
      </c>
      <c r="O19">
        <v>80.8</v>
      </c>
    </row>
    <row r="20" spans="1:15" x14ac:dyDescent="0.25">
      <c r="A20">
        <v>15</v>
      </c>
      <c r="B20" t="s">
        <v>255</v>
      </c>
      <c r="C20">
        <v>71</v>
      </c>
      <c r="D20">
        <v>1.3</v>
      </c>
      <c r="E20">
        <v>1.1000000000000001</v>
      </c>
      <c r="F20">
        <v>18.399999999999999</v>
      </c>
      <c r="G20">
        <v>10.5</v>
      </c>
      <c r="H20">
        <v>7.9</v>
      </c>
      <c r="I20">
        <v>3</v>
      </c>
      <c r="J20">
        <v>2.4</v>
      </c>
      <c r="K20">
        <v>0</v>
      </c>
      <c r="L20">
        <v>2.9</v>
      </c>
      <c r="M20">
        <v>329</v>
      </c>
      <c r="N20">
        <v>0.6</v>
      </c>
      <c r="O20">
        <v>82.9</v>
      </c>
    </row>
    <row r="21" spans="1:15" x14ac:dyDescent="0.25">
      <c r="A21">
        <v>11</v>
      </c>
      <c r="B21" t="s">
        <v>256</v>
      </c>
      <c r="C21">
        <v>71</v>
      </c>
      <c r="D21">
        <v>0.3</v>
      </c>
      <c r="E21">
        <v>0.2</v>
      </c>
      <c r="F21">
        <v>16.7</v>
      </c>
      <c r="G21">
        <v>8.1</v>
      </c>
      <c r="H21">
        <v>8.6</v>
      </c>
      <c r="I21">
        <v>2</v>
      </c>
      <c r="J21">
        <v>6</v>
      </c>
      <c r="K21">
        <v>0.8</v>
      </c>
      <c r="L21">
        <v>4.9000000000000004</v>
      </c>
      <c r="M21">
        <v>229.9</v>
      </c>
      <c r="N21">
        <v>0.4</v>
      </c>
      <c r="O21">
        <v>72.8</v>
      </c>
    </row>
    <row r="22" spans="1:15" x14ac:dyDescent="0.25">
      <c r="A22">
        <v>24</v>
      </c>
      <c r="B22" t="s">
        <v>258</v>
      </c>
      <c r="C22">
        <v>70.900000000000006</v>
      </c>
      <c r="D22">
        <v>0</v>
      </c>
      <c r="E22">
        <v>0.1</v>
      </c>
      <c r="F22">
        <v>18.7</v>
      </c>
      <c r="G22">
        <v>11.5</v>
      </c>
      <c r="H22">
        <v>7.2</v>
      </c>
      <c r="I22">
        <v>5.6</v>
      </c>
      <c r="J22">
        <v>1.8</v>
      </c>
      <c r="K22">
        <v>0</v>
      </c>
      <c r="L22">
        <v>0.1</v>
      </c>
      <c r="M22">
        <v>321.8</v>
      </c>
      <c r="N22">
        <v>0.1</v>
      </c>
      <c r="O22">
        <v>92</v>
      </c>
    </row>
    <row r="23" spans="1:15" x14ac:dyDescent="0.25">
      <c r="A23">
        <v>16</v>
      </c>
      <c r="B23" t="s">
        <v>261</v>
      </c>
      <c r="C23">
        <v>70.7</v>
      </c>
      <c r="D23">
        <v>0.3</v>
      </c>
      <c r="E23">
        <v>0.4</v>
      </c>
      <c r="F23">
        <v>18.100000000000001</v>
      </c>
      <c r="G23">
        <v>12.6</v>
      </c>
      <c r="H23">
        <v>5.5</v>
      </c>
      <c r="I23">
        <v>4.5</v>
      </c>
      <c r="J23">
        <v>1.8</v>
      </c>
      <c r="K23">
        <v>0</v>
      </c>
      <c r="L23">
        <v>1.7</v>
      </c>
      <c r="M23">
        <v>416.2</v>
      </c>
      <c r="N23">
        <v>0.5</v>
      </c>
      <c r="O23">
        <v>78.2</v>
      </c>
    </row>
    <row r="24" spans="1:15" x14ac:dyDescent="0.25">
      <c r="A24">
        <v>44</v>
      </c>
      <c r="B24" t="s">
        <v>265</v>
      </c>
      <c r="C24">
        <v>70.099999999999994</v>
      </c>
      <c r="D24">
        <v>0.1</v>
      </c>
      <c r="E24">
        <v>0.5</v>
      </c>
      <c r="F24">
        <v>18.899999999999999</v>
      </c>
      <c r="G24">
        <v>8.8000000000000007</v>
      </c>
      <c r="H24">
        <v>10.1</v>
      </c>
      <c r="I24">
        <v>4.3</v>
      </c>
      <c r="J24">
        <v>3</v>
      </c>
      <c r="K24">
        <v>0</v>
      </c>
      <c r="L24">
        <v>2.9</v>
      </c>
      <c r="M24">
        <v>300.89999999999998</v>
      </c>
      <c r="N24">
        <v>0.4</v>
      </c>
      <c r="O24">
        <v>78.400000000000006</v>
      </c>
    </row>
    <row r="25" spans="1:15" x14ac:dyDescent="0.25">
      <c r="A25">
        <v>23</v>
      </c>
      <c r="B25" t="s">
        <v>270</v>
      </c>
      <c r="C25">
        <v>69.7</v>
      </c>
      <c r="D25">
        <v>0.5</v>
      </c>
      <c r="E25">
        <v>0.3</v>
      </c>
      <c r="F25">
        <v>16.5</v>
      </c>
      <c r="G25">
        <v>9</v>
      </c>
      <c r="H25">
        <v>7.5</v>
      </c>
      <c r="I25">
        <v>4.9000000000000004</v>
      </c>
      <c r="J25">
        <v>1.7</v>
      </c>
      <c r="K25">
        <v>2.2999999999999998</v>
      </c>
      <c r="L25">
        <v>0.5</v>
      </c>
      <c r="M25">
        <v>303.10000000000002</v>
      </c>
      <c r="N25">
        <v>0.3</v>
      </c>
      <c r="O25">
        <v>86</v>
      </c>
    </row>
    <row r="26" spans="1:15" x14ac:dyDescent="0.25">
      <c r="A26">
        <v>34</v>
      </c>
      <c r="B26" t="s">
        <v>280</v>
      </c>
      <c r="C26">
        <v>68.5</v>
      </c>
      <c r="D26">
        <v>0.2</v>
      </c>
      <c r="E26">
        <v>0.1</v>
      </c>
      <c r="F26">
        <v>15.6</v>
      </c>
      <c r="G26">
        <v>10.199999999999999</v>
      </c>
      <c r="H26">
        <v>5.5</v>
      </c>
      <c r="I26">
        <v>2.8</v>
      </c>
      <c r="J26">
        <v>4.5999999999999996</v>
      </c>
      <c r="K26">
        <v>0</v>
      </c>
      <c r="L26">
        <v>1.5</v>
      </c>
      <c r="M26">
        <v>356.4</v>
      </c>
      <c r="N26">
        <v>0.4</v>
      </c>
      <c r="O26">
        <v>74.5</v>
      </c>
    </row>
    <row r="27" spans="1:15" x14ac:dyDescent="0.25">
      <c r="A27">
        <v>4</v>
      </c>
      <c r="B27" t="s">
        <v>281</v>
      </c>
      <c r="C27">
        <v>68.400000000000006</v>
      </c>
      <c r="D27">
        <v>0.1</v>
      </c>
      <c r="E27">
        <v>0.1</v>
      </c>
      <c r="F27">
        <v>17.3</v>
      </c>
      <c r="G27">
        <v>11.2</v>
      </c>
      <c r="H27">
        <v>6.1</v>
      </c>
      <c r="I27">
        <v>4.9000000000000004</v>
      </c>
      <c r="J27">
        <v>2.4</v>
      </c>
      <c r="K27">
        <v>0</v>
      </c>
      <c r="L27">
        <v>0.6</v>
      </c>
      <c r="M27">
        <v>331.7</v>
      </c>
      <c r="N27">
        <v>0.4</v>
      </c>
      <c r="O27">
        <v>81.099999999999994</v>
      </c>
    </row>
    <row r="28" spans="1:15" x14ac:dyDescent="0.25">
      <c r="A28">
        <v>31</v>
      </c>
      <c r="B28" t="s">
        <v>286</v>
      </c>
      <c r="C28">
        <v>67.599999999999994</v>
      </c>
      <c r="D28">
        <v>1</v>
      </c>
      <c r="E28">
        <v>0.8</v>
      </c>
      <c r="F28">
        <v>13.8</v>
      </c>
      <c r="G28">
        <v>8.3000000000000007</v>
      </c>
      <c r="H28">
        <v>5.5</v>
      </c>
      <c r="I28">
        <v>4.0999999999999996</v>
      </c>
      <c r="J28">
        <v>3.1</v>
      </c>
      <c r="K28">
        <v>0</v>
      </c>
      <c r="L28">
        <v>0.8</v>
      </c>
      <c r="M28">
        <v>241.8</v>
      </c>
      <c r="N28">
        <v>0.6</v>
      </c>
      <c r="O28">
        <v>74.3</v>
      </c>
    </row>
    <row r="29" spans="1:15" x14ac:dyDescent="0.25">
      <c r="A29">
        <v>2</v>
      </c>
      <c r="B29" t="s">
        <v>290</v>
      </c>
      <c r="C29">
        <v>66.7</v>
      </c>
      <c r="D29">
        <v>0.2</v>
      </c>
      <c r="E29">
        <v>0.2</v>
      </c>
      <c r="F29">
        <v>20.3</v>
      </c>
      <c r="G29">
        <v>7.3</v>
      </c>
      <c r="H29">
        <v>13</v>
      </c>
      <c r="I29">
        <v>3.5</v>
      </c>
      <c r="J29">
        <v>2.8</v>
      </c>
      <c r="K29">
        <v>0</v>
      </c>
      <c r="L29">
        <v>3.7</v>
      </c>
      <c r="M29">
        <v>223</v>
      </c>
      <c r="N29">
        <v>0.2</v>
      </c>
      <c r="O29">
        <v>67.5</v>
      </c>
    </row>
    <row r="30" spans="1:15" x14ac:dyDescent="0.25">
      <c r="A30">
        <v>28</v>
      </c>
      <c r="B30" t="s">
        <v>295</v>
      </c>
      <c r="C30">
        <v>65.599999999999994</v>
      </c>
      <c r="D30">
        <v>0</v>
      </c>
      <c r="E30">
        <v>0.1</v>
      </c>
      <c r="F30">
        <v>17.3</v>
      </c>
      <c r="G30">
        <v>8.6999999999999993</v>
      </c>
      <c r="H30">
        <v>8.5</v>
      </c>
      <c r="I30">
        <v>2.1</v>
      </c>
      <c r="J30">
        <v>4.4000000000000004</v>
      </c>
      <c r="K30">
        <v>0</v>
      </c>
      <c r="L30">
        <v>3.2</v>
      </c>
      <c r="M30">
        <v>245.4</v>
      </c>
      <c r="N30">
        <v>0.5</v>
      </c>
      <c r="O30">
        <v>67.599999999999994</v>
      </c>
    </row>
    <row r="31" spans="1:15" x14ac:dyDescent="0.25">
      <c r="A31">
        <v>7</v>
      </c>
      <c r="B31" t="s">
        <v>314</v>
      </c>
      <c r="C31">
        <v>63</v>
      </c>
      <c r="D31">
        <v>0</v>
      </c>
      <c r="E31">
        <v>0</v>
      </c>
      <c r="F31">
        <v>6</v>
      </c>
      <c r="G31">
        <v>4</v>
      </c>
      <c r="H31">
        <v>2</v>
      </c>
      <c r="I31">
        <v>0</v>
      </c>
      <c r="J31">
        <v>3</v>
      </c>
      <c r="K31">
        <v>34</v>
      </c>
      <c r="L31">
        <v>1</v>
      </c>
      <c r="M31">
        <v>29</v>
      </c>
      <c r="N31">
        <v>1</v>
      </c>
      <c r="O31">
        <v>79.599999999999994</v>
      </c>
    </row>
    <row r="32" spans="1:15" x14ac:dyDescent="0.25">
      <c r="A32">
        <v>35</v>
      </c>
      <c r="B32" t="s">
        <v>323</v>
      </c>
      <c r="C32">
        <v>62.4</v>
      </c>
      <c r="D32">
        <v>1.9</v>
      </c>
      <c r="E32">
        <v>0.9</v>
      </c>
      <c r="F32">
        <v>11.3</v>
      </c>
      <c r="G32">
        <v>7.4</v>
      </c>
      <c r="H32">
        <v>3.9</v>
      </c>
      <c r="I32">
        <v>5.0999999999999996</v>
      </c>
      <c r="J32">
        <v>1.5</v>
      </c>
      <c r="K32">
        <v>0.8</v>
      </c>
      <c r="L32">
        <v>0</v>
      </c>
      <c r="M32">
        <v>247.3</v>
      </c>
      <c r="N32">
        <v>0.6</v>
      </c>
      <c r="O32">
        <v>90.6</v>
      </c>
    </row>
    <row r="33" spans="1:15" x14ac:dyDescent="0.25">
      <c r="A33">
        <v>15</v>
      </c>
      <c r="B33" t="s">
        <v>329</v>
      </c>
      <c r="C33">
        <v>62.1</v>
      </c>
      <c r="D33">
        <v>0.7</v>
      </c>
      <c r="E33">
        <v>0.4</v>
      </c>
      <c r="F33">
        <v>13.4</v>
      </c>
      <c r="G33">
        <v>8.8000000000000007</v>
      </c>
      <c r="H33">
        <v>4.5999999999999996</v>
      </c>
      <c r="I33">
        <v>4.8</v>
      </c>
      <c r="J33">
        <v>2.1</v>
      </c>
      <c r="K33">
        <v>0</v>
      </c>
      <c r="L33">
        <v>0.3</v>
      </c>
      <c r="M33">
        <v>239.2</v>
      </c>
      <c r="N33">
        <v>0.2</v>
      </c>
      <c r="O33">
        <v>87.5</v>
      </c>
    </row>
    <row r="34" spans="1:15" x14ac:dyDescent="0.25">
      <c r="A34">
        <v>18</v>
      </c>
      <c r="B34" t="s">
        <v>334</v>
      </c>
      <c r="C34">
        <v>61.5</v>
      </c>
      <c r="D34">
        <v>2</v>
      </c>
      <c r="E34">
        <v>0.7</v>
      </c>
      <c r="F34">
        <v>9.9</v>
      </c>
      <c r="G34">
        <v>7.2</v>
      </c>
      <c r="H34">
        <v>2.7</v>
      </c>
      <c r="I34">
        <v>4.0999999999999996</v>
      </c>
      <c r="J34">
        <v>2.2999999999999998</v>
      </c>
      <c r="K34">
        <v>1.9</v>
      </c>
      <c r="L34">
        <v>0.8</v>
      </c>
      <c r="M34">
        <v>196.1</v>
      </c>
      <c r="N34">
        <v>0.6</v>
      </c>
      <c r="O34">
        <v>84.3</v>
      </c>
    </row>
    <row r="35" spans="1:15" x14ac:dyDescent="0.25">
      <c r="A35">
        <v>4</v>
      </c>
      <c r="B35" t="s">
        <v>347</v>
      </c>
      <c r="C35">
        <v>60.6</v>
      </c>
      <c r="D35">
        <v>0.3</v>
      </c>
      <c r="E35">
        <v>0</v>
      </c>
      <c r="F35">
        <v>8.1</v>
      </c>
      <c r="G35">
        <v>4</v>
      </c>
      <c r="H35">
        <v>4.0999999999999996</v>
      </c>
      <c r="I35">
        <v>1.2</v>
      </c>
      <c r="J35">
        <v>3</v>
      </c>
      <c r="K35">
        <v>26.7</v>
      </c>
      <c r="L35">
        <v>3.2</v>
      </c>
      <c r="M35">
        <v>106.3</v>
      </c>
      <c r="N35">
        <v>0.1</v>
      </c>
      <c r="O35">
        <v>63.1</v>
      </c>
    </row>
    <row r="36" spans="1:15" x14ac:dyDescent="0.25">
      <c r="A36">
        <v>30</v>
      </c>
      <c r="B36" t="s">
        <v>363</v>
      </c>
      <c r="C36">
        <v>59</v>
      </c>
      <c r="D36">
        <v>0</v>
      </c>
      <c r="E36">
        <v>0.7</v>
      </c>
      <c r="F36">
        <v>14</v>
      </c>
      <c r="G36">
        <v>7</v>
      </c>
      <c r="H36">
        <v>7</v>
      </c>
      <c r="I36">
        <v>1.7</v>
      </c>
      <c r="J36">
        <v>4.7</v>
      </c>
      <c r="K36">
        <v>0</v>
      </c>
      <c r="L36">
        <v>2.2999999999999998</v>
      </c>
      <c r="M36">
        <v>218.2</v>
      </c>
      <c r="N36">
        <v>0.7</v>
      </c>
      <c r="O36">
        <v>68.900000000000006</v>
      </c>
    </row>
    <row r="37" spans="1:15" x14ac:dyDescent="0.25">
      <c r="A37">
        <v>32</v>
      </c>
      <c r="B37" t="s">
        <v>380</v>
      </c>
      <c r="C37">
        <v>57.9</v>
      </c>
      <c r="D37">
        <v>1.3</v>
      </c>
      <c r="E37">
        <v>1</v>
      </c>
      <c r="F37">
        <v>11.3</v>
      </c>
      <c r="G37">
        <v>7.2</v>
      </c>
      <c r="H37">
        <v>4.0999999999999996</v>
      </c>
      <c r="I37">
        <v>3.6</v>
      </c>
      <c r="J37">
        <v>2.2999999999999998</v>
      </c>
      <c r="K37">
        <v>0</v>
      </c>
      <c r="L37">
        <v>0.3</v>
      </c>
      <c r="M37">
        <v>213</v>
      </c>
      <c r="N37">
        <v>0.8</v>
      </c>
      <c r="O37">
        <v>80.599999999999994</v>
      </c>
    </row>
    <row r="38" spans="1:15" x14ac:dyDescent="0.25">
      <c r="A38">
        <v>5</v>
      </c>
      <c r="B38" t="s">
        <v>400</v>
      </c>
      <c r="C38">
        <v>56.5</v>
      </c>
      <c r="D38">
        <v>0</v>
      </c>
      <c r="E38">
        <v>0</v>
      </c>
      <c r="F38">
        <v>13.9</v>
      </c>
      <c r="G38">
        <v>9.1999999999999993</v>
      </c>
      <c r="H38">
        <v>4.7</v>
      </c>
      <c r="I38">
        <v>4.5</v>
      </c>
      <c r="J38">
        <v>1.9</v>
      </c>
      <c r="K38">
        <v>0</v>
      </c>
      <c r="L38">
        <v>0.4</v>
      </c>
      <c r="M38">
        <v>298.7</v>
      </c>
      <c r="N38">
        <v>0.1</v>
      </c>
      <c r="O38">
        <v>77.400000000000006</v>
      </c>
    </row>
    <row r="39" spans="1:15" x14ac:dyDescent="0.25">
      <c r="A39">
        <v>21</v>
      </c>
      <c r="B39" t="s">
        <v>403</v>
      </c>
      <c r="C39">
        <v>56.3</v>
      </c>
      <c r="D39">
        <v>1</v>
      </c>
      <c r="E39">
        <v>0</v>
      </c>
      <c r="F39">
        <v>10.3</v>
      </c>
      <c r="G39">
        <v>7.7</v>
      </c>
      <c r="H39">
        <v>2.7</v>
      </c>
      <c r="I39">
        <v>5</v>
      </c>
      <c r="J39">
        <v>2.2999999999999998</v>
      </c>
      <c r="K39">
        <v>2.2999999999999998</v>
      </c>
      <c r="L39">
        <v>0</v>
      </c>
      <c r="M39">
        <v>209.2</v>
      </c>
      <c r="N39">
        <v>1</v>
      </c>
      <c r="O39">
        <v>83.2</v>
      </c>
    </row>
    <row r="40" spans="1:15" x14ac:dyDescent="0.25">
      <c r="A40">
        <v>28</v>
      </c>
      <c r="B40" t="s">
        <v>411</v>
      </c>
      <c r="C40">
        <v>55.8</v>
      </c>
      <c r="D40">
        <v>0</v>
      </c>
      <c r="E40">
        <v>0.3</v>
      </c>
      <c r="F40">
        <v>15.2</v>
      </c>
      <c r="G40">
        <v>7.8</v>
      </c>
      <c r="H40">
        <v>7.4</v>
      </c>
      <c r="I40">
        <v>2.8</v>
      </c>
      <c r="J40">
        <v>2.6</v>
      </c>
      <c r="K40">
        <v>0</v>
      </c>
      <c r="L40">
        <v>3</v>
      </c>
      <c r="M40">
        <v>240.6</v>
      </c>
      <c r="N40">
        <v>0.4</v>
      </c>
      <c r="O40">
        <v>57.6</v>
      </c>
    </row>
    <row r="41" spans="1:15" x14ac:dyDescent="0.25">
      <c r="A41">
        <v>9</v>
      </c>
      <c r="B41" t="s">
        <v>412</v>
      </c>
      <c r="C41">
        <v>55.8</v>
      </c>
      <c r="D41">
        <v>0</v>
      </c>
      <c r="E41">
        <v>0.1</v>
      </c>
      <c r="F41">
        <v>16.2</v>
      </c>
      <c r="G41">
        <v>9.8000000000000007</v>
      </c>
      <c r="H41">
        <v>6.4</v>
      </c>
      <c r="I41">
        <v>3.8</v>
      </c>
      <c r="J41">
        <v>1.1000000000000001</v>
      </c>
      <c r="K41">
        <v>0</v>
      </c>
      <c r="L41">
        <v>0.5</v>
      </c>
      <c r="M41">
        <v>281.2</v>
      </c>
      <c r="N41">
        <v>0.2</v>
      </c>
      <c r="O41">
        <v>69.400000000000006</v>
      </c>
    </row>
    <row r="42" spans="1:15" x14ac:dyDescent="0.25">
      <c r="A42">
        <v>16</v>
      </c>
      <c r="B42" t="s">
        <v>417</v>
      </c>
      <c r="C42">
        <v>55.4</v>
      </c>
      <c r="D42">
        <v>1.1000000000000001</v>
      </c>
      <c r="E42">
        <v>0.8</v>
      </c>
      <c r="F42">
        <v>13.8</v>
      </c>
      <c r="G42">
        <v>7.9</v>
      </c>
      <c r="H42">
        <v>5.9</v>
      </c>
      <c r="I42">
        <v>2.1</v>
      </c>
      <c r="J42">
        <v>2</v>
      </c>
      <c r="K42">
        <v>0</v>
      </c>
      <c r="L42">
        <v>1.1000000000000001</v>
      </c>
      <c r="M42">
        <v>208.5</v>
      </c>
      <c r="N42">
        <v>0.8</v>
      </c>
      <c r="O42">
        <v>78.8</v>
      </c>
    </row>
    <row r="43" spans="1:15" x14ac:dyDescent="0.25">
      <c r="A43">
        <v>23</v>
      </c>
      <c r="B43" t="s">
        <v>422</v>
      </c>
      <c r="C43">
        <v>55</v>
      </c>
      <c r="D43">
        <v>0</v>
      </c>
      <c r="E43">
        <v>0.1</v>
      </c>
      <c r="F43">
        <v>13.8</v>
      </c>
      <c r="G43">
        <v>7.9</v>
      </c>
      <c r="H43">
        <v>5.9</v>
      </c>
      <c r="I43">
        <v>4.2</v>
      </c>
      <c r="J43">
        <v>1.8</v>
      </c>
      <c r="K43">
        <v>0</v>
      </c>
      <c r="L43">
        <v>0.5</v>
      </c>
      <c r="M43">
        <v>208.7</v>
      </c>
      <c r="N43">
        <v>0</v>
      </c>
      <c r="O43">
        <v>76</v>
      </c>
    </row>
    <row r="44" spans="1:15" x14ac:dyDescent="0.25">
      <c r="A44">
        <v>20</v>
      </c>
      <c r="B44" t="s">
        <v>432</v>
      </c>
      <c r="C44">
        <v>53.8</v>
      </c>
      <c r="D44">
        <v>1.3</v>
      </c>
      <c r="E44">
        <v>1.4</v>
      </c>
      <c r="F44">
        <v>9.8000000000000007</v>
      </c>
      <c r="G44">
        <v>6</v>
      </c>
      <c r="H44">
        <v>3.8</v>
      </c>
      <c r="I44">
        <v>2.8</v>
      </c>
      <c r="J44">
        <v>2.8</v>
      </c>
      <c r="K44">
        <v>2.7</v>
      </c>
      <c r="L44">
        <v>1.1000000000000001</v>
      </c>
      <c r="M44">
        <v>191.8</v>
      </c>
      <c r="N44">
        <v>0.5</v>
      </c>
      <c r="O44">
        <v>78.2</v>
      </c>
    </row>
    <row r="45" spans="1:15" x14ac:dyDescent="0.25">
      <c r="A45">
        <v>38</v>
      </c>
      <c r="B45" t="s">
        <v>439</v>
      </c>
      <c r="C45">
        <v>53.3</v>
      </c>
      <c r="D45">
        <v>1</v>
      </c>
      <c r="E45">
        <v>0.8</v>
      </c>
      <c r="F45">
        <v>9</v>
      </c>
      <c r="G45">
        <v>6</v>
      </c>
      <c r="H45">
        <v>3</v>
      </c>
      <c r="I45">
        <v>3.8</v>
      </c>
      <c r="J45">
        <v>1.8</v>
      </c>
      <c r="K45">
        <v>3</v>
      </c>
      <c r="L45">
        <v>1.3</v>
      </c>
      <c r="M45">
        <v>141.9</v>
      </c>
      <c r="N45">
        <v>0.5</v>
      </c>
      <c r="O45">
        <v>73.099999999999994</v>
      </c>
    </row>
    <row r="46" spans="1:15" x14ac:dyDescent="0.25">
      <c r="A46">
        <v>39</v>
      </c>
      <c r="B46" t="s">
        <v>459</v>
      </c>
      <c r="C46">
        <v>51.8</v>
      </c>
      <c r="D46">
        <v>0.6</v>
      </c>
      <c r="E46">
        <v>0.1</v>
      </c>
      <c r="F46">
        <v>12.3</v>
      </c>
      <c r="G46">
        <v>5.2</v>
      </c>
      <c r="H46">
        <v>7.1</v>
      </c>
      <c r="I46">
        <v>2.8</v>
      </c>
      <c r="J46">
        <v>2.8</v>
      </c>
      <c r="K46">
        <v>0</v>
      </c>
      <c r="L46">
        <v>1</v>
      </c>
      <c r="M46">
        <v>156.6</v>
      </c>
      <c r="N46">
        <v>1</v>
      </c>
      <c r="O46">
        <v>72.900000000000006</v>
      </c>
    </row>
    <row r="47" spans="1:15" x14ac:dyDescent="0.25">
      <c r="A47">
        <v>44</v>
      </c>
      <c r="B47" t="s">
        <v>462</v>
      </c>
      <c r="C47">
        <v>51.5</v>
      </c>
      <c r="D47">
        <v>0</v>
      </c>
      <c r="E47">
        <v>0.3</v>
      </c>
      <c r="F47">
        <v>13.8</v>
      </c>
      <c r="G47">
        <v>5.8</v>
      </c>
      <c r="H47">
        <v>8</v>
      </c>
      <c r="I47">
        <v>2</v>
      </c>
      <c r="J47">
        <v>3.5</v>
      </c>
      <c r="K47">
        <v>0</v>
      </c>
      <c r="L47">
        <v>2.5</v>
      </c>
      <c r="M47">
        <v>162.1</v>
      </c>
      <c r="N47">
        <v>0</v>
      </c>
      <c r="O47">
        <v>52.9</v>
      </c>
    </row>
    <row r="48" spans="1:15" x14ac:dyDescent="0.25">
      <c r="A48">
        <v>20</v>
      </c>
      <c r="B48" t="s">
        <v>463</v>
      </c>
      <c r="C48">
        <v>51.5</v>
      </c>
      <c r="D48">
        <v>0.3</v>
      </c>
      <c r="E48">
        <v>0.5</v>
      </c>
      <c r="F48">
        <v>14.2</v>
      </c>
      <c r="G48">
        <v>6.5</v>
      </c>
      <c r="H48">
        <v>7.6</v>
      </c>
      <c r="I48">
        <v>3.2</v>
      </c>
      <c r="J48">
        <v>1.6</v>
      </c>
      <c r="K48">
        <v>0</v>
      </c>
      <c r="L48">
        <v>0.5</v>
      </c>
      <c r="M48">
        <v>205.3</v>
      </c>
      <c r="N48">
        <v>0.3</v>
      </c>
      <c r="O48">
        <v>74.5</v>
      </c>
    </row>
    <row r="49" spans="1:15" x14ac:dyDescent="0.25">
      <c r="A49">
        <v>34</v>
      </c>
      <c r="B49" t="s">
        <v>466</v>
      </c>
      <c r="C49">
        <v>51.1</v>
      </c>
      <c r="D49">
        <v>1.5</v>
      </c>
      <c r="E49">
        <v>0.7</v>
      </c>
      <c r="F49">
        <v>10.8</v>
      </c>
      <c r="G49">
        <v>6</v>
      </c>
      <c r="H49">
        <v>4.8</v>
      </c>
      <c r="I49">
        <v>2.5</v>
      </c>
      <c r="J49">
        <v>1.9</v>
      </c>
      <c r="K49">
        <v>0</v>
      </c>
      <c r="L49">
        <v>0.5</v>
      </c>
      <c r="M49">
        <v>204.4</v>
      </c>
      <c r="N49">
        <v>0.5</v>
      </c>
      <c r="O49">
        <v>78.5</v>
      </c>
    </row>
    <row r="50" spans="1:15" x14ac:dyDescent="0.25">
      <c r="A50">
        <v>14</v>
      </c>
      <c r="B50" t="s">
        <v>470</v>
      </c>
      <c r="C50">
        <v>51</v>
      </c>
      <c r="D50">
        <v>0</v>
      </c>
      <c r="E50">
        <v>0</v>
      </c>
      <c r="F50">
        <v>12.1</v>
      </c>
      <c r="G50">
        <v>7</v>
      </c>
      <c r="H50">
        <v>5.0999999999999996</v>
      </c>
      <c r="I50">
        <v>4.0999999999999996</v>
      </c>
      <c r="J50">
        <v>2</v>
      </c>
      <c r="K50">
        <v>0</v>
      </c>
      <c r="L50">
        <v>0.1</v>
      </c>
      <c r="M50">
        <v>163.69999999999999</v>
      </c>
      <c r="N50">
        <v>0</v>
      </c>
      <c r="O50">
        <v>63.7</v>
      </c>
    </row>
    <row r="51" spans="1:15" x14ac:dyDescent="0.25">
      <c r="A51">
        <v>41</v>
      </c>
      <c r="B51" t="s">
        <v>492</v>
      </c>
      <c r="C51">
        <v>49</v>
      </c>
      <c r="D51">
        <v>0.3</v>
      </c>
      <c r="E51">
        <v>0.1</v>
      </c>
      <c r="F51">
        <v>12.2</v>
      </c>
      <c r="G51">
        <v>7.4</v>
      </c>
      <c r="H51">
        <v>4.8</v>
      </c>
      <c r="I51">
        <v>2.7</v>
      </c>
      <c r="J51">
        <v>1.8</v>
      </c>
      <c r="K51">
        <v>0</v>
      </c>
      <c r="L51">
        <v>0.7</v>
      </c>
      <c r="M51">
        <v>214.6</v>
      </c>
      <c r="N51">
        <v>0.2</v>
      </c>
      <c r="O51">
        <v>71.5</v>
      </c>
    </row>
    <row r="52" spans="1:15" x14ac:dyDescent="0.25">
      <c r="A52">
        <v>14</v>
      </c>
      <c r="B52" t="s">
        <v>500</v>
      </c>
      <c r="C52">
        <v>48.1</v>
      </c>
      <c r="D52">
        <v>0.2</v>
      </c>
      <c r="E52">
        <v>0.4</v>
      </c>
      <c r="F52">
        <v>13.2</v>
      </c>
      <c r="G52">
        <v>7</v>
      </c>
      <c r="H52">
        <v>6.2</v>
      </c>
      <c r="I52">
        <v>2.9</v>
      </c>
      <c r="J52">
        <v>1.3</v>
      </c>
      <c r="K52">
        <v>0</v>
      </c>
      <c r="L52">
        <v>1.1000000000000001</v>
      </c>
      <c r="M52">
        <v>200</v>
      </c>
      <c r="N52">
        <v>0.1</v>
      </c>
      <c r="O52">
        <v>87.8</v>
      </c>
    </row>
    <row r="53" spans="1:15" x14ac:dyDescent="0.25">
      <c r="A53">
        <v>25</v>
      </c>
      <c r="B53" t="s">
        <v>501</v>
      </c>
      <c r="C53">
        <v>47.8</v>
      </c>
      <c r="D53">
        <v>0.3</v>
      </c>
      <c r="E53">
        <v>0</v>
      </c>
      <c r="F53">
        <v>11.2</v>
      </c>
      <c r="G53">
        <v>6.5</v>
      </c>
      <c r="H53">
        <v>4.7</v>
      </c>
      <c r="I53">
        <v>4.8</v>
      </c>
      <c r="J53">
        <v>1.4</v>
      </c>
      <c r="K53">
        <v>0</v>
      </c>
      <c r="L53">
        <v>0.3</v>
      </c>
      <c r="M53">
        <v>170.2</v>
      </c>
      <c r="N53">
        <v>0</v>
      </c>
      <c r="O53">
        <v>92.7</v>
      </c>
    </row>
    <row r="54" spans="1:15" x14ac:dyDescent="0.25">
      <c r="A54">
        <v>36</v>
      </c>
      <c r="B54" t="s">
        <v>522</v>
      </c>
      <c r="C54">
        <v>45.1</v>
      </c>
      <c r="D54">
        <v>0.1</v>
      </c>
      <c r="E54">
        <v>0</v>
      </c>
      <c r="F54">
        <v>11.2</v>
      </c>
      <c r="G54">
        <v>6.9</v>
      </c>
      <c r="H54">
        <v>4.3</v>
      </c>
      <c r="I54">
        <v>5.0999999999999996</v>
      </c>
      <c r="J54">
        <v>0.9</v>
      </c>
      <c r="K54">
        <v>0</v>
      </c>
      <c r="L54">
        <v>0.1</v>
      </c>
      <c r="M54">
        <v>140.30000000000001</v>
      </c>
      <c r="N54">
        <v>0</v>
      </c>
      <c r="O54">
        <v>83.7</v>
      </c>
    </row>
    <row r="55" spans="1:15" x14ac:dyDescent="0.25">
      <c r="A55">
        <v>37</v>
      </c>
      <c r="B55" t="s">
        <v>538</v>
      </c>
      <c r="C55">
        <v>42.5</v>
      </c>
      <c r="D55">
        <v>0</v>
      </c>
      <c r="E55">
        <v>0</v>
      </c>
      <c r="F55">
        <v>10</v>
      </c>
      <c r="G55">
        <v>5.9</v>
      </c>
      <c r="H55">
        <v>4.0999999999999996</v>
      </c>
      <c r="I55">
        <v>4.0999999999999996</v>
      </c>
      <c r="J55">
        <v>1.3</v>
      </c>
      <c r="K55">
        <v>0</v>
      </c>
      <c r="L55">
        <v>0.1</v>
      </c>
      <c r="M55">
        <v>130.6</v>
      </c>
      <c r="N55">
        <v>0.1</v>
      </c>
      <c r="O55">
        <v>86.1</v>
      </c>
    </row>
    <row r="56" spans="1:15" x14ac:dyDescent="0.25">
      <c r="A56">
        <v>43</v>
      </c>
      <c r="B56" t="s">
        <v>546</v>
      </c>
      <c r="C56">
        <v>41.8</v>
      </c>
      <c r="D56">
        <v>0.9</v>
      </c>
      <c r="E56">
        <v>0.7</v>
      </c>
      <c r="F56">
        <v>7.8</v>
      </c>
      <c r="G56">
        <v>5.4</v>
      </c>
      <c r="H56">
        <v>2.5</v>
      </c>
      <c r="I56">
        <v>2.5</v>
      </c>
      <c r="J56">
        <v>2.1</v>
      </c>
      <c r="K56">
        <v>0</v>
      </c>
      <c r="L56">
        <v>0.2</v>
      </c>
      <c r="M56">
        <v>171.3</v>
      </c>
      <c r="N56">
        <v>0.7</v>
      </c>
      <c r="O56">
        <v>62.4</v>
      </c>
    </row>
    <row r="57" spans="1:15" x14ac:dyDescent="0.25">
      <c r="A57">
        <v>29</v>
      </c>
      <c r="B57" t="s">
        <v>556</v>
      </c>
      <c r="C57">
        <v>41</v>
      </c>
      <c r="D57">
        <v>0.3</v>
      </c>
      <c r="E57">
        <v>0</v>
      </c>
      <c r="F57">
        <v>10.7</v>
      </c>
      <c r="G57">
        <v>7.3</v>
      </c>
      <c r="H57">
        <v>3.3</v>
      </c>
      <c r="I57">
        <v>2.7</v>
      </c>
      <c r="J57">
        <v>1</v>
      </c>
      <c r="K57">
        <v>0</v>
      </c>
      <c r="L57">
        <v>0</v>
      </c>
      <c r="M57">
        <v>207.2</v>
      </c>
      <c r="N57">
        <v>0</v>
      </c>
      <c r="O57">
        <v>51.4</v>
      </c>
    </row>
    <row r="58" spans="1:15" x14ac:dyDescent="0.25">
      <c r="A58">
        <v>24</v>
      </c>
      <c r="B58" t="s">
        <v>560</v>
      </c>
      <c r="C58">
        <v>40.200000000000003</v>
      </c>
      <c r="D58">
        <v>1.1000000000000001</v>
      </c>
      <c r="E58">
        <v>0.7</v>
      </c>
      <c r="F58">
        <v>7.6</v>
      </c>
      <c r="G58">
        <v>4.5999999999999996</v>
      </c>
      <c r="H58">
        <v>3.1</v>
      </c>
      <c r="I58">
        <v>3.4</v>
      </c>
      <c r="J58">
        <v>1.1000000000000001</v>
      </c>
      <c r="K58">
        <v>0</v>
      </c>
      <c r="L58">
        <v>0.2</v>
      </c>
      <c r="M58">
        <v>105</v>
      </c>
      <c r="N58">
        <v>0.4</v>
      </c>
      <c r="O58">
        <v>86</v>
      </c>
    </row>
    <row r="59" spans="1:15" x14ac:dyDescent="0.25">
      <c r="A59">
        <v>18</v>
      </c>
      <c r="B59" t="s">
        <v>578</v>
      </c>
      <c r="C59">
        <v>37</v>
      </c>
      <c r="D59">
        <v>0</v>
      </c>
      <c r="E59">
        <v>0</v>
      </c>
      <c r="F59">
        <v>6</v>
      </c>
      <c r="G59">
        <v>4</v>
      </c>
      <c r="H59">
        <v>2</v>
      </c>
      <c r="I59">
        <v>1</v>
      </c>
      <c r="J59">
        <v>2</v>
      </c>
      <c r="K59">
        <v>18</v>
      </c>
      <c r="L59">
        <v>1</v>
      </c>
      <c r="M59">
        <v>80.2</v>
      </c>
      <c r="N59">
        <v>1</v>
      </c>
      <c r="O59">
        <v>74.599999999999994</v>
      </c>
    </row>
    <row r="60" spans="1:15" x14ac:dyDescent="0.25">
      <c r="A60">
        <v>31</v>
      </c>
      <c r="B60" t="s">
        <v>592</v>
      </c>
      <c r="C60">
        <v>34</v>
      </c>
      <c r="D60">
        <v>0</v>
      </c>
      <c r="E60">
        <v>0</v>
      </c>
      <c r="F60">
        <v>9</v>
      </c>
      <c r="G60">
        <v>4.5</v>
      </c>
      <c r="H60">
        <v>4.5</v>
      </c>
      <c r="I60">
        <v>0.5</v>
      </c>
      <c r="J60">
        <v>2.5</v>
      </c>
      <c r="K60">
        <v>0</v>
      </c>
      <c r="L60">
        <v>0.5</v>
      </c>
      <c r="M60">
        <v>81.8</v>
      </c>
      <c r="N60">
        <v>0</v>
      </c>
      <c r="O60">
        <v>57.4</v>
      </c>
    </row>
    <row r="61" spans="1:15" x14ac:dyDescent="0.25">
      <c r="A61">
        <v>22</v>
      </c>
      <c r="B61" t="s">
        <v>600</v>
      </c>
      <c r="C61">
        <v>32.6</v>
      </c>
      <c r="D61">
        <v>0.6</v>
      </c>
      <c r="E61">
        <v>0.2</v>
      </c>
      <c r="F61">
        <v>7.2</v>
      </c>
      <c r="G61">
        <v>4.4000000000000004</v>
      </c>
      <c r="H61">
        <v>2.8</v>
      </c>
      <c r="I61">
        <v>1.8</v>
      </c>
      <c r="J61">
        <v>1.4</v>
      </c>
      <c r="K61">
        <v>0</v>
      </c>
      <c r="L61">
        <v>0.2</v>
      </c>
      <c r="M61">
        <v>103.2</v>
      </c>
      <c r="N61">
        <v>1</v>
      </c>
      <c r="O61">
        <v>46.6</v>
      </c>
    </row>
    <row r="62" spans="1:15" x14ac:dyDescent="0.25">
      <c r="A62">
        <v>37</v>
      </c>
      <c r="B62" t="s">
        <v>608</v>
      </c>
      <c r="C62">
        <v>31.5</v>
      </c>
      <c r="D62">
        <v>0</v>
      </c>
      <c r="E62">
        <v>0</v>
      </c>
      <c r="F62">
        <v>7.8</v>
      </c>
      <c r="G62">
        <v>4.4000000000000004</v>
      </c>
      <c r="H62">
        <v>3.5</v>
      </c>
      <c r="I62">
        <v>2.5</v>
      </c>
      <c r="J62">
        <v>1.7</v>
      </c>
      <c r="K62">
        <v>0.5</v>
      </c>
      <c r="L62">
        <v>0.4</v>
      </c>
      <c r="M62">
        <v>103.6</v>
      </c>
      <c r="N62">
        <v>0.1</v>
      </c>
      <c r="O62">
        <v>81.7</v>
      </c>
    </row>
    <row r="63" spans="1:15" x14ac:dyDescent="0.25">
      <c r="A63">
        <v>40</v>
      </c>
      <c r="B63" t="s">
        <v>612</v>
      </c>
      <c r="C63">
        <v>30.8</v>
      </c>
      <c r="D63">
        <v>0</v>
      </c>
      <c r="E63">
        <v>0</v>
      </c>
      <c r="F63">
        <v>6.3</v>
      </c>
      <c r="G63">
        <v>3.5</v>
      </c>
      <c r="H63">
        <v>2.8</v>
      </c>
      <c r="I63">
        <v>2</v>
      </c>
      <c r="J63">
        <v>2.2999999999999998</v>
      </c>
      <c r="K63">
        <v>0</v>
      </c>
      <c r="L63">
        <v>0</v>
      </c>
      <c r="M63">
        <v>96.9</v>
      </c>
      <c r="N63">
        <v>0</v>
      </c>
      <c r="O63">
        <v>53.1</v>
      </c>
    </row>
    <row r="64" spans="1:15" x14ac:dyDescent="0.25">
      <c r="A64">
        <v>11</v>
      </c>
      <c r="B64" t="s">
        <v>630</v>
      </c>
      <c r="C64">
        <v>26.7</v>
      </c>
      <c r="D64">
        <v>0</v>
      </c>
      <c r="E64">
        <v>0</v>
      </c>
      <c r="F64">
        <v>7.7</v>
      </c>
      <c r="G64">
        <v>3.7</v>
      </c>
      <c r="H64">
        <v>4</v>
      </c>
      <c r="I64">
        <v>1.3</v>
      </c>
      <c r="J64">
        <v>0.7</v>
      </c>
      <c r="K64">
        <v>0</v>
      </c>
      <c r="L64">
        <v>0.3</v>
      </c>
      <c r="M64">
        <v>120.5</v>
      </c>
      <c r="N64">
        <v>0</v>
      </c>
      <c r="O64">
        <v>37.5</v>
      </c>
    </row>
    <row r="65" spans="1:15" x14ac:dyDescent="0.25">
      <c r="A65">
        <v>19</v>
      </c>
      <c r="B65" t="s">
        <v>641</v>
      </c>
      <c r="C65">
        <v>23.5</v>
      </c>
      <c r="D65">
        <v>0.5</v>
      </c>
      <c r="E65">
        <v>0.5</v>
      </c>
      <c r="F65">
        <v>5</v>
      </c>
      <c r="G65">
        <v>3</v>
      </c>
      <c r="H65">
        <v>2</v>
      </c>
      <c r="I65">
        <v>1</v>
      </c>
      <c r="J65">
        <v>1</v>
      </c>
      <c r="K65">
        <v>0</v>
      </c>
      <c r="L65">
        <v>0</v>
      </c>
      <c r="M65">
        <v>79.099999999999994</v>
      </c>
      <c r="N65">
        <v>0</v>
      </c>
      <c r="O65">
        <v>32</v>
      </c>
    </row>
    <row r="66" spans="1:15" x14ac:dyDescent="0.25">
      <c r="A66">
        <v>7</v>
      </c>
      <c r="B66" t="s">
        <v>648</v>
      </c>
      <c r="C66">
        <v>20</v>
      </c>
      <c r="D66">
        <v>0</v>
      </c>
      <c r="E66">
        <v>0</v>
      </c>
      <c r="F66">
        <v>6.8</v>
      </c>
      <c r="G66">
        <v>2</v>
      </c>
      <c r="H66">
        <v>4.8</v>
      </c>
      <c r="I66">
        <v>1.5</v>
      </c>
      <c r="J66">
        <v>0.8</v>
      </c>
      <c r="K66">
        <v>0</v>
      </c>
      <c r="L66">
        <v>1</v>
      </c>
      <c r="M66">
        <v>67</v>
      </c>
      <c r="N66">
        <v>0.5</v>
      </c>
      <c r="O66">
        <v>28.4</v>
      </c>
    </row>
    <row r="67" spans="1:15" x14ac:dyDescent="0.25">
      <c r="A67">
        <v>42</v>
      </c>
      <c r="B67" t="s">
        <v>651</v>
      </c>
      <c r="C67">
        <v>18.5</v>
      </c>
      <c r="D67">
        <v>0</v>
      </c>
      <c r="E67">
        <v>0</v>
      </c>
      <c r="F67">
        <v>6.3</v>
      </c>
      <c r="G67">
        <v>3</v>
      </c>
      <c r="H67">
        <v>3.3</v>
      </c>
      <c r="I67">
        <v>0.8</v>
      </c>
      <c r="J67">
        <v>0.3</v>
      </c>
      <c r="K67">
        <v>0</v>
      </c>
      <c r="L67">
        <v>0.3</v>
      </c>
      <c r="M67">
        <v>114.5</v>
      </c>
      <c r="N67">
        <v>0</v>
      </c>
      <c r="O67">
        <v>33.1</v>
      </c>
    </row>
    <row r="68" spans="1:15" x14ac:dyDescent="0.25">
      <c r="A68">
        <v>35</v>
      </c>
      <c r="B68" t="s">
        <v>654</v>
      </c>
      <c r="C68">
        <v>13</v>
      </c>
      <c r="D68">
        <v>0</v>
      </c>
      <c r="E68">
        <v>0</v>
      </c>
      <c r="F68">
        <v>5</v>
      </c>
      <c r="G68">
        <v>3</v>
      </c>
      <c r="H68">
        <v>2</v>
      </c>
      <c r="I68">
        <v>1</v>
      </c>
      <c r="J68">
        <v>0</v>
      </c>
      <c r="K68">
        <v>0</v>
      </c>
      <c r="L68">
        <v>0</v>
      </c>
      <c r="M68">
        <v>85.7</v>
      </c>
      <c r="N68">
        <v>0</v>
      </c>
      <c r="O68">
        <v>54.2</v>
      </c>
    </row>
    <row r="69" spans="1:15" x14ac:dyDescent="0.25">
      <c r="A69">
        <v>8</v>
      </c>
      <c r="B69" t="s">
        <v>657</v>
      </c>
      <c r="C69">
        <v>11.5</v>
      </c>
      <c r="D69">
        <v>0</v>
      </c>
      <c r="E69">
        <v>0</v>
      </c>
      <c r="F69">
        <v>4</v>
      </c>
      <c r="G69">
        <v>3</v>
      </c>
      <c r="H69">
        <v>1</v>
      </c>
      <c r="I69">
        <v>0</v>
      </c>
      <c r="J69">
        <v>1</v>
      </c>
      <c r="K69">
        <v>0</v>
      </c>
      <c r="L69">
        <v>0.5</v>
      </c>
      <c r="M69">
        <v>84.4</v>
      </c>
      <c r="N69">
        <v>0</v>
      </c>
      <c r="O69">
        <v>46.5</v>
      </c>
    </row>
    <row r="70" spans="1:15" x14ac:dyDescent="0.25">
      <c r="A70">
        <v>32</v>
      </c>
      <c r="B70" t="s">
        <v>721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36</v>
      </c>
      <c r="B71" t="s">
        <v>722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17</v>
      </c>
      <c r="B72" t="s">
        <v>723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38</v>
      </c>
      <c r="B73" t="s">
        <v>724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12</v>
      </c>
      <c r="B74" t="s">
        <v>725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40</v>
      </c>
      <c r="B75" t="s">
        <v>726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41</v>
      </c>
      <c r="B76" t="s">
        <v>727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27</v>
      </c>
      <c r="B77" t="s">
        <v>728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2</v>
      </c>
      <c r="B78" t="s">
        <v>729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27</v>
      </c>
      <c r="B79" t="s">
        <v>730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21</v>
      </c>
      <c r="B80" t="s">
        <v>731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33</v>
      </c>
      <c r="B81" t="s">
        <v>732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22</v>
      </c>
      <c r="B82" t="s">
        <v>733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42</v>
      </c>
      <c r="B83" t="s">
        <v>734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26</v>
      </c>
      <c r="B84" t="s">
        <v>735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39</v>
      </c>
      <c r="B85" t="s">
        <v>736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29</v>
      </c>
      <c r="B86" t="s">
        <v>737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</v>
      </c>
      <c r="B87" t="s">
        <v>738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43</v>
      </c>
      <c r="B88" t="s">
        <v>739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10</v>
      </c>
      <c r="B89" t="s">
        <v>740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397C-071F-4152-AF48-CE6ABD737849}">
  <dimension ref="A1:O92"/>
  <sheetViews>
    <sheetView topLeftCell="A40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21.710937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11</v>
      </c>
      <c r="B2" t="s">
        <v>105</v>
      </c>
      <c r="C2">
        <v>113.2</v>
      </c>
      <c r="D2">
        <v>0.2</v>
      </c>
      <c r="E2">
        <v>0.8</v>
      </c>
      <c r="F2">
        <v>20.8</v>
      </c>
      <c r="G2">
        <v>10.4</v>
      </c>
      <c r="H2">
        <v>10.4</v>
      </c>
      <c r="I2">
        <v>5.5</v>
      </c>
      <c r="J2">
        <v>2.4</v>
      </c>
      <c r="K2">
        <v>36.299999999999997</v>
      </c>
      <c r="L2">
        <v>5.6</v>
      </c>
      <c r="M2">
        <v>218.3</v>
      </c>
      <c r="N2">
        <v>0.3</v>
      </c>
      <c r="O2">
        <v>85.2</v>
      </c>
    </row>
    <row r="3" spans="1:15" x14ac:dyDescent="0.25">
      <c r="A3">
        <v>3</v>
      </c>
      <c r="B3" t="s">
        <v>116</v>
      </c>
      <c r="C3">
        <v>103.8</v>
      </c>
      <c r="D3">
        <v>0.3</v>
      </c>
      <c r="E3">
        <v>0.5</v>
      </c>
      <c r="F3">
        <v>27.6</v>
      </c>
      <c r="G3">
        <v>14.3</v>
      </c>
      <c r="H3">
        <v>13.3</v>
      </c>
      <c r="I3">
        <v>5.6</v>
      </c>
      <c r="J3">
        <v>4.3</v>
      </c>
      <c r="K3">
        <v>0</v>
      </c>
      <c r="L3">
        <v>3.2</v>
      </c>
      <c r="M3">
        <v>332.8</v>
      </c>
      <c r="N3">
        <v>0.2</v>
      </c>
      <c r="O3">
        <v>86.3</v>
      </c>
    </row>
    <row r="4" spans="1:15" x14ac:dyDescent="0.25">
      <c r="A4">
        <v>38</v>
      </c>
      <c r="B4" t="s">
        <v>120</v>
      </c>
      <c r="C4">
        <v>102.5</v>
      </c>
      <c r="D4">
        <v>0.3</v>
      </c>
      <c r="E4">
        <v>0</v>
      </c>
      <c r="F4">
        <v>17.5</v>
      </c>
      <c r="G4">
        <v>6.4</v>
      </c>
      <c r="H4">
        <v>11.1</v>
      </c>
      <c r="I4">
        <v>1.8</v>
      </c>
      <c r="J4">
        <v>5.6</v>
      </c>
      <c r="K4">
        <v>35.299999999999997</v>
      </c>
      <c r="L4">
        <v>7.3</v>
      </c>
      <c r="M4">
        <v>160.19999999999999</v>
      </c>
      <c r="N4">
        <v>0.3</v>
      </c>
      <c r="O4">
        <v>83.1</v>
      </c>
    </row>
    <row r="5" spans="1:15" x14ac:dyDescent="0.25">
      <c r="A5">
        <v>5</v>
      </c>
      <c r="B5" t="s">
        <v>148</v>
      </c>
      <c r="C5">
        <v>92.6</v>
      </c>
      <c r="D5">
        <v>0.8</v>
      </c>
      <c r="E5">
        <v>1.1000000000000001</v>
      </c>
      <c r="F5">
        <v>25.6</v>
      </c>
      <c r="G5">
        <v>11.7</v>
      </c>
      <c r="H5">
        <v>13.9</v>
      </c>
      <c r="I5">
        <v>3.5</v>
      </c>
      <c r="J5">
        <v>3.9</v>
      </c>
      <c r="K5">
        <v>0</v>
      </c>
      <c r="L5">
        <v>4.0999999999999996</v>
      </c>
      <c r="M5">
        <v>414.1</v>
      </c>
      <c r="N5">
        <v>0.8</v>
      </c>
      <c r="O5">
        <v>85.8</v>
      </c>
    </row>
    <row r="6" spans="1:15" x14ac:dyDescent="0.25">
      <c r="A6">
        <v>36</v>
      </c>
      <c r="B6" t="s">
        <v>157</v>
      </c>
      <c r="C6">
        <v>89.7</v>
      </c>
      <c r="D6">
        <v>2.2000000000000002</v>
      </c>
      <c r="E6">
        <v>1.6</v>
      </c>
      <c r="F6">
        <v>19.600000000000001</v>
      </c>
      <c r="G6">
        <v>13.1</v>
      </c>
      <c r="H6">
        <v>6.5</v>
      </c>
      <c r="I6">
        <v>3.2</v>
      </c>
      <c r="J6">
        <v>3.8</v>
      </c>
      <c r="K6">
        <v>0</v>
      </c>
      <c r="L6">
        <v>3.9</v>
      </c>
      <c r="M6">
        <v>395</v>
      </c>
      <c r="N6">
        <v>0.7</v>
      </c>
      <c r="O6">
        <v>83.5</v>
      </c>
    </row>
    <row r="7" spans="1:15" x14ac:dyDescent="0.25">
      <c r="A7">
        <v>3</v>
      </c>
      <c r="B7" t="s">
        <v>158</v>
      </c>
      <c r="C7">
        <v>89.6</v>
      </c>
      <c r="D7">
        <v>0.1</v>
      </c>
      <c r="E7">
        <v>0.1</v>
      </c>
      <c r="F7">
        <v>21.5</v>
      </c>
      <c r="G7">
        <v>15.4</v>
      </c>
      <c r="H7">
        <v>6.1</v>
      </c>
      <c r="I7">
        <v>7.8</v>
      </c>
      <c r="J7">
        <v>2.1</v>
      </c>
      <c r="K7">
        <v>0</v>
      </c>
      <c r="L7">
        <v>1.1000000000000001</v>
      </c>
      <c r="M7">
        <v>319.60000000000002</v>
      </c>
      <c r="N7">
        <v>0.4</v>
      </c>
      <c r="O7">
        <v>85</v>
      </c>
    </row>
    <row r="8" spans="1:15" x14ac:dyDescent="0.25">
      <c r="A8">
        <v>24</v>
      </c>
      <c r="B8" t="s">
        <v>163</v>
      </c>
      <c r="C8">
        <v>89.1</v>
      </c>
      <c r="D8">
        <v>0.3</v>
      </c>
      <c r="E8">
        <v>0.2</v>
      </c>
      <c r="F8">
        <v>23.8</v>
      </c>
      <c r="G8">
        <v>11.2</v>
      </c>
      <c r="H8">
        <v>12.6</v>
      </c>
      <c r="I8">
        <v>3.5</v>
      </c>
      <c r="J8">
        <v>5</v>
      </c>
      <c r="K8">
        <v>0</v>
      </c>
      <c r="L8">
        <v>4.7</v>
      </c>
      <c r="M8">
        <v>317.39999999999998</v>
      </c>
      <c r="N8">
        <v>0.4</v>
      </c>
      <c r="O8">
        <v>76.2</v>
      </c>
    </row>
    <row r="9" spans="1:15" x14ac:dyDescent="0.25">
      <c r="A9">
        <v>13</v>
      </c>
      <c r="B9" t="s">
        <v>164</v>
      </c>
      <c r="C9">
        <v>88.9</v>
      </c>
      <c r="D9">
        <v>0.2</v>
      </c>
      <c r="E9">
        <v>0.2</v>
      </c>
      <c r="F9">
        <v>25.3</v>
      </c>
      <c r="G9">
        <v>10.1</v>
      </c>
      <c r="H9">
        <v>15.2</v>
      </c>
      <c r="I9">
        <v>2.5</v>
      </c>
      <c r="J9">
        <v>5.5</v>
      </c>
      <c r="K9">
        <v>0</v>
      </c>
      <c r="L9">
        <v>5.7</v>
      </c>
      <c r="M9">
        <v>282</v>
      </c>
      <c r="N9">
        <v>0.3</v>
      </c>
      <c r="O9">
        <v>78.599999999999994</v>
      </c>
    </row>
    <row r="10" spans="1:15" x14ac:dyDescent="0.25">
      <c r="A10">
        <v>17</v>
      </c>
      <c r="B10" t="s">
        <v>168</v>
      </c>
      <c r="C10">
        <v>87.9</v>
      </c>
      <c r="D10">
        <v>0.1</v>
      </c>
      <c r="E10">
        <v>0</v>
      </c>
      <c r="F10">
        <v>22.9</v>
      </c>
      <c r="G10">
        <v>16</v>
      </c>
      <c r="H10">
        <v>6.9</v>
      </c>
      <c r="I10">
        <v>5.4</v>
      </c>
      <c r="J10">
        <v>2.4</v>
      </c>
      <c r="K10">
        <v>0</v>
      </c>
      <c r="L10">
        <v>1.8</v>
      </c>
      <c r="M10">
        <v>445.8</v>
      </c>
      <c r="N10">
        <v>0.1</v>
      </c>
      <c r="O10">
        <v>81.099999999999994</v>
      </c>
    </row>
    <row r="11" spans="1:15" x14ac:dyDescent="0.25">
      <c r="A11">
        <v>5</v>
      </c>
      <c r="B11" t="s">
        <v>171</v>
      </c>
      <c r="C11">
        <v>86.6</v>
      </c>
      <c r="D11">
        <v>0</v>
      </c>
      <c r="E11">
        <v>0</v>
      </c>
      <c r="F11">
        <v>25.9</v>
      </c>
      <c r="G11">
        <v>16.899999999999999</v>
      </c>
      <c r="H11">
        <v>8.9</v>
      </c>
      <c r="I11">
        <v>3.9</v>
      </c>
      <c r="J11">
        <v>1.9</v>
      </c>
      <c r="K11">
        <v>0</v>
      </c>
      <c r="L11">
        <v>1</v>
      </c>
      <c r="M11">
        <v>453.7</v>
      </c>
      <c r="N11">
        <v>0.3</v>
      </c>
      <c r="O11">
        <v>84.2</v>
      </c>
    </row>
    <row r="12" spans="1:15" x14ac:dyDescent="0.25">
      <c r="A12">
        <v>7</v>
      </c>
      <c r="B12" t="s">
        <v>177</v>
      </c>
      <c r="C12">
        <v>85.5</v>
      </c>
      <c r="D12">
        <v>0.2</v>
      </c>
      <c r="E12">
        <v>0.3</v>
      </c>
      <c r="F12">
        <v>22.3</v>
      </c>
      <c r="G12">
        <v>10.3</v>
      </c>
      <c r="H12">
        <v>12</v>
      </c>
      <c r="I12">
        <v>2.6</v>
      </c>
      <c r="J12">
        <v>5.9</v>
      </c>
      <c r="K12">
        <v>0</v>
      </c>
      <c r="L12">
        <v>3.3</v>
      </c>
      <c r="M12">
        <v>339.1</v>
      </c>
      <c r="N12">
        <v>0.7</v>
      </c>
      <c r="O12">
        <v>80.900000000000006</v>
      </c>
    </row>
    <row r="13" spans="1:15" x14ac:dyDescent="0.25">
      <c r="A13">
        <v>26</v>
      </c>
      <c r="B13" t="s">
        <v>180</v>
      </c>
      <c r="C13">
        <v>84.3</v>
      </c>
      <c r="D13">
        <v>0.7</v>
      </c>
      <c r="E13">
        <v>0.3</v>
      </c>
      <c r="F13">
        <v>22.5</v>
      </c>
      <c r="G13">
        <v>10.9</v>
      </c>
      <c r="H13">
        <v>11.6</v>
      </c>
      <c r="I13">
        <v>3.3</v>
      </c>
      <c r="J13">
        <v>4.3</v>
      </c>
      <c r="K13">
        <v>0</v>
      </c>
      <c r="L13">
        <v>4.5</v>
      </c>
      <c r="M13">
        <v>314.60000000000002</v>
      </c>
      <c r="N13">
        <v>0.7</v>
      </c>
      <c r="O13">
        <v>79.2</v>
      </c>
    </row>
    <row r="14" spans="1:15" x14ac:dyDescent="0.25">
      <c r="A14">
        <v>9</v>
      </c>
      <c r="B14" t="s">
        <v>189</v>
      </c>
      <c r="C14">
        <v>82</v>
      </c>
      <c r="D14">
        <v>0.3</v>
      </c>
      <c r="E14">
        <v>0.5</v>
      </c>
      <c r="F14">
        <v>24.1</v>
      </c>
      <c r="G14">
        <v>11.3</v>
      </c>
      <c r="H14">
        <v>12.8</v>
      </c>
      <c r="I14">
        <v>3.3</v>
      </c>
      <c r="J14">
        <v>3.8</v>
      </c>
      <c r="K14">
        <v>0</v>
      </c>
      <c r="L14">
        <v>5.8</v>
      </c>
      <c r="M14">
        <v>321.8</v>
      </c>
      <c r="N14">
        <v>0.5</v>
      </c>
      <c r="O14">
        <v>81.7</v>
      </c>
    </row>
    <row r="15" spans="1:15" x14ac:dyDescent="0.25">
      <c r="A15">
        <v>24</v>
      </c>
      <c r="B15" t="s">
        <v>201</v>
      </c>
      <c r="C15">
        <v>80.599999999999994</v>
      </c>
      <c r="D15">
        <v>0.2</v>
      </c>
      <c r="E15">
        <v>0.3</v>
      </c>
      <c r="F15">
        <v>21.3</v>
      </c>
      <c r="G15">
        <v>12.6</v>
      </c>
      <c r="H15">
        <v>8.6999999999999993</v>
      </c>
      <c r="I15">
        <v>5.3</v>
      </c>
      <c r="J15">
        <v>2.5</v>
      </c>
      <c r="K15">
        <v>0</v>
      </c>
      <c r="L15">
        <v>2.2999999999999998</v>
      </c>
      <c r="M15">
        <v>377.8</v>
      </c>
      <c r="N15">
        <v>0.1</v>
      </c>
      <c r="O15">
        <v>77.099999999999994</v>
      </c>
    </row>
    <row r="16" spans="1:15" x14ac:dyDescent="0.25">
      <c r="A16">
        <v>12</v>
      </c>
      <c r="B16" t="s">
        <v>211</v>
      </c>
      <c r="C16">
        <v>79.099999999999994</v>
      </c>
      <c r="D16">
        <v>0.6</v>
      </c>
      <c r="E16">
        <v>0.4</v>
      </c>
      <c r="F16">
        <v>20.9</v>
      </c>
      <c r="G16">
        <v>11.3</v>
      </c>
      <c r="H16">
        <v>9.6999999999999993</v>
      </c>
      <c r="I16">
        <v>3.4</v>
      </c>
      <c r="J16">
        <v>3.6</v>
      </c>
      <c r="K16">
        <v>0</v>
      </c>
      <c r="L16">
        <v>4.3</v>
      </c>
      <c r="M16">
        <v>325.39999999999998</v>
      </c>
      <c r="N16">
        <v>0.5</v>
      </c>
      <c r="O16">
        <v>84.5</v>
      </c>
    </row>
    <row r="17" spans="1:15" x14ac:dyDescent="0.25">
      <c r="A17">
        <v>15</v>
      </c>
      <c r="B17" t="s">
        <v>214</v>
      </c>
      <c r="C17">
        <v>78.900000000000006</v>
      </c>
      <c r="D17">
        <v>0.4</v>
      </c>
      <c r="E17">
        <v>0.3</v>
      </c>
      <c r="F17">
        <v>20</v>
      </c>
      <c r="G17">
        <v>10.6</v>
      </c>
      <c r="H17">
        <v>9.4</v>
      </c>
      <c r="I17">
        <v>5.4</v>
      </c>
      <c r="J17">
        <v>2.9</v>
      </c>
      <c r="K17">
        <v>0</v>
      </c>
      <c r="L17">
        <v>1.4</v>
      </c>
      <c r="M17">
        <v>282.2</v>
      </c>
      <c r="N17">
        <v>0.6</v>
      </c>
      <c r="O17">
        <v>85.2</v>
      </c>
    </row>
    <row r="18" spans="1:15" x14ac:dyDescent="0.25">
      <c r="A18">
        <v>10</v>
      </c>
      <c r="B18" t="s">
        <v>245</v>
      </c>
      <c r="C18">
        <v>73.3</v>
      </c>
      <c r="D18">
        <v>0.6</v>
      </c>
      <c r="E18">
        <v>0.1</v>
      </c>
      <c r="F18">
        <v>20.9</v>
      </c>
      <c r="G18">
        <v>13.1</v>
      </c>
      <c r="H18">
        <v>7.8</v>
      </c>
      <c r="I18">
        <v>3.3</v>
      </c>
      <c r="J18">
        <v>1.8</v>
      </c>
      <c r="K18">
        <v>0</v>
      </c>
      <c r="L18">
        <v>1.7</v>
      </c>
      <c r="M18">
        <v>342.2</v>
      </c>
      <c r="N18">
        <v>0.3</v>
      </c>
      <c r="O18">
        <v>79.5</v>
      </c>
    </row>
    <row r="19" spans="1:15" x14ac:dyDescent="0.25">
      <c r="A19">
        <v>25</v>
      </c>
      <c r="B19" t="s">
        <v>260</v>
      </c>
      <c r="C19">
        <v>70.8</v>
      </c>
      <c r="D19">
        <v>2</v>
      </c>
      <c r="E19">
        <v>0.9</v>
      </c>
      <c r="F19">
        <v>12.3</v>
      </c>
      <c r="G19">
        <v>8.4</v>
      </c>
      <c r="H19">
        <v>3.9</v>
      </c>
      <c r="I19">
        <v>3.7</v>
      </c>
      <c r="J19">
        <v>4.4000000000000004</v>
      </c>
      <c r="K19">
        <v>0</v>
      </c>
      <c r="L19">
        <v>0.7</v>
      </c>
      <c r="M19">
        <v>244.3</v>
      </c>
      <c r="N19">
        <v>0.9</v>
      </c>
      <c r="O19">
        <v>80.900000000000006</v>
      </c>
    </row>
    <row r="20" spans="1:15" x14ac:dyDescent="0.25">
      <c r="A20">
        <v>1</v>
      </c>
      <c r="B20" t="s">
        <v>264</v>
      </c>
      <c r="C20">
        <v>70.099999999999994</v>
      </c>
      <c r="D20">
        <v>0</v>
      </c>
      <c r="E20">
        <v>0</v>
      </c>
      <c r="F20">
        <v>17.2</v>
      </c>
      <c r="G20">
        <v>13.8</v>
      </c>
      <c r="H20">
        <v>3.3</v>
      </c>
      <c r="I20">
        <v>6.9</v>
      </c>
      <c r="J20">
        <v>0.8</v>
      </c>
      <c r="K20">
        <v>0</v>
      </c>
      <c r="L20">
        <v>0.1</v>
      </c>
      <c r="M20">
        <v>338.3</v>
      </c>
      <c r="N20">
        <v>0.1</v>
      </c>
      <c r="O20">
        <v>95.7</v>
      </c>
    </row>
    <row r="21" spans="1:15" x14ac:dyDescent="0.25">
      <c r="A21">
        <v>37</v>
      </c>
      <c r="B21" t="s">
        <v>267</v>
      </c>
      <c r="C21">
        <v>69.8</v>
      </c>
      <c r="D21">
        <v>0.7</v>
      </c>
      <c r="E21">
        <v>0.4</v>
      </c>
      <c r="F21">
        <v>14.8</v>
      </c>
      <c r="G21">
        <v>8.5</v>
      </c>
      <c r="H21">
        <v>6.3</v>
      </c>
      <c r="I21">
        <v>4.0999999999999996</v>
      </c>
      <c r="J21">
        <v>3.8</v>
      </c>
      <c r="K21">
        <v>0</v>
      </c>
      <c r="L21">
        <v>1.3</v>
      </c>
      <c r="M21">
        <v>258.8</v>
      </c>
      <c r="N21">
        <v>0.4</v>
      </c>
      <c r="O21">
        <v>87.5</v>
      </c>
    </row>
    <row r="22" spans="1:15" x14ac:dyDescent="0.25">
      <c r="A22">
        <v>25</v>
      </c>
      <c r="B22" t="s">
        <v>299</v>
      </c>
      <c r="C22">
        <v>65.099999999999994</v>
      </c>
      <c r="D22">
        <v>0.1</v>
      </c>
      <c r="E22">
        <v>0</v>
      </c>
      <c r="F22">
        <v>15.9</v>
      </c>
      <c r="G22">
        <v>10.4</v>
      </c>
      <c r="H22">
        <v>5.5</v>
      </c>
      <c r="I22">
        <v>6.4</v>
      </c>
      <c r="J22">
        <v>1.1000000000000001</v>
      </c>
      <c r="K22">
        <v>0</v>
      </c>
      <c r="L22">
        <v>0.1</v>
      </c>
      <c r="M22">
        <v>223.9</v>
      </c>
      <c r="N22">
        <v>0</v>
      </c>
      <c r="O22">
        <v>98.4</v>
      </c>
    </row>
    <row r="23" spans="1:15" x14ac:dyDescent="0.25">
      <c r="A23">
        <v>15</v>
      </c>
      <c r="B23" t="s">
        <v>300</v>
      </c>
      <c r="C23">
        <v>64.900000000000006</v>
      </c>
      <c r="D23">
        <v>0.2</v>
      </c>
      <c r="E23">
        <v>0.3</v>
      </c>
      <c r="F23">
        <v>17.7</v>
      </c>
      <c r="G23">
        <v>9.6999999999999993</v>
      </c>
      <c r="H23">
        <v>8</v>
      </c>
      <c r="I23">
        <v>4.7</v>
      </c>
      <c r="J23">
        <v>1.3</v>
      </c>
      <c r="K23">
        <v>0</v>
      </c>
      <c r="L23">
        <v>0.8</v>
      </c>
      <c r="M23">
        <v>295.39999999999998</v>
      </c>
      <c r="N23">
        <v>0.3</v>
      </c>
      <c r="O23">
        <v>78.7</v>
      </c>
    </row>
    <row r="24" spans="1:15" x14ac:dyDescent="0.25">
      <c r="A24">
        <v>10</v>
      </c>
      <c r="B24" t="s">
        <v>312</v>
      </c>
      <c r="C24">
        <v>63.1</v>
      </c>
      <c r="D24">
        <v>0.5</v>
      </c>
      <c r="E24">
        <v>0.3</v>
      </c>
      <c r="F24">
        <v>12.9</v>
      </c>
      <c r="G24">
        <v>9.9</v>
      </c>
      <c r="H24">
        <v>3</v>
      </c>
      <c r="I24">
        <v>6.7</v>
      </c>
      <c r="J24">
        <v>1.3</v>
      </c>
      <c r="K24">
        <v>0</v>
      </c>
      <c r="L24">
        <v>0.3</v>
      </c>
      <c r="M24">
        <v>262.60000000000002</v>
      </c>
      <c r="N24">
        <v>0</v>
      </c>
      <c r="O24">
        <v>80.8</v>
      </c>
    </row>
    <row r="25" spans="1:15" x14ac:dyDescent="0.25">
      <c r="A25">
        <v>32</v>
      </c>
      <c r="B25" t="s">
        <v>320</v>
      </c>
      <c r="C25">
        <v>62.7</v>
      </c>
      <c r="D25">
        <v>0.6</v>
      </c>
      <c r="E25">
        <v>0.4</v>
      </c>
      <c r="F25">
        <v>12.7</v>
      </c>
      <c r="G25">
        <v>7.7</v>
      </c>
      <c r="H25">
        <v>5</v>
      </c>
      <c r="I25">
        <v>3.6</v>
      </c>
      <c r="J25">
        <v>4.4000000000000004</v>
      </c>
      <c r="K25">
        <v>0</v>
      </c>
      <c r="L25">
        <v>1.4</v>
      </c>
      <c r="M25">
        <v>214.7</v>
      </c>
      <c r="N25">
        <v>0.1</v>
      </c>
      <c r="O25">
        <v>81.599999999999994</v>
      </c>
    </row>
    <row r="26" spans="1:15" x14ac:dyDescent="0.25">
      <c r="A26">
        <v>37</v>
      </c>
      <c r="B26" t="s">
        <v>331</v>
      </c>
      <c r="C26">
        <v>62</v>
      </c>
      <c r="D26">
        <v>1</v>
      </c>
      <c r="E26">
        <v>1</v>
      </c>
      <c r="F26">
        <v>15</v>
      </c>
      <c r="G26">
        <v>10</v>
      </c>
      <c r="H26">
        <v>5</v>
      </c>
      <c r="I26">
        <v>4</v>
      </c>
      <c r="J26">
        <v>2</v>
      </c>
      <c r="K26">
        <v>0</v>
      </c>
      <c r="L26">
        <v>0</v>
      </c>
      <c r="M26">
        <v>260.10000000000002</v>
      </c>
      <c r="N26">
        <v>0</v>
      </c>
      <c r="O26">
        <v>75.3</v>
      </c>
    </row>
    <row r="27" spans="1:15" x14ac:dyDescent="0.25">
      <c r="A27">
        <v>19</v>
      </c>
      <c r="B27" t="s">
        <v>345</v>
      </c>
      <c r="C27">
        <v>60.7</v>
      </c>
      <c r="D27">
        <v>0.5</v>
      </c>
      <c r="E27">
        <v>0.3</v>
      </c>
      <c r="F27">
        <v>18.3</v>
      </c>
      <c r="G27">
        <v>9.5</v>
      </c>
      <c r="H27">
        <v>8.6999999999999993</v>
      </c>
      <c r="I27">
        <v>3.1</v>
      </c>
      <c r="J27">
        <v>1.1000000000000001</v>
      </c>
      <c r="K27">
        <v>0</v>
      </c>
      <c r="L27">
        <v>2.1</v>
      </c>
      <c r="M27">
        <v>332</v>
      </c>
      <c r="N27">
        <v>0.3</v>
      </c>
      <c r="O27">
        <v>73.5</v>
      </c>
    </row>
    <row r="28" spans="1:15" x14ac:dyDescent="0.25">
      <c r="A28">
        <v>11</v>
      </c>
      <c r="B28" t="s">
        <v>346</v>
      </c>
      <c r="C28">
        <v>60.7</v>
      </c>
      <c r="D28">
        <v>0</v>
      </c>
      <c r="E28">
        <v>0</v>
      </c>
      <c r="F28">
        <v>15.5</v>
      </c>
      <c r="G28">
        <v>9.3000000000000007</v>
      </c>
      <c r="H28">
        <v>6.2</v>
      </c>
      <c r="I28">
        <v>4.5</v>
      </c>
      <c r="J28">
        <v>2</v>
      </c>
      <c r="K28">
        <v>0</v>
      </c>
      <c r="L28">
        <v>0.3</v>
      </c>
      <c r="M28">
        <v>277</v>
      </c>
      <c r="N28">
        <v>0.1</v>
      </c>
      <c r="O28">
        <v>84.5</v>
      </c>
    </row>
    <row r="29" spans="1:15" x14ac:dyDescent="0.25">
      <c r="A29">
        <v>4</v>
      </c>
      <c r="B29" t="s">
        <v>350</v>
      </c>
      <c r="C29">
        <v>60.1</v>
      </c>
      <c r="D29">
        <v>0</v>
      </c>
      <c r="E29">
        <v>0.2</v>
      </c>
      <c r="F29">
        <v>15.3</v>
      </c>
      <c r="G29">
        <v>9.8000000000000007</v>
      </c>
      <c r="H29">
        <v>5.5</v>
      </c>
      <c r="I29">
        <v>4.9000000000000004</v>
      </c>
      <c r="J29">
        <v>1.3</v>
      </c>
      <c r="K29">
        <v>0</v>
      </c>
      <c r="L29">
        <v>0.6</v>
      </c>
      <c r="M29">
        <v>172.8</v>
      </c>
      <c r="N29">
        <v>0.1</v>
      </c>
      <c r="O29">
        <v>81.5</v>
      </c>
    </row>
    <row r="30" spans="1:15" x14ac:dyDescent="0.25">
      <c r="A30">
        <v>6</v>
      </c>
      <c r="B30" t="s">
        <v>355</v>
      </c>
      <c r="C30">
        <v>59.7</v>
      </c>
      <c r="D30">
        <v>0.3</v>
      </c>
      <c r="E30">
        <v>0.1</v>
      </c>
      <c r="F30">
        <v>13.8</v>
      </c>
      <c r="G30">
        <v>9.3000000000000007</v>
      </c>
      <c r="H30">
        <v>4.4000000000000004</v>
      </c>
      <c r="I30">
        <v>1.1000000000000001</v>
      </c>
      <c r="J30">
        <v>4.7</v>
      </c>
      <c r="K30">
        <v>0</v>
      </c>
      <c r="L30">
        <v>2.7</v>
      </c>
      <c r="M30">
        <v>279</v>
      </c>
      <c r="N30">
        <v>0.4</v>
      </c>
      <c r="O30">
        <v>58.9</v>
      </c>
    </row>
    <row r="31" spans="1:15" x14ac:dyDescent="0.25">
      <c r="A31">
        <v>44</v>
      </c>
      <c r="B31" t="s">
        <v>360</v>
      </c>
      <c r="C31">
        <v>59.3</v>
      </c>
      <c r="D31">
        <v>1.8</v>
      </c>
      <c r="E31">
        <v>0.9</v>
      </c>
      <c r="F31">
        <v>10.9</v>
      </c>
      <c r="G31">
        <v>7.6</v>
      </c>
      <c r="H31">
        <v>3.3</v>
      </c>
      <c r="I31">
        <v>3.9</v>
      </c>
      <c r="J31">
        <v>2.2999999999999998</v>
      </c>
      <c r="K31">
        <v>0</v>
      </c>
      <c r="L31">
        <v>0.3</v>
      </c>
      <c r="M31">
        <v>221.7</v>
      </c>
      <c r="N31">
        <v>0.6</v>
      </c>
      <c r="O31">
        <v>82.4</v>
      </c>
    </row>
    <row r="32" spans="1:15" x14ac:dyDescent="0.25">
      <c r="A32">
        <v>4</v>
      </c>
      <c r="B32" t="s">
        <v>365</v>
      </c>
      <c r="C32">
        <v>58.9</v>
      </c>
      <c r="D32">
        <v>0</v>
      </c>
      <c r="E32">
        <v>0</v>
      </c>
      <c r="F32">
        <v>14.8</v>
      </c>
      <c r="G32">
        <v>10.9</v>
      </c>
      <c r="H32">
        <v>3.9</v>
      </c>
      <c r="I32">
        <v>4.8</v>
      </c>
      <c r="J32">
        <v>1.8</v>
      </c>
      <c r="K32">
        <v>0</v>
      </c>
      <c r="L32">
        <v>0.1</v>
      </c>
      <c r="M32">
        <v>258.60000000000002</v>
      </c>
      <c r="N32">
        <v>0</v>
      </c>
      <c r="O32">
        <v>90.6</v>
      </c>
    </row>
    <row r="33" spans="1:15" x14ac:dyDescent="0.25">
      <c r="A33">
        <v>20</v>
      </c>
      <c r="B33" t="s">
        <v>367</v>
      </c>
      <c r="C33">
        <v>58.7</v>
      </c>
      <c r="D33">
        <v>2.4</v>
      </c>
      <c r="E33">
        <v>0.9</v>
      </c>
      <c r="F33">
        <v>9.9</v>
      </c>
      <c r="G33">
        <v>6.4</v>
      </c>
      <c r="H33">
        <v>3.4</v>
      </c>
      <c r="I33">
        <v>4.4000000000000004</v>
      </c>
      <c r="J33">
        <v>1.1000000000000001</v>
      </c>
      <c r="K33">
        <v>0.1</v>
      </c>
      <c r="L33">
        <v>0.2</v>
      </c>
      <c r="M33">
        <v>129.30000000000001</v>
      </c>
      <c r="N33">
        <v>0.6</v>
      </c>
      <c r="O33">
        <v>92.6</v>
      </c>
    </row>
    <row r="34" spans="1:15" x14ac:dyDescent="0.25">
      <c r="A34">
        <v>20</v>
      </c>
      <c r="B34" t="s">
        <v>388</v>
      </c>
      <c r="C34">
        <v>57.3</v>
      </c>
      <c r="D34">
        <v>0</v>
      </c>
      <c r="E34">
        <v>0.3</v>
      </c>
      <c r="F34">
        <v>14.8</v>
      </c>
      <c r="G34">
        <v>8.3000000000000007</v>
      </c>
      <c r="H34">
        <v>6.5</v>
      </c>
      <c r="I34">
        <v>3.7</v>
      </c>
      <c r="J34">
        <v>2.1</v>
      </c>
      <c r="K34">
        <v>0</v>
      </c>
      <c r="L34">
        <v>1</v>
      </c>
      <c r="M34">
        <v>223.1</v>
      </c>
      <c r="N34">
        <v>0.1</v>
      </c>
      <c r="O34">
        <v>66.5</v>
      </c>
    </row>
    <row r="35" spans="1:15" x14ac:dyDescent="0.25">
      <c r="A35">
        <v>18</v>
      </c>
      <c r="B35" t="s">
        <v>393</v>
      </c>
      <c r="C35">
        <v>57</v>
      </c>
      <c r="D35">
        <v>1.7</v>
      </c>
      <c r="E35">
        <v>1.5</v>
      </c>
      <c r="F35">
        <v>9.9</v>
      </c>
      <c r="G35">
        <v>7.7</v>
      </c>
      <c r="H35">
        <v>2.2999999999999998</v>
      </c>
      <c r="I35">
        <v>3.8</v>
      </c>
      <c r="J35">
        <v>1.9</v>
      </c>
      <c r="K35">
        <v>0</v>
      </c>
      <c r="L35">
        <v>0.4</v>
      </c>
      <c r="M35">
        <v>246.3</v>
      </c>
      <c r="N35">
        <v>0.8</v>
      </c>
      <c r="O35">
        <v>77.5</v>
      </c>
    </row>
    <row r="36" spans="1:15" x14ac:dyDescent="0.25">
      <c r="A36">
        <v>6</v>
      </c>
      <c r="B36" t="s">
        <v>394</v>
      </c>
      <c r="C36">
        <v>57</v>
      </c>
      <c r="D36">
        <v>0.2</v>
      </c>
      <c r="E36">
        <v>0.2</v>
      </c>
      <c r="F36">
        <v>14.9</v>
      </c>
      <c r="G36">
        <v>9.6</v>
      </c>
      <c r="H36">
        <v>5.3</v>
      </c>
      <c r="I36">
        <v>3.7</v>
      </c>
      <c r="J36">
        <v>1.5</v>
      </c>
      <c r="K36">
        <v>0</v>
      </c>
      <c r="L36">
        <v>0.8</v>
      </c>
      <c r="M36">
        <v>315.89999999999998</v>
      </c>
      <c r="N36">
        <v>0.3</v>
      </c>
      <c r="O36">
        <v>73.3</v>
      </c>
    </row>
    <row r="37" spans="1:15" x14ac:dyDescent="0.25">
      <c r="A37">
        <v>31</v>
      </c>
      <c r="B37" t="s">
        <v>408</v>
      </c>
      <c r="C37">
        <v>56.1</v>
      </c>
      <c r="D37">
        <v>1.3</v>
      </c>
      <c r="E37">
        <v>1.4</v>
      </c>
      <c r="F37">
        <v>11.2</v>
      </c>
      <c r="G37">
        <v>6.5</v>
      </c>
      <c r="H37">
        <v>4.7</v>
      </c>
      <c r="I37">
        <v>4</v>
      </c>
      <c r="J37">
        <v>1.8</v>
      </c>
      <c r="K37">
        <v>0</v>
      </c>
      <c r="L37">
        <v>0.2</v>
      </c>
      <c r="M37">
        <v>183.3</v>
      </c>
      <c r="N37">
        <v>0.3</v>
      </c>
      <c r="O37">
        <v>79</v>
      </c>
    </row>
    <row r="38" spans="1:15" x14ac:dyDescent="0.25">
      <c r="A38">
        <v>8</v>
      </c>
      <c r="B38" t="s">
        <v>416</v>
      </c>
      <c r="C38">
        <v>55.4</v>
      </c>
      <c r="D38">
        <v>0</v>
      </c>
      <c r="E38">
        <v>0</v>
      </c>
      <c r="F38">
        <v>12.6</v>
      </c>
      <c r="G38">
        <v>7</v>
      </c>
      <c r="H38">
        <v>5.6</v>
      </c>
      <c r="I38">
        <v>5.7</v>
      </c>
      <c r="J38">
        <v>1.9</v>
      </c>
      <c r="K38">
        <v>0</v>
      </c>
      <c r="L38">
        <v>0.1</v>
      </c>
      <c r="M38">
        <v>162.19999999999999</v>
      </c>
      <c r="N38">
        <v>0.1</v>
      </c>
      <c r="O38">
        <v>91</v>
      </c>
    </row>
    <row r="39" spans="1:15" x14ac:dyDescent="0.25">
      <c r="A39">
        <v>29</v>
      </c>
      <c r="B39" t="s">
        <v>426</v>
      </c>
      <c r="C39">
        <v>54.4</v>
      </c>
      <c r="D39">
        <v>0</v>
      </c>
      <c r="E39">
        <v>0</v>
      </c>
      <c r="F39">
        <v>12.8</v>
      </c>
      <c r="G39">
        <v>4.4000000000000004</v>
      </c>
      <c r="H39">
        <v>8.4</v>
      </c>
      <c r="I39">
        <v>2.4</v>
      </c>
      <c r="J39">
        <v>4.8</v>
      </c>
      <c r="K39">
        <v>0</v>
      </c>
      <c r="L39">
        <v>3.6</v>
      </c>
      <c r="M39">
        <v>117.1</v>
      </c>
      <c r="N39">
        <v>0.6</v>
      </c>
      <c r="O39">
        <v>60.8</v>
      </c>
    </row>
    <row r="40" spans="1:15" x14ac:dyDescent="0.25">
      <c r="A40">
        <v>13</v>
      </c>
      <c r="B40" t="s">
        <v>473</v>
      </c>
      <c r="C40">
        <v>50.7</v>
      </c>
      <c r="D40">
        <v>0</v>
      </c>
      <c r="E40">
        <v>0</v>
      </c>
      <c r="F40">
        <v>13.3</v>
      </c>
      <c r="G40">
        <v>7.3</v>
      </c>
      <c r="H40">
        <v>6</v>
      </c>
      <c r="I40">
        <v>3.7</v>
      </c>
      <c r="J40">
        <v>1.4</v>
      </c>
      <c r="K40">
        <v>0</v>
      </c>
      <c r="L40">
        <v>0.1</v>
      </c>
      <c r="M40">
        <v>142.1</v>
      </c>
      <c r="N40">
        <v>0</v>
      </c>
      <c r="O40">
        <v>73.400000000000006</v>
      </c>
    </row>
    <row r="41" spans="1:15" x14ac:dyDescent="0.25">
      <c r="A41">
        <v>18</v>
      </c>
      <c r="B41" t="s">
        <v>474</v>
      </c>
      <c r="C41">
        <v>50.5</v>
      </c>
      <c r="D41">
        <v>0</v>
      </c>
      <c r="E41">
        <v>0</v>
      </c>
      <c r="F41">
        <v>8.5</v>
      </c>
      <c r="G41">
        <v>7</v>
      </c>
      <c r="H41">
        <v>1.5</v>
      </c>
      <c r="I41">
        <v>4</v>
      </c>
      <c r="J41">
        <v>3</v>
      </c>
      <c r="K41">
        <v>1.5</v>
      </c>
      <c r="L41">
        <v>0</v>
      </c>
      <c r="M41">
        <v>205.9</v>
      </c>
      <c r="N41">
        <v>0</v>
      </c>
      <c r="O41">
        <v>84.9</v>
      </c>
    </row>
    <row r="42" spans="1:15" x14ac:dyDescent="0.25">
      <c r="A42">
        <v>28</v>
      </c>
      <c r="B42" t="s">
        <v>488</v>
      </c>
      <c r="C42">
        <v>49.1</v>
      </c>
      <c r="D42">
        <v>0.9</v>
      </c>
      <c r="E42">
        <v>0.3</v>
      </c>
      <c r="F42">
        <v>9.9</v>
      </c>
      <c r="G42">
        <v>5.9</v>
      </c>
      <c r="H42">
        <v>4</v>
      </c>
      <c r="I42">
        <v>3.3</v>
      </c>
      <c r="J42">
        <v>2.1</v>
      </c>
      <c r="K42">
        <v>2.9</v>
      </c>
      <c r="L42">
        <v>1.2</v>
      </c>
      <c r="M42">
        <v>172.1</v>
      </c>
      <c r="N42">
        <v>0.6</v>
      </c>
      <c r="O42">
        <v>81.5</v>
      </c>
    </row>
    <row r="43" spans="1:15" x14ac:dyDescent="0.25">
      <c r="A43">
        <v>30</v>
      </c>
      <c r="B43" t="s">
        <v>493</v>
      </c>
      <c r="C43">
        <v>48.9</v>
      </c>
      <c r="D43">
        <v>0</v>
      </c>
      <c r="E43">
        <v>0</v>
      </c>
      <c r="F43">
        <v>12.7</v>
      </c>
      <c r="G43">
        <v>7.8</v>
      </c>
      <c r="H43">
        <v>4.8</v>
      </c>
      <c r="I43">
        <v>5.4</v>
      </c>
      <c r="J43">
        <v>0.8</v>
      </c>
      <c r="K43">
        <v>0</v>
      </c>
      <c r="L43">
        <v>0.2</v>
      </c>
      <c r="M43">
        <v>156.4</v>
      </c>
      <c r="N43">
        <v>0</v>
      </c>
      <c r="O43">
        <v>89.7</v>
      </c>
    </row>
    <row r="44" spans="1:15" x14ac:dyDescent="0.25">
      <c r="A44">
        <v>32</v>
      </c>
      <c r="B44" t="s">
        <v>499</v>
      </c>
      <c r="C44">
        <v>48.1</v>
      </c>
      <c r="D44">
        <v>0</v>
      </c>
      <c r="E44">
        <v>0</v>
      </c>
      <c r="F44">
        <v>10.6</v>
      </c>
      <c r="G44">
        <v>7.4</v>
      </c>
      <c r="H44">
        <v>3.2</v>
      </c>
      <c r="I44">
        <v>5.4</v>
      </c>
      <c r="J44">
        <v>1.4</v>
      </c>
      <c r="K44">
        <v>0</v>
      </c>
      <c r="L44">
        <v>0.1</v>
      </c>
      <c r="M44">
        <v>204.4</v>
      </c>
      <c r="N44">
        <v>0</v>
      </c>
      <c r="O44">
        <v>95.1</v>
      </c>
    </row>
    <row r="45" spans="1:15" x14ac:dyDescent="0.25">
      <c r="A45">
        <v>17</v>
      </c>
      <c r="B45" t="s">
        <v>504</v>
      </c>
      <c r="C45">
        <v>47.6</v>
      </c>
      <c r="D45">
        <v>0</v>
      </c>
      <c r="E45">
        <v>0</v>
      </c>
      <c r="F45">
        <v>13</v>
      </c>
      <c r="G45">
        <v>9</v>
      </c>
      <c r="H45">
        <v>4</v>
      </c>
      <c r="I45">
        <v>2.7</v>
      </c>
      <c r="J45">
        <v>1.2</v>
      </c>
      <c r="K45">
        <v>0</v>
      </c>
      <c r="L45">
        <v>0.5</v>
      </c>
      <c r="M45">
        <v>325.2</v>
      </c>
      <c r="N45">
        <v>0.3</v>
      </c>
      <c r="O45">
        <v>65.7</v>
      </c>
    </row>
    <row r="46" spans="1:15" x14ac:dyDescent="0.25">
      <c r="A46">
        <v>8</v>
      </c>
      <c r="B46" t="s">
        <v>505</v>
      </c>
      <c r="C46">
        <v>47.5</v>
      </c>
      <c r="D46">
        <v>0.3</v>
      </c>
      <c r="E46">
        <v>0.1</v>
      </c>
      <c r="F46">
        <v>11</v>
      </c>
      <c r="G46">
        <v>6.1</v>
      </c>
      <c r="H46">
        <v>4.9000000000000004</v>
      </c>
      <c r="I46">
        <v>4</v>
      </c>
      <c r="J46">
        <v>1.8</v>
      </c>
      <c r="K46">
        <v>0</v>
      </c>
      <c r="L46">
        <v>0.4</v>
      </c>
      <c r="M46">
        <v>214</v>
      </c>
      <c r="N46">
        <v>0.5</v>
      </c>
      <c r="O46">
        <v>69</v>
      </c>
    </row>
    <row r="47" spans="1:15" x14ac:dyDescent="0.25">
      <c r="A47">
        <v>14</v>
      </c>
      <c r="B47" t="s">
        <v>507</v>
      </c>
      <c r="C47">
        <v>47</v>
      </c>
      <c r="D47">
        <v>0</v>
      </c>
      <c r="E47">
        <v>0</v>
      </c>
      <c r="F47">
        <v>14</v>
      </c>
      <c r="G47">
        <v>5</v>
      </c>
      <c r="H47">
        <v>9</v>
      </c>
      <c r="I47">
        <v>2</v>
      </c>
      <c r="J47">
        <v>2</v>
      </c>
      <c r="K47">
        <v>0</v>
      </c>
      <c r="L47">
        <v>1</v>
      </c>
      <c r="M47">
        <v>178.7</v>
      </c>
      <c r="N47">
        <v>1</v>
      </c>
      <c r="O47">
        <v>89.9</v>
      </c>
    </row>
    <row r="48" spans="1:15" x14ac:dyDescent="0.25">
      <c r="A48">
        <v>2</v>
      </c>
      <c r="B48" t="s">
        <v>511</v>
      </c>
      <c r="C48">
        <v>46.7</v>
      </c>
      <c r="D48">
        <v>0.1</v>
      </c>
      <c r="E48">
        <v>0.1</v>
      </c>
      <c r="F48">
        <v>12.9</v>
      </c>
      <c r="G48">
        <v>7.7</v>
      </c>
      <c r="H48">
        <v>5.0999999999999996</v>
      </c>
      <c r="I48">
        <v>3</v>
      </c>
      <c r="J48">
        <v>1.5</v>
      </c>
      <c r="K48">
        <v>0</v>
      </c>
      <c r="L48">
        <v>0.2</v>
      </c>
      <c r="M48">
        <v>223.7</v>
      </c>
      <c r="N48">
        <v>0.1</v>
      </c>
      <c r="O48">
        <v>78.400000000000006</v>
      </c>
    </row>
    <row r="49" spans="1:15" x14ac:dyDescent="0.25">
      <c r="A49">
        <v>2</v>
      </c>
      <c r="B49" t="s">
        <v>521</v>
      </c>
      <c r="C49">
        <v>45.2</v>
      </c>
      <c r="D49">
        <v>0.9</v>
      </c>
      <c r="E49">
        <v>0.3</v>
      </c>
      <c r="F49">
        <v>8.6</v>
      </c>
      <c r="G49">
        <v>3.8</v>
      </c>
      <c r="H49">
        <v>4.8</v>
      </c>
      <c r="I49">
        <v>1.8</v>
      </c>
      <c r="J49">
        <v>3</v>
      </c>
      <c r="K49">
        <v>3.7</v>
      </c>
      <c r="L49">
        <v>0.8</v>
      </c>
      <c r="M49">
        <v>120.7</v>
      </c>
      <c r="N49">
        <v>0.2</v>
      </c>
      <c r="O49">
        <v>74.400000000000006</v>
      </c>
    </row>
    <row r="50" spans="1:15" x14ac:dyDescent="0.25">
      <c r="A50">
        <v>22</v>
      </c>
      <c r="B50" t="s">
        <v>532</v>
      </c>
      <c r="C50">
        <v>43.9</v>
      </c>
      <c r="D50">
        <v>0</v>
      </c>
      <c r="E50">
        <v>0</v>
      </c>
      <c r="F50">
        <v>11</v>
      </c>
      <c r="G50">
        <v>5.4</v>
      </c>
      <c r="H50">
        <v>5.6</v>
      </c>
      <c r="I50">
        <v>3.3</v>
      </c>
      <c r="J50">
        <v>1.9</v>
      </c>
      <c r="K50">
        <v>0</v>
      </c>
      <c r="L50">
        <v>0.1</v>
      </c>
      <c r="M50">
        <v>125.7</v>
      </c>
      <c r="N50">
        <v>0</v>
      </c>
      <c r="O50">
        <v>65.3</v>
      </c>
    </row>
    <row r="51" spans="1:15" x14ac:dyDescent="0.25">
      <c r="A51">
        <v>35</v>
      </c>
      <c r="B51" t="s">
        <v>535</v>
      </c>
      <c r="C51">
        <v>42.8</v>
      </c>
      <c r="D51">
        <v>0.9</v>
      </c>
      <c r="E51">
        <v>0.5</v>
      </c>
      <c r="F51">
        <v>8.4</v>
      </c>
      <c r="G51">
        <v>5.0999999999999996</v>
      </c>
      <c r="H51">
        <v>3.2</v>
      </c>
      <c r="I51">
        <v>3.6</v>
      </c>
      <c r="J51">
        <v>1.6</v>
      </c>
      <c r="K51">
        <v>0.3</v>
      </c>
      <c r="L51">
        <v>0</v>
      </c>
      <c r="M51">
        <v>150.6</v>
      </c>
      <c r="N51">
        <v>0.2</v>
      </c>
      <c r="O51">
        <v>75.2</v>
      </c>
    </row>
    <row r="52" spans="1:15" x14ac:dyDescent="0.25">
      <c r="A52">
        <v>41</v>
      </c>
      <c r="B52" t="s">
        <v>536</v>
      </c>
      <c r="C52">
        <v>42.6</v>
      </c>
      <c r="D52">
        <v>0.6</v>
      </c>
      <c r="E52">
        <v>0.5</v>
      </c>
      <c r="F52">
        <v>8.9</v>
      </c>
      <c r="G52">
        <v>4.9000000000000004</v>
      </c>
      <c r="H52">
        <v>4</v>
      </c>
      <c r="I52">
        <v>1.6</v>
      </c>
      <c r="J52">
        <v>3.3</v>
      </c>
      <c r="K52">
        <v>0</v>
      </c>
      <c r="L52">
        <v>0.4</v>
      </c>
      <c r="M52">
        <v>112.9</v>
      </c>
      <c r="N52">
        <v>0.6</v>
      </c>
      <c r="O52">
        <v>66.3</v>
      </c>
    </row>
    <row r="53" spans="1:15" x14ac:dyDescent="0.25">
      <c r="A53">
        <v>16</v>
      </c>
      <c r="B53" t="s">
        <v>540</v>
      </c>
      <c r="C53">
        <v>42.3</v>
      </c>
      <c r="D53">
        <v>0.3</v>
      </c>
      <c r="E53">
        <v>0.4</v>
      </c>
      <c r="F53">
        <v>12.7</v>
      </c>
      <c r="G53">
        <v>6.1</v>
      </c>
      <c r="H53">
        <v>6.6</v>
      </c>
      <c r="I53">
        <v>0.7</v>
      </c>
      <c r="J53">
        <v>1.6</v>
      </c>
      <c r="K53">
        <v>0</v>
      </c>
      <c r="L53">
        <v>0.3</v>
      </c>
      <c r="M53">
        <v>209.3</v>
      </c>
      <c r="N53">
        <v>0.1</v>
      </c>
      <c r="O53">
        <v>55.4</v>
      </c>
    </row>
    <row r="54" spans="1:15" x14ac:dyDescent="0.25">
      <c r="A54">
        <v>9</v>
      </c>
      <c r="B54" t="s">
        <v>541</v>
      </c>
      <c r="C54">
        <v>42.2</v>
      </c>
      <c r="D54">
        <v>0.1</v>
      </c>
      <c r="E54">
        <v>0.4</v>
      </c>
      <c r="F54">
        <v>10.4</v>
      </c>
      <c r="G54">
        <v>4.9000000000000004</v>
      </c>
      <c r="H54">
        <v>5.6</v>
      </c>
      <c r="I54">
        <v>2.2000000000000002</v>
      </c>
      <c r="J54">
        <v>2.6</v>
      </c>
      <c r="K54">
        <v>0</v>
      </c>
      <c r="L54">
        <v>0.9</v>
      </c>
      <c r="M54">
        <v>136.5</v>
      </c>
      <c r="N54">
        <v>0.4</v>
      </c>
      <c r="O54">
        <v>68.400000000000006</v>
      </c>
    </row>
    <row r="55" spans="1:15" x14ac:dyDescent="0.25">
      <c r="A55">
        <v>43</v>
      </c>
      <c r="B55" t="s">
        <v>552</v>
      </c>
      <c r="C55">
        <v>41.4</v>
      </c>
      <c r="D55">
        <v>0.4</v>
      </c>
      <c r="E55">
        <v>0.4</v>
      </c>
      <c r="F55">
        <v>10</v>
      </c>
      <c r="G55">
        <v>5</v>
      </c>
      <c r="H55">
        <v>5</v>
      </c>
      <c r="I55">
        <v>2.2000000000000002</v>
      </c>
      <c r="J55">
        <v>2</v>
      </c>
      <c r="K55">
        <v>0</v>
      </c>
      <c r="L55">
        <v>0.8</v>
      </c>
      <c r="M55">
        <v>72.900000000000006</v>
      </c>
      <c r="N55">
        <v>0.2</v>
      </c>
      <c r="O55">
        <v>70.3</v>
      </c>
    </row>
    <row r="56" spans="1:15" x14ac:dyDescent="0.25">
      <c r="A56">
        <v>39</v>
      </c>
      <c r="B56" t="s">
        <v>558</v>
      </c>
      <c r="C56">
        <v>40.6</v>
      </c>
      <c r="D56">
        <v>0.6</v>
      </c>
      <c r="E56">
        <v>0.6</v>
      </c>
      <c r="F56">
        <v>7</v>
      </c>
      <c r="G56">
        <v>3.2</v>
      </c>
      <c r="H56">
        <v>3.8</v>
      </c>
      <c r="I56">
        <v>2.8</v>
      </c>
      <c r="J56">
        <v>2.4</v>
      </c>
      <c r="K56">
        <v>1</v>
      </c>
      <c r="L56">
        <v>0.2</v>
      </c>
      <c r="M56">
        <v>88.2</v>
      </c>
      <c r="N56">
        <v>0.2</v>
      </c>
      <c r="O56">
        <v>62.2</v>
      </c>
    </row>
    <row r="57" spans="1:15" x14ac:dyDescent="0.25">
      <c r="A57">
        <v>19</v>
      </c>
      <c r="B57" t="s">
        <v>571</v>
      </c>
      <c r="C57">
        <v>38.1</v>
      </c>
      <c r="D57">
        <v>0</v>
      </c>
      <c r="E57">
        <v>0</v>
      </c>
      <c r="F57">
        <v>9.9</v>
      </c>
      <c r="G57">
        <v>4.8</v>
      </c>
      <c r="H57">
        <v>5.0999999999999996</v>
      </c>
      <c r="I57">
        <v>3.6</v>
      </c>
      <c r="J57">
        <v>1.4</v>
      </c>
      <c r="K57">
        <v>0.3</v>
      </c>
      <c r="L57">
        <v>0.4</v>
      </c>
      <c r="M57">
        <v>100.9</v>
      </c>
      <c r="N57">
        <v>0</v>
      </c>
      <c r="O57">
        <v>83.1</v>
      </c>
    </row>
    <row r="58" spans="1:15" x14ac:dyDescent="0.25">
      <c r="A58">
        <v>46</v>
      </c>
      <c r="B58" t="s">
        <v>577</v>
      </c>
      <c r="C58">
        <v>37</v>
      </c>
      <c r="D58">
        <v>0.3</v>
      </c>
      <c r="E58">
        <v>0</v>
      </c>
      <c r="F58">
        <v>9.3000000000000007</v>
      </c>
      <c r="G58">
        <v>5.9</v>
      </c>
      <c r="H58">
        <v>3.4</v>
      </c>
      <c r="I58">
        <v>2.6</v>
      </c>
      <c r="J58">
        <v>0.8</v>
      </c>
      <c r="K58">
        <v>0</v>
      </c>
      <c r="L58">
        <v>0.9</v>
      </c>
      <c r="M58">
        <v>200.6</v>
      </c>
      <c r="N58">
        <v>0.7</v>
      </c>
      <c r="O58">
        <v>56.2</v>
      </c>
    </row>
    <row r="59" spans="1:15" x14ac:dyDescent="0.25">
      <c r="A59">
        <v>12</v>
      </c>
      <c r="B59" t="s">
        <v>579</v>
      </c>
      <c r="C59">
        <v>36.700000000000003</v>
      </c>
      <c r="D59">
        <v>0.3</v>
      </c>
      <c r="E59">
        <v>0.6</v>
      </c>
      <c r="F59">
        <v>7.3</v>
      </c>
      <c r="G59">
        <v>3.7</v>
      </c>
      <c r="H59">
        <v>3.6</v>
      </c>
      <c r="I59">
        <v>1.6</v>
      </c>
      <c r="J59">
        <v>2.9</v>
      </c>
      <c r="K59">
        <v>0</v>
      </c>
      <c r="L59">
        <v>0.3</v>
      </c>
      <c r="M59">
        <v>113</v>
      </c>
      <c r="N59">
        <v>0.3</v>
      </c>
      <c r="O59">
        <v>61.3</v>
      </c>
    </row>
    <row r="60" spans="1:15" x14ac:dyDescent="0.25">
      <c r="A60">
        <v>35</v>
      </c>
      <c r="B60" t="s">
        <v>583</v>
      </c>
      <c r="C60">
        <v>36</v>
      </c>
      <c r="D60">
        <v>0</v>
      </c>
      <c r="E60">
        <v>0</v>
      </c>
      <c r="F60">
        <v>10</v>
      </c>
      <c r="G60">
        <v>6</v>
      </c>
      <c r="H60">
        <v>4</v>
      </c>
      <c r="I60">
        <v>3</v>
      </c>
      <c r="J60">
        <v>1</v>
      </c>
      <c r="K60">
        <v>0</v>
      </c>
      <c r="L60">
        <v>0</v>
      </c>
      <c r="M60">
        <v>139.9</v>
      </c>
      <c r="N60">
        <v>0</v>
      </c>
      <c r="O60">
        <v>57.6</v>
      </c>
    </row>
    <row r="61" spans="1:15" x14ac:dyDescent="0.25">
      <c r="A61">
        <v>40</v>
      </c>
      <c r="B61" t="s">
        <v>595</v>
      </c>
      <c r="C61">
        <v>33</v>
      </c>
      <c r="D61">
        <v>0</v>
      </c>
      <c r="E61">
        <v>0</v>
      </c>
      <c r="F61">
        <v>10</v>
      </c>
      <c r="G61">
        <v>6</v>
      </c>
      <c r="H61">
        <v>4</v>
      </c>
      <c r="I61">
        <v>1</v>
      </c>
      <c r="J61">
        <v>1</v>
      </c>
      <c r="K61">
        <v>0</v>
      </c>
      <c r="L61">
        <v>1</v>
      </c>
      <c r="M61">
        <v>263.3</v>
      </c>
      <c r="N61">
        <v>0</v>
      </c>
      <c r="O61">
        <v>56.1</v>
      </c>
    </row>
    <row r="62" spans="1:15" x14ac:dyDescent="0.25">
      <c r="A62">
        <v>30</v>
      </c>
      <c r="B62" t="s">
        <v>599</v>
      </c>
      <c r="C62">
        <v>32.6</v>
      </c>
      <c r="D62">
        <v>0.6</v>
      </c>
      <c r="E62">
        <v>0.5</v>
      </c>
      <c r="F62">
        <v>6.8</v>
      </c>
      <c r="G62">
        <v>4.0999999999999996</v>
      </c>
      <c r="H62">
        <v>2.7</v>
      </c>
      <c r="I62">
        <v>2</v>
      </c>
      <c r="J62">
        <v>1.4</v>
      </c>
      <c r="K62">
        <v>0</v>
      </c>
      <c r="L62">
        <v>0</v>
      </c>
      <c r="M62">
        <v>128.69999999999999</v>
      </c>
      <c r="N62">
        <v>0.1</v>
      </c>
      <c r="O62">
        <v>52</v>
      </c>
    </row>
    <row r="63" spans="1:15" x14ac:dyDescent="0.25">
      <c r="A63">
        <v>42</v>
      </c>
      <c r="B63" t="s">
        <v>603</v>
      </c>
      <c r="C63">
        <v>32</v>
      </c>
      <c r="D63">
        <v>0</v>
      </c>
      <c r="E63">
        <v>0</v>
      </c>
      <c r="F63">
        <v>7.7</v>
      </c>
      <c r="G63">
        <v>3.7</v>
      </c>
      <c r="H63">
        <v>4</v>
      </c>
      <c r="I63">
        <v>3.3</v>
      </c>
      <c r="J63">
        <v>1.7</v>
      </c>
      <c r="K63">
        <v>0</v>
      </c>
      <c r="L63">
        <v>0</v>
      </c>
      <c r="M63">
        <v>156.80000000000001</v>
      </c>
      <c r="N63">
        <v>0</v>
      </c>
      <c r="O63">
        <v>79.5</v>
      </c>
    </row>
    <row r="64" spans="1:15" x14ac:dyDescent="0.25">
      <c r="A64">
        <v>42</v>
      </c>
      <c r="B64" t="s">
        <v>611</v>
      </c>
      <c r="C64">
        <v>30.8</v>
      </c>
      <c r="D64">
        <v>0.6</v>
      </c>
      <c r="E64">
        <v>0.6</v>
      </c>
      <c r="F64">
        <v>5.4</v>
      </c>
      <c r="G64">
        <v>3</v>
      </c>
      <c r="H64">
        <v>2.4</v>
      </c>
      <c r="I64">
        <v>1</v>
      </c>
      <c r="J64">
        <v>3</v>
      </c>
      <c r="K64">
        <v>3.8</v>
      </c>
      <c r="L64">
        <v>1.4</v>
      </c>
      <c r="M64">
        <v>82.8</v>
      </c>
      <c r="N64">
        <v>0.4</v>
      </c>
      <c r="O64">
        <v>62.5</v>
      </c>
    </row>
    <row r="65" spans="1:15" x14ac:dyDescent="0.25">
      <c r="A65">
        <v>34</v>
      </c>
      <c r="B65" t="s">
        <v>625</v>
      </c>
      <c r="C65">
        <v>27</v>
      </c>
      <c r="D65">
        <v>0</v>
      </c>
      <c r="E65">
        <v>0</v>
      </c>
      <c r="F65">
        <v>8</v>
      </c>
      <c r="G65">
        <v>4.3</v>
      </c>
      <c r="H65">
        <v>3.7</v>
      </c>
      <c r="I65">
        <v>1</v>
      </c>
      <c r="J65">
        <v>1</v>
      </c>
      <c r="K65">
        <v>0</v>
      </c>
      <c r="L65">
        <v>0</v>
      </c>
      <c r="M65">
        <v>90.5</v>
      </c>
      <c r="N65">
        <v>0</v>
      </c>
      <c r="O65">
        <v>64.3</v>
      </c>
    </row>
    <row r="66" spans="1:15" x14ac:dyDescent="0.25">
      <c r="A66">
        <v>7</v>
      </c>
      <c r="B66" t="s">
        <v>626</v>
      </c>
      <c r="C66">
        <v>27</v>
      </c>
      <c r="D66">
        <v>0.6</v>
      </c>
      <c r="E66">
        <v>0.6</v>
      </c>
      <c r="F66">
        <v>5.7</v>
      </c>
      <c r="G66">
        <v>3.4</v>
      </c>
      <c r="H66">
        <v>2.2999999999999998</v>
      </c>
      <c r="I66">
        <v>1.9</v>
      </c>
      <c r="J66">
        <v>0.6</v>
      </c>
      <c r="K66">
        <v>0</v>
      </c>
      <c r="L66">
        <v>0.4</v>
      </c>
      <c r="M66">
        <v>107.1</v>
      </c>
      <c r="N66">
        <v>0.1</v>
      </c>
      <c r="O66">
        <v>48.3</v>
      </c>
    </row>
    <row r="67" spans="1:15" x14ac:dyDescent="0.25">
      <c r="A67">
        <v>33</v>
      </c>
      <c r="B67" t="s">
        <v>638</v>
      </c>
      <c r="C67">
        <v>25.5</v>
      </c>
      <c r="D67">
        <v>0</v>
      </c>
      <c r="E67">
        <v>0</v>
      </c>
      <c r="F67">
        <v>4.5</v>
      </c>
      <c r="G67">
        <v>2.5</v>
      </c>
      <c r="H67">
        <v>2</v>
      </c>
      <c r="I67">
        <v>0.5</v>
      </c>
      <c r="J67">
        <v>1</v>
      </c>
      <c r="K67">
        <v>8</v>
      </c>
      <c r="L67">
        <v>0.5</v>
      </c>
      <c r="M67">
        <v>50.1</v>
      </c>
      <c r="N67">
        <v>0</v>
      </c>
      <c r="O67">
        <v>64.599999999999994</v>
      </c>
    </row>
    <row r="68" spans="1:15" x14ac:dyDescent="0.25">
      <c r="A68">
        <v>21</v>
      </c>
      <c r="B68" t="s">
        <v>644</v>
      </c>
      <c r="C68">
        <v>21.8</v>
      </c>
      <c r="D68">
        <v>0.4</v>
      </c>
      <c r="E68">
        <v>0.4</v>
      </c>
      <c r="F68">
        <v>4</v>
      </c>
      <c r="G68">
        <v>2.6</v>
      </c>
      <c r="H68">
        <v>1.4</v>
      </c>
      <c r="I68">
        <v>1.4</v>
      </c>
      <c r="J68">
        <v>1.2</v>
      </c>
      <c r="K68">
        <v>0.2</v>
      </c>
      <c r="L68">
        <v>0.2</v>
      </c>
      <c r="M68">
        <v>59.1</v>
      </c>
      <c r="N68">
        <v>0.4</v>
      </c>
      <c r="O68">
        <v>59.1</v>
      </c>
    </row>
    <row r="69" spans="1:15" x14ac:dyDescent="0.25">
      <c r="A69">
        <v>16</v>
      </c>
      <c r="B69" t="s">
        <v>655</v>
      </c>
      <c r="C69">
        <v>12</v>
      </c>
      <c r="D69">
        <v>0</v>
      </c>
      <c r="E69">
        <v>1</v>
      </c>
      <c r="F69">
        <v>3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103</v>
      </c>
      <c r="N69">
        <v>0</v>
      </c>
      <c r="O69">
        <v>19.899999999999999</v>
      </c>
    </row>
    <row r="70" spans="1:15" x14ac:dyDescent="0.25">
      <c r="A70">
        <v>26</v>
      </c>
      <c r="B70" t="s">
        <v>698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45</v>
      </c>
      <c r="B71" t="s">
        <v>699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27</v>
      </c>
      <c r="B72" t="s">
        <v>700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41</v>
      </c>
      <c r="B73" t="s">
        <v>701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29</v>
      </c>
      <c r="B74" t="s">
        <v>702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21</v>
      </c>
      <c r="B75" t="s">
        <v>703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46</v>
      </c>
      <c r="B76" t="s">
        <v>704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40</v>
      </c>
      <c r="B77" t="s">
        <v>705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33</v>
      </c>
      <c r="B78" t="s">
        <v>706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22</v>
      </c>
      <c r="B79" t="s">
        <v>707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31</v>
      </c>
      <c r="B80" t="s">
        <v>708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27</v>
      </c>
      <c r="B81" t="s">
        <v>709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44</v>
      </c>
      <c r="B82" t="s">
        <v>710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23</v>
      </c>
      <c r="B83" t="s">
        <v>711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39</v>
      </c>
      <c r="B84" t="s">
        <v>712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45</v>
      </c>
      <c r="B85" t="s">
        <v>713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23</v>
      </c>
      <c r="B86" t="s">
        <v>714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38</v>
      </c>
      <c r="B87" t="s">
        <v>715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36</v>
      </c>
      <c r="B88" t="s">
        <v>716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43</v>
      </c>
      <c r="B89" t="s">
        <v>717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47</v>
      </c>
      <c r="B90" t="s">
        <v>718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14</v>
      </c>
      <c r="B91" t="s">
        <v>719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28</v>
      </c>
      <c r="B92" t="s">
        <v>720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C79-81CC-43B6-9BED-4BE82905986F}">
  <dimension ref="A1:O89"/>
  <sheetViews>
    <sheetView topLeftCell="A37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2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7</v>
      </c>
      <c r="B2" t="s">
        <v>106</v>
      </c>
      <c r="C2">
        <v>111.3</v>
      </c>
      <c r="D2">
        <v>0.6</v>
      </c>
      <c r="E2">
        <v>0.6</v>
      </c>
      <c r="F2">
        <v>29.9</v>
      </c>
      <c r="G2">
        <v>22.6</v>
      </c>
      <c r="H2">
        <v>7.3</v>
      </c>
      <c r="I2">
        <v>5.7</v>
      </c>
      <c r="J2">
        <v>2.2999999999999998</v>
      </c>
      <c r="K2">
        <v>0</v>
      </c>
      <c r="L2">
        <v>1.9</v>
      </c>
      <c r="M2">
        <v>654.29999999999995</v>
      </c>
      <c r="N2">
        <v>0.6</v>
      </c>
      <c r="O2">
        <v>82.1</v>
      </c>
    </row>
    <row r="3" spans="1:15" x14ac:dyDescent="0.25">
      <c r="A3">
        <v>21</v>
      </c>
      <c r="B3" t="s">
        <v>110</v>
      </c>
      <c r="C3">
        <v>107.3</v>
      </c>
      <c r="D3">
        <v>0.3</v>
      </c>
      <c r="E3">
        <v>0</v>
      </c>
      <c r="F3">
        <v>24.3</v>
      </c>
      <c r="G3">
        <v>19</v>
      </c>
      <c r="H3">
        <v>5.3</v>
      </c>
      <c r="I3">
        <v>4.3</v>
      </c>
      <c r="J3">
        <v>6.7</v>
      </c>
      <c r="K3">
        <v>0</v>
      </c>
      <c r="L3">
        <v>4</v>
      </c>
      <c r="M3">
        <v>448.3</v>
      </c>
      <c r="N3">
        <v>0.7</v>
      </c>
      <c r="O3">
        <v>84.1</v>
      </c>
    </row>
    <row r="4" spans="1:15" x14ac:dyDescent="0.25">
      <c r="A4">
        <v>19</v>
      </c>
      <c r="B4" t="s">
        <v>115</v>
      </c>
      <c r="C4">
        <v>103.8</v>
      </c>
      <c r="D4">
        <v>0.4</v>
      </c>
      <c r="E4">
        <v>0.6</v>
      </c>
      <c r="F4">
        <v>18.399999999999999</v>
      </c>
      <c r="G4">
        <v>11.2</v>
      </c>
      <c r="H4">
        <v>7.3</v>
      </c>
      <c r="I4">
        <v>4.4000000000000004</v>
      </c>
      <c r="J4">
        <v>4.5999999999999996</v>
      </c>
      <c r="K4">
        <v>27.7</v>
      </c>
      <c r="L4">
        <v>4.3</v>
      </c>
      <c r="M4">
        <v>222.6</v>
      </c>
      <c r="N4">
        <v>0.7</v>
      </c>
      <c r="O4">
        <v>85.4</v>
      </c>
    </row>
    <row r="5" spans="1:15" x14ac:dyDescent="0.25">
      <c r="A5">
        <v>4</v>
      </c>
      <c r="B5" t="s">
        <v>118</v>
      </c>
      <c r="C5">
        <v>102.9</v>
      </c>
      <c r="D5">
        <v>0.3</v>
      </c>
      <c r="E5">
        <v>0.2</v>
      </c>
      <c r="F5">
        <v>18.5</v>
      </c>
      <c r="G5">
        <v>7.1</v>
      </c>
      <c r="H5">
        <v>11.4</v>
      </c>
      <c r="I5">
        <v>3.1</v>
      </c>
      <c r="J5">
        <v>4.3</v>
      </c>
      <c r="K5">
        <v>35</v>
      </c>
      <c r="L5">
        <v>5.5</v>
      </c>
      <c r="M5">
        <v>175.4</v>
      </c>
      <c r="N5">
        <v>0.2</v>
      </c>
      <c r="O5">
        <v>79</v>
      </c>
    </row>
    <row r="6" spans="1:15" x14ac:dyDescent="0.25">
      <c r="A6">
        <v>6</v>
      </c>
      <c r="B6" t="s">
        <v>129</v>
      </c>
      <c r="C6">
        <v>99.4</v>
      </c>
      <c r="D6">
        <v>0.1</v>
      </c>
      <c r="E6">
        <v>0.3</v>
      </c>
      <c r="F6">
        <v>27.2</v>
      </c>
      <c r="G6">
        <v>12.9</v>
      </c>
      <c r="H6">
        <v>14.3</v>
      </c>
      <c r="I6">
        <v>3.3</v>
      </c>
      <c r="J6">
        <v>5.6</v>
      </c>
      <c r="K6">
        <v>0</v>
      </c>
      <c r="L6">
        <v>7.9</v>
      </c>
      <c r="M6">
        <v>321.3</v>
      </c>
      <c r="N6">
        <v>0.4</v>
      </c>
      <c r="O6">
        <v>81.2</v>
      </c>
    </row>
    <row r="7" spans="1:15" x14ac:dyDescent="0.25">
      <c r="A7">
        <v>35</v>
      </c>
      <c r="B7" t="s">
        <v>131</v>
      </c>
      <c r="C7">
        <v>98.6</v>
      </c>
      <c r="D7">
        <v>0.4</v>
      </c>
      <c r="E7">
        <v>0.3</v>
      </c>
      <c r="F7">
        <v>26.3</v>
      </c>
      <c r="G7">
        <v>19.100000000000001</v>
      </c>
      <c r="H7">
        <v>7.2</v>
      </c>
      <c r="I7">
        <v>4.5999999999999996</v>
      </c>
      <c r="J7">
        <v>2.6</v>
      </c>
      <c r="K7">
        <v>0</v>
      </c>
      <c r="L7">
        <v>2.4</v>
      </c>
      <c r="M7">
        <v>487.2</v>
      </c>
      <c r="N7">
        <v>0.6</v>
      </c>
      <c r="O7">
        <v>85.2</v>
      </c>
    </row>
    <row r="8" spans="1:15" x14ac:dyDescent="0.25">
      <c r="A8">
        <v>9</v>
      </c>
      <c r="B8" t="s">
        <v>132</v>
      </c>
      <c r="C8">
        <v>98.5</v>
      </c>
      <c r="D8">
        <v>0.1</v>
      </c>
      <c r="E8">
        <v>0.1</v>
      </c>
      <c r="F8">
        <v>22.1</v>
      </c>
      <c r="G8">
        <v>9.4</v>
      </c>
      <c r="H8">
        <v>12.7</v>
      </c>
      <c r="I8">
        <v>3.8</v>
      </c>
      <c r="J8">
        <v>8.5</v>
      </c>
      <c r="K8">
        <v>0</v>
      </c>
      <c r="L8">
        <v>5.0999999999999996</v>
      </c>
      <c r="M8">
        <v>257</v>
      </c>
      <c r="N8">
        <v>0.2</v>
      </c>
      <c r="O8">
        <v>79</v>
      </c>
    </row>
    <row r="9" spans="1:15" x14ac:dyDescent="0.25">
      <c r="A9">
        <v>5</v>
      </c>
      <c r="B9" t="s">
        <v>142</v>
      </c>
      <c r="C9">
        <v>93.8</v>
      </c>
      <c r="D9">
        <v>1.4</v>
      </c>
      <c r="E9">
        <v>0.8</v>
      </c>
      <c r="F9">
        <v>23.3</v>
      </c>
      <c r="G9">
        <v>12.5</v>
      </c>
      <c r="H9">
        <v>10.8</v>
      </c>
      <c r="I9">
        <v>3.3</v>
      </c>
      <c r="J9">
        <v>4.0999999999999996</v>
      </c>
      <c r="K9">
        <v>0</v>
      </c>
      <c r="L9">
        <v>5.6</v>
      </c>
      <c r="M9">
        <v>339.6</v>
      </c>
      <c r="N9">
        <v>0.9</v>
      </c>
      <c r="O9">
        <v>84</v>
      </c>
    </row>
    <row r="10" spans="1:15" x14ac:dyDescent="0.25">
      <c r="A10">
        <v>1</v>
      </c>
      <c r="B10" t="s">
        <v>166</v>
      </c>
      <c r="C10">
        <v>88.3</v>
      </c>
      <c r="D10">
        <v>1</v>
      </c>
      <c r="E10">
        <v>0.9</v>
      </c>
      <c r="F10">
        <v>22.1</v>
      </c>
      <c r="G10">
        <v>15.3</v>
      </c>
      <c r="H10">
        <v>6.8</v>
      </c>
      <c r="I10">
        <v>3.6</v>
      </c>
      <c r="J10">
        <v>3.4</v>
      </c>
      <c r="K10">
        <v>0</v>
      </c>
      <c r="L10">
        <v>5.0999999999999996</v>
      </c>
      <c r="M10">
        <v>504</v>
      </c>
      <c r="N10">
        <v>0.7</v>
      </c>
      <c r="O10">
        <v>84.2</v>
      </c>
    </row>
    <row r="11" spans="1:15" x14ac:dyDescent="0.25">
      <c r="A11">
        <v>14</v>
      </c>
      <c r="B11" t="s">
        <v>173</v>
      </c>
      <c r="C11">
        <v>86</v>
      </c>
      <c r="D11">
        <v>0.2</v>
      </c>
      <c r="E11">
        <v>0.2</v>
      </c>
      <c r="F11">
        <v>23.4</v>
      </c>
      <c r="G11">
        <v>14</v>
      </c>
      <c r="H11">
        <v>9.4</v>
      </c>
      <c r="I11">
        <v>6.2</v>
      </c>
      <c r="J11">
        <v>1.6</v>
      </c>
      <c r="K11">
        <v>0</v>
      </c>
      <c r="L11">
        <v>1.2</v>
      </c>
      <c r="M11">
        <v>367.5</v>
      </c>
      <c r="N11">
        <v>0</v>
      </c>
      <c r="O11">
        <v>80.400000000000006</v>
      </c>
    </row>
    <row r="12" spans="1:15" x14ac:dyDescent="0.25">
      <c r="A12">
        <v>44</v>
      </c>
      <c r="B12" t="s">
        <v>176</v>
      </c>
      <c r="C12">
        <v>85.8</v>
      </c>
      <c r="D12">
        <v>0.3</v>
      </c>
      <c r="E12">
        <v>0.7</v>
      </c>
      <c r="F12">
        <v>20.5</v>
      </c>
      <c r="G12">
        <v>13.3</v>
      </c>
      <c r="H12">
        <v>7.1</v>
      </c>
      <c r="I12">
        <v>7.4</v>
      </c>
      <c r="J12">
        <v>2.1</v>
      </c>
      <c r="K12">
        <v>0</v>
      </c>
      <c r="L12">
        <v>1.2</v>
      </c>
      <c r="M12">
        <v>350.5</v>
      </c>
      <c r="N12">
        <v>0.2</v>
      </c>
      <c r="O12">
        <v>87.4</v>
      </c>
    </row>
    <row r="13" spans="1:15" x14ac:dyDescent="0.25">
      <c r="A13">
        <v>34</v>
      </c>
      <c r="B13" t="s">
        <v>184</v>
      </c>
      <c r="C13">
        <v>83.7</v>
      </c>
      <c r="D13">
        <v>0.1</v>
      </c>
      <c r="E13">
        <v>0.1</v>
      </c>
      <c r="F13">
        <v>21.8</v>
      </c>
      <c r="G13">
        <v>15.2</v>
      </c>
      <c r="H13">
        <v>6.6</v>
      </c>
      <c r="I13">
        <v>6.1</v>
      </c>
      <c r="J13">
        <v>1.7</v>
      </c>
      <c r="K13">
        <v>0</v>
      </c>
      <c r="L13">
        <v>1.2</v>
      </c>
      <c r="M13">
        <v>407.5</v>
      </c>
      <c r="N13">
        <v>0.2</v>
      </c>
      <c r="O13">
        <v>84.1</v>
      </c>
    </row>
    <row r="14" spans="1:15" x14ac:dyDescent="0.25">
      <c r="A14">
        <v>22</v>
      </c>
      <c r="B14" t="s">
        <v>185</v>
      </c>
      <c r="C14">
        <v>82.8</v>
      </c>
      <c r="D14">
        <v>0.5</v>
      </c>
      <c r="E14">
        <v>0.3</v>
      </c>
      <c r="F14">
        <v>20.5</v>
      </c>
      <c r="G14">
        <v>16.899999999999999</v>
      </c>
      <c r="H14">
        <v>3.6</v>
      </c>
      <c r="I14">
        <v>5.3</v>
      </c>
      <c r="J14">
        <v>1.6</v>
      </c>
      <c r="K14">
        <v>0</v>
      </c>
      <c r="L14">
        <v>0.3</v>
      </c>
      <c r="M14">
        <v>526.20000000000005</v>
      </c>
      <c r="N14">
        <v>0.4</v>
      </c>
      <c r="O14">
        <v>85.6</v>
      </c>
    </row>
    <row r="15" spans="1:15" x14ac:dyDescent="0.25">
      <c r="A15">
        <v>44</v>
      </c>
      <c r="B15" t="s">
        <v>186</v>
      </c>
      <c r="C15">
        <v>82.8</v>
      </c>
      <c r="D15">
        <v>0</v>
      </c>
      <c r="E15">
        <v>0</v>
      </c>
      <c r="F15">
        <v>19.100000000000001</v>
      </c>
      <c r="G15">
        <v>13.8</v>
      </c>
      <c r="H15">
        <v>5.3</v>
      </c>
      <c r="I15">
        <v>8.8000000000000007</v>
      </c>
      <c r="J15">
        <v>1.6</v>
      </c>
      <c r="K15">
        <v>0</v>
      </c>
      <c r="L15">
        <v>0.3</v>
      </c>
      <c r="M15">
        <v>264</v>
      </c>
      <c r="N15">
        <v>0.1</v>
      </c>
      <c r="O15">
        <v>99.8</v>
      </c>
    </row>
    <row r="16" spans="1:15" x14ac:dyDescent="0.25">
      <c r="A16">
        <v>8</v>
      </c>
      <c r="B16" t="s">
        <v>209</v>
      </c>
      <c r="C16">
        <v>79.400000000000006</v>
      </c>
      <c r="D16">
        <v>0.3</v>
      </c>
      <c r="E16">
        <v>0.4</v>
      </c>
      <c r="F16">
        <v>17.100000000000001</v>
      </c>
      <c r="G16">
        <v>9.8000000000000007</v>
      </c>
      <c r="H16">
        <v>7.4</v>
      </c>
      <c r="I16">
        <v>2.1</v>
      </c>
      <c r="J16">
        <v>7.1</v>
      </c>
      <c r="K16">
        <v>0</v>
      </c>
      <c r="L16">
        <v>4.7</v>
      </c>
      <c r="M16">
        <v>271.89999999999998</v>
      </c>
      <c r="N16">
        <v>0.4</v>
      </c>
      <c r="O16">
        <v>76.400000000000006</v>
      </c>
    </row>
    <row r="17" spans="1:15" x14ac:dyDescent="0.25">
      <c r="A17">
        <v>27</v>
      </c>
      <c r="B17" t="s">
        <v>213</v>
      </c>
      <c r="C17">
        <v>78.900000000000006</v>
      </c>
      <c r="D17">
        <v>0.3</v>
      </c>
      <c r="E17">
        <v>0.6</v>
      </c>
      <c r="F17">
        <v>22</v>
      </c>
      <c r="G17">
        <v>11.5</v>
      </c>
      <c r="H17">
        <v>10.5</v>
      </c>
      <c r="I17">
        <v>5</v>
      </c>
      <c r="J17">
        <v>1.9</v>
      </c>
      <c r="K17">
        <v>0</v>
      </c>
      <c r="L17">
        <v>2.9</v>
      </c>
      <c r="M17">
        <v>291</v>
      </c>
      <c r="N17">
        <v>0.6</v>
      </c>
      <c r="O17">
        <v>83.8</v>
      </c>
    </row>
    <row r="18" spans="1:15" x14ac:dyDescent="0.25">
      <c r="A18">
        <v>2</v>
      </c>
      <c r="B18" t="s">
        <v>225</v>
      </c>
      <c r="C18">
        <v>76.400000000000006</v>
      </c>
      <c r="D18">
        <v>0.3</v>
      </c>
      <c r="E18">
        <v>0.2</v>
      </c>
      <c r="F18">
        <v>20.399999999999999</v>
      </c>
      <c r="G18">
        <v>11.5</v>
      </c>
      <c r="H18">
        <v>8.9</v>
      </c>
      <c r="I18">
        <v>3.8</v>
      </c>
      <c r="J18">
        <v>3.3</v>
      </c>
      <c r="K18">
        <v>0</v>
      </c>
      <c r="L18">
        <v>3</v>
      </c>
      <c r="M18">
        <v>291.89999999999998</v>
      </c>
      <c r="N18">
        <v>0.3</v>
      </c>
      <c r="O18">
        <v>82.5</v>
      </c>
    </row>
    <row r="19" spans="1:15" x14ac:dyDescent="0.25">
      <c r="A19">
        <v>8</v>
      </c>
      <c r="B19" t="s">
        <v>257</v>
      </c>
      <c r="C19">
        <v>70.900000000000006</v>
      </c>
      <c r="D19">
        <v>0.3</v>
      </c>
      <c r="E19">
        <v>0.3</v>
      </c>
      <c r="F19">
        <v>19.399999999999999</v>
      </c>
      <c r="G19">
        <v>12.2</v>
      </c>
      <c r="H19">
        <v>7.2</v>
      </c>
      <c r="I19">
        <v>4.5</v>
      </c>
      <c r="J19">
        <v>1.5</v>
      </c>
      <c r="K19">
        <v>0</v>
      </c>
      <c r="L19">
        <v>1.3</v>
      </c>
      <c r="M19">
        <v>361.3</v>
      </c>
      <c r="N19">
        <v>0.7</v>
      </c>
      <c r="O19">
        <v>85.6</v>
      </c>
    </row>
    <row r="20" spans="1:15" x14ac:dyDescent="0.25">
      <c r="A20">
        <v>13</v>
      </c>
      <c r="B20" t="s">
        <v>259</v>
      </c>
      <c r="C20">
        <v>70.8</v>
      </c>
      <c r="D20">
        <v>0.1</v>
      </c>
      <c r="E20">
        <v>0.1</v>
      </c>
      <c r="F20">
        <v>17.899999999999999</v>
      </c>
      <c r="G20">
        <v>10.6</v>
      </c>
      <c r="H20">
        <v>7.2</v>
      </c>
      <c r="I20">
        <v>5.5</v>
      </c>
      <c r="J20">
        <v>1.9</v>
      </c>
      <c r="K20">
        <v>0</v>
      </c>
      <c r="L20">
        <v>0.6</v>
      </c>
      <c r="M20">
        <v>268.60000000000002</v>
      </c>
      <c r="N20">
        <v>0.3</v>
      </c>
      <c r="O20">
        <v>81.8</v>
      </c>
    </row>
    <row r="21" spans="1:15" x14ac:dyDescent="0.25">
      <c r="A21">
        <v>32</v>
      </c>
      <c r="B21" t="s">
        <v>271</v>
      </c>
      <c r="C21">
        <v>69.599999999999994</v>
      </c>
      <c r="D21">
        <v>1.1000000000000001</v>
      </c>
      <c r="E21">
        <v>1.1000000000000001</v>
      </c>
      <c r="F21">
        <v>15.1</v>
      </c>
      <c r="G21">
        <v>10.199999999999999</v>
      </c>
      <c r="H21">
        <v>4.9000000000000004</v>
      </c>
      <c r="I21">
        <v>6</v>
      </c>
      <c r="J21">
        <v>1.5</v>
      </c>
      <c r="K21">
        <v>0</v>
      </c>
      <c r="L21">
        <v>0.5</v>
      </c>
      <c r="M21">
        <v>300</v>
      </c>
      <c r="N21">
        <v>0.6</v>
      </c>
      <c r="O21">
        <v>86.7</v>
      </c>
    </row>
    <row r="22" spans="1:15" x14ac:dyDescent="0.25">
      <c r="A22">
        <v>7</v>
      </c>
      <c r="B22" t="s">
        <v>282</v>
      </c>
      <c r="C22">
        <v>68.3</v>
      </c>
      <c r="D22">
        <v>0</v>
      </c>
      <c r="E22">
        <v>0.3</v>
      </c>
      <c r="F22">
        <v>15.5</v>
      </c>
      <c r="G22">
        <v>9.5</v>
      </c>
      <c r="H22">
        <v>6</v>
      </c>
      <c r="I22">
        <v>6.3</v>
      </c>
      <c r="J22">
        <v>2.2999999999999998</v>
      </c>
      <c r="K22">
        <v>0</v>
      </c>
      <c r="L22">
        <v>0</v>
      </c>
      <c r="M22">
        <v>152.69999999999999</v>
      </c>
      <c r="N22">
        <v>0</v>
      </c>
      <c r="O22">
        <v>77.5</v>
      </c>
    </row>
    <row r="23" spans="1:15" x14ac:dyDescent="0.25">
      <c r="A23">
        <v>31</v>
      </c>
      <c r="B23" t="s">
        <v>283</v>
      </c>
      <c r="C23">
        <v>68</v>
      </c>
      <c r="D23">
        <v>0</v>
      </c>
      <c r="E23">
        <v>0</v>
      </c>
      <c r="F23">
        <v>12</v>
      </c>
      <c r="G23">
        <v>4</v>
      </c>
      <c r="H23">
        <v>8</v>
      </c>
      <c r="I23">
        <v>1</v>
      </c>
      <c r="J23">
        <v>2</v>
      </c>
      <c r="K23">
        <v>27</v>
      </c>
      <c r="L23">
        <v>4</v>
      </c>
      <c r="M23">
        <v>61.8</v>
      </c>
      <c r="N23">
        <v>0</v>
      </c>
      <c r="O23">
        <v>78.400000000000006</v>
      </c>
    </row>
    <row r="24" spans="1:15" x14ac:dyDescent="0.25">
      <c r="A24">
        <v>34</v>
      </c>
      <c r="B24" t="s">
        <v>307</v>
      </c>
      <c r="C24">
        <v>63.4</v>
      </c>
      <c r="D24">
        <v>0.2</v>
      </c>
      <c r="E24">
        <v>0.5</v>
      </c>
      <c r="F24">
        <v>15.3</v>
      </c>
      <c r="G24">
        <v>8</v>
      </c>
      <c r="H24">
        <v>7.3</v>
      </c>
      <c r="I24">
        <v>1.4</v>
      </c>
      <c r="J24">
        <v>5.4</v>
      </c>
      <c r="K24">
        <v>0</v>
      </c>
      <c r="L24">
        <v>4.5</v>
      </c>
      <c r="M24">
        <v>200.9</v>
      </c>
      <c r="N24">
        <v>0.1</v>
      </c>
      <c r="O24">
        <v>62.4</v>
      </c>
    </row>
    <row r="25" spans="1:15" x14ac:dyDescent="0.25">
      <c r="A25">
        <v>26</v>
      </c>
      <c r="B25" t="s">
        <v>313</v>
      </c>
      <c r="C25">
        <v>63</v>
      </c>
      <c r="D25">
        <v>0.1</v>
      </c>
      <c r="E25">
        <v>0</v>
      </c>
      <c r="F25">
        <v>15.2</v>
      </c>
      <c r="G25">
        <v>9.8000000000000007</v>
      </c>
      <c r="H25">
        <v>5.3</v>
      </c>
      <c r="I25">
        <v>5</v>
      </c>
      <c r="J25">
        <v>2.1</v>
      </c>
      <c r="K25">
        <v>0</v>
      </c>
      <c r="L25">
        <v>0.5</v>
      </c>
      <c r="M25">
        <v>267.5</v>
      </c>
      <c r="N25">
        <v>0.2</v>
      </c>
      <c r="O25">
        <v>72.3</v>
      </c>
    </row>
    <row r="26" spans="1:15" x14ac:dyDescent="0.25">
      <c r="A26">
        <v>40</v>
      </c>
      <c r="B26" t="s">
        <v>317</v>
      </c>
      <c r="C26">
        <v>62.9</v>
      </c>
      <c r="D26">
        <v>1</v>
      </c>
      <c r="E26">
        <v>0.8</v>
      </c>
      <c r="F26">
        <v>14.5</v>
      </c>
      <c r="G26">
        <v>7.6</v>
      </c>
      <c r="H26">
        <v>6.9</v>
      </c>
      <c r="I26">
        <v>3.1</v>
      </c>
      <c r="J26">
        <v>2.8</v>
      </c>
      <c r="K26">
        <v>0</v>
      </c>
      <c r="L26">
        <v>1.5</v>
      </c>
      <c r="M26">
        <v>240.2</v>
      </c>
      <c r="N26">
        <v>0.6</v>
      </c>
      <c r="O26">
        <v>78.5</v>
      </c>
    </row>
    <row r="27" spans="1:15" x14ac:dyDescent="0.25">
      <c r="A27">
        <v>43</v>
      </c>
      <c r="B27" t="s">
        <v>318</v>
      </c>
      <c r="C27">
        <v>62.9</v>
      </c>
      <c r="D27">
        <v>1.4</v>
      </c>
      <c r="E27">
        <v>1.1000000000000001</v>
      </c>
      <c r="F27">
        <v>11.4</v>
      </c>
      <c r="G27">
        <v>7.9</v>
      </c>
      <c r="H27">
        <v>3.5</v>
      </c>
      <c r="I27">
        <v>5.4</v>
      </c>
      <c r="J27">
        <v>1.7</v>
      </c>
      <c r="K27">
        <v>0.1</v>
      </c>
      <c r="L27">
        <v>0.1</v>
      </c>
      <c r="M27">
        <v>214.4</v>
      </c>
      <c r="N27">
        <v>1</v>
      </c>
      <c r="O27">
        <v>86.4</v>
      </c>
    </row>
    <row r="28" spans="1:15" x14ac:dyDescent="0.25">
      <c r="A28">
        <v>10</v>
      </c>
      <c r="B28" t="s">
        <v>321</v>
      </c>
      <c r="C28">
        <v>62.6</v>
      </c>
      <c r="D28">
        <v>1.3</v>
      </c>
      <c r="E28">
        <v>0.9</v>
      </c>
      <c r="F28">
        <v>13.3</v>
      </c>
      <c r="G28">
        <v>7.4</v>
      </c>
      <c r="H28">
        <v>5.9</v>
      </c>
      <c r="I28">
        <v>3.5</v>
      </c>
      <c r="J28">
        <v>2.2000000000000002</v>
      </c>
      <c r="K28">
        <v>2.1</v>
      </c>
      <c r="L28">
        <v>1.3</v>
      </c>
      <c r="M28">
        <v>204.9</v>
      </c>
      <c r="N28">
        <v>0.7</v>
      </c>
      <c r="O28">
        <v>86</v>
      </c>
    </row>
    <row r="29" spans="1:15" x14ac:dyDescent="0.25">
      <c r="A29">
        <v>22</v>
      </c>
      <c r="B29" t="s">
        <v>326</v>
      </c>
      <c r="C29">
        <v>62.3</v>
      </c>
      <c r="D29">
        <v>0.6</v>
      </c>
      <c r="E29">
        <v>0.4</v>
      </c>
      <c r="F29">
        <v>16</v>
      </c>
      <c r="G29">
        <v>9.4</v>
      </c>
      <c r="H29">
        <v>6.6</v>
      </c>
      <c r="I29">
        <v>3.5</v>
      </c>
      <c r="J29">
        <v>1.9</v>
      </c>
      <c r="K29">
        <v>0</v>
      </c>
      <c r="L29">
        <v>0.9</v>
      </c>
      <c r="M29">
        <v>292.8</v>
      </c>
      <c r="N29">
        <v>0.4</v>
      </c>
      <c r="O29">
        <v>82.4</v>
      </c>
    </row>
    <row r="30" spans="1:15" x14ac:dyDescent="0.25">
      <c r="A30">
        <v>47</v>
      </c>
      <c r="B30" t="s">
        <v>333</v>
      </c>
      <c r="C30">
        <v>61.6</v>
      </c>
      <c r="D30">
        <v>0.2</v>
      </c>
      <c r="E30">
        <v>0.1</v>
      </c>
      <c r="F30">
        <v>13.4</v>
      </c>
      <c r="G30">
        <v>7.8</v>
      </c>
      <c r="H30">
        <v>5.6</v>
      </c>
      <c r="I30">
        <v>6.5</v>
      </c>
      <c r="J30">
        <v>2</v>
      </c>
      <c r="K30">
        <v>0.1</v>
      </c>
      <c r="L30">
        <v>0</v>
      </c>
      <c r="M30">
        <v>171.9</v>
      </c>
      <c r="N30">
        <v>0.3</v>
      </c>
      <c r="O30">
        <v>94.8</v>
      </c>
    </row>
    <row r="31" spans="1:15" x14ac:dyDescent="0.25">
      <c r="A31">
        <v>16</v>
      </c>
      <c r="B31" t="s">
        <v>342</v>
      </c>
      <c r="C31">
        <v>60.9</v>
      </c>
      <c r="D31">
        <v>0.7</v>
      </c>
      <c r="E31">
        <v>0.9</v>
      </c>
      <c r="F31">
        <v>12.7</v>
      </c>
      <c r="G31">
        <v>7.9</v>
      </c>
      <c r="H31">
        <v>4.8</v>
      </c>
      <c r="I31">
        <v>3.2</v>
      </c>
      <c r="J31">
        <v>3.8</v>
      </c>
      <c r="K31">
        <v>0</v>
      </c>
      <c r="L31">
        <v>0.5</v>
      </c>
      <c r="M31">
        <v>220.2</v>
      </c>
      <c r="N31">
        <v>0.4</v>
      </c>
      <c r="O31">
        <v>79.900000000000006</v>
      </c>
    </row>
    <row r="32" spans="1:15" x14ac:dyDescent="0.25">
      <c r="A32">
        <v>17</v>
      </c>
      <c r="B32" t="s">
        <v>354</v>
      </c>
      <c r="C32">
        <v>59.7</v>
      </c>
      <c r="D32">
        <v>0.6</v>
      </c>
      <c r="E32">
        <v>0.3</v>
      </c>
      <c r="F32">
        <v>14.9</v>
      </c>
      <c r="G32">
        <v>6.8</v>
      </c>
      <c r="H32">
        <v>8.1</v>
      </c>
      <c r="I32">
        <v>1.9</v>
      </c>
      <c r="J32">
        <v>4.0999999999999996</v>
      </c>
      <c r="K32">
        <v>0</v>
      </c>
      <c r="L32">
        <v>2.8</v>
      </c>
      <c r="M32">
        <v>205.6</v>
      </c>
      <c r="N32">
        <v>0.1</v>
      </c>
      <c r="O32">
        <v>83.6</v>
      </c>
    </row>
    <row r="33" spans="1:15" x14ac:dyDescent="0.25">
      <c r="A33">
        <v>11</v>
      </c>
      <c r="B33" t="s">
        <v>356</v>
      </c>
      <c r="C33">
        <v>59.5</v>
      </c>
      <c r="D33">
        <v>0.1</v>
      </c>
      <c r="E33">
        <v>0.4</v>
      </c>
      <c r="F33">
        <v>15.3</v>
      </c>
      <c r="G33">
        <v>7.8</v>
      </c>
      <c r="H33">
        <v>7.5</v>
      </c>
      <c r="I33">
        <v>2.1</v>
      </c>
      <c r="J33">
        <v>5</v>
      </c>
      <c r="K33">
        <v>0</v>
      </c>
      <c r="L33">
        <v>3</v>
      </c>
      <c r="M33">
        <v>197.4</v>
      </c>
      <c r="N33">
        <v>0.3</v>
      </c>
      <c r="O33">
        <v>57.9</v>
      </c>
    </row>
    <row r="34" spans="1:15" x14ac:dyDescent="0.25">
      <c r="A34">
        <v>27</v>
      </c>
      <c r="B34" t="s">
        <v>357</v>
      </c>
      <c r="C34">
        <v>59.5</v>
      </c>
      <c r="D34">
        <v>0</v>
      </c>
      <c r="E34">
        <v>0</v>
      </c>
      <c r="F34">
        <v>18.5</v>
      </c>
      <c r="G34">
        <v>14.5</v>
      </c>
      <c r="H34">
        <v>4</v>
      </c>
      <c r="I34">
        <v>4</v>
      </c>
      <c r="J34">
        <v>0</v>
      </c>
      <c r="K34">
        <v>0</v>
      </c>
      <c r="L34">
        <v>0</v>
      </c>
      <c r="M34">
        <v>438.6</v>
      </c>
      <c r="N34">
        <v>0</v>
      </c>
      <c r="O34">
        <v>84.3</v>
      </c>
    </row>
    <row r="35" spans="1:15" x14ac:dyDescent="0.25">
      <c r="A35">
        <v>12</v>
      </c>
      <c r="B35" t="s">
        <v>366</v>
      </c>
      <c r="C35">
        <v>58.7</v>
      </c>
      <c r="D35">
        <v>0.3</v>
      </c>
      <c r="E35">
        <v>0.3</v>
      </c>
      <c r="F35">
        <v>14.7</v>
      </c>
      <c r="G35">
        <v>8.5</v>
      </c>
      <c r="H35">
        <v>6.2</v>
      </c>
      <c r="I35">
        <v>1.5</v>
      </c>
      <c r="J35">
        <v>3.8</v>
      </c>
      <c r="K35">
        <v>0</v>
      </c>
      <c r="L35">
        <v>2.6</v>
      </c>
      <c r="M35">
        <v>253.9</v>
      </c>
      <c r="N35">
        <v>0.2</v>
      </c>
      <c r="O35">
        <v>50.5</v>
      </c>
    </row>
    <row r="36" spans="1:15" x14ac:dyDescent="0.25">
      <c r="A36">
        <v>13</v>
      </c>
      <c r="B36" t="s">
        <v>386</v>
      </c>
      <c r="C36">
        <v>57.3</v>
      </c>
      <c r="D36">
        <v>0.1</v>
      </c>
      <c r="E36">
        <v>0.5</v>
      </c>
      <c r="F36">
        <v>14.8</v>
      </c>
      <c r="G36">
        <v>8.5</v>
      </c>
      <c r="H36">
        <v>6.3</v>
      </c>
      <c r="I36">
        <v>3.8</v>
      </c>
      <c r="J36">
        <v>2.1</v>
      </c>
      <c r="K36">
        <v>0</v>
      </c>
      <c r="L36">
        <v>0.4</v>
      </c>
      <c r="M36">
        <v>264.8</v>
      </c>
      <c r="N36">
        <v>0.3</v>
      </c>
      <c r="O36">
        <v>75.8</v>
      </c>
    </row>
    <row r="37" spans="1:15" x14ac:dyDescent="0.25">
      <c r="A37">
        <v>20</v>
      </c>
      <c r="B37" t="s">
        <v>387</v>
      </c>
      <c r="C37">
        <v>57.3</v>
      </c>
      <c r="D37">
        <v>0</v>
      </c>
      <c r="E37">
        <v>0</v>
      </c>
      <c r="F37">
        <v>11</v>
      </c>
      <c r="G37">
        <v>8.3000000000000007</v>
      </c>
      <c r="H37">
        <v>2.7</v>
      </c>
      <c r="I37">
        <v>6.3</v>
      </c>
      <c r="J37">
        <v>2.2999999999999998</v>
      </c>
      <c r="K37">
        <v>0</v>
      </c>
      <c r="L37">
        <v>0.3</v>
      </c>
      <c r="M37">
        <v>188.7</v>
      </c>
      <c r="N37">
        <v>0</v>
      </c>
      <c r="O37">
        <v>85.8</v>
      </c>
    </row>
    <row r="38" spans="1:15" x14ac:dyDescent="0.25">
      <c r="A38">
        <v>9</v>
      </c>
      <c r="B38" t="s">
        <v>402</v>
      </c>
      <c r="C38">
        <v>56.3</v>
      </c>
      <c r="D38">
        <v>1.3</v>
      </c>
      <c r="E38">
        <v>0.6</v>
      </c>
      <c r="F38">
        <v>11.3</v>
      </c>
      <c r="G38">
        <v>6.8</v>
      </c>
      <c r="H38">
        <v>4.5999999999999996</v>
      </c>
      <c r="I38">
        <v>2.8</v>
      </c>
      <c r="J38">
        <v>2.9</v>
      </c>
      <c r="K38">
        <v>0</v>
      </c>
      <c r="L38">
        <v>0.4</v>
      </c>
      <c r="M38">
        <v>163.30000000000001</v>
      </c>
      <c r="N38">
        <v>0.5</v>
      </c>
      <c r="O38">
        <v>82.5</v>
      </c>
    </row>
    <row r="39" spans="1:15" x14ac:dyDescent="0.25">
      <c r="A39">
        <v>15</v>
      </c>
      <c r="B39" t="s">
        <v>405</v>
      </c>
      <c r="C39">
        <v>56.2</v>
      </c>
      <c r="D39">
        <v>0</v>
      </c>
      <c r="E39">
        <v>0.1</v>
      </c>
      <c r="F39">
        <v>14.7</v>
      </c>
      <c r="G39">
        <v>10.1</v>
      </c>
      <c r="H39">
        <v>4.5999999999999996</v>
      </c>
      <c r="I39">
        <v>2.5</v>
      </c>
      <c r="J39">
        <v>2.7</v>
      </c>
      <c r="K39">
        <v>0</v>
      </c>
      <c r="L39">
        <v>0.6</v>
      </c>
      <c r="M39">
        <v>307.5</v>
      </c>
      <c r="N39">
        <v>0.1</v>
      </c>
      <c r="O39">
        <v>81.3</v>
      </c>
    </row>
    <row r="40" spans="1:15" x14ac:dyDescent="0.25">
      <c r="A40">
        <v>30</v>
      </c>
      <c r="B40" t="s">
        <v>407</v>
      </c>
      <c r="C40">
        <v>56.1</v>
      </c>
      <c r="D40">
        <v>0.1</v>
      </c>
      <c r="E40">
        <v>0.1</v>
      </c>
      <c r="F40">
        <v>12.6</v>
      </c>
      <c r="G40">
        <v>9.1</v>
      </c>
      <c r="H40">
        <v>3.5</v>
      </c>
      <c r="I40">
        <v>6.6</v>
      </c>
      <c r="J40">
        <v>0.7</v>
      </c>
      <c r="K40">
        <v>0.1</v>
      </c>
      <c r="L40">
        <v>0</v>
      </c>
      <c r="M40">
        <v>198.1</v>
      </c>
      <c r="N40">
        <v>0.1</v>
      </c>
      <c r="O40">
        <v>94.6</v>
      </c>
    </row>
    <row r="41" spans="1:15" x14ac:dyDescent="0.25">
      <c r="A41">
        <v>2</v>
      </c>
      <c r="B41" t="s">
        <v>423</v>
      </c>
      <c r="C41">
        <v>54.8</v>
      </c>
      <c r="D41">
        <v>1.5</v>
      </c>
      <c r="E41">
        <v>0.7</v>
      </c>
      <c r="F41">
        <v>10</v>
      </c>
      <c r="G41">
        <v>5.8</v>
      </c>
      <c r="H41">
        <v>4.2</v>
      </c>
      <c r="I41">
        <v>3.6</v>
      </c>
      <c r="J41">
        <v>1.9</v>
      </c>
      <c r="K41">
        <v>2.9</v>
      </c>
      <c r="L41">
        <v>0.7</v>
      </c>
      <c r="M41">
        <v>147.9</v>
      </c>
      <c r="N41">
        <v>0.7</v>
      </c>
      <c r="O41">
        <v>77.599999999999994</v>
      </c>
    </row>
    <row r="42" spans="1:15" x14ac:dyDescent="0.25">
      <c r="A42">
        <v>36</v>
      </c>
      <c r="B42" t="s">
        <v>428</v>
      </c>
      <c r="C42">
        <v>54.1</v>
      </c>
      <c r="D42">
        <v>1.6</v>
      </c>
      <c r="E42">
        <v>1.8</v>
      </c>
      <c r="F42">
        <v>8.9</v>
      </c>
      <c r="G42">
        <v>6.1</v>
      </c>
      <c r="H42">
        <v>2.8</v>
      </c>
      <c r="I42">
        <v>4.3</v>
      </c>
      <c r="J42">
        <v>2</v>
      </c>
      <c r="K42">
        <v>1.1000000000000001</v>
      </c>
      <c r="L42">
        <v>0.4</v>
      </c>
      <c r="M42">
        <v>152.30000000000001</v>
      </c>
      <c r="N42">
        <v>0</v>
      </c>
      <c r="O42">
        <v>71.599999999999994</v>
      </c>
    </row>
    <row r="43" spans="1:15" x14ac:dyDescent="0.25">
      <c r="A43">
        <v>1</v>
      </c>
      <c r="B43" t="s">
        <v>437</v>
      </c>
      <c r="C43">
        <v>53.4</v>
      </c>
      <c r="D43">
        <v>2.1</v>
      </c>
      <c r="E43">
        <v>0.9</v>
      </c>
      <c r="F43">
        <v>9.8000000000000007</v>
      </c>
      <c r="G43">
        <v>4.9000000000000004</v>
      </c>
      <c r="H43">
        <v>4.8</v>
      </c>
      <c r="I43">
        <v>2.2999999999999998</v>
      </c>
      <c r="J43">
        <v>2.4</v>
      </c>
      <c r="K43">
        <v>0</v>
      </c>
      <c r="L43">
        <v>0.3</v>
      </c>
      <c r="M43">
        <v>134.9</v>
      </c>
      <c r="N43">
        <v>0.8</v>
      </c>
      <c r="O43">
        <v>82.6</v>
      </c>
    </row>
    <row r="44" spans="1:15" x14ac:dyDescent="0.25">
      <c r="A44">
        <v>26</v>
      </c>
      <c r="B44" t="s">
        <v>438</v>
      </c>
      <c r="C44">
        <v>53.3</v>
      </c>
      <c r="D44">
        <v>0</v>
      </c>
      <c r="E44">
        <v>0.3</v>
      </c>
      <c r="F44">
        <v>10.3</v>
      </c>
      <c r="G44">
        <v>6.3</v>
      </c>
      <c r="H44">
        <v>4</v>
      </c>
      <c r="I44">
        <v>5</v>
      </c>
      <c r="J44">
        <v>3</v>
      </c>
      <c r="K44">
        <v>0</v>
      </c>
      <c r="L44">
        <v>0.3</v>
      </c>
      <c r="M44">
        <v>123.7</v>
      </c>
      <c r="N44">
        <v>0</v>
      </c>
      <c r="O44">
        <v>90.5</v>
      </c>
    </row>
    <row r="45" spans="1:15" x14ac:dyDescent="0.25">
      <c r="A45">
        <v>11</v>
      </c>
      <c r="B45" t="s">
        <v>444</v>
      </c>
      <c r="C45">
        <v>53</v>
      </c>
      <c r="D45">
        <v>0.5</v>
      </c>
      <c r="E45">
        <v>1</v>
      </c>
      <c r="F45">
        <v>13.5</v>
      </c>
      <c r="G45">
        <v>10</v>
      </c>
      <c r="H45">
        <v>3.5</v>
      </c>
      <c r="I45">
        <v>3.7</v>
      </c>
      <c r="J45">
        <v>1.5</v>
      </c>
      <c r="K45">
        <v>0</v>
      </c>
      <c r="L45">
        <v>1</v>
      </c>
      <c r="M45">
        <v>245.8</v>
      </c>
      <c r="N45">
        <v>1</v>
      </c>
      <c r="O45">
        <v>72.3</v>
      </c>
    </row>
    <row r="46" spans="1:15" x14ac:dyDescent="0.25">
      <c r="A46">
        <v>24</v>
      </c>
      <c r="B46" t="s">
        <v>449</v>
      </c>
      <c r="C46">
        <v>52.8</v>
      </c>
      <c r="D46">
        <v>0</v>
      </c>
      <c r="E46">
        <v>0</v>
      </c>
      <c r="F46">
        <v>12.7</v>
      </c>
      <c r="G46">
        <v>8.8000000000000007</v>
      </c>
      <c r="H46">
        <v>3.9</v>
      </c>
      <c r="I46">
        <v>3.7</v>
      </c>
      <c r="J46">
        <v>2.2999999999999998</v>
      </c>
      <c r="K46">
        <v>0</v>
      </c>
      <c r="L46">
        <v>0.5</v>
      </c>
      <c r="M46">
        <v>288.10000000000002</v>
      </c>
      <c r="N46">
        <v>0.1</v>
      </c>
      <c r="O46">
        <v>79.400000000000006</v>
      </c>
    </row>
    <row r="47" spans="1:15" x14ac:dyDescent="0.25">
      <c r="A47">
        <v>43</v>
      </c>
      <c r="B47" t="s">
        <v>460</v>
      </c>
      <c r="C47">
        <v>51.7</v>
      </c>
      <c r="D47">
        <v>0</v>
      </c>
      <c r="E47">
        <v>0</v>
      </c>
      <c r="F47">
        <v>11.1</v>
      </c>
      <c r="G47">
        <v>8</v>
      </c>
      <c r="H47">
        <v>3.1</v>
      </c>
      <c r="I47">
        <v>5.4</v>
      </c>
      <c r="J47">
        <v>1.6</v>
      </c>
      <c r="K47">
        <v>0</v>
      </c>
      <c r="L47">
        <v>0.3</v>
      </c>
      <c r="M47">
        <v>157.30000000000001</v>
      </c>
      <c r="N47">
        <v>0</v>
      </c>
      <c r="O47">
        <v>83.9</v>
      </c>
    </row>
    <row r="48" spans="1:15" x14ac:dyDescent="0.25">
      <c r="A48">
        <v>33</v>
      </c>
      <c r="B48" t="s">
        <v>467</v>
      </c>
      <c r="C48">
        <v>51</v>
      </c>
      <c r="D48">
        <v>0.1</v>
      </c>
      <c r="E48">
        <v>0.8</v>
      </c>
      <c r="F48">
        <v>12.1</v>
      </c>
      <c r="G48">
        <v>4.3</v>
      </c>
      <c r="H48">
        <v>7.8</v>
      </c>
      <c r="I48">
        <v>2.2999999999999998</v>
      </c>
      <c r="J48">
        <v>3.7</v>
      </c>
      <c r="K48">
        <v>0</v>
      </c>
      <c r="L48">
        <v>1.3</v>
      </c>
      <c r="M48">
        <v>126.9</v>
      </c>
      <c r="N48">
        <v>0.3</v>
      </c>
      <c r="O48">
        <v>72.599999999999994</v>
      </c>
    </row>
    <row r="49" spans="1:15" x14ac:dyDescent="0.25">
      <c r="A49">
        <v>19</v>
      </c>
      <c r="B49" t="s">
        <v>468</v>
      </c>
      <c r="C49">
        <v>51</v>
      </c>
      <c r="D49">
        <v>0.7</v>
      </c>
      <c r="E49">
        <v>0.3</v>
      </c>
      <c r="F49">
        <v>11.4</v>
      </c>
      <c r="G49">
        <v>5.9</v>
      </c>
      <c r="H49">
        <v>5.6</v>
      </c>
      <c r="I49">
        <v>2.4</v>
      </c>
      <c r="J49">
        <v>1.1000000000000001</v>
      </c>
      <c r="K49">
        <v>7.6</v>
      </c>
      <c r="L49">
        <v>2</v>
      </c>
      <c r="M49">
        <v>109.5</v>
      </c>
      <c r="N49">
        <v>0.7</v>
      </c>
      <c r="O49">
        <v>63.7</v>
      </c>
    </row>
    <row r="50" spans="1:15" x14ac:dyDescent="0.25">
      <c r="A50">
        <v>35</v>
      </c>
      <c r="B50" t="s">
        <v>469</v>
      </c>
      <c r="C50">
        <v>51</v>
      </c>
      <c r="D50">
        <v>0</v>
      </c>
      <c r="E50">
        <v>0</v>
      </c>
      <c r="F50">
        <v>13</v>
      </c>
      <c r="G50">
        <v>8</v>
      </c>
      <c r="H50">
        <v>5</v>
      </c>
      <c r="I50">
        <v>4</v>
      </c>
      <c r="J50">
        <v>2</v>
      </c>
      <c r="K50">
        <v>0</v>
      </c>
      <c r="L50">
        <v>1</v>
      </c>
      <c r="M50">
        <v>39.799999999999997</v>
      </c>
      <c r="N50">
        <v>0</v>
      </c>
      <c r="O50">
        <v>92.3</v>
      </c>
    </row>
    <row r="51" spans="1:15" x14ac:dyDescent="0.25">
      <c r="A51">
        <v>29</v>
      </c>
      <c r="B51" t="s">
        <v>475</v>
      </c>
      <c r="C51">
        <v>50.4</v>
      </c>
      <c r="D51">
        <v>0</v>
      </c>
      <c r="E51">
        <v>0</v>
      </c>
      <c r="F51">
        <v>11.7</v>
      </c>
      <c r="G51">
        <v>7.3</v>
      </c>
      <c r="H51">
        <v>4.4000000000000004</v>
      </c>
      <c r="I51">
        <v>4.7</v>
      </c>
      <c r="J51">
        <v>1.6</v>
      </c>
      <c r="K51">
        <v>0</v>
      </c>
      <c r="L51">
        <v>0.2</v>
      </c>
      <c r="M51">
        <v>176.3</v>
      </c>
      <c r="N51">
        <v>0.2</v>
      </c>
      <c r="O51">
        <v>75.2</v>
      </c>
    </row>
    <row r="52" spans="1:15" x14ac:dyDescent="0.25">
      <c r="A52">
        <v>3</v>
      </c>
      <c r="B52" t="s">
        <v>476</v>
      </c>
      <c r="C52">
        <v>50.2</v>
      </c>
      <c r="D52">
        <v>0</v>
      </c>
      <c r="E52">
        <v>0.1</v>
      </c>
      <c r="F52">
        <v>15.7</v>
      </c>
      <c r="G52">
        <v>6.5</v>
      </c>
      <c r="H52">
        <v>9.1999999999999993</v>
      </c>
      <c r="I52">
        <v>2.7</v>
      </c>
      <c r="J52">
        <v>1.7</v>
      </c>
      <c r="K52">
        <v>0</v>
      </c>
      <c r="L52">
        <v>1.9</v>
      </c>
      <c r="M52">
        <v>181.8</v>
      </c>
      <c r="N52">
        <v>0.6</v>
      </c>
      <c r="O52">
        <v>67.099999999999994</v>
      </c>
    </row>
    <row r="53" spans="1:15" x14ac:dyDescent="0.25">
      <c r="A53">
        <v>14</v>
      </c>
      <c r="B53" t="s">
        <v>482</v>
      </c>
      <c r="C53">
        <v>49.6</v>
      </c>
      <c r="D53">
        <v>0</v>
      </c>
      <c r="E53">
        <v>0</v>
      </c>
      <c r="F53">
        <v>11.5</v>
      </c>
      <c r="G53">
        <v>7.8</v>
      </c>
      <c r="H53">
        <v>3.7</v>
      </c>
      <c r="I53">
        <v>5</v>
      </c>
      <c r="J53">
        <v>1.6</v>
      </c>
      <c r="K53">
        <v>0</v>
      </c>
      <c r="L53">
        <v>0.7</v>
      </c>
      <c r="M53">
        <v>169.8</v>
      </c>
      <c r="N53">
        <v>0.1</v>
      </c>
      <c r="O53">
        <v>78.599999999999994</v>
      </c>
    </row>
    <row r="54" spans="1:15" x14ac:dyDescent="0.25">
      <c r="A54">
        <v>25</v>
      </c>
      <c r="B54" t="s">
        <v>491</v>
      </c>
      <c r="C54">
        <v>49</v>
      </c>
      <c r="D54">
        <v>0.5</v>
      </c>
      <c r="E54">
        <v>0.8</v>
      </c>
      <c r="F54">
        <v>12.5</v>
      </c>
      <c r="G54">
        <v>6.5</v>
      </c>
      <c r="H54">
        <v>6</v>
      </c>
      <c r="I54">
        <v>2.2999999999999998</v>
      </c>
      <c r="J54">
        <v>2</v>
      </c>
      <c r="K54">
        <v>0</v>
      </c>
      <c r="L54">
        <v>1.5</v>
      </c>
      <c r="M54">
        <v>199.6</v>
      </c>
      <c r="N54">
        <v>0.8</v>
      </c>
      <c r="O54">
        <v>54.7</v>
      </c>
    </row>
    <row r="55" spans="1:15" x14ac:dyDescent="0.25">
      <c r="A55">
        <v>37</v>
      </c>
      <c r="B55" t="s">
        <v>498</v>
      </c>
      <c r="C55">
        <v>48.1</v>
      </c>
      <c r="D55">
        <v>0.6</v>
      </c>
      <c r="E55">
        <v>0.5</v>
      </c>
      <c r="F55">
        <v>11.8</v>
      </c>
      <c r="G55">
        <v>7.2</v>
      </c>
      <c r="H55">
        <v>4.5999999999999996</v>
      </c>
      <c r="I55">
        <v>2.5</v>
      </c>
      <c r="J55">
        <v>1.8</v>
      </c>
      <c r="K55">
        <v>0</v>
      </c>
      <c r="L55">
        <v>1</v>
      </c>
      <c r="M55">
        <v>259.89999999999998</v>
      </c>
      <c r="N55">
        <v>0.2</v>
      </c>
      <c r="O55">
        <v>78.599999999999994</v>
      </c>
    </row>
    <row r="56" spans="1:15" x14ac:dyDescent="0.25">
      <c r="A56">
        <v>38</v>
      </c>
      <c r="B56" t="s">
        <v>528</v>
      </c>
      <c r="C56">
        <v>44.3</v>
      </c>
      <c r="D56">
        <v>0</v>
      </c>
      <c r="E56">
        <v>0</v>
      </c>
      <c r="F56">
        <v>11</v>
      </c>
      <c r="G56">
        <v>5</v>
      </c>
      <c r="H56">
        <v>6</v>
      </c>
      <c r="I56">
        <v>2</v>
      </c>
      <c r="J56">
        <v>3.3</v>
      </c>
      <c r="K56">
        <v>0</v>
      </c>
      <c r="L56">
        <v>1.8</v>
      </c>
      <c r="M56">
        <v>152.5</v>
      </c>
      <c r="N56">
        <v>0.3</v>
      </c>
      <c r="O56">
        <v>46.1</v>
      </c>
    </row>
    <row r="57" spans="1:15" x14ac:dyDescent="0.25">
      <c r="A57">
        <v>5</v>
      </c>
      <c r="B57" t="s">
        <v>550</v>
      </c>
      <c r="C57">
        <v>41.5</v>
      </c>
      <c r="D57">
        <v>0.2</v>
      </c>
      <c r="E57">
        <v>0.1</v>
      </c>
      <c r="F57">
        <v>9.6999999999999993</v>
      </c>
      <c r="G57">
        <v>5</v>
      </c>
      <c r="H57">
        <v>4.7</v>
      </c>
      <c r="I57">
        <v>2.4</v>
      </c>
      <c r="J57">
        <v>1.9</v>
      </c>
      <c r="K57">
        <v>0</v>
      </c>
      <c r="L57">
        <v>0.5</v>
      </c>
      <c r="M57">
        <v>147.5</v>
      </c>
      <c r="N57">
        <v>0.1</v>
      </c>
      <c r="O57">
        <v>52.5</v>
      </c>
    </row>
    <row r="58" spans="1:15" x14ac:dyDescent="0.25">
      <c r="A58">
        <v>16</v>
      </c>
      <c r="B58" t="s">
        <v>554</v>
      </c>
      <c r="C58">
        <v>41.2</v>
      </c>
      <c r="D58">
        <v>1.4</v>
      </c>
      <c r="E58">
        <v>0.4</v>
      </c>
      <c r="F58">
        <v>8.4</v>
      </c>
      <c r="G58">
        <v>5.4</v>
      </c>
      <c r="H58">
        <v>3</v>
      </c>
      <c r="I58">
        <v>2.4</v>
      </c>
      <c r="J58">
        <v>1.2</v>
      </c>
      <c r="K58">
        <v>0</v>
      </c>
      <c r="L58">
        <v>0.2</v>
      </c>
      <c r="M58">
        <v>130.80000000000001</v>
      </c>
      <c r="N58">
        <v>0</v>
      </c>
      <c r="O58">
        <v>66.400000000000006</v>
      </c>
    </row>
    <row r="59" spans="1:15" x14ac:dyDescent="0.25">
      <c r="A59">
        <v>10</v>
      </c>
      <c r="B59" t="s">
        <v>555</v>
      </c>
      <c r="C59">
        <v>41.1</v>
      </c>
      <c r="D59">
        <v>0.6</v>
      </c>
      <c r="E59">
        <v>0.6</v>
      </c>
      <c r="F59">
        <v>9.1</v>
      </c>
      <c r="G59">
        <v>5.5</v>
      </c>
      <c r="H59">
        <v>3.6</v>
      </c>
      <c r="I59">
        <v>3.6</v>
      </c>
      <c r="J59">
        <v>1.3</v>
      </c>
      <c r="K59">
        <v>0</v>
      </c>
      <c r="L59">
        <v>0.1</v>
      </c>
      <c r="M59">
        <v>103.4</v>
      </c>
      <c r="N59">
        <v>0.8</v>
      </c>
      <c r="O59">
        <v>62.2</v>
      </c>
    </row>
    <row r="60" spans="1:15" x14ac:dyDescent="0.25">
      <c r="A60">
        <v>24</v>
      </c>
      <c r="B60" t="s">
        <v>572</v>
      </c>
      <c r="C60">
        <v>37.799999999999997</v>
      </c>
      <c r="D60">
        <v>0</v>
      </c>
      <c r="E60">
        <v>0.2</v>
      </c>
      <c r="F60">
        <v>8.8000000000000007</v>
      </c>
      <c r="G60">
        <v>5.6</v>
      </c>
      <c r="H60">
        <v>3.2</v>
      </c>
      <c r="I60">
        <v>3</v>
      </c>
      <c r="J60">
        <v>1.8</v>
      </c>
      <c r="K60">
        <v>0</v>
      </c>
      <c r="L60">
        <v>0.2</v>
      </c>
      <c r="M60">
        <v>173.7</v>
      </c>
      <c r="N60">
        <v>0</v>
      </c>
      <c r="O60">
        <v>49.5</v>
      </c>
    </row>
    <row r="61" spans="1:15" x14ac:dyDescent="0.25">
      <c r="A61">
        <v>3</v>
      </c>
      <c r="B61" t="s">
        <v>585</v>
      </c>
      <c r="C61">
        <v>35.799999999999997</v>
      </c>
      <c r="D61">
        <v>0.3</v>
      </c>
      <c r="E61">
        <v>0</v>
      </c>
      <c r="F61">
        <v>9.3000000000000007</v>
      </c>
      <c r="G61">
        <v>3.8</v>
      </c>
      <c r="H61">
        <v>5.5</v>
      </c>
      <c r="I61">
        <v>1.5</v>
      </c>
      <c r="J61">
        <v>2.8</v>
      </c>
      <c r="K61">
        <v>0</v>
      </c>
      <c r="L61">
        <v>1.5</v>
      </c>
      <c r="M61">
        <v>64.900000000000006</v>
      </c>
      <c r="N61">
        <v>0.5</v>
      </c>
      <c r="O61">
        <v>47.1</v>
      </c>
    </row>
    <row r="62" spans="1:15" x14ac:dyDescent="0.25">
      <c r="A62">
        <v>17</v>
      </c>
      <c r="B62" t="s">
        <v>586</v>
      </c>
      <c r="C62">
        <v>35.200000000000003</v>
      </c>
      <c r="D62">
        <v>0.9</v>
      </c>
      <c r="E62">
        <v>0.2</v>
      </c>
      <c r="F62">
        <v>6.8</v>
      </c>
      <c r="G62">
        <v>4</v>
      </c>
      <c r="H62">
        <v>2.8</v>
      </c>
      <c r="I62">
        <v>2.2999999999999998</v>
      </c>
      <c r="J62">
        <v>1.2</v>
      </c>
      <c r="K62">
        <v>1.9</v>
      </c>
      <c r="L62">
        <v>0.3</v>
      </c>
      <c r="M62">
        <v>101.2</v>
      </c>
      <c r="N62">
        <v>0.2</v>
      </c>
      <c r="O62">
        <v>75.5</v>
      </c>
    </row>
    <row r="63" spans="1:15" x14ac:dyDescent="0.25">
      <c r="A63">
        <v>45</v>
      </c>
      <c r="B63" t="s">
        <v>587</v>
      </c>
      <c r="C63">
        <v>34.9</v>
      </c>
      <c r="D63">
        <v>0</v>
      </c>
      <c r="E63">
        <v>0</v>
      </c>
      <c r="F63">
        <v>6.1</v>
      </c>
      <c r="G63">
        <v>3.7</v>
      </c>
      <c r="H63">
        <v>2.4</v>
      </c>
      <c r="I63">
        <v>2.2999999999999998</v>
      </c>
      <c r="J63">
        <v>3.3</v>
      </c>
      <c r="K63">
        <v>0</v>
      </c>
      <c r="L63">
        <v>0.6</v>
      </c>
      <c r="M63">
        <v>64.400000000000006</v>
      </c>
      <c r="N63">
        <v>0</v>
      </c>
      <c r="O63">
        <v>67.099999999999994</v>
      </c>
    </row>
    <row r="64" spans="1:15" x14ac:dyDescent="0.25">
      <c r="A64">
        <v>29</v>
      </c>
      <c r="B64" t="s">
        <v>588</v>
      </c>
      <c r="C64">
        <v>34.5</v>
      </c>
      <c r="D64">
        <v>0.3</v>
      </c>
      <c r="E64">
        <v>0.3</v>
      </c>
      <c r="F64">
        <v>8</v>
      </c>
      <c r="G64">
        <v>4.3</v>
      </c>
      <c r="H64">
        <v>3.7</v>
      </c>
      <c r="I64">
        <v>2.6</v>
      </c>
      <c r="J64">
        <v>1.3</v>
      </c>
      <c r="K64">
        <v>0.1</v>
      </c>
      <c r="L64">
        <v>0.1</v>
      </c>
      <c r="M64">
        <v>71.900000000000006</v>
      </c>
      <c r="N64">
        <v>0.3</v>
      </c>
      <c r="O64">
        <v>88.5</v>
      </c>
    </row>
    <row r="65" spans="1:15" x14ac:dyDescent="0.25">
      <c r="A65">
        <v>40</v>
      </c>
      <c r="B65" t="s">
        <v>594</v>
      </c>
      <c r="C65">
        <v>33.1</v>
      </c>
      <c r="D65">
        <v>0.8</v>
      </c>
      <c r="E65">
        <v>0.3</v>
      </c>
      <c r="F65">
        <v>7.1</v>
      </c>
      <c r="G65">
        <v>3.1</v>
      </c>
      <c r="H65">
        <v>4</v>
      </c>
      <c r="I65">
        <v>2</v>
      </c>
      <c r="J65">
        <v>1.5</v>
      </c>
      <c r="K65">
        <v>0</v>
      </c>
      <c r="L65">
        <v>0.4</v>
      </c>
      <c r="M65">
        <v>89.7</v>
      </c>
      <c r="N65">
        <v>0.3</v>
      </c>
      <c r="O65">
        <v>55.1</v>
      </c>
    </row>
    <row r="66" spans="1:15" x14ac:dyDescent="0.25">
      <c r="A66">
        <v>41</v>
      </c>
      <c r="B66" t="s">
        <v>602</v>
      </c>
      <c r="C66">
        <v>32</v>
      </c>
      <c r="D66">
        <v>0</v>
      </c>
      <c r="E66">
        <v>0</v>
      </c>
      <c r="F66">
        <v>7</v>
      </c>
      <c r="G66">
        <v>3</v>
      </c>
      <c r="H66">
        <v>4</v>
      </c>
      <c r="I66">
        <v>3</v>
      </c>
      <c r="J66">
        <v>2</v>
      </c>
      <c r="K66">
        <v>0</v>
      </c>
      <c r="L66">
        <v>0</v>
      </c>
      <c r="M66">
        <v>45.7</v>
      </c>
      <c r="N66">
        <v>0</v>
      </c>
      <c r="O66">
        <v>39.9</v>
      </c>
    </row>
    <row r="67" spans="1:15" x14ac:dyDescent="0.25">
      <c r="A67">
        <v>25</v>
      </c>
      <c r="B67" t="s">
        <v>607</v>
      </c>
      <c r="C67">
        <v>31.5</v>
      </c>
      <c r="D67">
        <v>0</v>
      </c>
      <c r="E67">
        <v>0</v>
      </c>
      <c r="F67">
        <v>8.3000000000000007</v>
      </c>
      <c r="G67">
        <v>4.5</v>
      </c>
      <c r="H67">
        <v>3.8</v>
      </c>
      <c r="I67">
        <v>2</v>
      </c>
      <c r="J67">
        <v>1.5</v>
      </c>
      <c r="K67">
        <v>0</v>
      </c>
      <c r="L67">
        <v>0</v>
      </c>
      <c r="M67">
        <v>98.3</v>
      </c>
      <c r="N67">
        <v>0.3</v>
      </c>
      <c r="O67">
        <v>54.1</v>
      </c>
    </row>
    <row r="68" spans="1:15" x14ac:dyDescent="0.25">
      <c r="A68">
        <v>4</v>
      </c>
      <c r="B68" t="s">
        <v>616</v>
      </c>
      <c r="C68">
        <v>29.7</v>
      </c>
      <c r="D68">
        <v>0.7</v>
      </c>
      <c r="E68">
        <v>0.6</v>
      </c>
      <c r="F68">
        <v>6.2</v>
      </c>
      <c r="G68">
        <v>3.8</v>
      </c>
      <c r="H68">
        <v>2.4</v>
      </c>
      <c r="I68">
        <v>1.2</v>
      </c>
      <c r="J68">
        <v>1.7</v>
      </c>
      <c r="K68">
        <v>0</v>
      </c>
      <c r="L68">
        <v>0.2</v>
      </c>
      <c r="M68">
        <v>117.1</v>
      </c>
      <c r="N68">
        <v>0.6</v>
      </c>
      <c r="O68">
        <v>56.4</v>
      </c>
    </row>
    <row r="69" spans="1:15" x14ac:dyDescent="0.25">
      <c r="A69">
        <v>39</v>
      </c>
      <c r="B69" t="s">
        <v>618</v>
      </c>
      <c r="C69">
        <v>28.5</v>
      </c>
      <c r="D69">
        <v>0.5</v>
      </c>
      <c r="E69">
        <v>0.5</v>
      </c>
      <c r="F69">
        <v>5.5</v>
      </c>
      <c r="G69">
        <v>3.5</v>
      </c>
      <c r="H69">
        <v>2</v>
      </c>
      <c r="I69">
        <v>3</v>
      </c>
      <c r="J69">
        <v>1</v>
      </c>
      <c r="K69">
        <v>0</v>
      </c>
      <c r="L69">
        <v>0</v>
      </c>
      <c r="M69">
        <v>73.599999999999994</v>
      </c>
      <c r="N69">
        <v>0.5</v>
      </c>
      <c r="O69">
        <v>68.099999999999994</v>
      </c>
    </row>
    <row r="70" spans="1:15" x14ac:dyDescent="0.25">
      <c r="A70">
        <v>21</v>
      </c>
      <c r="B70" t="s">
        <v>633</v>
      </c>
      <c r="C70">
        <v>26</v>
      </c>
      <c r="D70">
        <v>1</v>
      </c>
      <c r="E70">
        <v>0</v>
      </c>
      <c r="F70">
        <v>4</v>
      </c>
      <c r="G70">
        <v>2</v>
      </c>
      <c r="H70">
        <v>2</v>
      </c>
      <c r="I70">
        <v>2</v>
      </c>
      <c r="J70">
        <v>1</v>
      </c>
      <c r="K70">
        <v>0</v>
      </c>
      <c r="L70">
        <v>0</v>
      </c>
      <c r="M70">
        <v>74.400000000000006</v>
      </c>
      <c r="N70">
        <v>0</v>
      </c>
      <c r="O70">
        <v>82.2</v>
      </c>
    </row>
    <row r="71" spans="1:15" x14ac:dyDescent="0.25">
      <c r="A71">
        <v>23</v>
      </c>
      <c r="B71" t="s">
        <v>634</v>
      </c>
      <c r="C71">
        <v>26</v>
      </c>
      <c r="D71">
        <v>0.3</v>
      </c>
      <c r="E71">
        <v>0</v>
      </c>
      <c r="F71">
        <v>7.3</v>
      </c>
      <c r="G71">
        <v>2.7</v>
      </c>
      <c r="H71">
        <v>4.7</v>
      </c>
      <c r="I71">
        <v>1.3</v>
      </c>
      <c r="J71">
        <v>0.7</v>
      </c>
      <c r="K71">
        <v>0</v>
      </c>
      <c r="L71">
        <v>0.7</v>
      </c>
      <c r="M71">
        <v>81.2</v>
      </c>
      <c r="N71">
        <v>0</v>
      </c>
      <c r="O71">
        <v>54.7</v>
      </c>
    </row>
    <row r="72" spans="1:15" x14ac:dyDescent="0.25">
      <c r="A72">
        <v>18</v>
      </c>
      <c r="B72" t="s">
        <v>647</v>
      </c>
      <c r="C72">
        <v>21</v>
      </c>
      <c r="D72">
        <v>0</v>
      </c>
      <c r="E72">
        <v>0</v>
      </c>
      <c r="F72">
        <v>5.3</v>
      </c>
      <c r="G72">
        <v>3.7</v>
      </c>
      <c r="H72">
        <v>1.7</v>
      </c>
      <c r="I72">
        <v>1.3</v>
      </c>
      <c r="J72">
        <v>1.3</v>
      </c>
      <c r="K72">
        <v>0</v>
      </c>
      <c r="L72">
        <v>1.3</v>
      </c>
      <c r="M72">
        <v>143.1</v>
      </c>
      <c r="N72">
        <v>0.3</v>
      </c>
      <c r="O72">
        <v>34.1</v>
      </c>
    </row>
    <row r="73" spans="1:15" x14ac:dyDescent="0.25">
      <c r="A73">
        <v>20</v>
      </c>
      <c r="B73" t="s">
        <v>681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46</v>
      </c>
      <c r="B74" t="s">
        <v>682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28</v>
      </c>
      <c r="B75" t="s">
        <v>683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23</v>
      </c>
      <c r="B76" t="s">
        <v>684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18</v>
      </c>
      <c r="B77" t="s">
        <v>685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30</v>
      </c>
      <c r="B78" t="s">
        <v>686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15</v>
      </c>
      <c r="B79" t="s">
        <v>687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28</v>
      </c>
      <c r="B80" t="s">
        <v>688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42</v>
      </c>
      <c r="B81" t="s">
        <v>689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45</v>
      </c>
      <c r="B82" t="s">
        <v>690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42</v>
      </c>
      <c r="B83" t="s">
        <v>691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12</v>
      </c>
      <c r="B84" t="s">
        <v>692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31</v>
      </c>
      <c r="B85" t="s">
        <v>693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32</v>
      </c>
      <c r="B86" t="s">
        <v>694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6</v>
      </c>
      <c r="B87" t="s">
        <v>695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33</v>
      </c>
      <c r="B88" t="s">
        <v>696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41</v>
      </c>
      <c r="B89" t="s">
        <v>697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D2EE-7E78-4733-A810-F2DE6B461AE0}">
  <dimension ref="A1:O94"/>
  <sheetViews>
    <sheetView topLeftCell="A42" workbookViewId="0">
      <selection activeCell="B2" sqref="B2:B91"/>
    </sheetView>
  </sheetViews>
  <sheetFormatPr defaultRowHeight="15" x14ac:dyDescent="0.25"/>
  <cols>
    <col min="1" max="1" width="4.28515625" bestFit="1" customWidth="1"/>
    <col min="2" max="2" width="21.5703125" bestFit="1" customWidth="1"/>
    <col min="3" max="3" width="6" bestFit="1" customWidth="1"/>
    <col min="4" max="4" width="4.7109375" bestFit="1" customWidth="1"/>
    <col min="5" max="5" width="4.42578125" bestFit="1" customWidth="1"/>
    <col min="6" max="8" width="5" bestFit="1" customWidth="1"/>
    <col min="9" max="9" width="4.85546875" bestFit="1" customWidth="1"/>
    <col min="10" max="10" width="4.28515625" bestFit="1" customWidth="1"/>
    <col min="11" max="11" width="6.140625" bestFit="1" customWidth="1"/>
    <col min="12" max="12" width="7" bestFit="1" customWidth="1"/>
    <col min="13" max="13" width="6.28515625" bestFit="1" customWidth="1"/>
    <col min="14" max="14" width="5.85546875" bestFit="1" customWidth="1"/>
    <col min="15" max="15" width="8.42578125" bestFit="1" customWidth="1"/>
  </cols>
  <sheetData>
    <row r="1" spans="1:15" x14ac:dyDescent="0.25">
      <c r="A1" t="s">
        <v>1762</v>
      </c>
      <c r="B1" t="s">
        <v>8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</row>
    <row r="2" spans="1:15" x14ac:dyDescent="0.25">
      <c r="A2">
        <v>1</v>
      </c>
      <c r="B2" t="s">
        <v>109</v>
      </c>
      <c r="C2">
        <v>108.2</v>
      </c>
      <c r="D2">
        <v>0.5</v>
      </c>
      <c r="E2">
        <v>0.4</v>
      </c>
      <c r="F2">
        <v>29</v>
      </c>
      <c r="G2">
        <v>19.100000000000001</v>
      </c>
      <c r="H2">
        <v>9.9</v>
      </c>
      <c r="I2">
        <v>5.3</v>
      </c>
      <c r="J2">
        <v>3.5</v>
      </c>
      <c r="K2">
        <v>0</v>
      </c>
      <c r="L2">
        <v>3.1</v>
      </c>
      <c r="M2">
        <v>577.6</v>
      </c>
      <c r="N2">
        <v>0.2</v>
      </c>
      <c r="O2">
        <v>87.8</v>
      </c>
    </row>
    <row r="3" spans="1:15" x14ac:dyDescent="0.25">
      <c r="A3">
        <v>9</v>
      </c>
      <c r="B3" t="s">
        <v>133</v>
      </c>
      <c r="C3">
        <v>98.2</v>
      </c>
      <c r="D3">
        <v>0.1</v>
      </c>
      <c r="E3">
        <v>0.2</v>
      </c>
      <c r="F3">
        <v>28.2</v>
      </c>
      <c r="G3">
        <v>12.6</v>
      </c>
      <c r="H3">
        <v>15.5</v>
      </c>
      <c r="I3">
        <v>3.4</v>
      </c>
      <c r="J3">
        <v>5.4</v>
      </c>
      <c r="K3">
        <v>0</v>
      </c>
      <c r="L3">
        <v>6.6</v>
      </c>
      <c r="M3">
        <v>411</v>
      </c>
      <c r="N3">
        <v>1</v>
      </c>
      <c r="O3">
        <v>82</v>
      </c>
    </row>
    <row r="4" spans="1:15" x14ac:dyDescent="0.25">
      <c r="A4">
        <v>45</v>
      </c>
      <c r="B4" t="s">
        <v>155</v>
      </c>
      <c r="C4">
        <v>90.7</v>
      </c>
      <c r="D4">
        <v>0</v>
      </c>
      <c r="E4">
        <v>0</v>
      </c>
      <c r="F4">
        <v>26.3</v>
      </c>
      <c r="G4">
        <v>18.3</v>
      </c>
      <c r="H4">
        <v>8</v>
      </c>
      <c r="I4">
        <v>5.7</v>
      </c>
      <c r="J4">
        <v>1</v>
      </c>
      <c r="K4">
        <v>0</v>
      </c>
      <c r="L4">
        <v>0.7</v>
      </c>
      <c r="M4">
        <v>557.1</v>
      </c>
      <c r="N4">
        <v>0.3</v>
      </c>
      <c r="O4">
        <v>81.5</v>
      </c>
    </row>
    <row r="5" spans="1:15" x14ac:dyDescent="0.25">
      <c r="A5">
        <v>16</v>
      </c>
      <c r="B5" t="s">
        <v>156</v>
      </c>
      <c r="C5">
        <v>89.7</v>
      </c>
      <c r="D5">
        <v>0.2</v>
      </c>
      <c r="E5">
        <v>0.4</v>
      </c>
      <c r="F5">
        <v>25.7</v>
      </c>
      <c r="G5">
        <v>9.8000000000000007</v>
      </c>
      <c r="H5">
        <v>15.9</v>
      </c>
      <c r="I5">
        <v>3.7</v>
      </c>
      <c r="J5">
        <v>4.4000000000000004</v>
      </c>
      <c r="K5">
        <v>1.4</v>
      </c>
      <c r="L5">
        <v>5.3</v>
      </c>
      <c r="M5">
        <v>299.89999999999998</v>
      </c>
      <c r="N5">
        <v>0.6</v>
      </c>
      <c r="O5">
        <v>68.2</v>
      </c>
    </row>
    <row r="6" spans="1:15" x14ac:dyDescent="0.25">
      <c r="A6">
        <v>17</v>
      </c>
      <c r="B6" t="s">
        <v>195</v>
      </c>
      <c r="C6">
        <v>81.2</v>
      </c>
      <c r="D6">
        <v>0.1</v>
      </c>
      <c r="E6">
        <v>0.3</v>
      </c>
      <c r="F6">
        <v>19.100000000000001</v>
      </c>
      <c r="G6">
        <v>9.5</v>
      </c>
      <c r="H6">
        <v>9.6</v>
      </c>
      <c r="I6">
        <v>2</v>
      </c>
      <c r="J6">
        <v>7.5</v>
      </c>
      <c r="K6">
        <v>0</v>
      </c>
      <c r="L6">
        <v>3.1</v>
      </c>
      <c r="M6">
        <v>278</v>
      </c>
      <c r="N6">
        <v>0.4</v>
      </c>
      <c r="O6">
        <v>81.2</v>
      </c>
    </row>
    <row r="7" spans="1:15" x14ac:dyDescent="0.25">
      <c r="A7">
        <v>25</v>
      </c>
      <c r="B7" t="s">
        <v>199</v>
      </c>
      <c r="C7">
        <v>81</v>
      </c>
      <c r="D7">
        <v>0.3</v>
      </c>
      <c r="E7">
        <v>0.2</v>
      </c>
      <c r="F7">
        <v>13.7</v>
      </c>
      <c r="G7">
        <v>7.4</v>
      </c>
      <c r="H7">
        <v>6.3</v>
      </c>
      <c r="I7">
        <v>4.4000000000000004</v>
      </c>
      <c r="J7">
        <v>3</v>
      </c>
      <c r="K7">
        <v>22.3</v>
      </c>
      <c r="L7">
        <v>2.5</v>
      </c>
      <c r="M7">
        <v>186.5</v>
      </c>
      <c r="N7">
        <v>0.2</v>
      </c>
      <c r="O7">
        <v>81.3</v>
      </c>
    </row>
    <row r="8" spans="1:15" x14ac:dyDescent="0.25">
      <c r="A8">
        <v>18</v>
      </c>
      <c r="B8" t="s">
        <v>204</v>
      </c>
      <c r="C8">
        <v>80.099999999999994</v>
      </c>
      <c r="D8">
        <v>0.8</v>
      </c>
      <c r="E8">
        <v>0.9</v>
      </c>
      <c r="F8">
        <v>20.399999999999999</v>
      </c>
      <c r="G8">
        <v>13</v>
      </c>
      <c r="H8">
        <v>7.4</v>
      </c>
      <c r="I8">
        <v>4.3</v>
      </c>
      <c r="J8">
        <v>2.7</v>
      </c>
      <c r="K8">
        <v>0</v>
      </c>
      <c r="L8">
        <v>4.5</v>
      </c>
      <c r="M8">
        <v>343.6</v>
      </c>
      <c r="N8">
        <v>0.7</v>
      </c>
      <c r="O8">
        <v>70.2</v>
      </c>
    </row>
    <row r="9" spans="1:15" x14ac:dyDescent="0.25">
      <c r="A9">
        <v>14</v>
      </c>
      <c r="B9" t="s">
        <v>206</v>
      </c>
      <c r="C9">
        <v>79.900000000000006</v>
      </c>
      <c r="D9">
        <v>0.3</v>
      </c>
      <c r="E9">
        <v>0.2</v>
      </c>
      <c r="F9">
        <v>18.7</v>
      </c>
      <c r="G9">
        <v>12.6</v>
      </c>
      <c r="H9">
        <v>6.1</v>
      </c>
      <c r="I9">
        <v>5.8</v>
      </c>
      <c r="J9">
        <v>2.9</v>
      </c>
      <c r="K9">
        <v>0</v>
      </c>
      <c r="L9">
        <v>1.4</v>
      </c>
      <c r="M9">
        <v>454.4</v>
      </c>
      <c r="N9">
        <v>0.4</v>
      </c>
      <c r="O9">
        <v>84.2</v>
      </c>
    </row>
    <row r="10" spans="1:15" x14ac:dyDescent="0.25">
      <c r="A10">
        <v>7</v>
      </c>
      <c r="B10" t="s">
        <v>217</v>
      </c>
      <c r="C10">
        <v>78.2</v>
      </c>
      <c r="D10">
        <v>0.2</v>
      </c>
      <c r="E10">
        <v>0.1</v>
      </c>
      <c r="F10">
        <v>20</v>
      </c>
      <c r="G10">
        <v>11.3</v>
      </c>
      <c r="H10">
        <v>8.6999999999999993</v>
      </c>
      <c r="I10">
        <v>5.3</v>
      </c>
      <c r="J10">
        <v>2.5</v>
      </c>
      <c r="K10">
        <v>0</v>
      </c>
      <c r="L10">
        <v>1.5</v>
      </c>
      <c r="M10">
        <v>282.5</v>
      </c>
      <c r="N10">
        <v>0.3</v>
      </c>
      <c r="O10">
        <v>92.4</v>
      </c>
    </row>
    <row r="11" spans="1:15" x14ac:dyDescent="0.25">
      <c r="A11">
        <v>14</v>
      </c>
      <c r="B11" t="s">
        <v>218</v>
      </c>
      <c r="C11">
        <v>77.599999999999994</v>
      </c>
      <c r="D11">
        <v>0</v>
      </c>
      <c r="E11">
        <v>0</v>
      </c>
      <c r="F11">
        <v>20.3</v>
      </c>
      <c r="G11">
        <v>15.6</v>
      </c>
      <c r="H11">
        <v>4.8</v>
      </c>
      <c r="I11">
        <v>5.2</v>
      </c>
      <c r="J11">
        <v>1.9</v>
      </c>
      <c r="K11">
        <v>0</v>
      </c>
      <c r="L11">
        <v>0.9</v>
      </c>
      <c r="M11">
        <v>486.2</v>
      </c>
      <c r="N11">
        <v>0.3</v>
      </c>
      <c r="O11">
        <v>83.7</v>
      </c>
    </row>
    <row r="12" spans="1:15" x14ac:dyDescent="0.25">
      <c r="A12">
        <v>10</v>
      </c>
      <c r="B12" t="s">
        <v>219</v>
      </c>
      <c r="C12">
        <v>77.3</v>
      </c>
      <c r="D12">
        <v>0.3</v>
      </c>
      <c r="E12">
        <v>0.4</v>
      </c>
      <c r="F12">
        <v>21.9</v>
      </c>
      <c r="G12">
        <v>9.1999999999999993</v>
      </c>
      <c r="H12">
        <v>12.7</v>
      </c>
      <c r="I12">
        <v>4.5999999999999996</v>
      </c>
      <c r="J12">
        <v>2.6</v>
      </c>
      <c r="K12">
        <v>0</v>
      </c>
      <c r="L12">
        <v>2.6</v>
      </c>
      <c r="M12">
        <v>238.7</v>
      </c>
      <c r="N12">
        <v>0.6</v>
      </c>
      <c r="O12">
        <v>76.900000000000006</v>
      </c>
    </row>
    <row r="13" spans="1:15" x14ac:dyDescent="0.25">
      <c r="A13">
        <v>3</v>
      </c>
      <c r="B13" t="s">
        <v>224</v>
      </c>
      <c r="C13">
        <v>76.599999999999994</v>
      </c>
      <c r="D13">
        <v>0.1</v>
      </c>
      <c r="E13">
        <v>0.2</v>
      </c>
      <c r="F13">
        <v>22.4</v>
      </c>
      <c r="G13">
        <v>11.6</v>
      </c>
      <c r="H13">
        <v>10.8</v>
      </c>
      <c r="I13">
        <v>3.4</v>
      </c>
      <c r="J13">
        <v>3.1</v>
      </c>
      <c r="K13">
        <v>0</v>
      </c>
      <c r="L13">
        <v>2.5</v>
      </c>
      <c r="M13">
        <v>369.3</v>
      </c>
      <c r="N13">
        <v>0.3</v>
      </c>
      <c r="O13">
        <v>83.9</v>
      </c>
    </row>
    <row r="14" spans="1:15" x14ac:dyDescent="0.25">
      <c r="A14">
        <v>28</v>
      </c>
      <c r="B14" t="s">
        <v>227</v>
      </c>
      <c r="C14">
        <v>76.3</v>
      </c>
      <c r="D14">
        <v>0.1</v>
      </c>
      <c r="E14">
        <v>0.3</v>
      </c>
      <c r="F14">
        <v>18</v>
      </c>
      <c r="G14">
        <v>7.8</v>
      </c>
      <c r="H14">
        <v>10.199999999999999</v>
      </c>
      <c r="I14">
        <v>2.4</v>
      </c>
      <c r="J14">
        <v>6.8</v>
      </c>
      <c r="K14">
        <v>0</v>
      </c>
      <c r="L14">
        <v>4.4000000000000004</v>
      </c>
      <c r="M14">
        <v>234.4</v>
      </c>
      <c r="N14">
        <v>0.3</v>
      </c>
      <c r="O14">
        <v>79</v>
      </c>
    </row>
    <row r="15" spans="1:15" x14ac:dyDescent="0.25">
      <c r="A15">
        <v>23</v>
      </c>
      <c r="B15" t="s">
        <v>232</v>
      </c>
      <c r="C15">
        <v>75.099999999999994</v>
      </c>
      <c r="D15">
        <v>0</v>
      </c>
      <c r="E15">
        <v>0</v>
      </c>
      <c r="F15">
        <v>20.9</v>
      </c>
      <c r="G15">
        <v>14.9</v>
      </c>
      <c r="H15">
        <v>6.1</v>
      </c>
      <c r="I15">
        <v>4</v>
      </c>
      <c r="J15">
        <v>1.8</v>
      </c>
      <c r="K15">
        <v>0</v>
      </c>
      <c r="L15">
        <v>0.6</v>
      </c>
      <c r="M15">
        <v>393.3</v>
      </c>
      <c r="N15">
        <v>0.1</v>
      </c>
      <c r="O15">
        <v>78</v>
      </c>
    </row>
    <row r="16" spans="1:15" x14ac:dyDescent="0.25">
      <c r="A16">
        <v>24</v>
      </c>
      <c r="B16" t="s">
        <v>235</v>
      </c>
      <c r="C16">
        <v>74.3</v>
      </c>
      <c r="D16">
        <v>0.2</v>
      </c>
      <c r="E16">
        <v>0.1</v>
      </c>
      <c r="F16">
        <v>9.8000000000000007</v>
      </c>
      <c r="G16">
        <v>4</v>
      </c>
      <c r="H16">
        <v>5.8</v>
      </c>
      <c r="I16">
        <v>1.8</v>
      </c>
      <c r="J16">
        <v>3.6</v>
      </c>
      <c r="K16">
        <v>35.299999999999997</v>
      </c>
      <c r="L16">
        <v>2.2999999999999998</v>
      </c>
      <c r="M16">
        <v>118.9</v>
      </c>
      <c r="N16">
        <v>0.1</v>
      </c>
      <c r="O16">
        <v>81.099999999999994</v>
      </c>
    </row>
    <row r="17" spans="1:15" x14ac:dyDescent="0.25">
      <c r="A17">
        <v>6</v>
      </c>
      <c r="B17" t="s">
        <v>238</v>
      </c>
      <c r="C17">
        <v>74.099999999999994</v>
      </c>
      <c r="D17">
        <v>0.2</v>
      </c>
      <c r="E17">
        <v>0.4</v>
      </c>
      <c r="F17">
        <v>19.600000000000001</v>
      </c>
      <c r="G17">
        <v>15.1</v>
      </c>
      <c r="H17">
        <v>4.5</v>
      </c>
      <c r="I17">
        <v>4.9000000000000004</v>
      </c>
      <c r="J17">
        <v>1.6</v>
      </c>
      <c r="K17">
        <v>0</v>
      </c>
      <c r="L17">
        <v>0.8</v>
      </c>
      <c r="M17">
        <v>494.7</v>
      </c>
      <c r="N17">
        <v>0.1</v>
      </c>
      <c r="O17">
        <v>79.599999999999994</v>
      </c>
    </row>
    <row r="18" spans="1:15" x14ac:dyDescent="0.25">
      <c r="A18">
        <v>19</v>
      </c>
      <c r="B18" t="s">
        <v>275</v>
      </c>
      <c r="C18">
        <v>69.2</v>
      </c>
      <c r="D18">
        <v>2.6</v>
      </c>
      <c r="E18">
        <v>1.8</v>
      </c>
      <c r="F18">
        <v>11.8</v>
      </c>
      <c r="G18">
        <v>8.8000000000000007</v>
      </c>
      <c r="H18">
        <v>2.9</v>
      </c>
      <c r="I18">
        <v>5.8</v>
      </c>
      <c r="J18">
        <v>1.1000000000000001</v>
      </c>
      <c r="K18">
        <v>0</v>
      </c>
      <c r="L18">
        <v>0.1</v>
      </c>
      <c r="M18">
        <v>223.3</v>
      </c>
      <c r="N18">
        <v>0.3</v>
      </c>
      <c r="O18">
        <v>90.2</v>
      </c>
    </row>
    <row r="19" spans="1:15" x14ac:dyDescent="0.25">
      <c r="A19">
        <v>3</v>
      </c>
      <c r="B19" t="s">
        <v>278</v>
      </c>
      <c r="C19">
        <v>68.900000000000006</v>
      </c>
      <c r="D19">
        <v>0.1</v>
      </c>
      <c r="E19">
        <v>0.3</v>
      </c>
      <c r="F19">
        <v>19.3</v>
      </c>
      <c r="G19">
        <v>13.6</v>
      </c>
      <c r="H19">
        <v>5.6</v>
      </c>
      <c r="I19">
        <v>4.5999999999999996</v>
      </c>
      <c r="J19">
        <v>1.1000000000000001</v>
      </c>
      <c r="K19">
        <v>0</v>
      </c>
      <c r="L19">
        <v>0.3</v>
      </c>
      <c r="M19">
        <v>382.6</v>
      </c>
      <c r="N19">
        <v>0</v>
      </c>
      <c r="O19">
        <v>71</v>
      </c>
    </row>
    <row r="20" spans="1:15" x14ac:dyDescent="0.25">
      <c r="A20">
        <v>35</v>
      </c>
      <c r="B20" t="s">
        <v>296</v>
      </c>
      <c r="C20">
        <v>65.5</v>
      </c>
      <c r="D20">
        <v>0.7</v>
      </c>
      <c r="E20">
        <v>0.6</v>
      </c>
      <c r="F20">
        <v>15.7</v>
      </c>
      <c r="G20">
        <v>7.2</v>
      </c>
      <c r="H20">
        <v>8.5</v>
      </c>
      <c r="I20">
        <v>3.8</v>
      </c>
      <c r="J20">
        <v>2.9</v>
      </c>
      <c r="K20">
        <v>0</v>
      </c>
      <c r="L20">
        <v>1.2</v>
      </c>
      <c r="M20">
        <v>201</v>
      </c>
      <c r="N20">
        <v>0.6</v>
      </c>
      <c r="O20">
        <v>79.2</v>
      </c>
    </row>
    <row r="21" spans="1:15" x14ac:dyDescent="0.25">
      <c r="A21">
        <v>2</v>
      </c>
      <c r="B21" t="s">
        <v>303</v>
      </c>
      <c r="C21">
        <v>64.2</v>
      </c>
      <c r="D21">
        <v>1.1000000000000001</v>
      </c>
      <c r="E21">
        <v>1.1000000000000001</v>
      </c>
      <c r="F21">
        <v>14.6</v>
      </c>
      <c r="G21">
        <v>7.4</v>
      </c>
      <c r="H21">
        <v>7.3</v>
      </c>
      <c r="I21">
        <v>3.9</v>
      </c>
      <c r="J21">
        <v>2.8</v>
      </c>
      <c r="K21">
        <v>0</v>
      </c>
      <c r="L21">
        <v>0.7</v>
      </c>
      <c r="M21">
        <v>257.7</v>
      </c>
      <c r="N21">
        <v>0.6</v>
      </c>
      <c r="O21">
        <v>81.8</v>
      </c>
    </row>
    <row r="22" spans="1:15" x14ac:dyDescent="0.25">
      <c r="A22">
        <v>20</v>
      </c>
      <c r="B22" t="s">
        <v>305</v>
      </c>
      <c r="C22">
        <v>63.8</v>
      </c>
      <c r="D22">
        <v>0</v>
      </c>
      <c r="E22">
        <v>0</v>
      </c>
      <c r="F22">
        <v>17.8</v>
      </c>
      <c r="G22">
        <v>12.2</v>
      </c>
      <c r="H22">
        <v>5.7</v>
      </c>
      <c r="I22">
        <v>5</v>
      </c>
      <c r="J22">
        <v>1</v>
      </c>
      <c r="K22">
        <v>0</v>
      </c>
      <c r="L22">
        <v>0.3</v>
      </c>
      <c r="M22">
        <v>362.8</v>
      </c>
      <c r="N22">
        <v>0</v>
      </c>
      <c r="O22">
        <v>74.400000000000006</v>
      </c>
    </row>
    <row r="23" spans="1:15" x14ac:dyDescent="0.25">
      <c r="A23">
        <v>19</v>
      </c>
      <c r="B23" t="s">
        <v>308</v>
      </c>
      <c r="C23">
        <v>63.3</v>
      </c>
      <c r="D23">
        <v>0.2</v>
      </c>
      <c r="E23">
        <v>0.1</v>
      </c>
      <c r="F23">
        <v>15.5</v>
      </c>
      <c r="G23">
        <v>7.3</v>
      </c>
      <c r="H23">
        <v>8.1999999999999993</v>
      </c>
      <c r="I23">
        <v>4</v>
      </c>
      <c r="J23">
        <v>3.4</v>
      </c>
      <c r="K23">
        <v>0</v>
      </c>
      <c r="L23">
        <v>1.7</v>
      </c>
      <c r="M23">
        <v>236.3</v>
      </c>
      <c r="N23">
        <v>0.3</v>
      </c>
      <c r="O23">
        <v>84.5</v>
      </c>
    </row>
    <row r="24" spans="1:15" x14ac:dyDescent="0.25">
      <c r="A24">
        <v>9</v>
      </c>
      <c r="B24" t="s">
        <v>325</v>
      </c>
      <c r="C24">
        <v>62.3</v>
      </c>
      <c r="D24">
        <v>0.6</v>
      </c>
      <c r="E24">
        <v>0.5</v>
      </c>
      <c r="F24">
        <v>18.100000000000001</v>
      </c>
      <c r="G24">
        <v>9.3000000000000007</v>
      </c>
      <c r="H24">
        <v>8.8000000000000007</v>
      </c>
      <c r="I24">
        <v>2.2999999999999998</v>
      </c>
      <c r="J24">
        <v>3.3</v>
      </c>
      <c r="K24">
        <v>0</v>
      </c>
      <c r="L24">
        <v>3.7</v>
      </c>
      <c r="M24">
        <v>327.9</v>
      </c>
      <c r="N24">
        <v>0.3</v>
      </c>
      <c r="O24">
        <v>82.4</v>
      </c>
    </row>
    <row r="25" spans="1:15" x14ac:dyDescent="0.25">
      <c r="A25">
        <v>32</v>
      </c>
      <c r="B25" t="s">
        <v>340</v>
      </c>
      <c r="C25">
        <v>61</v>
      </c>
      <c r="D25">
        <v>0</v>
      </c>
      <c r="E25">
        <v>0</v>
      </c>
      <c r="F25">
        <v>17.5</v>
      </c>
      <c r="G25">
        <v>11</v>
      </c>
      <c r="H25">
        <v>6.5</v>
      </c>
      <c r="I25">
        <v>4</v>
      </c>
      <c r="J25">
        <v>1</v>
      </c>
      <c r="K25">
        <v>0</v>
      </c>
      <c r="L25">
        <v>0.5</v>
      </c>
      <c r="M25">
        <v>395.2</v>
      </c>
      <c r="N25">
        <v>0</v>
      </c>
      <c r="O25">
        <v>66.099999999999994</v>
      </c>
    </row>
    <row r="26" spans="1:15" x14ac:dyDescent="0.25">
      <c r="A26">
        <v>2</v>
      </c>
      <c r="B26" t="s">
        <v>341</v>
      </c>
      <c r="C26">
        <v>60.9</v>
      </c>
      <c r="D26">
        <v>2.1</v>
      </c>
      <c r="E26">
        <v>1.1000000000000001</v>
      </c>
      <c r="F26">
        <v>10.1</v>
      </c>
      <c r="G26">
        <v>7.1</v>
      </c>
      <c r="H26">
        <v>3</v>
      </c>
      <c r="I26">
        <v>6.1</v>
      </c>
      <c r="J26">
        <v>0.6</v>
      </c>
      <c r="K26">
        <v>0</v>
      </c>
      <c r="L26">
        <v>0</v>
      </c>
      <c r="M26">
        <v>212.6</v>
      </c>
      <c r="N26">
        <v>0.5</v>
      </c>
      <c r="O26">
        <v>83.7</v>
      </c>
    </row>
    <row r="27" spans="1:15" x14ac:dyDescent="0.25">
      <c r="A27">
        <v>8</v>
      </c>
      <c r="B27" t="s">
        <v>353</v>
      </c>
      <c r="C27">
        <v>59.7</v>
      </c>
      <c r="D27">
        <v>0.6</v>
      </c>
      <c r="E27">
        <v>0.6</v>
      </c>
      <c r="F27">
        <v>16.100000000000001</v>
      </c>
      <c r="G27">
        <v>7.4</v>
      </c>
      <c r="H27">
        <v>8.6</v>
      </c>
      <c r="I27">
        <v>1.6</v>
      </c>
      <c r="J27">
        <v>3.2</v>
      </c>
      <c r="K27">
        <v>0</v>
      </c>
      <c r="L27">
        <v>3.7</v>
      </c>
      <c r="M27">
        <v>251.4</v>
      </c>
      <c r="N27">
        <v>0.4</v>
      </c>
      <c r="O27">
        <v>71.900000000000006</v>
      </c>
    </row>
    <row r="28" spans="1:15" x14ac:dyDescent="0.25">
      <c r="A28">
        <v>50</v>
      </c>
      <c r="B28" t="s">
        <v>362</v>
      </c>
      <c r="C28">
        <v>59</v>
      </c>
      <c r="D28">
        <v>0</v>
      </c>
      <c r="E28">
        <v>0.3</v>
      </c>
      <c r="F28">
        <v>12.7</v>
      </c>
      <c r="G28">
        <v>9</v>
      </c>
      <c r="H28">
        <v>3.7</v>
      </c>
      <c r="I28">
        <v>4</v>
      </c>
      <c r="J28">
        <v>3.3</v>
      </c>
      <c r="K28">
        <v>0</v>
      </c>
      <c r="L28">
        <v>1</v>
      </c>
      <c r="M28">
        <v>242.3</v>
      </c>
      <c r="N28">
        <v>0.3</v>
      </c>
      <c r="O28">
        <v>71.7</v>
      </c>
    </row>
    <row r="29" spans="1:15" x14ac:dyDescent="0.25">
      <c r="A29">
        <v>15</v>
      </c>
      <c r="B29" t="s">
        <v>372</v>
      </c>
      <c r="C29">
        <v>58.3</v>
      </c>
      <c r="D29">
        <v>1.1000000000000001</v>
      </c>
      <c r="E29">
        <v>0.8</v>
      </c>
      <c r="F29">
        <v>10.9</v>
      </c>
      <c r="G29">
        <v>7.2</v>
      </c>
      <c r="H29">
        <v>3.7</v>
      </c>
      <c r="I29">
        <v>3</v>
      </c>
      <c r="J29">
        <v>3.2</v>
      </c>
      <c r="K29">
        <v>0</v>
      </c>
      <c r="L29">
        <v>0.4</v>
      </c>
      <c r="M29">
        <v>244.7</v>
      </c>
      <c r="N29">
        <v>0.4</v>
      </c>
      <c r="O29">
        <v>85.4</v>
      </c>
    </row>
    <row r="30" spans="1:15" x14ac:dyDescent="0.25">
      <c r="A30">
        <v>11</v>
      </c>
      <c r="B30" t="s">
        <v>377</v>
      </c>
      <c r="C30">
        <v>58</v>
      </c>
      <c r="D30">
        <v>0.1</v>
      </c>
      <c r="E30">
        <v>0.6</v>
      </c>
      <c r="F30">
        <v>15.6</v>
      </c>
      <c r="G30">
        <v>7.9</v>
      </c>
      <c r="H30">
        <v>7.7</v>
      </c>
      <c r="I30">
        <v>2.8</v>
      </c>
      <c r="J30">
        <v>2.7</v>
      </c>
      <c r="K30">
        <v>0</v>
      </c>
      <c r="L30">
        <v>2.4</v>
      </c>
      <c r="M30">
        <v>243.9</v>
      </c>
      <c r="N30">
        <v>0.4</v>
      </c>
      <c r="O30">
        <v>80.5</v>
      </c>
    </row>
    <row r="31" spans="1:15" x14ac:dyDescent="0.25">
      <c r="A31">
        <v>28</v>
      </c>
      <c r="B31" t="s">
        <v>379</v>
      </c>
      <c r="C31">
        <v>57.9</v>
      </c>
      <c r="D31">
        <v>0.1</v>
      </c>
      <c r="E31">
        <v>0.1</v>
      </c>
      <c r="F31">
        <v>14.8</v>
      </c>
      <c r="G31">
        <v>7</v>
      </c>
      <c r="H31">
        <v>7.8</v>
      </c>
      <c r="I31">
        <v>4.3</v>
      </c>
      <c r="J31">
        <v>2.2999999999999998</v>
      </c>
      <c r="K31">
        <v>0</v>
      </c>
      <c r="L31">
        <v>0.6</v>
      </c>
      <c r="M31">
        <v>189.7</v>
      </c>
      <c r="N31">
        <v>0.1</v>
      </c>
      <c r="O31">
        <v>76.5</v>
      </c>
    </row>
    <row r="32" spans="1:15" x14ac:dyDescent="0.25">
      <c r="A32">
        <v>1</v>
      </c>
      <c r="B32" t="s">
        <v>384</v>
      </c>
      <c r="C32">
        <v>57.5</v>
      </c>
      <c r="D32">
        <v>1.1000000000000001</v>
      </c>
      <c r="E32">
        <v>1.1000000000000001</v>
      </c>
      <c r="F32">
        <v>11.7</v>
      </c>
      <c r="G32">
        <v>8.1</v>
      </c>
      <c r="H32">
        <v>3.6</v>
      </c>
      <c r="I32">
        <v>3.1</v>
      </c>
      <c r="J32">
        <v>2.5</v>
      </c>
      <c r="K32">
        <v>0</v>
      </c>
      <c r="L32">
        <v>1.4</v>
      </c>
      <c r="M32">
        <v>259.10000000000002</v>
      </c>
      <c r="N32">
        <v>0.8</v>
      </c>
      <c r="O32">
        <v>82.6</v>
      </c>
    </row>
    <row r="33" spans="1:15" x14ac:dyDescent="0.25">
      <c r="A33">
        <v>44</v>
      </c>
      <c r="B33" t="s">
        <v>390</v>
      </c>
      <c r="C33">
        <v>57.2</v>
      </c>
      <c r="D33">
        <v>0.1</v>
      </c>
      <c r="E33">
        <v>0.5</v>
      </c>
      <c r="F33">
        <v>12.7</v>
      </c>
      <c r="G33">
        <v>6.9</v>
      </c>
      <c r="H33">
        <v>5.8</v>
      </c>
      <c r="I33">
        <v>3.8</v>
      </c>
      <c r="J33">
        <v>3.4</v>
      </c>
      <c r="K33">
        <v>0</v>
      </c>
      <c r="L33">
        <v>1.2</v>
      </c>
      <c r="M33">
        <v>247.1</v>
      </c>
      <c r="N33">
        <v>0.2</v>
      </c>
      <c r="O33">
        <v>77.400000000000006</v>
      </c>
    </row>
    <row r="34" spans="1:15" x14ac:dyDescent="0.25">
      <c r="A34">
        <v>35</v>
      </c>
      <c r="B34" t="s">
        <v>392</v>
      </c>
      <c r="C34">
        <v>57</v>
      </c>
      <c r="D34">
        <v>1.5</v>
      </c>
      <c r="E34">
        <v>0</v>
      </c>
      <c r="F34">
        <v>11</v>
      </c>
      <c r="G34">
        <v>6.5</v>
      </c>
      <c r="H34">
        <v>4.5</v>
      </c>
      <c r="I34">
        <v>4</v>
      </c>
      <c r="J34">
        <v>2</v>
      </c>
      <c r="K34">
        <v>0</v>
      </c>
      <c r="L34">
        <v>0</v>
      </c>
      <c r="M34">
        <v>198.8</v>
      </c>
      <c r="N34">
        <v>0</v>
      </c>
      <c r="O34">
        <v>81.7</v>
      </c>
    </row>
    <row r="35" spans="1:15" x14ac:dyDescent="0.25">
      <c r="A35">
        <v>32</v>
      </c>
      <c r="B35" t="s">
        <v>406</v>
      </c>
      <c r="C35">
        <v>56.1</v>
      </c>
      <c r="D35">
        <v>0.8</v>
      </c>
      <c r="E35">
        <v>0.3</v>
      </c>
      <c r="F35">
        <v>9.1999999999999993</v>
      </c>
      <c r="G35">
        <v>5.0999999999999996</v>
      </c>
      <c r="H35">
        <v>4.0999999999999996</v>
      </c>
      <c r="I35">
        <v>1.7</v>
      </c>
      <c r="J35">
        <v>1.9</v>
      </c>
      <c r="K35">
        <v>16</v>
      </c>
      <c r="L35">
        <v>2.7</v>
      </c>
      <c r="M35">
        <v>135.69999999999999</v>
      </c>
      <c r="N35">
        <v>0</v>
      </c>
      <c r="O35">
        <v>72.900000000000006</v>
      </c>
    </row>
    <row r="36" spans="1:15" x14ac:dyDescent="0.25">
      <c r="A36">
        <v>33</v>
      </c>
      <c r="B36" t="s">
        <v>414</v>
      </c>
      <c r="C36">
        <v>55.6</v>
      </c>
      <c r="D36">
        <v>1.1000000000000001</v>
      </c>
      <c r="E36">
        <v>0.5</v>
      </c>
      <c r="F36">
        <v>12.3</v>
      </c>
      <c r="G36">
        <v>7.7</v>
      </c>
      <c r="H36">
        <v>4.5</v>
      </c>
      <c r="I36">
        <v>3.3</v>
      </c>
      <c r="J36">
        <v>1.6</v>
      </c>
      <c r="K36">
        <v>0</v>
      </c>
      <c r="L36">
        <v>1.1000000000000001</v>
      </c>
      <c r="M36">
        <v>203.8</v>
      </c>
      <c r="N36">
        <v>0.7</v>
      </c>
      <c r="O36">
        <v>77.5</v>
      </c>
    </row>
    <row r="37" spans="1:15" x14ac:dyDescent="0.25">
      <c r="A37">
        <v>38</v>
      </c>
      <c r="B37" t="s">
        <v>430</v>
      </c>
      <c r="C37">
        <v>53.9</v>
      </c>
      <c r="D37">
        <v>0.1</v>
      </c>
      <c r="E37">
        <v>0.6</v>
      </c>
      <c r="F37">
        <v>8.6</v>
      </c>
      <c r="G37">
        <v>3.4</v>
      </c>
      <c r="H37">
        <v>5.3</v>
      </c>
      <c r="I37">
        <v>1.6</v>
      </c>
      <c r="J37">
        <v>2.8</v>
      </c>
      <c r="K37">
        <v>21.5</v>
      </c>
      <c r="L37">
        <v>3</v>
      </c>
      <c r="M37">
        <v>78.8</v>
      </c>
      <c r="N37">
        <v>0.1</v>
      </c>
      <c r="O37">
        <v>72.8</v>
      </c>
    </row>
    <row r="38" spans="1:15" x14ac:dyDescent="0.25">
      <c r="A38">
        <v>7</v>
      </c>
      <c r="B38" t="s">
        <v>436</v>
      </c>
      <c r="C38">
        <v>53.4</v>
      </c>
      <c r="D38">
        <v>0</v>
      </c>
      <c r="E38">
        <v>0</v>
      </c>
      <c r="F38">
        <v>13.2</v>
      </c>
      <c r="G38">
        <v>7.9</v>
      </c>
      <c r="H38">
        <v>5.3</v>
      </c>
      <c r="I38">
        <v>3.1</v>
      </c>
      <c r="J38">
        <v>2.8</v>
      </c>
      <c r="K38">
        <v>0.1</v>
      </c>
      <c r="L38">
        <v>0.5</v>
      </c>
      <c r="M38">
        <v>245.2</v>
      </c>
      <c r="N38">
        <v>0</v>
      </c>
      <c r="O38">
        <v>89</v>
      </c>
    </row>
    <row r="39" spans="1:15" x14ac:dyDescent="0.25">
      <c r="A39">
        <v>21</v>
      </c>
      <c r="B39" t="s">
        <v>442</v>
      </c>
      <c r="C39">
        <v>53.2</v>
      </c>
      <c r="D39">
        <v>0</v>
      </c>
      <c r="E39">
        <v>0</v>
      </c>
      <c r="F39">
        <v>12.5</v>
      </c>
      <c r="G39">
        <v>8.6</v>
      </c>
      <c r="H39">
        <v>3.9</v>
      </c>
      <c r="I39">
        <v>5.5</v>
      </c>
      <c r="J39">
        <v>1.3</v>
      </c>
      <c r="K39">
        <v>0</v>
      </c>
      <c r="L39">
        <v>0.3</v>
      </c>
      <c r="M39">
        <v>199.3</v>
      </c>
      <c r="N39">
        <v>0</v>
      </c>
      <c r="O39">
        <v>97</v>
      </c>
    </row>
    <row r="40" spans="1:15" x14ac:dyDescent="0.25">
      <c r="A40">
        <v>43</v>
      </c>
      <c r="B40" t="s">
        <v>443</v>
      </c>
      <c r="C40">
        <v>53.1</v>
      </c>
      <c r="D40">
        <v>0.3</v>
      </c>
      <c r="E40">
        <v>0.5</v>
      </c>
      <c r="F40">
        <v>14.5</v>
      </c>
      <c r="G40">
        <v>10.4</v>
      </c>
      <c r="H40">
        <v>4.0999999999999996</v>
      </c>
      <c r="I40">
        <v>3.3</v>
      </c>
      <c r="J40">
        <v>0.8</v>
      </c>
      <c r="K40">
        <v>0</v>
      </c>
      <c r="L40">
        <v>0.2</v>
      </c>
      <c r="M40">
        <v>384.5</v>
      </c>
      <c r="N40">
        <v>0.3</v>
      </c>
      <c r="O40">
        <v>73.400000000000006</v>
      </c>
    </row>
    <row r="41" spans="1:15" x14ac:dyDescent="0.25">
      <c r="A41">
        <v>10</v>
      </c>
      <c r="B41" t="s">
        <v>448</v>
      </c>
      <c r="C41">
        <v>52.8</v>
      </c>
      <c r="D41">
        <v>0.8</v>
      </c>
      <c r="E41">
        <v>0.7</v>
      </c>
      <c r="F41">
        <v>12.7</v>
      </c>
      <c r="G41">
        <v>5.8</v>
      </c>
      <c r="H41">
        <v>6.8</v>
      </c>
      <c r="I41">
        <v>2.1</v>
      </c>
      <c r="J41">
        <v>3.2</v>
      </c>
      <c r="K41">
        <v>0</v>
      </c>
      <c r="L41">
        <v>2.2999999999999998</v>
      </c>
      <c r="M41">
        <v>149.69999999999999</v>
      </c>
      <c r="N41">
        <v>0.3</v>
      </c>
      <c r="O41">
        <v>78.099999999999994</v>
      </c>
    </row>
    <row r="42" spans="1:15" x14ac:dyDescent="0.25">
      <c r="A42">
        <v>44</v>
      </c>
      <c r="B42" t="s">
        <v>450</v>
      </c>
      <c r="C42">
        <v>52.7</v>
      </c>
      <c r="D42">
        <v>0.1</v>
      </c>
      <c r="E42">
        <v>0.1</v>
      </c>
      <c r="F42">
        <v>14.1</v>
      </c>
      <c r="G42">
        <v>6.6</v>
      </c>
      <c r="H42">
        <v>7.6</v>
      </c>
      <c r="I42">
        <v>2.9</v>
      </c>
      <c r="J42">
        <v>2.4</v>
      </c>
      <c r="K42">
        <v>0</v>
      </c>
      <c r="L42">
        <v>1.5</v>
      </c>
      <c r="M42">
        <v>174.1</v>
      </c>
      <c r="N42">
        <v>0.4</v>
      </c>
      <c r="O42">
        <v>79.8</v>
      </c>
    </row>
    <row r="43" spans="1:15" x14ac:dyDescent="0.25">
      <c r="A43">
        <v>15</v>
      </c>
      <c r="B43" t="s">
        <v>452</v>
      </c>
      <c r="C43">
        <v>52.4</v>
      </c>
      <c r="D43">
        <v>1.7</v>
      </c>
      <c r="E43">
        <v>0.6</v>
      </c>
      <c r="F43">
        <v>10.6</v>
      </c>
      <c r="G43">
        <v>7.3</v>
      </c>
      <c r="H43">
        <v>3.3</v>
      </c>
      <c r="I43">
        <v>2.8</v>
      </c>
      <c r="J43">
        <v>1.9</v>
      </c>
      <c r="K43">
        <v>0</v>
      </c>
      <c r="L43">
        <v>0.8</v>
      </c>
      <c r="M43">
        <v>177.4</v>
      </c>
      <c r="N43">
        <v>0.8</v>
      </c>
      <c r="O43">
        <v>84.4</v>
      </c>
    </row>
    <row r="44" spans="1:15" x14ac:dyDescent="0.25">
      <c r="A44">
        <v>29</v>
      </c>
      <c r="B44" t="s">
        <v>453</v>
      </c>
      <c r="C44">
        <v>52</v>
      </c>
      <c r="D44">
        <v>0.2</v>
      </c>
      <c r="E44">
        <v>0.2</v>
      </c>
      <c r="F44">
        <v>15.7</v>
      </c>
      <c r="G44">
        <v>6.2</v>
      </c>
      <c r="H44">
        <v>9.5</v>
      </c>
      <c r="I44">
        <v>1.8</v>
      </c>
      <c r="J44">
        <v>2.7</v>
      </c>
      <c r="K44">
        <v>0</v>
      </c>
      <c r="L44">
        <v>2.5</v>
      </c>
      <c r="M44">
        <v>181.7</v>
      </c>
      <c r="N44">
        <v>0.3</v>
      </c>
      <c r="O44">
        <v>69.099999999999994</v>
      </c>
    </row>
    <row r="45" spans="1:15" x14ac:dyDescent="0.25">
      <c r="A45">
        <v>22</v>
      </c>
      <c r="B45" t="s">
        <v>456</v>
      </c>
      <c r="C45">
        <v>51.9</v>
      </c>
      <c r="D45">
        <v>0.1</v>
      </c>
      <c r="E45">
        <v>0</v>
      </c>
      <c r="F45">
        <v>13.8</v>
      </c>
      <c r="G45">
        <v>8</v>
      </c>
      <c r="H45">
        <v>5.8</v>
      </c>
      <c r="I45">
        <v>3.3</v>
      </c>
      <c r="J45">
        <v>1.6</v>
      </c>
      <c r="K45">
        <v>0</v>
      </c>
      <c r="L45">
        <v>0.1</v>
      </c>
      <c r="M45">
        <v>192.6</v>
      </c>
      <c r="N45">
        <v>0</v>
      </c>
      <c r="O45">
        <v>67.400000000000006</v>
      </c>
    </row>
    <row r="46" spans="1:15" x14ac:dyDescent="0.25">
      <c r="A46">
        <v>34</v>
      </c>
      <c r="B46" t="s">
        <v>464</v>
      </c>
      <c r="C46">
        <v>51.4</v>
      </c>
      <c r="D46">
        <v>1.3</v>
      </c>
      <c r="E46">
        <v>0.8</v>
      </c>
      <c r="F46">
        <v>8.6</v>
      </c>
      <c r="G46">
        <v>5.2</v>
      </c>
      <c r="H46">
        <v>3.5</v>
      </c>
      <c r="I46">
        <v>3.6</v>
      </c>
      <c r="J46">
        <v>1.9</v>
      </c>
      <c r="K46">
        <v>3.6</v>
      </c>
      <c r="L46">
        <v>0.5</v>
      </c>
      <c r="M46">
        <v>149</v>
      </c>
      <c r="N46">
        <v>0.5</v>
      </c>
      <c r="O46">
        <v>72.599999999999994</v>
      </c>
    </row>
    <row r="47" spans="1:15" x14ac:dyDescent="0.25">
      <c r="A47">
        <v>12</v>
      </c>
      <c r="B47" t="s">
        <v>480</v>
      </c>
      <c r="C47">
        <v>49.8</v>
      </c>
      <c r="D47">
        <v>1</v>
      </c>
      <c r="E47">
        <v>0.4</v>
      </c>
      <c r="F47">
        <v>8.8000000000000007</v>
      </c>
      <c r="G47">
        <v>6.8</v>
      </c>
      <c r="H47">
        <v>2.1</v>
      </c>
      <c r="I47">
        <v>3.3</v>
      </c>
      <c r="J47">
        <v>2.4</v>
      </c>
      <c r="K47">
        <v>0.1</v>
      </c>
      <c r="L47">
        <v>0.1</v>
      </c>
      <c r="M47">
        <v>188.5</v>
      </c>
      <c r="N47">
        <v>0.3</v>
      </c>
      <c r="O47">
        <v>88.5</v>
      </c>
    </row>
    <row r="48" spans="1:15" x14ac:dyDescent="0.25">
      <c r="A48">
        <v>27</v>
      </c>
      <c r="B48" t="s">
        <v>485</v>
      </c>
      <c r="C48">
        <v>49.2</v>
      </c>
      <c r="D48">
        <v>0</v>
      </c>
      <c r="E48">
        <v>0</v>
      </c>
      <c r="F48">
        <v>10.9</v>
      </c>
      <c r="G48">
        <v>6.6</v>
      </c>
      <c r="H48">
        <v>4.3</v>
      </c>
      <c r="I48">
        <v>5.8</v>
      </c>
      <c r="J48">
        <v>1.6</v>
      </c>
      <c r="K48">
        <v>0.2</v>
      </c>
      <c r="L48">
        <v>0.4</v>
      </c>
      <c r="M48">
        <v>168.7</v>
      </c>
      <c r="N48">
        <v>0</v>
      </c>
      <c r="O48">
        <v>89.1</v>
      </c>
    </row>
    <row r="49" spans="1:15" x14ac:dyDescent="0.25">
      <c r="A49">
        <v>31</v>
      </c>
      <c r="B49" t="s">
        <v>487</v>
      </c>
      <c r="C49">
        <v>49.1</v>
      </c>
      <c r="D49">
        <v>0.1</v>
      </c>
      <c r="E49">
        <v>0.1</v>
      </c>
      <c r="F49">
        <v>12.6</v>
      </c>
      <c r="G49">
        <v>5.6</v>
      </c>
      <c r="H49">
        <v>7</v>
      </c>
      <c r="I49">
        <v>3.2</v>
      </c>
      <c r="J49">
        <v>2</v>
      </c>
      <c r="K49">
        <v>0</v>
      </c>
      <c r="L49">
        <v>0.5</v>
      </c>
      <c r="M49">
        <v>179.2</v>
      </c>
      <c r="N49">
        <v>0.5</v>
      </c>
      <c r="O49">
        <v>65.2</v>
      </c>
    </row>
    <row r="50" spans="1:15" x14ac:dyDescent="0.25">
      <c r="A50">
        <v>36</v>
      </c>
      <c r="B50" t="s">
        <v>489</v>
      </c>
      <c r="C50">
        <v>49</v>
      </c>
      <c r="D50">
        <v>0</v>
      </c>
      <c r="E50">
        <v>0</v>
      </c>
      <c r="F50">
        <v>15</v>
      </c>
      <c r="G50">
        <v>7</v>
      </c>
      <c r="H50">
        <v>8</v>
      </c>
      <c r="I50">
        <v>2</v>
      </c>
      <c r="J50">
        <v>2</v>
      </c>
      <c r="K50">
        <v>0</v>
      </c>
      <c r="L50">
        <v>1</v>
      </c>
      <c r="M50">
        <v>141.6</v>
      </c>
      <c r="N50">
        <v>0</v>
      </c>
      <c r="O50">
        <v>79.8</v>
      </c>
    </row>
    <row r="51" spans="1:15" x14ac:dyDescent="0.25">
      <c r="A51">
        <v>8</v>
      </c>
      <c r="B51" t="s">
        <v>490</v>
      </c>
      <c r="C51">
        <v>49</v>
      </c>
      <c r="D51">
        <v>0</v>
      </c>
      <c r="E51">
        <v>0.1</v>
      </c>
      <c r="F51">
        <v>12.1</v>
      </c>
      <c r="G51">
        <v>9.1999999999999993</v>
      </c>
      <c r="H51">
        <v>2.9</v>
      </c>
      <c r="I51">
        <v>3.7</v>
      </c>
      <c r="J51">
        <v>1.2</v>
      </c>
      <c r="K51">
        <v>0</v>
      </c>
      <c r="L51">
        <v>0.2</v>
      </c>
      <c r="M51">
        <v>279.89999999999998</v>
      </c>
      <c r="N51">
        <v>0.1</v>
      </c>
      <c r="O51">
        <v>63.7</v>
      </c>
    </row>
    <row r="52" spans="1:15" x14ac:dyDescent="0.25">
      <c r="A52">
        <v>25</v>
      </c>
      <c r="B52" t="s">
        <v>515</v>
      </c>
      <c r="C52">
        <v>46</v>
      </c>
      <c r="D52">
        <v>0</v>
      </c>
      <c r="E52">
        <v>0</v>
      </c>
      <c r="F52">
        <v>10.199999999999999</v>
      </c>
      <c r="G52">
        <v>6.3</v>
      </c>
      <c r="H52">
        <v>3.8</v>
      </c>
      <c r="I52">
        <v>5.5</v>
      </c>
      <c r="J52">
        <v>1.5</v>
      </c>
      <c r="K52">
        <v>0</v>
      </c>
      <c r="L52">
        <v>0.2</v>
      </c>
      <c r="M52">
        <v>140.80000000000001</v>
      </c>
      <c r="N52">
        <v>0</v>
      </c>
      <c r="O52">
        <v>93.5</v>
      </c>
    </row>
    <row r="53" spans="1:15" x14ac:dyDescent="0.25">
      <c r="A53">
        <v>16</v>
      </c>
      <c r="B53" t="s">
        <v>520</v>
      </c>
      <c r="C53">
        <v>45.4</v>
      </c>
      <c r="D53">
        <v>0.6</v>
      </c>
      <c r="E53">
        <v>0.7</v>
      </c>
      <c r="F53">
        <v>9.3000000000000007</v>
      </c>
      <c r="G53">
        <v>5.9</v>
      </c>
      <c r="H53">
        <v>3.4</v>
      </c>
      <c r="I53">
        <v>2.9</v>
      </c>
      <c r="J53">
        <v>2.2999999999999998</v>
      </c>
      <c r="K53">
        <v>0</v>
      </c>
      <c r="L53">
        <v>0.6</v>
      </c>
      <c r="M53">
        <v>166.9</v>
      </c>
      <c r="N53">
        <v>0.3</v>
      </c>
      <c r="O53">
        <v>74.099999999999994</v>
      </c>
    </row>
    <row r="54" spans="1:15" x14ac:dyDescent="0.25">
      <c r="A54">
        <v>41</v>
      </c>
      <c r="B54" t="s">
        <v>529</v>
      </c>
      <c r="C54">
        <v>44.2</v>
      </c>
      <c r="D54">
        <v>0</v>
      </c>
      <c r="E54">
        <v>0</v>
      </c>
      <c r="F54">
        <v>11</v>
      </c>
      <c r="G54">
        <v>6.6</v>
      </c>
      <c r="H54">
        <v>4.4000000000000004</v>
      </c>
      <c r="I54">
        <v>4.3</v>
      </c>
      <c r="J54">
        <v>0.8</v>
      </c>
      <c r="K54">
        <v>0</v>
      </c>
      <c r="L54">
        <v>0</v>
      </c>
      <c r="M54">
        <v>202.9</v>
      </c>
      <c r="N54">
        <v>0</v>
      </c>
      <c r="O54">
        <v>90.5</v>
      </c>
    </row>
    <row r="55" spans="1:15" x14ac:dyDescent="0.25">
      <c r="A55">
        <v>11</v>
      </c>
      <c r="B55" t="s">
        <v>531</v>
      </c>
      <c r="C55">
        <v>44.1</v>
      </c>
      <c r="D55">
        <v>0.6</v>
      </c>
      <c r="E55">
        <v>0.6</v>
      </c>
      <c r="F55">
        <v>8.9</v>
      </c>
      <c r="G55">
        <v>6.4</v>
      </c>
      <c r="H55">
        <v>2.5</v>
      </c>
      <c r="I55">
        <v>3.6</v>
      </c>
      <c r="J55">
        <v>1</v>
      </c>
      <c r="K55">
        <v>3.6</v>
      </c>
      <c r="L55">
        <v>0.8</v>
      </c>
      <c r="M55">
        <v>169.5</v>
      </c>
      <c r="N55">
        <v>0.1</v>
      </c>
      <c r="O55">
        <v>67.099999999999994</v>
      </c>
    </row>
    <row r="56" spans="1:15" x14ac:dyDescent="0.25">
      <c r="A56">
        <v>5</v>
      </c>
      <c r="B56" t="s">
        <v>533</v>
      </c>
      <c r="C56">
        <v>43.6</v>
      </c>
      <c r="D56">
        <v>0.3</v>
      </c>
      <c r="E56">
        <v>0.3</v>
      </c>
      <c r="F56">
        <v>12.3</v>
      </c>
      <c r="G56">
        <v>6.7</v>
      </c>
      <c r="H56">
        <v>5.5</v>
      </c>
      <c r="I56">
        <v>2</v>
      </c>
      <c r="J56">
        <v>1.7</v>
      </c>
      <c r="K56">
        <v>0</v>
      </c>
      <c r="L56">
        <v>1.2</v>
      </c>
      <c r="M56">
        <v>251.2</v>
      </c>
      <c r="N56">
        <v>0.2</v>
      </c>
      <c r="O56">
        <v>76.099999999999994</v>
      </c>
    </row>
    <row r="57" spans="1:15" x14ac:dyDescent="0.25">
      <c r="A57">
        <v>12</v>
      </c>
      <c r="B57" t="s">
        <v>542</v>
      </c>
      <c r="C57">
        <v>42</v>
      </c>
      <c r="D57">
        <v>1.3</v>
      </c>
      <c r="E57">
        <v>0.3</v>
      </c>
      <c r="F57">
        <v>8.3000000000000007</v>
      </c>
      <c r="G57">
        <v>6.3</v>
      </c>
      <c r="H57">
        <v>2</v>
      </c>
      <c r="I57">
        <v>4.3</v>
      </c>
      <c r="J57">
        <v>0.3</v>
      </c>
      <c r="K57">
        <v>0</v>
      </c>
      <c r="L57">
        <v>0</v>
      </c>
      <c r="M57">
        <v>213.8</v>
      </c>
      <c r="N57">
        <v>0</v>
      </c>
      <c r="O57">
        <v>58.2</v>
      </c>
    </row>
    <row r="58" spans="1:15" x14ac:dyDescent="0.25">
      <c r="A58">
        <v>34</v>
      </c>
      <c r="B58" t="s">
        <v>564</v>
      </c>
      <c r="C58">
        <v>39.299999999999997</v>
      </c>
      <c r="D58">
        <v>0.1</v>
      </c>
      <c r="E58">
        <v>0</v>
      </c>
      <c r="F58">
        <v>10.199999999999999</v>
      </c>
      <c r="G58">
        <v>5.0999999999999996</v>
      </c>
      <c r="H58">
        <v>5.0999999999999996</v>
      </c>
      <c r="I58">
        <v>3</v>
      </c>
      <c r="J58">
        <v>1.4</v>
      </c>
      <c r="K58">
        <v>0</v>
      </c>
      <c r="L58">
        <v>0.4</v>
      </c>
      <c r="M58">
        <v>174.1</v>
      </c>
      <c r="N58">
        <v>0.1</v>
      </c>
      <c r="O58">
        <v>72.599999999999994</v>
      </c>
    </row>
    <row r="59" spans="1:15" x14ac:dyDescent="0.25">
      <c r="A59">
        <v>39</v>
      </c>
      <c r="B59" t="s">
        <v>569</v>
      </c>
      <c r="C59">
        <v>38.6</v>
      </c>
      <c r="D59">
        <v>0.2</v>
      </c>
      <c r="E59">
        <v>0.2</v>
      </c>
      <c r="F59">
        <v>10.6</v>
      </c>
      <c r="G59">
        <v>5.2</v>
      </c>
      <c r="H59">
        <v>5.4</v>
      </c>
      <c r="I59">
        <v>2.2000000000000002</v>
      </c>
      <c r="J59">
        <v>1.2</v>
      </c>
      <c r="K59">
        <v>0</v>
      </c>
      <c r="L59">
        <v>0.6</v>
      </c>
      <c r="M59">
        <v>153.4</v>
      </c>
      <c r="N59">
        <v>0.6</v>
      </c>
      <c r="O59">
        <v>55.4</v>
      </c>
    </row>
    <row r="60" spans="1:15" x14ac:dyDescent="0.25">
      <c r="A60">
        <v>42</v>
      </c>
      <c r="B60" t="s">
        <v>573</v>
      </c>
      <c r="C60">
        <v>37.6</v>
      </c>
      <c r="D60">
        <v>0</v>
      </c>
      <c r="E60">
        <v>0</v>
      </c>
      <c r="F60">
        <v>8.8000000000000007</v>
      </c>
      <c r="G60">
        <v>5.5</v>
      </c>
      <c r="H60">
        <v>3.3</v>
      </c>
      <c r="I60">
        <v>3.3</v>
      </c>
      <c r="J60">
        <v>1.5</v>
      </c>
      <c r="K60">
        <v>0</v>
      </c>
      <c r="L60">
        <v>0.1</v>
      </c>
      <c r="M60">
        <v>196.6</v>
      </c>
      <c r="N60">
        <v>0</v>
      </c>
      <c r="O60">
        <v>82.2</v>
      </c>
    </row>
    <row r="61" spans="1:15" x14ac:dyDescent="0.25">
      <c r="A61">
        <v>22</v>
      </c>
      <c r="B61" t="s">
        <v>581</v>
      </c>
      <c r="C61">
        <v>36.5</v>
      </c>
      <c r="D61">
        <v>0.4</v>
      </c>
      <c r="E61">
        <v>0.8</v>
      </c>
      <c r="F61">
        <v>5.9</v>
      </c>
      <c r="G61">
        <v>3.6</v>
      </c>
      <c r="H61">
        <v>2.2999999999999998</v>
      </c>
      <c r="I61">
        <v>2.1</v>
      </c>
      <c r="J61">
        <v>1.5</v>
      </c>
      <c r="K61">
        <v>5.4</v>
      </c>
      <c r="L61">
        <v>0.7</v>
      </c>
      <c r="M61">
        <v>101.7</v>
      </c>
      <c r="N61">
        <v>0.7</v>
      </c>
      <c r="O61">
        <v>70</v>
      </c>
    </row>
    <row r="62" spans="1:15" x14ac:dyDescent="0.25">
      <c r="A62">
        <v>27</v>
      </c>
      <c r="B62" t="s">
        <v>582</v>
      </c>
      <c r="C62">
        <v>36</v>
      </c>
      <c r="D62">
        <v>0.2</v>
      </c>
      <c r="E62">
        <v>0.3</v>
      </c>
      <c r="F62">
        <v>9.3000000000000007</v>
      </c>
      <c r="G62">
        <v>5.2</v>
      </c>
      <c r="H62">
        <v>4.2</v>
      </c>
      <c r="I62">
        <v>2.2000000000000002</v>
      </c>
      <c r="J62">
        <v>1.8</v>
      </c>
      <c r="K62">
        <v>0</v>
      </c>
      <c r="L62">
        <v>1.5</v>
      </c>
      <c r="M62">
        <v>142.19999999999999</v>
      </c>
      <c r="N62">
        <v>0.3</v>
      </c>
      <c r="O62">
        <v>44.8</v>
      </c>
    </row>
    <row r="63" spans="1:15" x14ac:dyDescent="0.25">
      <c r="A63">
        <v>13</v>
      </c>
      <c r="B63" t="s">
        <v>597</v>
      </c>
      <c r="C63">
        <v>32.700000000000003</v>
      </c>
      <c r="D63">
        <v>0.3</v>
      </c>
      <c r="E63">
        <v>0.4</v>
      </c>
      <c r="F63">
        <v>7</v>
      </c>
      <c r="G63">
        <v>4.0999999999999996</v>
      </c>
      <c r="H63">
        <v>2.9</v>
      </c>
      <c r="I63">
        <v>2.1</v>
      </c>
      <c r="J63">
        <v>1.7</v>
      </c>
      <c r="K63">
        <v>0</v>
      </c>
      <c r="L63">
        <v>0.3</v>
      </c>
      <c r="M63">
        <v>142.69999999999999</v>
      </c>
      <c r="N63">
        <v>0.4</v>
      </c>
      <c r="O63">
        <v>68.8</v>
      </c>
    </row>
    <row r="64" spans="1:15" x14ac:dyDescent="0.25">
      <c r="A64">
        <v>5</v>
      </c>
      <c r="B64" t="s">
        <v>598</v>
      </c>
      <c r="C64">
        <v>32.6</v>
      </c>
      <c r="D64">
        <v>0.1</v>
      </c>
      <c r="E64">
        <v>0.4</v>
      </c>
      <c r="F64">
        <v>7.7</v>
      </c>
      <c r="G64">
        <v>4.7</v>
      </c>
      <c r="H64">
        <v>3</v>
      </c>
      <c r="I64">
        <v>2.2999999999999998</v>
      </c>
      <c r="J64">
        <v>1.3</v>
      </c>
      <c r="K64">
        <v>0</v>
      </c>
      <c r="L64">
        <v>0.4</v>
      </c>
      <c r="M64">
        <v>125.1</v>
      </c>
      <c r="N64">
        <v>0.4</v>
      </c>
      <c r="O64">
        <v>53.2</v>
      </c>
    </row>
    <row r="65" spans="1:15" x14ac:dyDescent="0.25">
      <c r="A65">
        <v>37</v>
      </c>
      <c r="B65" t="s">
        <v>601</v>
      </c>
      <c r="C65">
        <v>32</v>
      </c>
      <c r="D65">
        <v>0.7</v>
      </c>
      <c r="E65">
        <v>0.3</v>
      </c>
      <c r="F65">
        <v>6.7</v>
      </c>
      <c r="G65">
        <v>4</v>
      </c>
      <c r="H65">
        <v>2.7</v>
      </c>
      <c r="I65">
        <v>1.7</v>
      </c>
      <c r="J65">
        <v>1.3</v>
      </c>
      <c r="K65">
        <v>0</v>
      </c>
      <c r="L65">
        <v>0.3</v>
      </c>
      <c r="M65">
        <v>113.2</v>
      </c>
      <c r="N65">
        <v>0</v>
      </c>
      <c r="O65">
        <v>50</v>
      </c>
    </row>
    <row r="66" spans="1:15" x14ac:dyDescent="0.25">
      <c r="A66">
        <v>30</v>
      </c>
      <c r="B66" t="s">
        <v>605</v>
      </c>
      <c r="C66">
        <v>31.9</v>
      </c>
      <c r="D66">
        <v>0.9</v>
      </c>
      <c r="E66">
        <v>0.6</v>
      </c>
      <c r="F66">
        <v>7</v>
      </c>
      <c r="G66">
        <v>3.4</v>
      </c>
      <c r="H66">
        <v>3.6</v>
      </c>
      <c r="I66">
        <v>2.5</v>
      </c>
      <c r="J66">
        <v>0.8</v>
      </c>
      <c r="K66">
        <v>0.6</v>
      </c>
      <c r="L66">
        <v>0</v>
      </c>
      <c r="M66">
        <v>65</v>
      </c>
      <c r="N66">
        <v>0.4</v>
      </c>
      <c r="O66">
        <v>80.3</v>
      </c>
    </row>
    <row r="67" spans="1:15" x14ac:dyDescent="0.25">
      <c r="A67">
        <v>41</v>
      </c>
      <c r="B67" t="s">
        <v>614</v>
      </c>
      <c r="C67">
        <v>30</v>
      </c>
      <c r="D67">
        <v>0</v>
      </c>
      <c r="E67">
        <v>0</v>
      </c>
      <c r="F67">
        <v>4</v>
      </c>
      <c r="G67">
        <v>1</v>
      </c>
      <c r="H67">
        <v>3</v>
      </c>
      <c r="I67">
        <v>1</v>
      </c>
      <c r="J67">
        <v>5</v>
      </c>
      <c r="K67">
        <v>0</v>
      </c>
      <c r="L67">
        <v>0</v>
      </c>
      <c r="M67">
        <v>21.6</v>
      </c>
      <c r="N67">
        <v>0</v>
      </c>
      <c r="O67">
        <v>51</v>
      </c>
    </row>
    <row r="68" spans="1:15" x14ac:dyDescent="0.25">
      <c r="A68">
        <v>38</v>
      </c>
      <c r="B68" t="s">
        <v>619</v>
      </c>
      <c r="C68">
        <v>28.3</v>
      </c>
      <c r="D68">
        <v>0</v>
      </c>
      <c r="E68">
        <v>0.3</v>
      </c>
      <c r="F68">
        <v>9.3000000000000007</v>
      </c>
      <c r="G68">
        <v>3.8</v>
      </c>
      <c r="H68">
        <v>5.5</v>
      </c>
      <c r="I68">
        <v>1.5</v>
      </c>
      <c r="J68">
        <v>0.5</v>
      </c>
      <c r="K68">
        <v>0</v>
      </c>
      <c r="L68">
        <v>0.5</v>
      </c>
      <c r="M68">
        <v>135.6</v>
      </c>
      <c r="N68">
        <v>0</v>
      </c>
      <c r="O68">
        <v>46.5</v>
      </c>
    </row>
    <row r="69" spans="1:15" x14ac:dyDescent="0.25">
      <c r="A69">
        <v>26</v>
      </c>
      <c r="B69" t="s">
        <v>629</v>
      </c>
      <c r="C69">
        <v>26.7</v>
      </c>
      <c r="D69">
        <v>0</v>
      </c>
      <c r="E69">
        <v>0</v>
      </c>
      <c r="F69">
        <v>7.7</v>
      </c>
      <c r="G69">
        <v>2.7</v>
      </c>
      <c r="H69">
        <v>5</v>
      </c>
      <c r="I69">
        <v>2</v>
      </c>
      <c r="J69">
        <v>1</v>
      </c>
      <c r="K69">
        <v>0</v>
      </c>
      <c r="L69">
        <v>0.2</v>
      </c>
      <c r="M69">
        <v>71.3</v>
      </c>
      <c r="N69">
        <v>0</v>
      </c>
      <c r="O69">
        <v>59.9</v>
      </c>
    </row>
    <row r="70" spans="1:15" x14ac:dyDescent="0.25">
      <c r="A70">
        <v>13</v>
      </c>
      <c r="B70" t="s">
        <v>632</v>
      </c>
      <c r="C70">
        <v>26</v>
      </c>
      <c r="D70">
        <v>0</v>
      </c>
      <c r="E70">
        <v>0</v>
      </c>
      <c r="F70">
        <v>5</v>
      </c>
      <c r="G70">
        <v>3</v>
      </c>
      <c r="H70">
        <v>2</v>
      </c>
      <c r="I70">
        <v>1</v>
      </c>
      <c r="J70">
        <v>1</v>
      </c>
      <c r="K70">
        <v>9</v>
      </c>
      <c r="L70">
        <v>1</v>
      </c>
      <c r="M70">
        <v>37.700000000000003</v>
      </c>
      <c r="N70">
        <v>0</v>
      </c>
      <c r="O70">
        <v>59.8</v>
      </c>
    </row>
    <row r="71" spans="1:15" x14ac:dyDescent="0.25">
      <c r="A71">
        <v>37</v>
      </c>
      <c r="B71" t="s">
        <v>645</v>
      </c>
      <c r="C71">
        <v>21</v>
      </c>
      <c r="D71">
        <v>0</v>
      </c>
      <c r="E71">
        <v>0</v>
      </c>
      <c r="F71">
        <v>6</v>
      </c>
      <c r="G71">
        <v>6</v>
      </c>
      <c r="H71">
        <v>0</v>
      </c>
      <c r="I71">
        <v>1</v>
      </c>
      <c r="J71">
        <v>0</v>
      </c>
      <c r="K71">
        <v>0</v>
      </c>
      <c r="L71">
        <v>0</v>
      </c>
      <c r="M71">
        <v>158.30000000000001</v>
      </c>
      <c r="N71">
        <v>0</v>
      </c>
      <c r="O71">
        <v>35</v>
      </c>
    </row>
    <row r="72" spans="1:15" x14ac:dyDescent="0.25">
      <c r="A72">
        <v>21</v>
      </c>
      <c r="B72" t="s">
        <v>646</v>
      </c>
      <c r="C72">
        <v>21</v>
      </c>
      <c r="D72">
        <v>1</v>
      </c>
      <c r="E72">
        <v>0</v>
      </c>
      <c r="F72">
        <v>3</v>
      </c>
      <c r="G72">
        <v>2</v>
      </c>
      <c r="H72">
        <v>1</v>
      </c>
      <c r="I72">
        <v>2</v>
      </c>
      <c r="J72">
        <v>1</v>
      </c>
      <c r="K72">
        <v>0</v>
      </c>
      <c r="L72">
        <v>0</v>
      </c>
      <c r="M72">
        <v>80.7</v>
      </c>
      <c r="N72">
        <v>0</v>
      </c>
      <c r="O72">
        <v>28.4</v>
      </c>
    </row>
    <row r="73" spans="1:15" x14ac:dyDescent="0.25">
      <c r="A73">
        <v>29</v>
      </c>
      <c r="B73" t="s">
        <v>659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30</v>
      </c>
      <c r="B74" t="s">
        <v>660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40</v>
      </c>
      <c r="B75" t="s">
        <v>661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33</v>
      </c>
      <c r="B76" t="s">
        <v>662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26</v>
      </c>
      <c r="B77" t="s">
        <v>663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18</v>
      </c>
      <c r="B78" t="s">
        <v>664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31</v>
      </c>
      <c r="B79" t="s">
        <v>665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40</v>
      </c>
      <c r="B80" t="s">
        <v>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24</v>
      </c>
      <c r="B81" t="s">
        <v>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43</v>
      </c>
      <c r="B82" t="s">
        <v>668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39</v>
      </c>
      <c r="B83" t="s">
        <v>669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49</v>
      </c>
      <c r="B84" t="s">
        <v>670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4</v>
      </c>
      <c r="B85" t="s">
        <v>671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42</v>
      </c>
      <c r="B86" t="s">
        <v>672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46</v>
      </c>
      <c r="B87" t="s">
        <v>673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48</v>
      </c>
      <c r="B88" t="s">
        <v>674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36</v>
      </c>
      <c r="B89" t="s">
        <v>675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4</v>
      </c>
      <c r="B90" t="s">
        <v>676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45</v>
      </c>
      <c r="B91" t="s">
        <v>677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17</v>
      </c>
      <c r="B92" t="s">
        <v>678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23</v>
      </c>
      <c r="B93" t="s">
        <v>679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6</v>
      </c>
      <c r="B94" t="s">
        <v>680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8C45-C8D3-4CF1-940D-E216AD2A73D3}">
  <dimension ref="A1:B719"/>
  <sheetViews>
    <sheetView topLeftCell="A667" workbookViewId="0">
      <selection activeCell="B2" sqref="B2:B91"/>
    </sheetView>
  </sheetViews>
  <sheetFormatPr defaultRowHeight="15" x14ac:dyDescent="0.25"/>
  <cols>
    <col min="1" max="1" width="25" bestFit="1" customWidth="1"/>
    <col min="4" max="4" width="9.28515625" customWidth="1"/>
  </cols>
  <sheetData>
    <row r="1" spans="1:2" x14ac:dyDescent="0.25">
      <c r="A1" s="150" t="s">
        <v>8</v>
      </c>
      <c r="B1" s="150" t="s">
        <v>1763</v>
      </c>
    </row>
    <row r="2" spans="1:2" x14ac:dyDescent="0.25">
      <c r="A2" s="117" t="s">
        <v>104</v>
      </c>
      <c r="B2" s="117">
        <v>121.3</v>
      </c>
    </row>
    <row r="3" spans="1:2" x14ac:dyDescent="0.25">
      <c r="A3" s="117" t="s">
        <v>105</v>
      </c>
      <c r="B3" s="117">
        <v>113.2</v>
      </c>
    </row>
    <row r="4" spans="1:2" x14ac:dyDescent="0.25">
      <c r="A4" s="117" t="s">
        <v>106</v>
      </c>
      <c r="B4" s="117">
        <v>111.3</v>
      </c>
    </row>
    <row r="5" spans="1:2" x14ac:dyDescent="0.25">
      <c r="A5" s="117" t="s">
        <v>107</v>
      </c>
      <c r="B5" s="117">
        <v>109.1</v>
      </c>
    </row>
    <row r="6" spans="1:2" x14ac:dyDescent="0.25">
      <c r="A6" s="118" t="s">
        <v>108</v>
      </c>
      <c r="B6" s="118">
        <v>108.4</v>
      </c>
    </row>
    <row r="7" spans="1:2" x14ac:dyDescent="0.25">
      <c r="A7" s="117" t="s">
        <v>109</v>
      </c>
      <c r="B7" s="117">
        <v>108.2</v>
      </c>
    </row>
    <row r="8" spans="1:2" x14ac:dyDescent="0.25">
      <c r="A8" s="118" t="s">
        <v>110</v>
      </c>
      <c r="B8" s="118">
        <v>107.3</v>
      </c>
    </row>
    <row r="9" spans="1:2" x14ac:dyDescent="0.25">
      <c r="A9" s="117" t="s">
        <v>111</v>
      </c>
      <c r="B9" s="117">
        <v>107</v>
      </c>
    </row>
    <row r="10" spans="1:2" x14ac:dyDescent="0.25">
      <c r="A10" s="117" t="s">
        <v>112</v>
      </c>
      <c r="B10" s="117">
        <v>105.1</v>
      </c>
    </row>
    <row r="11" spans="1:2" x14ac:dyDescent="0.25">
      <c r="A11" s="118" t="s">
        <v>113</v>
      </c>
      <c r="B11" s="118">
        <v>104.7</v>
      </c>
    </row>
    <row r="12" spans="1:2" x14ac:dyDescent="0.25">
      <c r="A12" s="118" t="s">
        <v>114</v>
      </c>
      <c r="B12" s="118">
        <v>104.2</v>
      </c>
    </row>
    <row r="13" spans="1:2" x14ac:dyDescent="0.25">
      <c r="A13" s="117" t="s">
        <v>115</v>
      </c>
      <c r="B13" s="117">
        <v>103.8</v>
      </c>
    </row>
    <row r="14" spans="1:2" x14ac:dyDescent="0.25">
      <c r="A14" s="118" t="s">
        <v>116</v>
      </c>
      <c r="B14" s="118">
        <v>103.8</v>
      </c>
    </row>
    <row r="15" spans="1:2" x14ac:dyDescent="0.25">
      <c r="A15" s="117" t="s">
        <v>117</v>
      </c>
      <c r="B15" s="117">
        <v>103.6</v>
      </c>
    </row>
    <row r="16" spans="1:2" x14ac:dyDescent="0.25">
      <c r="A16" s="118" t="s">
        <v>118</v>
      </c>
      <c r="B16" s="118">
        <v>102.9</v>
      </c>
    </row>
    <row r="17" spans="1:2" x14ac:dyDescent="0.25">
      <c r="A17" s="118" t="s">
        <v>119</v>
      </c>
      <c r="B17" s="118">
        <v>102.7</v>
      </c>
    </row>
    <row r="18" spans="1:2" x14ac:dyDescent="0.25">
      <c r="A18" s="117" t="s">
        <v>120</v>
      </c>
      <c r="B18" s="117">
        <v>102.5</v>
      </c>
    </row>
    <row r="19" spans="1:2" x14ac:dyDescent="0.25">
      <c r="A19" s="117" t="s">
        <v>121</v>
      </c>
      <c r="B19" s="117">
        <v>102.4</v>
      </c>
    </row>
    <row r="20" spans="1:2" x14ac:dyDescent="0.25">
      <c r="A20" s="118" t="s">
        <v>122</v>
      </c>
      <c r="B20" s="118">
        <v>102.3</v>
      </c>
    </row>
    <row r="21" spans="1:2" x14ac:dyDescent="0.25">
      <c r="A21" s="117" t="s">
        <v>123</v>
      </c>
      <c r="B21" s="117">
        <v>102.1</v>
      </c>
    </row>
    <row r="22" spans="1:2" x14ac:dyDescent="0.25">
      <c r="A22" s="117" t="s">
        <v>124</v>
      </c>
      <c r="B22" s="117">
        <v>102</v>
      </c>
    </row>
    <row r="23" spans="1:2" x14ac:dyDescent="0.25">
      <c r="A23" s="117" t="s">
        <v>125</v>
      </c>
      <c r="B23" s="117">
        <v>101.9</v>
      </c>
    </row>
    <row r="24" spans="1:2" x14ac:dyDescent="0.25">
      <c r="A24" s="118" t="s">
        <v>126</v>
      </c>
      <c r="B24" s="118">
        <v>101.6</v>
      </c>
    </row>
    <row r="25" spans="1:2" x14ac:dyDescent="0.25">
      <c r="A25" s="117" t="s">
        <v>127</v>
      </c>
      <c r="B25" s="117">
        <v>101</v>
      </c>
    </row>
    <row r="26" spans="1:2" x14ac:dyDescent="0.25">
      <c r="A26" s="117" t="s">
        <v>128</v>
      </c>
      <c r="B26" s="117">
        <v>99.7</v>
      </c>
    </row>
    <row r="27" spans="1:2" x14ac:dyDescent="0.25">
      <c r="A27" s="117" t="s">
        <v>129</v>
      </c>
      <c r="B27" s="117">
        <v>99.4</v>
      </c>
    </row>
    <row r="28" spans="1:2" x14ac:dyDescent="0.25">
      <c r="A28" s="118" t="s">
        <v>130</v>
      </c>
      <c r="B28" s="118">
        <v>98.7</v>
      </c>
    </row>
    <row r="29" spans="1:2" x14ac:dyDescent="0.25">
      <c r="A29" s="118" t="s">
        <v>131</v>
      </c>
      <c r="B29" s="118">
        <v>98.6</v>
      </c>
    </row>
    <row r="30" spans="1:2" x14ac:dyDescent="0.25">
      <c r="A30" s="117" t="s">
        <v>132</v>
      </c>
      <c r="B30" s="117">
        <v>98.5</v>
      </c>
    </row>
    <row r="31" spans="1:2" x14ac:dyDescent="0.25">
      <c r="A31" s="118" t="s">
        <v>133</v>
      </c>
      <c r="B31" s="118">
        <v>98.2</v>
      </c>
    </row>
    <row r="32" spans="1:2" x14ac:dyDescent="0.25">
      <c r="A32" s="118" t="s">
        <v>134</v>
      </c>
      <c r="B32" s="118">
        <v>97.7</v>
      </c>
    </row>
    <row r="33" spans="1:2" x14ac:dyDescent="0.25">
      <c r="A33" s="118" t="s">
        <v>135</v>
      </c>
      <c r="B33" s="118">
        <v>97.6</v>
      </c>
    </row>
    <row r="34" spans="1:2" x14ac:dyDescent="0.25">
      <c r="A34" s="118" t="s">
        <v>136</v>
      </c>
      <c r="B34" s="118">
        <v>97.4</v>
      </c>
    </row>
    <row r="35" spans="1:2" x14ac:dyDescent="0.25">
      <c r="A35" s="118" t="s">
        <v>137</v>
      </c>
      <c r="B35" s="118">
        <v>96.5</v>
      </c>
    </row>
    <row r="36" spans="1:2" x14ac:dyDescent="0.25">
      <c r="A36" s="117" t="s">
        <v>138</v>
      </c>
      <c r="B36" s="117">
        <v>94.6</v>
      </c>
    </row>
    <row r="37" spans="1:2" x14ac:dyDescent="0.25">
      <c r="A37" s="117" t="s">
        <v>139</v>
      </c>
      <c r="B37" s="117">
        <v>94.4</v>
      </c>
    </row>
    <row r="38" spans="1:2" x14ac:dyDescent="0.25">
      <c r="A38" s="118" t="s">
        <v>140</v>
      </c>
      <c r="B38" s="118">
        <v>94.2</v>
      </c>
    </row>
    <row r="39" spans="1:2" x14ac:dyDescent="0.25">
      <c r="A39" s="117" t="s">
        <v>141</v>
      </c>
      <c r="B39" s="117">
        <v>94.2</v>
      </c>
    </row>
    <row r="40" spans="1:2" x14ac:dyDescent="0.25">
      <c r="A40" s="118" t="s">
        <v>142</v>
      </c>
      <c r="B40" s="118">
        <v>93.8</v>
      </c>
    </row>
    <row r="41" spans="1:2" x14ac:dyDescent="0.25">
      <c r="A41" s="118" t="s">
        <v>143</v>
      </c>
      <c r="B41" s="118">
        <v>93.5</v>
      </c>
    </row>
    <row r="42" spans="1:2" x14ac:dyDescent="0.25">
      <c r="A42" s="117" t="s">
        <v>144</v>
      </c>
      <c r="B42" s="117">
        <v>93.4</v>
      </c>
    </row>
    <row r="43" spans="1:2" x14ac:dyDescent="0.25">
      <c r="A43" s="117" t="s">
        <v>145</v>
      </c>
      <c r="B43" s="117">
        <v>93.4</v>
      </c>
    </row>
    <row r="44" spans="1:2" x14ac:dyDescent="0.25">
      <c r="A44" s="117" t="s">
        <v>146</v>
      </c>
      <c r="B44" s="117">
        <v>92.9</v>
      </c>
    </row>
    <row r="45" spans="1:2" x14ac:dyDescent="0.25">
      <c r="A45" s="117" t="s">
        <v>147</v>
      </c>
      <c r="B45" s="117">
        <v>92.7</v>
      </c>
    </row>
    <row r="46" spans="1:2" x14ac:dyDescent="0.25">
      <c r="A46" s="118" t="s">
        <v>148</v>
      </c>
      <c r="B46" s="118">
        <v>92.6</v>
      </c>
    </row>
    <row r="47" spans="1:2" x14ac:dyDescent="0.25">
      <c r="A47" s="118" t="s">
        <v>149</v>
      </c>
      <c r="B47" s="118">
        <v>92.4</v>
      </c>
    </row>
    <row r="48" spans="1:2" x14ac:dyDescent="0.25">
      <c r="A48" s="118" t="s">
        <v>150</v>
      </c>
      <c r="B48" s="118">
        <v>92.1</v>
      </c>
    </row>
    <row r="49" spans="1:2" x14ac:dyDescent="0.25">
      <c r="A49" s="118" t="s">
        <v>151</v>
      </c>
      <c r="B49" s="118">
        <v>92.1</v>
      </c>
    </row>
    <row r="50" spans="1:2" x14ac:dyDescent="0.25">
      <c r="A50" s="117" t="s">
        <v>152</v>
      </c>
      <c r="B50" s="117">
        <v>91.1</v>
      </c>
    </row>
    <row r="51" spans="1:2" x14ac:dyDescent="0.25">
      <c r="A51" s="117" t="s">
        <v>153</v>
      </c>
      <c r="B51" s="117">
        <v>91</v>
      </c>
    </row>
    <row r="52" spans="1:2" x14ac:dyDescent="0.25">
      <c r="A52" s="118" t="s">
        <v>154</v>
      </c>
      <c r="B52" s="118">
        <v>90.9</v>
      </c>
    </row>
    <row r="53" spans="1:2" x14ac:dyDescent="0.25">
      <c r="A53" s="117" t="s">
        <v>155</v>
      </c>
      <c r="B53" s="117">
        <v>90.7</v>
      </c>
    </row>
    <row r="54" spans="1:2" x14ac:dyDescent="0.25">
      <c r="A54" s="118" t="s">
        <v>156</v>
      </c>
      <c r="B54" s="118">
        <v>89.7</v>
      </c>
    </row>
    <row r="55" spans="1:2" x14ac:dyDescent="0.25">
      <c r="A55" s="117" t="s">
        <v>157</v>
      </c>
      <c r="B55" s="117">
        <v>89.7</v>
      </c>
    </row>
    <row r="56" spans="1:2" x14ac:dyDescent="0.25">
      <c r="A56" s="118" t="s">
        <v>158</v>
      </c>
      <c r="B56" s="118">
        <v>89.6</v>
      </c>
    </row>
    <row r="57" spans="1:2" x14ac:dyDescent="0.25">
      <c r="A57" s="118" t="s">
        <v>159</v>
      </c>
      <c r="B57" s="118">
        <v>89.6</v>
      </c>
    </row>
    <row r="58" spans="1:2" x14ac:dyDescent="0.25">
      <c r="A58" s="118" t="s">
        <v>160</v>
      </c>
      <c r="B58" s="118">
        <v>89.3</v>
      </c>
    </row>
    <row r="59" spans="1:2" x14ac:dyDescent="0.25">
      <c r="A59" s="117" t="s">
        <v>161</v>
      </c>
      <c r="B59" s="117">
        <v>89.3</v>
      </c>
    </row>
    <row r="60" spans="1:2" x14ac:dyDescent="0.25">
      <c r="A60" s="118" t="s">
        <v>162</v>
      </c>
      <c r="B60" s="118">
        <v>89.2</v>
      </c>
    </row>
    <row r="61" spans="1:2" x14ac:dyDescent="0.25">
      <c r="A61" s="117" t="s">
        <v>163</v>
      </c>
      <c r="B61" s="117">
        <v>89.1</v>
      </c>
    </row>
    <row r="62" spans="1:2" x14ac:dyDescent="0.25">
      <c r="A62" s="118" t="s">
        <v>164</v>
      </c>
      <c r="B62" s="118">
        <v>88.9</v>
      </c>
    </row>
    <row r="63" spans="1:2" x14ac:dyDescent="0.25">
      <c r="A63" s="117" t="s">
        <v>165</v>
      </c>
      <c r="B63" s="117">
        <v>88.6</v>
      </c>
    </row>
    <row r="64" spans="1:2" x14ac:dyDescent="0.25">
      <c r="A64" s="117" t="s">
        <v>166</v>
      </c>
      <c r="B64" s="117">
        <v>88.3</v>
      </c>
    </row>
    <row r="65" spans="1:2" x14ac:dyDescent="0.25">
      <c r="A65" s="117" t="s">
        <v>167</v>
      </c>
      <c r="B65" s="117">
        <v>88</v>
      </c>
    </row>
    <row r="66" spans="1:2" x14ac:dyDescent="0.25">
      <c r="A66" s="117" t="s">
        <v>168</v>
      </c>
      <c r="B66" s="117">
        <v>87.9</v>
      </c>
    </row>
    <row r="67" spans="1:2" x14ac:dyDescent="0.25">
      <c r="A67" s="118" t="s">
        <v>169</v>
      </c>
      <c r="B67" s="118">
        <v>87.7</v>
      </c>
    </row>
    <row r="68" spans="1:2" x14ac:dyDescent="0.25">
      <c r="A68" s="117" t="s">
        <v>170</v>
      </c>
      <c r="B68" s="117">
        <v>86.8</v>
      </c>
    </row>
    <row r="69" spans="1:2" x14ac:dyDescent="0.25">
      <c r="A69" s="118" t="s">
        <v>171</v>
      </c>
      <c r="B69" s="118">
        <v>86.6</v>
      </c>
    </row>
    <row r="70" spans="1:2" x14ac:dyDescent="0.25">
      <c r="A70" s="118" t="s">
        <v>172</v>
      </c>
      <c r="B70" s="118">
        <v>86.2</v>
      </c>
    </row>
    <row r="71" spans="1:2" x14ac:dyDescent="0.25">
      <c r="A71" s="118" t="s">
        <v>173</v>
      </c>
      <c r="B71" s="118">
        <v>86</v>
      </c>
    </row>
    <row r="72" spans="1:2" x14ac:dyDescent="0.25">
      <c r="A72" s="117" t="s">
        <v>174</v>
      </c>
      <c r="B72" s="117">
        <v>86</v>
      </c>
    </row>
    <row r="73" spans="1:2" x14ac:dyDescent="0.25">
      <c r="A73" s="118" t="s">
        <v>175</v>
      </c>
      <c r="B73" s="118">
        <v>85.9</v>
      </c>
    </row>
    <row r="74" spans="1:2" x14ac:dyDescent="0.25">
      <c r="A74" s="117" t="s">
        <v>176</v>
      </c>
      <c r="B74" s="117">
        <v>85.8</v>
      </c>
    </row>
    <row r="75" spans="1:2" x14ac:dyDescent="0.25">
      <c r="A75" s="117" t="s">
        <v>177</v>
      </c>
      <c r="B75" s="117">
        <v>85.5</v>
      </c>
    </row>
    <row r="76" spans="1:2" x14ac:dyDescent="0.25">
      <c r="A76" s="117" t="s">
        <v>178</v>
      </c>
      <c r="B76" s="117">
        <v>85.5</v>
      </c>
    </row>
    <row r="77" spans="1:2" x14ac:dyDescent="0.25">
      <c r="A77" s="117" t="s">
        <v>179</v>
      </c>
      <c r="B77" s="117">
        <v>85.3</v>
      </c>
    </row>
    <row r="78" spans="1:2" x14ac:dyDescent="0.25">
      <c r="A78" s="118" t="s">
        <v>180</v>
      </c>
      <c r="B78" s="118">
        <v>84.3</v>
      </c>
    </row>
    <row r="79" spans="1:2" x14ac:dyDescent="0.25">
      <c r="A79" s="118" t="s">
        <v>181</v>
      </c>
      <c r="B79" s="118">
        <v>84</v>
      </c>
    </row>
    <row r="80" spans="1:2" x14ac:dyDescent="0.25">
      <c r="A80" s="118" t="s">
        <v>182</v>
      </c>
      <c r="B80" s="118">
        <v>83.9</v>
      </c>
    </row>
    <row r="81" spans="1:2" x14ac:dyDescent="0.25">
      <c r="A81" s="118" t="s">
        <v>183</v>
      </c>
      <c r="B81" s="118">
        <v>83.9</v>
      </c>
    </row>
    <row r="82" spans="1:2" x14ac:dyDescent="0.25">
      <c r="A82" s="118" t="s">
        <v>184</v>
      </c>
      <c r="B82" s="118">
        <v>83.7</v>
      </c>
    </row>
    <row r="83" spans="1:2" x14ac:dyDescent="0.25">
      <c r="A83" s="117" t="s">
        <v>185</v>
      </c>
      <c r="B83" s="117">
        <v>82.8</v>
      </c>
    </row>
    <row r="84" spans="1:2" x14ac:dyDescent="0.25">
      <c r="A84" s="118" t="s">
        <v>186</v>
      </c>
      <c r="B84" s="118">
        <v>82.8</v>
      </c>
    </row>
    <row r="85" spans="1:2" x14ac:dyDescent="0.25">
      <c r="A85" s="117" t="s">
        <v>187</v>
      </c>
      <c r="B85" s="117">
        <v>82.8</v>
      </c>
    </row>
    <row r="86" spans="1:2" x14ac:dyDescent="0.25">
      <c r="A86" s="117" t="s">
        <v>188</v>
      </c>
      <c r="B86" s="117">
        <v>82.5</v>
      </c>
    </row>
    <row r="87" spans="1:2" x14ac:dyDescent="0.25">
      <c r="A87" s="117" t="s">
        <v>189</v>
      </c>
      <c r="B87" s="117">
        <v>82</v>
      </c>
    </row>
    <row r="88" spans="1:2" x14ac:dyDescent="0.25">
      <c r="A88" s="118" t="s">
        <v>190</v>
      </c>
      <c r="B88" s="118">
        <v>82</v>
      </c>
    </row>
    <row r="89" spans="1:2" x14ac:dyDescent="0.25">
      <c r="A89" s="118" t="s">
        <v>191</v>
      </c>
      <c r="B89" s="118">
        <v>81.8</v>
      </c>
    </row>
    <row r="90" spans="1:2" x14ac:dyDescent="0.25">
      <c r="A90" s="117" t="s">
        <v>192</v>
      </c>
      <c r="B90" s="117">
        <v>81.7</v>
      </c>
    </row>
    <row r="91" spans="1:2" x14ac:dyDescent="0.25">
      <c r="A91" s="117" t="s">
        <v>193</v>
      </c>
      <c r="B91" s="117">
        <v>81.7</v>
      </c>
    </row>
    <row r="92" spans="1:2" x14ac:dyDescent="0.25">
      <c r="A92" s="117" t="s">
        <v>194</v>
      </c>
      <c r="B92" s="117">
        <v>81.5</v>
      </c>
    </row>
    <row r="93" spans="1:2" x14ac:dyDescent="0.25">
      <c r="A93" s="117" t="s">
        <v>195</v>
      </c>
      <c r="B93" s="117">
        <v>81.2</v>
      </c>
    </row>
    <row r="94" spans="1:2" x14ac:dyDescent="0.25">
      <c r="A94" s="118" t="s">
        <v>196</v>
      </c>
      <c r="B94" s="118">
        <v>81.2</v>
      </c>
    </row>
    <row r="95" spans="1:2" x14ac:dyDescent="0.25">
      <c r="A95" s="118" t="s">
        <v>197</v>
      </c>
      <c r="B95" s="118">
        <v>81.099999999999994</v>
      </c>
    </row>
    <row r="96" spans="1:2" x14ac:dyDescent="0.25">
      <c r="A96" s="117" t="s">
        <v>198</v>
      </c>
      <c r="B96" s="117">
        <v>81.099999999999994</v>
      </c>
    </row>
    <row r="97" spans="1:2" x14ac:dyDescent="0.25">
      <c r="A97" s="118" t="s">
        <v>199</v>
      </c>
      <c r="B97" s="118">
        <v>81</v>
      </c>
    </row>
    <row r="98" spans="1:2" x14ac:dyDescent="0.25">
      <c r="A98" s="118" t="s">
        <v>200</v>
      </c>
      <c r="B98" s="118">
        <v>80.7</v>
      </c>
    </row>
    <row r="99" spans="1:2" x14ac:dyDescent="0.25">
      <c r="A99" s="118" t="s">
        <v>201</v>
      </c>
      <c r="B99" s="118">
        <v>80.599999999999994</v>
      </c>
    </row>
    <row r="100" spans="1:2" x14ac:dyDescent="0.25">
      <c r="A100" s="117" t="s">
        <v>202</v>
      </c>
      <c r="B100" s="117">
        <v>80.5</v>
      </c>
    </row>
    <row r="101" spans="1:2" x14ac:dyDescent="0.25">
      <c r="A101" s="118" t="s">
        <v>203</v>
      </c>
      <c r="B101" s="118">
        <v>80.3</v>
      </c>
    </row>
    <row r="102" spans="1:2" x14ac:dyDescent="0.25">
      <c r="A102" s="117" t="s">
        <v>204</v>
      </c>
      <c r="B102" s="117">
        <v>80.099999999999994</v>
      </c>
    </row>
    <row r="103" spans="1:2" x14ac:dyDescent="0.25">
      <c r="A103" s="117" t="s">
        <v>205</v>
      </c>
      <c r="B103" s="117">
        <v>80</v>
      </c>
    </row>
    <row r="104" spans="1:2" x14ac:dyDescent="0.25">
      <c r="A104" s="118" t="s">
        <v>206</v>
      </c>
      <c r="B104" s="118">
        <v>79.900000000000006</v>
      </c>
    </row>
    <row r="105" spans="1:2" x14ac:dyDescent="0.25">
      <c r="A105" s="118" t="s">
        <v>207</v>
      </c>
      <c r="B105" s="118">
        <v>79.8</v>
      </c>
    </row>
    <row r="106" spans="1:2" x14ac:dyDescent="0.25">
      <c r="A106" s="118" t="s">
        <v>208</v>
      </c>
      <c r="B106" s="118">
        <v>79.5</v>
      </c>
    </row>
    <row r="107" spans="1:2" x14ac:dyDescent="0.25">
      <c r="A107" s="117" t="s">
        <v>209</v>
      </c>
      <c r="B107" s="117">
        <v>79.400000000000006</v>
      </c>
    </row>
    <row r="108" spans="1:2" x14ac:dyDescent="0.25">
      <c r="A108" s="117" t="s">
        <v>210</v>
      </c>
      <c r="B108" s="117">
        <v>79.2</v>
      </c>
    </row>
    <row r="109" spans="1:2" x14ac:dyDescent="0.25">
      <c r="A109" s="117" t="s">
        <v>211</v>
      </c>
      <c r="B109" s="117">
        <v>79.099999999999994</v>
      </c>
    </row>
    <row r="110" spans="1:2" x14ac:dyDescent="0.25">
      <c r="A110" s="117" t="s">
        <v>212</v>
      </c>
      <c r="B110" s="117">
        <v>79.099999999999994</v>
      </c>
    </row>
    <row r="111" spans="1:2" x14ac:dyDescent="0.25">
      <c r="A111" s="118" t="s">
        <v>213</v>
      </c>
      <c r="B111" s="118">
        <v>78.900000000000006</v>
      </c>
    </row>
    <row r="112" spans="1:2" x14ac:dyDescent="0.25">
      <c r="A112" s="118" t="s">
        <v>214</v>
      </c>
      <c r="B112" s="118">
        <v>78.900000000000006</v>
      </c>
    </row>
    <row r="113" spans="1:2" x14ac:dyDescent="0.25">
      <c r="A113" s="118" t="s">
        <v>215</v>
      </c>
      <c r="B113" s="118">
        <v>78.5</v>
      </c>
    </row>
    <row r="114" spans="1:2" x14ac:dyDescent="0.25">
      <c r="A114" s="118" t="s">
        <v>216</v>
      </c>
      <c r="B114" s="118">
        <v>78.400000000000006</v>
      </c>
    </row>
    <row r="115" spans="1:2" x14ac:dyDescent="0.25">
      <c r="A115" s="117" t="s">
        <v>217</v>
      </c>
      <c r="B115" s="117">
        <v>78.2</v>
      </c>
    </row>
    <row r="116" spans="1:2" x14ac:dyDescent="0.25">
      <c r="A116" s="118" t="s">
        <v>218</v>
      </c>
      <c r="B116" s="118">
        <v>77.599999999999994</v>
      </c>
    </row>
    <row r="117" spans="1:2" x14ac:dyDescent="0.25">
      <c r="A117" s="117" t="s">
        <v>219</v>
      </c>
      <c r="B117" s="117">
        <v>77.3</v>
      </c>
    </row>
    <row r="118" spans="1:2" x14ac:dyDescent="0.25">
      <c r="A118" s="117" t="s">
        <v>220</v>
      </c>
      <c r="B118" s="117">
        <v>77.3</v>
      </c>
    </row>
    <row r="119" spans="1:2" x14ac:dyDescent="0.25">
      <c r="A119" s="117" t="s">
        <v>221</v>
      </c>
      <c r="B119" s="117">
        <v>77.2</v>
      </c>
    </row>
    <row r="120" spans="1:2" x14ac:dyDescent="0.25">
      <c r="A120" s="118" t="s">
        <v>222</v>
      </c>
      <c r="B120" s="118">
        <v>77.099999999999994</v>
      </c>
    </row>
    <row r="121" spans="1:2" x14ac:dyDescent="0.25">
      <c r="A121" s="117" t="s">
        <v>223</v>
      </c>
      <c r="B121" s="117">
        <v>76.900000000000006</v>
      </c>
    </row>
    <row r="122" spans="1:2" x14ac:dyDescent="0.25">
      <c r="A122" s="118" t="s">
        <v>224</v>
      </c>
      <c r="B122" s="118">
        <v>76.599999999999994</v>
      </c>
    </row>
    <row r="123" spans="1:2" x14ac:dyDescent="0.25">
      <c r="A123" s="117" t="s">
        <v>225</v>
      </c>
      <c r="B123" s="117">
        <v>76.400000000000006</v>
      </c>
    </row>
    <row r="124" spans="1:2" x14ac:dyDescent="0.25">
      <c r="A124" s="118" t="s">
        <v>226</v>
      </c>
      <c r="B124" s="118">
        <v>76.400000000000006</v>
      </c>
    </row>
    <row r="125" spans="1:2" x14ac:dyDescent="0.25">
      <c r="A125" s="117" t="s">
        <v>227</v>
      </c>
      <c r="B125" s="117">
        <v>76.3</v>
      </c>
    </row>
    <row r="126" spans="1:2" x14ac:dyDescent="0.25">
      <c r="A126" s="118" t="s">
        <v>228</v>
      </c>
      <c r="B126" s="118">
        <v>75.7</v>
      </c>
    </row>
    <row r="127" spans="1:2" x14ac:dyDescent="0.25">
      <c r="A127" s="117" t="s">
        <v>229</v>
      </c>
      <c r="B127" s="117">
        <v>75.5</v>
      </c>
    </row>
    <row r="128" spans="1:2" x14ac:dyDescent="0.25">
      <c r="A128" s="118" t="s">
        <v>230</v>
      </c>
      <c r="B128" s="118">
        <v>75.400000000000006</v>
      </c>
    </row>
    <row r="129" spans="1:2" x14ac:dyDescent="0.25">
      <c r="A129" s="117" t="s">
        <v>231</v>
      </c>
      <c r="B129" s="117">
        <v>75.400000000000006</v>
      </c>
    </row>
    <row r="130" spans="1:2" x14ac:dyDescent="0.25">
      <c r="A130" s="118" t="s">
        <v>232</v>
      </c>
      <c r="B130" s="118">
        <v>75.099999999999994</v>
      </c>
    </row>
    <row r="131" spans="1:2" x14ac:dyDescent="0.25">
      <c r="A131" s="117" t="s">
        <v>233</v>
      </c>
      <c r="B131" s="117">
        <v>75.099999999999994</v>
      </c>
    </row>
    <row r="132" spans="1:2" x14ac:dyDescent="0.25">
      <c r="A132" s="118" t="s">
        <v>234</v>
      </c>
      <c r="B132" s="118">
        <v>75.099999999999994</v>
      </c>
    </row>
    <row r="133" spans="1:2" x14ac:dyDescent="0.25">
      <c r="A133" s="117" t="s">
        <v>235</v>
      </c>
      <c r="B133" s="117">
        <v>74.3</v>
      </c>
    </row>
    <row r="134" spans="1:2" x14ac:dyDescent="0.25">
      <c r="A134" s="117" t="s">
        <v>236</v>
      </c>
      <c r="B134" s="117">
        <v>74.3</v>
      </c>
    </row>
    <row r="135" spans="1:2" x14ac:dyDescent="0.25">
      <c r="A135" s="118" t="s">
        <v>237</v>
      </c>
      <c r="B135" s="118">
        <v>74.2</v>
      </c>
    </row>
    <row r="136" spans="1:2" x14ac:dyDescent="0.25">
      <c r="A136" s="118" t="s">
        <v>238</v>
      </c>
      <c r="B136" s="118">
        <v>74.099999999999994</v>
      </c>
    </row>
    <row r="137" spans="1:2" x14ac:dyDescent="0.25">
      <c r="A137" s="117" t="s">
        <v>239</v>
      </c>
      <c r="B137" s="117">
        <v>74.099999999999994</v>
      </c>
    </row>
    <row r="138" spans="1:2" x14ac:dyDescent="0.25">
      <c r="A138" s="118" t="s">
        <v>240</v>
      </c>
      <c r="B138" s="118">
        <v>73.900000000000006</v>
      </c>
    </row>
    <row r="139" spans="1:2" x14ac:dyDescent="0.25">
      <c r="A139" s="117" t="s">
        <v>241</v>
      </c>
      <c r="B139" s="117">
        <v>73.7</v>
      </c>
    </row>
    <row r="140" spans="1:2" x14ac:dyDescent="0.25">
      <c r="A140" s="118" t="s">
        <v>242</v>
      </c>
      <c r="B140" s="118">
        <v>73.599999999999994</v>
      </c>
    </row>
    <row r="141" spans="1:2" x14ac:dyDescent="0.25">
      <c r="A141" s="118" t="s">
        <v>243</v>
      </c>
      <c r="B141" s="118">
        <v>73.5</v>
      </c>
    </row>
    <row r="142" spans="1:2" x14ac:dyDescent="0.25">
      <c r="A142" s="117" t="s">
        <v>244</v>
      </c>
      <c r="B142" s="117">
        <v>73.400000000000006</v>
      </c>
    </row>
    <row r="143" spans="1:2" x14ac:dyDescent="0.25">
      <c r="A143" s="117" t="s">
        <v>245</v>
      </c>
      <c r="B143" s="117">
        <v>73.3</v>
      </c>
    </row>
    <row r="144" spans="1:2" x14ac:dyDescent="0.25">
      <c r="A144" s="118" t="s">
        <v>246</v>
      </c>
      <c r="B144" s="118">
        <v>73.3</v>
      </c>
    </row>
    <row r="145" spans="1:2" x14ac:dyDescent="0.25">
      <c r="A145" s="117" t="s">
        <v>247</v>
      </c>
      <c r="B145" s="117">
        <v>73.3</v>
      </c>
    </row>
    <row r="146" spans="1:2" x14ac:dyDescent="0.25">
      <c r="A146" s="117" t="s">
        <v>248</v>
      </c>
      <c r="B146" s="117">
        <v>73.3</v>
      </c>
    </row>
    <row r="147" spans="1:2" x14ac:dyDescent="0.25">
      <c r="A147" s="118" t="s">
        <v>249</v>
      </c>
      <c r="B147" s="118">
        <v>71.900000000000006</v>
      </c>
    </row>
    <row r="148" spans="1:2" x14ac:dyDescent="0.25">
      <c r="A148" s="117" t="s">
        <v>250</v>
      </c>
      <c r="B148" s="117">
        <v>71.7</v>
      </c>
    </row>
    <row r="149" spans="1:2" x14ac:dyDescent="0.25">
      <c r="A149" s="118" t="s">
        <v>251</v>
      </c>
      <c r="B149" s="118">
        <v>71.5</v>
      </c>
    </row>
    <row r="150" spans="1:2" x14ac:dyDescent="0.25">
      <c r="A150" s="117" t="s">
        <v>252</v>
      </c>
      <c r="B150" s="117">
        <v>71.400000000000006</v>
      </c>
    </row>
    <row r="151" spans="1:2" x14ac:dyDescent="0.25">
      <c r="A151" s="118" t="s">
        <v>253</v>
      </c>
      <c r="B151" s="118">
        <v>71.2</v>
      </c>
    </row>
    <row r="152" spans="1:2" x14ac:dyDescent="0.25">
      <c r="A152" s="118" t="s">
        <v>254</v>
      </c>
      <c r="B152" s="118">
        <v>71.2</v>
      </c>
    </row>
    <row r="153" spans="1:2" x14ac:dyDescent="0.25">
      <c r="A153" s="117" t="s">
        <v>255</v>
      </c>
      <c r="B153" s="117">
        <v>71</v>
      </c>
    </row>
    <row r="154" spans="1:2" x14ac:dyDescent="0.25">
      <c r="A154" s="118" t="s">
        <v>256</v>
      </c>
      <c r="B154" s="118">
        <v>71</v>
      </c>
    </row>
    <row r="155" spans="1:2" x14ac:dyDescent="0.25">
      <c r="A155" s="118" t="s">
        <v>257</v>
      </c>
      <c r="B155" s="118">
        <v>70.900000000000006</v>
      </c>
    </row>
    <row r="156" spans="1:2" x14ac:dyDescent="0.25">
      <c r="A156" s="117" t="s">
        <v>258</v>
      </c>
      <c r="B156" s="117">
        <v>70.900000000000006</v>
      </c>
    </row>
    <row r="157" spans="1:2" x14ac:dyDescent="0.25">
      <c r="A157" s="117" t="s">
        <v>259</v>
      </c>
      <c r="B157" s="117">
        <v>70.8</v>
      </c>
    </row>
    <row r="158" spans="1:2" x14ac:dyDescent="0.25">
      <c r="A158" s="118" t="s">
        <v>260</v>
      </c>
      <c r="B158" s="118">
        <v>70.8</v>
      </c>
    </row>
    <row r="159" spans="1:2" x14ac:dyDescent="0.25">
      <c r="A159" s="118" t="s">
        <v>261</v>
      </c>
      <c r="B159" s="118">
        <v>70.7</v>
      </c>
    </row>
    <row r="160" spans="1:2" x14ac:dyDescent="0.25">
      <c r="A160" s="117" t="s">
        <v>262</v>
      </c>
      <c r="B160" s="117">
        <v>70.400000000000006</v>
      </c>
    </row>
    <row r="161" spans="1:2" x14ac:dyDescent="0.25">
      <c r="A161" s="117" t="s">
        <v>263</v>
      </c>
      <c r="B161" s="117">
        <v>70.3</v>
      </c>
    </row>
    <row r="162" spans="1:2" x14ac:dyDescent="0.25">
      <c r="A162" s="117" t="s">
        <v>264</v>
      </c>
      <c r="B162" s="117">
        <v>70.099999999999994</v>
      </c>
    </row>
    <row r="163" spans="1:2" x14ac:dyDescent="0.25">
      <c r="A163" s="117" t="s">
        <v>265</v>
      </c>
      <c r="B163" s="117">
        <v>70.099999999999994</v>
      </c>
    </row>
    <row r="164" spans="1:2" x14ac:dyDescent="0.25">
      <c r="A164" s="118" t="s">
        <v>266</v>
      </c>
      <c r="B164" s="118">
        <v>70.099999999999994</v>
      </c>
    </row>
    <row r="165" spans="1:2" x14ac:dyDescent="0.25">
      <c r="A165" s="118" t="s">
        <v>267</v>
      </c>
      <c r="B165" s="118">
        <v>69.8</v>
      </c>
    </row>
    <row r="166" spans="1:2" x14ac:dyDescent="0.25">
      <c r="A166" s="118" t="s">
        <v>268</v>
      </c>
      <c r="B166" s="118">
        <v>69.8</v>
      </c>
    </row>
    <row r="167" spans="1:2" x14ac:dyDescent="0.25">
      <c r="A167" s="117" t="s">
        <v>269</v>
      </c>
      <c r="B167" s="117">
        <v>69.8</v>
      </c>
    </row>
    <row r="168" spans="1:2" x14ac:dyDescent="0.25">
      <c r="A168" s="118" t="s">
        <v>270</v>
      </c>
      <c r="B168" s="118">
        <v>69.7</v>
      </c>
    </row>
    <row r="169" spans="1:2" x14ac:dyDescent="0.25">
      <c r="A169" s="118" t="s">
        <v>271</v>
      </c>
      <c r="B169" s="118">
        <v>69.599999999999994</v>
      </c>
    </row>
    <row r="170" spans="1:2" x14ac:dyDescent="0.25">
      <c r="A170" s="117" t="s">
        <v>272</v>
      </c>
      <c r="B170" s="117">
        <v>69.5</v>
      </c>
    </row>
    <row r="171" spans="1:2" x14ac:dyDescent="0.25">
      <c r="A171" s="118" t="s">
        <v>273</v>
      </c>
      <c r="B171" s="118">
        <v>69.400000000000006</v>
      </c>
    </row>
    <row r="172" spans="1:2" x14ac:dyDescent="0.25">
      <c r="A172" s="117" t="s">
        <v>274</v>
      </c>
      <c r="B172" s="117">
        <v>69.400000000000006</v>
      </c>
    </row>
    <row r="173" spans="1:2" x14ac:dyDescent="0.25">
      <c r="A173" s="117" t="s">
        <v>275</v>
      </c>
      <c r="B173" s="117">
        <v>69.2</v>
      </c>
    </row>
    <row r="174" spans="1:2" x14ac:dyDescent="0.25">
      <c r="A174" s="118" t="s">
        <v>276</v>
      </c>
      <c r="B174" s="118">
        <v>69.099999999999994</v>
      </c>
    </row>
    <row r="175" spans="1:2" x14ac:dyDescent="0.25">
      <c r="A175" s="118" t="s">
        <v>277</v>
      </c>
      <c r="B175" s="118">
        <v>69</v>
      </c>
    </row>
    <row r="176" spans="1:2" x14ac:dyDescent="0.25">
      <c r="A176" s="118" t="s">
        <v>278</v>
      </c>
      <c r="B176" s="118">
        <v>68.900000000000006</v>
      </c>
    </row>
    <row r="177" spans="1:2" x14ac:dyDescent="0.25">
      <c r="A177" s="118" t="s">
        <v>279</v>
      </c>
      <c r="B177" s="118">
        <v>68.900000000000006</v>
      </c>
    </row>
    <row r="178" spans="1:2" x14ac:dyDescent="0.25">
      <c r="A178" s="117" t="s">
        <v>280</v>
      </c>
      <c r="B178" s="117">
        <v>68.5</v>
      </c>
    </row>
    <row r="179" spans="1:2" x14ac:dyDescent="0.25">
      <c r="A179" s="118" t="s">
        <v>281</v>
      </c>
      <c r="B179" s="118">
        <v>68.400000000000006</v>
      </c>
    </row>
    <row r="180" spans="1:2" x14ac:dyDescent="0.25">
      <c r="A180" s="117" t="s">
        <v>282</v>
      </c>
      <c r="B180" s="117">
        <v>68.3</v>
      </c>
    </row>
    <row r="181" spans="1:2" x14ac:dyDescent="0.25">
      <c r="A181" s="118" t="s">
        <v>283</v>
      </c>
      <c r="B181" s="118">
        <v>68</v>
      </c>
    </row>
    <row r="182" spans="1:2" x14ac:dyDescent="0.25">
      <c r="A182" s="117" t="s">
        <v>284</v>
      </c>
      <c r="B182" s="117">
        <v>67.900000000000006</v>
      </c>
    </row>
    <row r="183" spans="1:2" x14ac:dyDescent="0.25">
      <c r="A183" s="117" t="s">
        <v>285</v>
      </c>
      <c r="B183" s="117">
        <v>67.8</v>
      </c>
    </row>
    <row r="184" spans="1:2" x14ac:dyDescent="0.25">
      <c r="A184" s="117" t="s">
        <v>286</v>
      </c>
      <c r="B184" s="117">
        <v>67.599999999999994</v>
      </c>
    </row>
    <row r="185" spans="1:2" x14ac:dyDescent="0.25">
      <c r="A185" s="117" t="s">
        <v>287</v>
      </c>
      <c r="B185" s="117">
        <v>67.599999999999994</v>
      </c>
    </row>
    <row r="186" spans="1:2" x14ac:dyDescent="0.25">
      <c r="A186" s="118" t="s">
        <v>288</v>
      </c>
      <c r="B186" s="118">
        <v>67.400000000000006</v>
      </c>
    </row>
    <row r="187" spans="1:2" x14ac:dyDescent="0.25">
      <c r="A187" s="117" t="s">
        <v>289</v>
      </c>
      <c r="B187" s="117">
        <v>66.8</v>
      </c>
    </row>
    <row r="188" spans="1:2" x14ac:dyDescent="0.25">
      <c r="A188" s="118" t="s">
        <v>290</v>
      </c>
      <c r="B188" s="118">
        <v>66.7</v>
      </c>
    </row>
    <row r="189" spans="1:2" x14ac:dyDescent="0.25">
      <c r="A189" s="118" t="s">
        <v>291</v>
      </c>
      <c r="B189" s="118">
        <v>66.7</v>
      </c>
    </row>
    <row r="190" spans="1:2" x14ac:dyDescent="0.25">
      <c r="A190" s="117" t="s">
        <v>292</v>
      </c>
      <c r="B190" s="117">
        <v>66.3</v>
      </c>
    </row>
    <row r="191" spans="1:2" x14ac:dyDescent="0.25">
      <c r="A191" s="117" t="s">
        <v>293</v>
      </c>
      <c r="B191" s="117">
        <v>66</v>
      </c>
    </row>
    <row r="192" spans="1:2" x14ac:dyDescent="0.25">
      <c r="A192" s="118" t="s">
        <v>294</v>
      </c>
      <c r="B192" s="118">
        <v>65.900000000000006</v>
      </c>
    </row>
    <row r="193" spans="1:2" x14ac:dyDescent="0.25">
      <c r="A193" s="117" t="s">
        <v>295</v>
      </c>
      <c r="B193" s="117">
        <v>65.599999999999994</v>
      </c>
    </row>
    <row r="194" spans="1:2" x14ac:dyDescent="0.25">
      <c r="A194" s="117" t="s">
        <v>296</v>
      </c>
      <c r="B194" s="117">
        <v>65.5</v>
      </c>
    </row>
    <row r="195" spans="1:2" x14ac:dyDescent="0.25">
      <c r="A195" s="118" t="s">
        <v>297</v>
      </c>
      <c r="B195" s="118">
        <v>65.3</v>
      </c>
    </row>
    <row r="196" spans="1:2" x14ac:dyDescent="0.25">
      <c r="A196" s="118" t="s">
        <v>298</v>
      </c>
      <c r="B196" s="118">
        <v>65.3</v>
      </c>
    </row>
    <row r="197" spans="1:2" x14ac:dyDescent="0.25">
      <c r="A197" s="117" t="s">
        <v>299</v>
      </c>
      <c r="B197" s="117">
        <v>65.099999999999994</v>
      </c>
    </row>
    <row r="198" spans="1:2" x14ac:dyDescent="0.25">
      <c r="A198" s="118" t="s">
        <v>300</v>
      </c>
      <c r="B198" s="118">
        <v>64.900000000000006</v>
      </c>
    </row>
    <row r="199" spans="1:2" x14ac:dyDescent="0.25">
      <c r="A199" s="118" t="s">
        <v>301</v>
      </c>
      <c r="B199" s="118">
        <v>64.900000000000006</v>
      </c>
    </row>
    <row r="200" spans="1:2" x14ac:dyDescent="0.25">
      <c r="A200" s="117" t="s">
        <v>302</v>
      </c>
      <c r="B200" s="117">
        <v>64.7</v>
      </c>
    </row>
    <row r="201" spans="1:2" x14ac:dyDescent="0.25">
      <c r="A201" s="118" t="s">
        <v>303</v>
      </c>
      <c r="B201" s="118">
        <v>64.2</v>
      </c>
    </row>
    <row r="202" spans="1:2" x14ac:dyDescent="0.25">
      <c r="A202" s="118" t="s">
        <v>304</v>
      </c>
      <c r="B202" s="118">
        <v>64</v>
      </c>
    </row>
    <row r="203" spans="1:2" x14ac:dyDescent="0.25">
      <c r="A203" s="117" t="s">
        <v>305</v>
      </c>
      <c r="B203" s="117">
        <v>63.8</v>
      </c>
    </row>
    <row r="204" spans="1:2" x14ac:dyDescent="0.25">
      <c r="A204" s="117" t="s">
        <v>306</v>
      </c>
      <c r="B204" s="117">
        <v>63.8</v>
      </c>
    </row>
    <row r="205" spans="1:2" x14ac:dyDescent="0.25">
      <c r="A205" s="117" t="s">
        <v>307</v>
      </c>
      <c r="B205" s="117">
        <v>63.4</v>
      </c>
    </row>
    <row r="206" spans="1:2" x14ac:dyDescent="0.25">
      <c r="A206" s="118" t="s">
        <v>308</v>
      </c>
      <c r="B206" s="118">
        <v>63.3</v>
      </c>
    </row>
    <row r="207" spans="1:2" x14ac:dyDescent="0.25">
      <c r="A207" s="117" t="s">
        <v>309</v>
      </c>
      <c r="B207" s="117">
        <v>63.3</v>
      </c>
    </row>
    <row r="208" spans="1:2" x14ac:dyDescent="0.25">
      <c r="A208" s="118" t="s">
        <v>310</v>
      </c>
      <c r="B208" s="118">
        <v>63.3</v>
      </c>
    </row>
    <row r="209" spans="1:2" x14ac:dyDescent="0.25">
      <c r="A209" s="117" t="s">
        <v>311</v>
      </c>
      <c r="B209" s="117">
        <v>63.3</v>
      </c>
    </row>
    <row r="210" spans="1:2" x14ac:dyDescent="0.25">
      <c r="A210" s="117" t="s">
        <v>312</v>
      </c>
      <c r="B210" s="117">
        <v>63.1</v>
      </c>
    </row>
    <row r="211" spans="1:2" x14ac:dyDescent="0.25">
      <c r="A211" s="118" t="s">
        <v>313</v>
      </c>
      <c r="B211" s="118">
        <v>63</v>
      </c>
    </row>
    <row r="212" spans="1:2" x14ac:dyDescent="0.25">
      <c r="A212" s="118" t="s">
        <v>314</v>
      </c>
      <c r="B212" s="118">
        <v>63</v>
      </c>
    </row>
    <row r="213" spans="1:2" x14ac:dyDescent="0.25">
      <c r="A213" s="117" t="s">
        <v>315</v>
      </c>
      <c r="B213" s="117">
        <v>63</v>
      </c>
    </row>
    <row r="214" spans="1:2" x14ac:dyDescent="0.25">
      <c r="A214" s="118" t="s">
        <v>316</v>
      </c>
      <c r="B214" s="118">
        <v>63</v>
      </c>
    </row>
    <row r="215" spans="1:2" x14ac:dyDescent="0.25">
      <c r="A215" s="117" t="s">
        <v>317</v>
      </c>
      <c r="B215" s="117">
        <v>62.9</v>
      </c>
    </row>
    <row r="216" spans="1:2" x14ac:dyDescent="0.25">
      <c r="A216" s="118" t="s">
        <v>318</v>
      </c>
      <c r="B216" s="118">
        <v>62.9</v>
      </c>
    </row>
    <row r="217" spans="1:2" x14ac:dyDescent="0.25">
      <c r="A217" s="117" t="s">
        <v>319</v>
      </c>
      <c r="B217" s="117">
        <v>62.9</v>
      </c>
    </row>
    <row r="218" spans="1:2" x14ac:dyDescent="0.25">
      <c r="A218" s="118" t="s">
        <v>320</v>
      </c>
      <c r="B218" s="118">
        <v>62.7</v>
      </c>
    </row>
    <row r="219" spans="1:2" x14ac:dyDescent="0.25">
      <c r="A219" s="117" t="s">
        <v>321</v>
      </c>
      <c r="B219" s="117">
        <v>62.6</v>
      </c>
    </row>
    <row r="220" spans="1:2" x14ac:dyDescent="0.25">
      <c r="A220" s="118" t="s">
        <v>322</v>
      </c>
      <c r="B220" s="118">
        <v>62.5</v>
      </c>
    </row>
    <row r="221" spans="1:2" x14ac:dyDescent="0.25">
      <c r="A221" s="117" t="s">
        <v>323</v>
      </c>
      <c r="B221" s="117">
        <v>62.4</v>
      </c>
    </row>
    <row r="222" spans="1:2" x14ac:dyDescent="0.25">
      <c r="A222" s="118" t="s">
        <v>324</v>
      </c>
      <c r="B222" s="118">
        <v>62.4</v>
      </c>
    </row>
    <row r="223" spans="1:2" x14ac:dyDescent="0.25">
      <c r="A223" s="117" t="s">
        <v>325</v>
      </c>
      <c r="B223" s="117">
        <v>62.3</v>
      </c>
    </row>
    <row r="224" spans="1:2" x14ac:dyDescent="0.25">
      <c r="A224" s="118" t="s">
        <v>326</v>
      </c>
      <c r="B224" s="118">
        <v>62.3</v>
      </c>
    </row>
    <row r="225" spans="1:2" x14ac:dyDescent="0.25">
      <c r="A225" s="118" t="s">
        <v>327</v>
      </c>
      <c r="B225" s="118">
        <v>62.3</v>
      </c>
    </row>
    <row r="226" spans="1:2" x14ac:dyDescent="0.25">
      <c r="A226" s="117" t="s">
        <v>328</v>
      </c>
      <c r="B226" s="117">
        <v>62.3</v>
      </c>
    </row>
    <row r="227" spans="1:2" x14ac:dyDescent="0.25">
      <c r="A227" s="118" t="s">
        <v>329</v>
      </c>
      <c r="B227" s="118">
        <v>62.1</v>
      </c>
    </row>
    <row r="228" spans="1:2" x14ac:dyDescent="0.25">
      <c r="A228" s="117" t="s">
        <v>330</v>
      </c>
      <c r="B228" s="117">
        <v>62.1</v>
      </c>
    </row>
    <row r="229" spans="1:2" x14ac:dyDescent="0.25">
      <c r="A229" s="117" t="s">
        <v>331</v>
      </c>
      <c r="B229" s="117">
        <v>62</v>
      </c>
    </row>
    <row r="230" spans="1:2" x14ac:dyDescent="0.25">
      <c r="A230" s="118" t="s">
        <v>332</v>
      </c>
      <c r="B230" s="118">
        <v>61.9</v>
      </c>
    </row>
    <row r="231" spans="1:2" x14ac:dyDescent="0.25">
      <c r="A231" s="117" t="s">
        <v>333</v>
      </c>
      <c r="B231" s="117">
        <v>61.6</v>
      </c>
    </row>
    <row r="232" spans="1:2" x14ac:dyDescent="0.25">
      <c r="A232" s="117" t="s">
        <v>334</v>
      </c>
      <c r="B232" s="117">
        <v>61.5</v>
      </c>
    </row>
    <row r="233" spans="1:2" x14ac:dyDescent="0.25">
      <c r="A233" s="117" t="s">
        <v>335</v>
      </c>
      <c r="B233" s="117">
        <v>61.5</v>
      </c>
    </row>
    <row r="234" spans="1:2" x14ac:dyDescent="0.25">
      <c r="A234" s="117" t="s">
        <v>336</v>
      </c>
      <c r="B234" s="117">
        <v>61.5</v>
      </c>
    </row>
    <row r="235" spans="1:2" x14ac:dyDescent="0.25">
      <c r="A235" s="118" t="s">
        <v>337</v>
      </c>
      <c r="B235" s="118">
        <v>61.3</v>
      </c>
    </row>
    <row r="236" spans="1:2" x14ac:dyDescent="0.25">
      <c r="A236" s="118" t="s">
        <v>338</v>
      </c>
      <c r="B236" s="118">
        <v>61.3</v>
      </c>
    </row>
    <row r="237" spans="1:2" x14ac:dyDescent="0.25">
      <c r="A237" s="118" t="s">
        <v>339</v>
      </c>
      <c r="B237" s="118">
        <v>61.2</v>
      </c>
    </row>
    <row r="238" spans="1:2" x14ac:dyDescent="0.25">
      <c r="A238" s="118" t="s">
        <v>340</v>
      </c>
      <c r="B238" s="118">
        <v>61</v>
      </c>
    </row>
    <row r="239" spans="1:2" x14ac:dyDescent="0.25">
      <c r="A239" s="117" t="s">
        <v>341</v>
      </c>
      <c r="B239" s="117">
        <v>60.9</v>
      </c>
    </row>
    <row r="240" spans="1:2" x14ac:dyDescent="0.25">
      <c r="A240" s="118" t="s">
        <v>342</v>
      </c>
      <c r="B240" s="118">
        <v>60.9</v>
      </c>
    </row>
    <row r="241" spans="1:2" x14ac:dyDescent="0.25">
      <c r="A241" s="117" t="s">
        <v>343</v>
      </c>
      <c r="B241" s="117">
        <v>60.9</v>
      </c>
    </row>
    <row r="242" spans="1:2" x14ac:dyDescent="0.25">
      <c r="A242" s="118" t="s">
        <v>344</v>
      </c>
      <c r="B242" s="118">
        <v>60.8</v>
      </c>
    </row>
    <row r="243" spans="1:2" x14ac:dyDescent="0.25">
      <c r="A243" s="118" t="s">
        <v>345</v>
      </c>
      <c r="B243" s="118">
        <v>60.7</v>
      </c>
    </row>
    <row r="244" spans="1:2" x14ac:dyDescent="0.25">
      <c r="A244" s="117" t="s">
        <v>346</v>
      </c>
      <c r="B244" s="117">
        <v>60.7</v>
      </c>
    </row>
    <row r="245" spans="1:2" x14ac:dyDescent="0.25">
      <c r="A245" s="118" t="s">
        <v>347</v>
      </c>
      <c r="B245" s="118">
        <v>60.6</v>
      </c>
    </row>
    <row r="246" spans="1:2" x14ac:dyDescent="0.25">
      <c r="A246" s="117" t="s">
        <v>348</v>
      </c>
      <c r="B246" s="117">
        <v>60.5</v>
      </c>
    </row>
    <row r="247" spans="1:2" x14ac:dyDescent="0.25">
      <c r="A247" s="117" t="s">
        <v>349</v>
      </c>
      <c r="B247" s="117">
        <v>60.3</v>
      </c>
    </row>
    <row r="248" spans="1:2" x14ac:dyDescent="0.25">
      <c r="A248" s="118" t="s">
        <v>350</v>
      </c>
      <c r="B248" s="118">
        <v>60.1</v>
      </c>
    </row>
    <row r="249" spans="1:2" x14ac:dyDescent="0.25">
      <c r="A249" s="117" t="s">
        <v>351</v>
      </c>
      <c r="B249" s="117">
        <v>60</v>
      </c>
    </row>
    <row r="250" spans="1:2" x14ac:dyDescent="0.25">
      <c r="A250" s="117" t="s">
        <v>352</v>
      </c>
      <c r="B250" s="117">
        <v>60</v>
      </c>
    </row>
    <row r="251" spans="1:2" x14ac:dyDescent="0.25">
      <c r="A251" s="118" t="s">
        <v>353</v>
      </c>
      <c r="B251" s="118">
        <v>59.7</v>
      </c>
    </row>
    <row r="252" spans="1:2" x14ac:dyDescent="0.25">
      <c r="A252" s="117" t="s">
        <v>354</v>
      </c>
      <c r="B252" s="117">
        <v>59.7</v>
      </c>
    </row>
    <row r="253" spans="1:2" x14ac:dyDescent="0.25">
      <c r="A253" s="117" t="s">
        <v>355</v>
      </c>
      <c r="B253" s="117">
        <v>59.7</v>
      </c>
    </row>
    <row r="254" spans="1:2" x14ac:dyDescent="0.25">
      <c r="A254" s="118" t="s">
        <v>356</v>
      </c>
      <c r="B254" s="118">
        <v>59.5</v>
      </c>
    </row>
    <row r="255" spans="1:2" x14ac:dyDescent="0.25">
      <c r="A255" s="117" t="s">
        <v>357</v>
      </c>
      <c r="B255" s="117">
        <v>59.5</v>
      </c>
    </row>
    <row r="256" spans="1:2" x14ac:dyDescent="0.25">
      <c r="A256" s="118" t="s">
        <v>358</v>
      </c>
      <c r="B256" s="118">
        <v>59.5</v>
      </c>
    </row>
    <row r="257" spans="1:2" x14ac:dyDescent="0.25">
      <c r="A257" s="118" t="s">
        <v>359</v>
      </c>
      <c r="B257" s="118">
        <v>59.4</v>
      </c>
    </row>
    <row r="258" spans="1:2" x14ac:dyDescent="0.25">
      <c r="A258" s="118" t="s">
        <v>360</v>
      </c>
      <c r="B258" s="118">
        <v>59.3</v>
      </c>
    </row>
    <row r="259" spans="1:2" x14ac:dyDescent="0.25">
      <c r="A259" s="118" t="s">
        <v>361</v>
      </c>
      <c r="B259" s="118">
        <v>59.3</v>
      </c>
    </row>
    <row r="260" spans="1:2" x14ac:dyDescent="0.25">
      <c r="A260" s="117" t="s">
        <v>362</v>
      </c>
      <c r="B260" s="117">
        <v>59</v>
      </c>
    </row>
    <row r="261" spans="1:2" x14ac:dyDescent="0.25">
      <c r="A261" s="117" t="s">
        <v>363</v>
      </c>
      <c r="B261" s="117">
        <v>59</v>
      </c>
    </row>
    <row r="262" spans="1:2" x14ac:dyDescent="0.25">
      <c r="A262" s="118" t="s">
        <v>364</v>
      </c>
      <c r="B262" s="118">
        <v>59</v>
      </c>
    </row>
    <row r="263" spans="1:2" x14ac:dyDescent="0.25">
      <c r="A263" s="117" t="s">
        <v>365</v>
      </c>
      <c r="B263" s="117">
        <v>58.9</v>
      </c>
    </row>
    <row r="264" spans="1:2" x14ac:dyDescent="0.25">
      <c r="A264" s="118" t="s">
        <v>366</v>
      </c>
      <c r="B264" s="118">
        <v>58.7</v>
      </c>
    </row>
    <row r="265" spans="1:2" x14ac:dyDescent="0.25">
      <c r="A265" s="118" t="s">
        <v>367</v>
      </c>
      <c r="B265" s="118">
        <v>58.7</v>
      </c>
    </row>
    <row r="266" spans="1:2" x14ac:dyDescent="0.25">
      <c r="A266" s="117" t="s">
        <v>368</v>
      </c>
      <c r="B266" s="117">
        <v>58.7</v>
      </c>
    </row>
    <row r="267" spans="1:2" x14ac:dyDescent="0.25">
      <c r="A267" s="117" t="s">
        <v>369</v>
      </c>
      <c r="B267" s="117">
        <v>58.6</v>
      </c>
    </row>
    <row r="268" spans="1:2" x14ac:dyDescent="0.25">
      <c r="A268" s="118" t="s">
        <v>370</v>
      </c>
      <c r="B268" s="118">
        <v>58.4</v>
      </c>
    </row>
    <row r="269" spans="1:2" x14ac:dyDescent="0.25">
      <c r="A269" s="117" t="s">
        <v>371</v>
      </c>
      <c r="B269" s="117">
        <v>58.4</v>
      </c>
    </row>
    <row r="270" spans="1:2" x14ac:dyDescent="0.25">
      <c r="A270" s="118" t="s">
        <v>372</v>
      </c>
      <c r="B270" s="118">
        <v>58.3</v>
      </c>
    </row>
    <row r="271" spans="1:2" x14ac:dyDescent="0.25">
      <c r="A271" s="117" t="s">
        <v>373</v>
      </c>
      <c r="B271" s="117">
        <v>58.3</v>
      </c>
    </row>
    <row r="272" spans="1:2" x14ac:dyDescent="0.25">
      <c r="A272" s="117" t="s">
        <v>374</v>
      </c>
      <c r="B272" s="117">
        <v>58.3</v>
      </c>
    </row>
    <row r="273" spans="1:2" x14ac:dyDescent="0.25">
      <c r="A273" s="118" t="s">
        <v>375</v>
      </c>
      <c r="B273" s="118">
        <v>58.3</v>
      </c>
    </row>
    <row r="274" spans="1:2" x14ac:dyDescent="0.25">
      <c r="A274" s="117" t="s">
        <v>376</v>
      </c>
      <c r="B274" s="117">
        <v>58.1</v>
      </c>
    </row>
    <row r="275" spans="1:2" x14ac:dyDescent="0.25">
      <c r="A275" s="117" t="s">
        <v>377</v>
      </c>
      <c r="B275" s="117">
        <v>58</v>
      </c>
    </row>
    <row r="276" spans="1:2" x14ac:dyDescent="0.25">
      <c r="A276" s="118" t="s">
        <v>378</v>
      </c>
      <c r="B276" s="118">
        <v>58</v>
      </c>
    </row>
    <row r="277" spans="1:2" x14ac:dyDescent="0.25">
      <c r="A277" s="118" t="s">
        <v>379</v>
      </c>
      <c r="B277" s="118">
        <v>57.9</v>
      </c>
    </row>
    <row r="278" spans="1:2" x14ac:dyDescent="0.25">
      <c r="A278" s="118" t="s">
        <v>380</v>
      </c>
      <c r="B278" s="118">
        <v>57.9</v>
      </c>
    </row>
    <row r="279" spans="1:2" x14ac:dyDescent="0.25">
      <c r="A279" s="117" t="s">
        <v>381</v>
      </c>
      <c r="B279" s="117">
        <v>57.9</v>
      </c>
    </row>
    <row r="280" spans="1:2" x14ac:dyDescent="0.25">
      <c r="A280" s="118" t="s">
        <v>382</v>
      </c>
      <c r="B280" s="118">
        <v>57.9</v>
      </c>
    </row>
    <row r="281" spans="1:2" x14ac:dyDescent="0.25">
      <c r="A281" s="118" t="s">
        <v>383</v>
      </c>
      <c r="B281" s="118">
        <v>57.8</v>
      </c>
    </row>
    <row r="282" spans="1:2" x14ac:dyDescent="0.25">
      <c r="A282" s="117" t="s">
        <v>384</v>
      </c>
      <c r="B282" s="117">
        <v>57.5</v>
      </c>
    </row>
    <row r="283" spans="1:2" x14ac:dyDescent="0.25">
      <c r="A283" s="117" t="s">
        <v>385</v>
      </c>
      <c r="B283" s="117">
        <v>57.4</v>
      </c>
    </row>
    <row r="284" spans="1:2" x14ac:dyDescent="0.25">
      <c r="A284" s="117" t="s">
        <v>386</v>
      </c>
      <c r="B284" s="117">
        <v>57.3</v>
      </c>
    </row>
    <row r="285" spans="1:2" x14ac:dyDescent="0.25">
      <c r="A285" s="118" t="s">
        <v>387</v>
      </c>
      <c r="B285" s="118">
        <v>57.3</v>
      </c>
    </row>
    <row r="286" spans="1:2" x14ac:dyDescent="0.25">
      <c r="A286" s="117" t="s">
        <v>388</v>
      </c>
      <c r="B286" s="117">
        <v>57.3</v>
      </c>
    </row>
    <row r="287" spans="1:2" x14ac:dyDescent="0.25">
      <c r="A287" s="118" t="s">
        <v>389</v>
      </c>
      <c r="B287" s="118">
        <v>57.3</v>
      </c>
    </row>
    <row r="288" spans="1:2" x14ac:dyDescent="0.25">
      <c r="A288" s="118" t="s">
        <v>390</v>
      </c>
      <c r="B288" s="118">
        <v>57.2</v>
      </c>
    </row>
    <row r="289" spans="1:2" x14ac:dyDescent="0.25">
      <c r="A289" s="117" t="s">
        <v>391</v>
      </c>
      <c r="B289" s="117">
        <v>57.2</v>
      </c>
    </row>
    <row r="290" spans="1:2" x14ac:dyDescent="0.25">
      <c r="A290" s="117" t="s">
        <v>392</v>
      </c>
      <c r="B290" s="117">
        <v>57</v>
      </c>
    </row>
    <row r="291" spans="1:2" x14ac:dyDescent="0.25">
      <c r="A291" s="118" t="s">
        <v>393</v>
      </c>
      <c r="B291" s="118">
        <v>57</v>
      </c>
    </row>
    <row r="292" spans="1:2" x14ac:dyDescent="0.25">
      <c r="A292" s="117" t="s">
        <v>394</v>
      </c>
      <c r="B292" s="117">
        <v>57</v>
      </c>
    </row>
    <row r="293" spans="1:2" x14ac:dyDescent="0.25">
      <c r="A293" s="118" t="s">
        <v>395</v>
      </c>
      <c r="B293" s="118">
        <v>57</v>
      </c>
    </row>
    <row r="294" spans="1:2" x14ac:dyDescent="0.25">
      <c r="A294" s="118" t="s">
        <v>396</v>
      </c>
      <c r="B294" s="118">
        <v>56.9</v>
      </c>
    </row>
    <row r="295" spans="1:2" x14ac:dyDescent="0.25">
      <c r="A295" s="117" t="s">
        <v>397</v>
      </c>
      <c r="B295" s="117">
        <v>56.9</v>
      </c>
    </row>
    <row r="296" spans="1:2" x14ac:dyDescent="0.25">
      <c r="A296" s="118" t="s">
        <v>398</v>
      </c>
      <c r="B296" s="118">
        <v>56.7</v>
      </c>
    </row>
    <row r="297" spans="1:2" x14ac:dyDescent="0.25">
      <c r="A297" s="118" t="s">
        <v>399</v>
      </c>
      <c r="B297" s="118">
        <v>56.7</v>
      </c>
    </row>
    <row r="298" spans="1:2" x14ac:dyDescent="0.25">
      <c r="A298" s="117" t="s">
        <v>400</v>
      </c>
      <c r="B298" s="117">
        <v>56.5</v>
      </c>
    </row>
    <row r="299" spans="1:2" x14ac:dyDescent="0.25">
      <c r="A299" s="117" t="s">
        <v>401</v>
      </c>
      <c r="B299" s="117">
        <v>56.4</v>
      </c>
    </row>
    <row r="300" spans="1:2" x14ac:dyDescent="0.25">
      <c r="A300" s="117" t="s">
        <v>402</v>
      </c>
      <c r="B300" s="117">
        <v>56.3</v>
      </c>
    </row>
    <row r="301" spans="1:2" x14ac:dyDescent="0.25">
      <c r="A301" s="118" t="s">
        <v>403</v>
      </c>
      <c r="B301" s="118">
        <v>56.3</v>
      </c>
    </row>
    <row r="302" spans="1:2" x14ac:dyDescent="0.25">
      <c r="A302" s="117" t="s">
        <v>404</v>
      </c>
      <c r="B302" s="117">
        <v>56.3</v>
      </c>
    </row>
    <row r="303" spans="1:2" x14ac:dyDescent="0.25">
      <c r="A303" s="118" t="s">
        <v>405</v>
      </c>
      <c r="B303" s="118">
        <v>56.2</v>
      </c>
    </row>
    <row r="304" spans="1:2" x14ac:dyDescent="0.25">
      <c r="A304" s="118" t="s">
        <v>406</v>
      </c>
      <c r="B304" s="118">
        <v>56.1</v>
      </c>
    </row>
    <row r="305" spans="1:2" x14ac:dyDescent="0.25">
      <c r="A305" s="117" t="s">
        <v>407</v>
      </c>
      <c r="B305" s="117">
        <v>56.1</v>
      </c>
    </row>
    <row r="306" spans="1:2" x14ac:dyDescent="0.25">
      <c r="A306" s="118" t="s">
        <v>408</v>
      </c>
      <c r="B306" s="118">
        <v>56.1</v>
      </c>
    </row>
    <row r="307" spans="1:2" x14ac:dyDescent="0.25">
      <c r="A307" s="118" t="s">
        <v>409</v>
      </c>
      <c r="B307" s="118">
        <v>56.1</v>
      </c>
    </row>
    <row r="308" spans="1:2" x14ac:dyDescent="0.25">
      <c r="A308" s="118" t="s">
        <v>410</v>
      </c>
      <c r="B308" s="118">
        <v>55.9</v>
      </c>
    </row>
    <row r="309" spans="1:2" x14ac:dyDescent="0.25">
      <c r="A309" s="117" t="s">
        <v>411</v>
      </c>
      <c r="B309" s="117">
        <v>55.8</v>
      </c>
    </row>
    <row r="310" spans="1:2" x14ac:dyDescent="0.25">
      <c r="A310" s="118" t="s">
        <v>412</v>
      </c>
      <c r="B310" s="118">
        <v>55.8</v>
      </c>
    </row>
    <row r="311" spans="1:2" x14ac:dyDescent="0.25">
      <c r="A311" s="117" t="s">
        <v>413</v>
      </c>
      <c r="B311" s="117">
        <v>55.8</v>
      </c>
    </row>
    <row r="312" spans="1:2" x14ac:dyDescent="0.25">
      <c r="A312" s="117" t="s">
        <v>414</v>
      </c>
      <c r="B312" s="117">
        <v>55.6</v>
      </c>
    </row>
    <row r="313" spans="1:2" x14ac:dyDescent="0.25">
      <c r="A313" s="118" t="s">
        <v>415</v>
      </c>
      <c r="B313" s="118">
        <v>55.5</v>
      </c>
    </row>
    <row r="314" spans="1:2" x14ac:dyDescent="0.25">
      <c r="A314" s="117" t="s">
        <v>416</v>
      </c>
      <c r="B314" s="117">
        <v>55.4</v>
      </c>
    </row>
    <row r="315" spans="1:2" x14ac:dyDescent="0.25">
      <c r="A315" s="117" t="s">
        <v>417</v>
      </c>
      <c r="B315" s="117">
        <v>55.4</v>
      </c>
    </row>
    <row r="316" spans="1:2" x14ac:dyDescent="0.25">
      <c r="A316" s="117" t="s">
        <v>418</v>
      </c>
      <c r="B316" s="117">
        <v>55.4</v>
      </c>
    </row>
    <row r="317" spans="1:2" x14ac:dyDescent="0.25">
      <c r="A317" s="117" t="s">
        <v>419</v>
      </c>
      <c r="B317" s="117">
        <v>55.3</v>
      </c>
    </row>
    <row r="318" spans="1:2" x14ac:dyDescent="0.25">
      <c r="A318" s="117" t="s">
        <v>420</v>
      </c>
      <c r="B318" s="117">
        <v>55.3</v>
      </c>
    </row>
    <row r="319" spans="1:2" x14ac:dyDescent="0.25">
      <c r="A319" s="118" t="s">
        <v>421</v>
      </c>
      <c r="B319" s="118">
        <v>55.1</v>
      </c>
    </row>
    <row r="320" spans="1:2" x14ac:dyDescent="0.25">
      <c r="A320" s="118" t="s">
        <v>422</v>
      </c>
      <c r="B320" s="118">
        <v>55</v>
      </c>
    </row>
    <row r="321" spans="1:2" x14ac:dyDescent="0.25">
      <c r="A321" s="118" t="s">
        <v>423</v>
      </c>
      <c r="B321" s="118">
        <v>54.8</v>
      </c>
    </row>
    <row r="322" spans="1:2" x14ac:dyDescent="0.25">
      <c r="A322" s="117" t="s">
        <v>424</v>
      </c>
      <c r="B322" s="117">
        <v>54.8</v>
      </c>
    </row>
    <row r="323" spans="1:2" x14ac:dyDescent="0.25">
      <c r="A323" s="117" t="s">
        <v>425</v>
      </c>
      <c r="B323" s="117">
        <v>54.6</v>
      </c>
    </row>
    <row r="324" spans="1:2" x14ac:dyDescent="0.25">
      <c r="A324" s="118" t="s">
        <v>426</v>
      </c>
      <c r="B324" s="118">
        <v>54.4</v>
      </c>
    </row>
    <row r="325" spans="1:2" x14ac:dyDescent="0.25">
      <c r="A325" s="118" t="s">
        <v>427</v>
      </c>
      <c r="B325" s="118">
        <v>54.2</v>
      </c>
    </row>
    <row r="326" spans="1:2" x14ac:dyDescent="0.25">
      <c r="A326" s="117" t="s">
        <v>428</v>
      </c>
      <c r="B326" s="117">
        <v>54.1</v>
      </c>
    </row>
    <row r="327" spans="1:2" x14ac:dyDescent="0.25">
      <c r="A327" s="118" t="s">
        <v>429</v>
      </c>
      <c r="B327" s="118">
        <v>54.1</v>
      </c>
    </row>
    <row r="328" spans="1:2" x14ac:dyDescent="0.25">
      <c r="A328" s="118" t="s">
        <v>430</v>
      </c>
      <c r="B328" s="118">
        <v>53.9</v>
      </c>
    </row>
    <row r="329" spans="1:2" x14ac:dyDescent="0.25">
      <c r="A329" s="117" t="s">
        <v>431</v>
      </c>
      <c r="B329" s="117">
        <v>53.9</v>
      </c>
    </row>
    <row r="330" spans="1:2" x14ac:dyDescent="0.25">
      <c r="A330" s="117" t="s">
        <v>432</v>
      </c>
      <c r="B330" s="117">
        <v>53.8</v>
      </c>
    </row>
    <row r="331" spans="1:2" x14ac:dyDescent="0.25">
      <c r="A331" s="118" t="s">
        <v>433</v>
      </c>
      <c r="B331" s="118">
        <v>53.8</v>
      </c>
    </row>
    <row r="332" spans="1:2" x14ac:dyDescent="0.25">
      <c r="A332" s="118" t="s">
        <v>434</v>
      </c>
      <c r="B332" s="118">
        <v>53.8</v>
      </c>
    </row>
    <row r="333" spans="1:2" x14ac:dyDescent="0.25">
      <c r="A333" s="118" t="s">
        <v>435</v>
      </c>
      <c r="B333" s="118">
        <v>53.5</v>
      </c>
    </row>
    <row r="334" spans="1:2" x14ac:dyDescent="0.25">
      <c r="A334" s="117" t="s">
        <v>436</v>
      </c>
      <c r="B334" s="117">
        <v>53.4</v>
      </c>
    </row>
    <row r="335" spans="1:2" x14ac:dyDescent="0.25">
      <c r="A335" s="118" t="s">
        <v>437</v>
      </c>
      <c r="B335" s="118">
        <v>53.4</v>
      </c>
    </row>
    <row r="336" spans="1:2" x14ac:dyDescent="0.25">
      <c r="A336" s="117" t="s">
        <v>438</v>
      </c>
      <c r="B336" s="117">
        <v>53.3</v>
      </c>
    </row>
    <row r="337" spans="1:2" x14ac:dyDescent="0.25">
      <c r="A337" s="118" t="s">
        <v>439</v>
      </c>
      <c r="B337" s="118">
        <v>53.3</v>
      </c>
    </row>
    <row r="338" spans="1:2" x14ac:dyDescent="0.25">
      <c r="A338" s="117" t="s">
        <v>440</v>
      </c>
      <c r="B338" s="117">
        <v>53.3</v>
      </c>
    </row>
    <row r="339" spans="1:2" x14ac:dyDescent="0.25">
      <c r="A339" s="117" t="s">
        <v>441</v>
      </c>
      <c r="B339" s="117">
        <v>53.3</v>
      </c>
    </row>
    <row r="340" spans="1:2" x14ac:dyDescent="0.25">
      <c r="A340" s="118" t="s">
        <v>442</v>
      </c>
      <c r="B340" s="118">
        <v>53.2</v>
      </c>
    </row>
    <row r="341" spans="1:2" x14ac:dyDescent="0.25">
      <c r="A341" s="117" t="s">
        <v>443</v>
      </c>
      <c r="B341" s="117">
        <v>53.1</v>
      </c>
    </row>
    <row r="342" spans="1:2" x14ac:dyDescent="0.25">
      <c r="A342" s="118" t="s">
        <v>444</v>
      </c>
      <c r="B342" s="118">
        <v>53</v>
      </c>
    </row>
    <row r="343" spans="1:2" x14ac:dyDescent="0.25">
      <c r="A343" s="117" t="s">
        <v>445</v>
      </c>
      <c r="B343" s="117">
        <v>53</v>
      </c>
    </row>
    <row r="344" spans="1:2" x14ac:dyDescent="0.25">
      <c r="A344" s="118" t="s">
        <v>446</v>
      </c>
      <c r="B344" s="118">
        <v>53</v>
      </c>
    </row>
    <row r="345" spans="1:2" x14ac:dyDescent="0.25">
      <c r="A345" s="118" t="s">
        <v>447</v>
      </c>
      <c r="B345" s="118">
        <v>53</v>
      </c>
    </row>
    <row r="346" spans="1:2" x14ac:dyDescent="0.25">
      <c r="A346" s="118" t="s">
        <v>448</v>
      </c>
      <c r="B346" s="118">
        <v>52.8</v>
      </c>
    </row>
    <row r="347" spans="1:2" x14ac:dyDescent="0.25">
      <c r="A347" s="117" t="s">
        <v>449</v>
      </c>
      <c r="B347" s="117">
        <v>52.8</v>
      </c>
    </row>
    <row r="348" spans="1:2" x14ac:dyDescent="0.25">
      <c r="A348" s="117" t="s">
        <v>450</v>
      </c>
      <c r="B348" s="117">
        <v>52.7</v>
      </c>
    </row>
    <row r="349" spans="1:2" x14ac:dyDescent="0.25">
      <c r="A349" s="117" t="s">
        <v>451</v>
      </c>
      <c r="B349" s="117">
        <v>52.5</v>
      </c>
    </row>
    <row r="350" spans="1:2" x14ac:dyDescent="0.25">
      <c r="A350" s="118" t="s">
        <v>452</v>
      </c>
      <c r="B350" s="118">
        <v>52.4</v>
      </c>
    </row>
    <row r="351" spans="1:2" x14ac:dyDescent="0.25">
      <c r="A351" s="117" t="s">
        <v>453</v>
      </c>
      <c r="B351" s="117">
        <v>52</v>
      </c>
    </row>
    <row r="352" spans="1:2" x14ac:dyDescent="0.25">
      <c r="A352" s="118" t="s">
        <v>454</v>
      </c>
      <c r="B352" s="118">
        <v>52</v>
      </c>
    </row>
    <row r="353" spans="1:2" x14ac:dyDescent="0.25">
      <c r="A353" s="117" t="s">
        <v>455</v>
      </c>
      <c r="B353" s="117">
        <v>52</v>
      </c>
    </row>
    <row r="354" spans="1:2" x14ac:dyDescent="0.25">
      <c r="A354" s="118" t="s">
        <v>456</v>
      </c>
      <c r="B354" s="118">
        <v>51.9</v>
      </c>
    </row>
    <row r="355" spans="1:2" x14ac:dyDescent="0.25">
      <c r="A355" s="117" t="s">
        <v>457</v>
      </c>
      <c r="B355" s="117">
        <v>51.9</v>
      </c>
    </row>
    <row r="356" spans="1:2" x14ac:dyDescent="0.25">
      <c r="A356" s="118" t="s">
        <v>458</v>
      </c>
      <c r="B356" s="118">
        <v>51.9</v>
      </c>
    </row>
    <row r="357" spans="1:2" x14ac:dyDescent="0.25">
      <c r="A357" s="117" t="s">
        <v>459</v>
      </c>
      <c r="B357" s="117">
        <v>51.8</v>
      </c>
    </row>
    <row r="358" spans="1:2" x14ac:dyDescent="0.25">
      <c r="A358" s="118" t="s">
        <v>460</v>
      </c>
      <c r="B358" s="118">
        <v>51.7</v>
      </c>
    </row>
    <row r="359" spans="1:2" x14ac:dyDescent="0.25">
      <c r="A359" s="117" t="s">
        <v>461</v>
      </c>
      <c r="B359" s="117">
        <v>51.7</v>
      </c>
    </row>
    <row r="360" spans="1:2" x14ac:dyDescent="0.25">
      <c r="A360" s="118" t="s">
        <v>462</v>
      </c>
      <c r="B360" s="118">
        <v>51.5</v>
      </c>
    </row>
    <row r="361" spans="1:2" x14ac:dyDescent="0.25">
      <c r="A361" s="117" t="s">
        <v>463</v>
      </c>
      <c r="B361" s="117">
        <v>51.5</v>
      </c>
    </row>
    <row r="362" spans="1:2" x14ac:dyDescent="0.25">
      <c r="A362" s="117" t="s">
        <v>464</v>
      </c>
      <c r="B362" s="117">
        <v>51.4</v>
      </c>
    </row>
    <row r="363" spans="1:2" x14ac:dyDescent="0.25">
      <c r="A363" s="118" t="s">
        <v>465</v>
      </c>
      <c r="B363" s="118">
        <v>51.3</v>
      </c>
    </row>
    <row r="364" spans="1:2" x14ac:dyDescent="0.25">
      <c r="A364" s="118" t="s">
        <v>466</v>
      </c>
      <c r="B364" s="118">
        <v>51.1</v>
      </c>
    </row>
    <row r="365" spans="1:2" x14ac:dyDescent="0.25">
      <c r="A365" s="117" t="s">
        <v>467</v>
      </c>
      <c r="B365" s="117">
        <v>51</v>
      </c>
    </row>
    <row r="366" spans="1:2" x14ac:dyDescent="0.25">
      <c r="A366" s="118" t="s">
        <v>468</v>
      </c>
      <c r="B366" s="118">
        <v>51</v>
      </c>
    </row>
    <row r="367" spans="1:2" x14ac:dyDescent="0.25">
      <c r="A367" s="117" t="s">
        <v>469</v>
      </c>
      <c r="B367" s="117">
        <v>51</v>
      </c>
    </row>
    <row r="368" spans="1:2" x14ac:dyDescent="0.25">
      <c r="A368" s="117" t="s">
        <v>470</v>
      </c>
      <c r="B368" s="117">
        <v>51</v>
      </c>
    </row>
    <row r="369" spans="1:2" x14ac:dyDescent="0.25">
      <c r="A369" s="117" t="s">
        <v>471</v>
      </c>
      <c r="B369" s="117">
        <v>50.9</v>
      </c>
    </row>
    <row r="370" spans="1:2" x14ac:dyDescent="0.25">
      <c r="A370" s="117" t="s">
        <v>472</v>
      </c>
      <c r="B370" s="117">
        <v>50.8</v>
      </c>
    </row>
    <row r="371" spans="1:2" x14ac:dyDescent="0.25">
      <c r="A371" s="117" t="s">
        <v>473</v>
      </c>
      <c r="B371" s="117">
        <v>50.7</v>
      </c>
    </row>
    <row r="372" spans="1:2" x14ac:dyDescent="0.25">
      <c r="A372" s="118" t="s">
        <v>474</v>
      </c>
      <c r="B372" s="118">
        <v>50.5</v>
      </c>
    </row>
    <row r="373" spans="1:2" x14ac:dyDescent="0.25">
      <c r="A373" s="118" t="s">
        <v>475</v>
      </c>
      <c r="B373" s="118">
        <v>50.4</v>
      </c>
    </row>
    <row r="374" spans="1:2" x14ac:dyDescent="0.25">
      <c r="A374" s="117" t="s">
        <v>476</v>
      </c>
      <c r="B374" s="117">
        <v>50.2</v>
      </c>
    </row>
    <row r="375" spans="1:2" x14ac:dyDescent="0.25">
      <c r="A375" s="118" t="s">
        <v>477</v>
      </c>
      <c r="B375" s="118">
        <v>50</v>
      </c>
    </row>
    <row r="376" spans="1:2" x14ac:dyDescent="0.25">
      <c r="A376" s="117" t="s">
        <v>478</v>
      </c>
      <c r="B376" s="117">
        <v>49.9</v>
      </c>
    </row>
    <row r="377" spans="1:2" x14ac:dyDescent="0.25">
      <c r="A377" s="118" t="s">
        <v>479</v>
      </c>
      <c r="B377" s="118">
        <v>49.9</v>
      </c>
    </row>
    <row r="378" spans="1:2" x14ac:dyDescent="0.25">
      <c r="A378" s="118" t="s">
        <v>480</v>
      </c>
      <c r="B378" s="118">
        <v>49.8</v>
      </c>
    </row>
    <row r="379" spans="1:2" x14ac:dyDescent="0.25">
      <c r="A379" s="117" t="s">
        <v>481</v>
      </c>
      <c r="B379" s="117">
        <v>49.8</v>
      </c>
    </row>
    <row r="380" spans="1:2" x14ac:dyDescent="0.25">
      <c r="A380" s="118" t="s">
        <v>482</v>
      </c>
      <c r="B380" s="118">
        <v>49.6</v>
      </c>
    </row>
    <row r="381" spans="1:2" x14ac:dyDescent="0.25">
      <c r="A381" s="118" t="s">
        <v>483</v>
      </c>
      <c r="B381" s="118">
        <v>49.3</v>
      </c>
    </row>
    <row r="382" spans="1:2" x14ac:dyDescent="0.25">
      <c r="A382" s="117" t="s">
        <v>484</v>
      </c>
      <c r="B382" s="117">
        <v>49.3</v>
      </c>
    </row>
    <row r="383" spans="1:2" x14ac:dyDescent="0.25">
      <c r="A383" s="117" t="s">
        <v>485</v>
      </c>
      <c r="B383" s="117">
        <v>49.2</v>
      </c>
    </row>
    <row r="384" spans="1:2" x14ac:dyDescent="0.25">
      <c r="A384" s="118" t="s">
        <v>486</v>
      </c>
      <c r="B384" s="118">
        <v>49.2</v>
      </c>
    </row>
    <row r="385" spans="1:2" x14ac:dyDescent="0.25">
      <c r="A385" s="118" t="s">
        <v>487</v>
      </c>
      <c r="B385" s="118">
        <v>49.1</v>
      </c>
    </row>
    <row r="386" spans="1:2" x14ac:dyDescent="0.25">
      <c r="A386" s="117" t="s">
        <v>488</v>
      </c>
      <c r="B386" s="117">
        <v>49.1</v>
      </c>
    </row>
    <row r="387" spans="1:2" x14ac:dyDescent="0.25">
      <c r="A387" s="117" t="s">
        <v>489</v>
      </c>
      <c r="B387" s="117">
        <v>49</v>
      </c>
    </row>
    <row r="388" spans="1:2" x14ac:dyDescent="0.25">
      <c r="A388" s="118" t="s">
        <v>490</v>
      </c>
      <c r="B388" s="118">
        <v>49</v>
      </c>
    </row>
    <row r="389" spans="1:2" x14ac:dyDescent="0.25">
      <c r="A389" s="117" t="s">
        <v>491</v>
      </c>
      <c r="B389" s="117">
        <v>49</v>
      </c>
    </row>
    <row r="390" spans="1:2" x14ac:dyDescent="0.25">
      <c r="A390" s="118" t="s">
        <v>492</v>
      </c>
      <c r="B390" s="118">
        <v>49</v>
      </c>
    </row>
    <row r="391" spans="1:2" x14ac:dyDescent="0.25">
      <c r="A391" s="118" t="s">
        <v>493</v>
      </c>
      <c r="B391" s="118">
        <v>48.9</v>
      </c>
    </row>
    <row r="392" spans="1:2" x14ac:dyDescent="0.25">
      <c r="A392" s="118" t="s">
        <v>494</v>
      </c>
      <c r="B392" s="118">
        <v>48.7</v>
      </c>
    </row>
    <row r="393" spans="1:2" x14ac:dyDescent="0.25">
      <c r="A393" s="117" t="s">
        <v>495</v>
      </c>
      <c r="B393" s="117">
        <v>48.6</v>
      </c>
    </row>
    <row r="394" spans="1:2" x14ac:dyDescent="0.25">
      <c r="A394" s="118" t="s">
        <v>496</v>
      </c>
      <c r="B394" s="118">
        <v>48.3</v>
      </c>
    </row>
    <row r="395" spans="1:2" x14ac:dyDescent="0.25">
      <c r="A395" s="117" t="s">
        <v>497</v>
      </c>
      <c r="B395" s="117">
        <v>48.2</v>
      </c>
    </row>
    <row r="396" spans="1:2" x14ac:dyDescent="0.25">
      <c r="A396" s="118" t="s">
        <v>498</v>
      </c>
      <c r="B396" s="118">
        <v>48.1</v>
      </c>
    </row>
    <row r="397" spans="1:2" x14ac:dyDescent="0.25">
      <c r="A397" s="117" t="s">
        <v>499</v>
      </c>
      <c r="B397" s="117">
        <v>48.1</v>
      </c>
    </row>
    <row r="398" spans="1:2" x14ac:dyDescent="0.25">
      <c r="A398" s="117" t="s">
        <v>500</v>
      </c>
      <c r="B398" s="117">
        <v>48.1</v>
      </c>
    </row>
    <row r="399" spans="1:2" x14ac:dyDescent="0.25">
      <c r="A399" s="118" t="s">
        <v>501</v>
      </c>
      <c r="B399" s="118">
        <v>47.8</v>
      </c>
    </row>
    <row r="400" spans="1:2" x14ac:dyDescent="0.25">
      <c r="A400" s="118" t="s">
        <v>502</v>
      </c>
      <c r="B400" s="118">
        <v>47.7</v>
      </c>
    </row>
    <row r="401" spans="1:2" x14ac:dyDescent="0.25">
      <c r="A401" s="118" t="s">
        <v>503</v>
      </c>
      <c r="B401" s="118">
        <v>47.7</v>
      </c>
    </row>
    <row r="402" spans="1:2" x14ac:dyDescent="0.25">
      <c r="A402" s="118" t="s">
        <v>504</v>
      </c>
      <c r="B402" s="118">
        <v>47.6</v>
      </c>
    </row>
    <row r="403" spans="1:2" x14ac:dyDescent="0.25">
      <c r="A403" s="117" t="s">
        <v>505</v>
      </c>
      <c r="B403" s="117">
        <v>47.5</v>
      </c>
    </row>
    <row r="404" spans="1:2" x14ac:dyDescent="0.25">
      <c r="A404" s="117" t="s">
        <v>506</v>
      </c>
      <c r="B404" s="117">
        <v>47.2</v>
      </c>
    </row>
    <row r="405" spans="1:2" x14ac:dyDescent="0.25">
      <c r="A405" s="118" t="s">
        <v>507</v>
      </c>
      <c r="B405" s="118">
        <v>47</v>
      </c>
    </row>
    <row r="406" spans="1:2" x14ac:dyDescent="0.25">
      <c r="A406" s="118" t="s">
        <v>508</v>
      </c>
      <c r="B406" s="118">
        <v>46.9</v>
      </c>
    </row>
    <row r="407" spans="1:2" x14ac:dyDescent="0.25">
      <c r="A407" s="117" t="s">
        <v>509</v>
      </c>
      <c r="B407" s="117">
        <v>46.9</v>
      </c>
    </row>
    <row r="408" spans="1:2" x14ac:dyDescent="0.25">
      <c r="A408" s="117" t="s">
        <v>510</v>
      </c>
      <c r="B408" s="117">
        <v>46.8</v>
      </c>
    </row>
    <row r="409" spans="1:2" x14ac:dyDescent="0.25">
      <c r="A409" s="117" t="s">
        <v>511</v>
      </c>
      <c r="B409" s="117">
        <v>46.7</v>
      </c>
    </row>
    <row r="410" spans="1:2" x14ac:dyDescent="0.25">
      <c r="A410" s="117" t="s">
        <v>512</v>
      </c>
      <c r="B410" s="117">
        <v>46.7</v>
      </c>
    </row>
    <row r="411" spans="1:2" x14ac:dyDescent="0.25">
      <c r="A411" s="118" t="s">
        <v>513</v>
      </c>
      <c r="B411" s="118">
        <v>46.4</v>
      </c>
    </row>
    <row r="412" spans="1:2" x14ac:dyDescent="0.25">
      <c r="A412" s="118" t="s">
        <v>514</v>
      </c>
      <c r="B412" s="118">
        <v>46.2</v>
      </c>
    </row>
    <row r="413" spans="1:2" x14ac:dyDescent="0.25">
      <c r="A413" s="117" t="s">
        <v>515</v>
      </c>
      <c r="B413" s="117">
        <v>46</v>
      </c>
    </row>
    <row r="414" spans="1:2" x14ac:dyDescent="0.25">
      <c r="A414" s="118" t="s">
        <v>516</v>
      </c>
      <c r="B414" s="118">
        <v>46</v>
      </c>
    </row>
    <row r="415" spans="1:2" x14ac:dyDescent="0.25">
      <c r="A415" s="118" t="s">
        <v>517</v>
      </c>
      <c r="B415" s="118">
        <v>45.8</v>
      </c>
    </row>
    <row r="416" spans="1:2" x14ac:dyDescent="0.25">
      <c r="A416" s="117" t="s">
        <v>518</v>
      </c>
      <c r="B416" s="117">
        <v>45.8</v>
      </c>
    </row>
    <row r="417" spans="1:2" x14ac:dyDescent="0.25">
      <c r="A417" s="117" t="s">
        <v>519</v>
      </c>
      <c r="B417" s="117">
        <v>45.5</v>
      </c>
    </row>
    <row r="418" spans="1:2" x14ac:dyDescent="0.25">
      <c r="A418" s="118" t="s">
        <v>520</v>
      </c>
      <c r="B418" s="118">
        <v>45.4</v>
      </c>
    </row>
    <row r="419" spans="1:2" x14ac:dyDescent="0.25">
      <c r="A419" s="118" t="s">
        <v>521</v>
      </c>
      <c r="B419" s="118">
        <v>45.2</v>
      </c>
    </row>
    <row r="420" spans="1:2" x14ac:dyDescent="0.25">
      <c r="A420" s="117" t="s">
        <v>522</v>
      </c>
      <c r="B420" s="117">
        <v>45.1</v>
      </c>
    </row>
    <row r="421" spans="1:2" x14ac:dyDescent="0.25">
      <c r="A421" s="117" t="s">
        <v>523</v>
      </c>
      <c r="B421" s="117">
        <v>45.1</v>
      </c>
    </row>
    <row r="422" spans="1:2" x14ac:dyDescent="0.25">
      <c r="A422" s="117" t="s">
        <v>524</v>
      </c>
      <c r="B422" s="117">
        <v>45</v>
      </c>
    </row>
    <row r="423" spans="1:2" x14ac:dyDescent="0.25">
      <c r="A423" s="118" t="s">
        <v>525</v>
      </c>
      <c r="B423" s="118">
        <v>44.9</v>
      </c>
    </row>
    <row r="424" spans="1:2" x14ac:dyDescent="0.25">
      <c r="A424" s="118" t="s">
        <v>526</v>
      </c>
      <c r="B424" s="118">
        <v>44.8</v>
      </c>
    </row>
    <row r="425" spans="1:2" x14ac:dyDescent="0.25">
      <c r="A425" s="117" t="s">
        <v>527</v>
      </c>
      <c r="B425" s="117">
        <v>44.7</v>
      </c>
    </row>
    <row r="426" spans="1:2" x14ac:dyDescent="0.25">
      <c r="A426" s="117" t="s">
        <v>528</v>
      </c>
      <c r="B426" s="117">
        <v>44.3</v>
      </c>
    </row>
    <row r="427" spans="1:2" x14ac:dyDescent="0.25">
      <c r="A427" s="117" t="s">
        <v>529</v>
      </c>
      <c r="B427" s="117">
        <v>44.2</v>
      </c>
    </row>
    <row r="428" spans="1:2" x14ac:dyDescent="0.25">
      <c r="A428" s="118" t="s">
        <v>530</v>
      </c>
      <c r="B428" s="118">
        <v>44.2</v>
      </c>
    </row>
    <row r="429" spans="1:2" x14ac:dyDescent="0.25">
      <c r="A429" s="118" t="s">
        <v>531</v>
      </c>
      <c r="B429" s="118">
        <v>44.1</v>
      </c>
    </row>
    <row r="430" spans="1:2" x14ac:dyDescent="0.25">
      <c r="A430" s="117" t="s">
        <v>532</v>
      </c>
      <c r="B430" s="117">
        <v>43.9</v>
      </c>
    </row>
    <row r="431" spans="1:2" x14ac:dyDescent="0.25">
      <c r="A431" s="117" t="s">
        <v>533</v>
      </c>
      <c r="B431" s="117">
        <v>43.6</v>
      </c>
    </row>
    <row r="432" spans="1:2" x14ac:dyDescent="0.25">
      <c r="A432" s="117" t="s">
        <v>534</v>
      </c>
      <c r="B432" s="117">
        <v>43.6</v>
      </c>
    </row>
    <row r="433" spans="1:2" x14ac:dyDescent="0.25">
      <c r="A433" s="118" t="s">
        <v>535</v>
      </c>
      <c r="B433" s="118">
        <v>42.8</v>
      </c>
    </row>
    <row r="434" spans="1:2" x14ac:dyDescent="0.25">
      <c r="A434" s="117" t="s">
        <v>536</v>
      </c>
      <c r="B434" s="117">
        <v>42.6</v>
      </c>
    </row>
    <row r="435" spans="1:2" x14ac:dyDescent="0.25">
      <c r="A435" s="117" t="s">
        <v>537</v>
      </c>
      <c r="B435" s="117">
        <v>42.6</v>
      </c>
    </row>
    <row r="436" spans="1:2" x14ac:dyDescent="0.25">
      <c r="A436" s="118" t="s">
        <v>538</v>
      </c>
      <c r="B436" s="118">
        <v>42.5</v>
      </c>
    </row>
    <row r="437" spans="1:2" x14ac:dyDescent="0.25">
      <c r="A437" s="118" t="s">
        <v>539</v>
      </c>
      <c r="B437" s="118">
        <v>42.4</v>
      </c>
    </row>
    <row r="438" spans="1:2" x14ac:dyDescent="0.25">
      <c r="A438" s="118" t="s">
        <v>540</v>
      </c>
      <c r="B438" s="118">
        <v>42.3</v>
      </c>
    </row>
    <row r="439" spans="1:2" x14ac:dyDescent="0.25">
      <c r="A439" s="117" t="s">
        <v>541</v>
      </c>
      <c r="B439" s="117">
        <v>42.2</v>
      </c>
    </row>
    <row r="440" spans="1:2" x14ac:dyDescent="0.25">
      <c r="A440" s="118" t="s">
        <v>542</v>
      </c>
      <c r="B440" s="118">
        <v>42</v>
      </c>
    </row>
    <row r="441" spans="1:2" x14ac:dyDescent="0.25">
      <c r="A441" s="117" t="s">
        <v>543</v>
      </c>
      <c r="B441" s="117">
        <v>42</v>
      </c>
    </row>
    <row r="442" spans="1:2" x14ac:dyDescent="0.25">
      <c r="A442" s="118" t="s">
        <v>544</v>
      </c>
      <c r="B442" s="118">
        <v>42</v>
      </c>
    </row>
    <row r="443" spans="1:2" x14ac:dyDescent="0.25">
      <c r="A443" s="118" t="s">
        <v>545</v>
      </c>
      <c r="B443" s="118">
        <v>41.9</v>
      </c>
    </row>
    <row r="444" spans="1:2" x14ac:dyDescent="0.25">
      <c r="A444" s="117" t="s">
        <v>546</v>
      </c>
      <c r="B444" s="117">
        <v>41.8</v>
      </c>
    </row>
    <row r="445" spans="1:2" x14ac:dyDescent="0.25">
      <c r="A445" s="118" t="s">
        <v>547</v>
      </c>
      <c r="B445" s="118">
        <v>41.8</v>
      </c>
    </row>
    <row r="446" spans="1:2" x14ac:dyDescent="0.25">
      <c r="A446" s="117" t="s">
        <v>548</v>
      </c>
      <c r="B446" s="117">
        <v>41.8</v>
      </c>
    </row>
    <row r="447" spans="1:2" x14ac:dyDescent="0.25">
      <c r="A447" s="118" t="s">
        <v>549</v>
      </c>
      <c r="B447" s="118">
        <v>41.7</v>
      </c>
    </row>
    <row r="448" spans="1:2" x14ac:dyDescent="0.25">
      <c r="A448" s="118" t="s">
        <v>550</v>
      </c>
      <c r="B448" s="118">
        <v>41.5</v>
      </c>
    </row>
    <row r="449" spans="1:2" x14ac:dyDescent="0.25">
      <c r="A449" s="117" t="s">
        <v>551</v>
      </c>
      <c r="B449" s="117">
        <v>41.5</v>
      </c>
    </row>
    <row r="450" spans="1:2" x14ac:dyDescent="0.25">
      <c r="A450" s="118" t="s">
        <v>552</v>
      </c>
      <c r="B450" s="118">
        <v>41.4</v>
      </c>
    </row>
    <row r="451" spans="1:2" x14ac:dyDescent="0.25">
      <c r="A451" s="118" t="s">
        <v>553</v>
      </c>
      <c r="B451" s="118">
        <v>41.4</v>
      </c>
    </row>
    <row r="452" spans="1:2" x14ac:dyDescent="0.25">
      <c r="A452" s="117" t="s">
        <v>554</v>
      </c>
      <c r="B452" s="117">
        <v>41.2</v>
      </c>
    </row>
    <row r="453" spans="1:2" x14ac:dyDescent="0.25">
      <c r="A453" s="118" t="s">
        <v>555</v>
      </c>
      <c r="B453" s="118">
        <v>41.1</v>
      </c>
    </row>
    <row r="454" spans="1:2" x14ac:dyDescent="0.25">
      <c r="A454" s="118" t="s">
        <v>556</v>
      </c>
      <c r="B454" s="118">
        <v>41</v>
      </c>
    </row>
    <row r="455" spans="1:2" x14ac:dyDescent="0.25">
      <c r="A455" s="117" t="s">
        <v>557</v>
      </c>
      <c r="B455" s="117">
        <v>41</v>
      </c>
    </row>
    <row r="456" spans="1:2" x14ac:dyDescent="0.25">
      <c r="A456" s="117" t="s">
        <v>558</v>
      </c>
      <c r="B456" s="117">
        <v>40.6</v>
      </c>
    </row>
    <row r="457" spans="1:2" x14ac:dyDescent="0.25">
      <c r="A457" s="117" t="s">
        <v>559</v>
      </c>
      <c r="B457" s="117">
        <v>40.5</v>
      </c>
    </row>
    <row r="458" spans="1:2" x14ac:dyDescent="0.25">
      <c r="A458" s="117" t="s">
        <v>560</v>
      </c>
      <c r="B458" s="117">
        <v>40.200000000000003</v>
      </c>
    </row>
    <row r="459" spans="1:2" x14ac:dyDescent="0.25">
      <c r="A459" s="118" t="s">
        <v>561</v>
      </c>
      <c r="B459" s="118">
        <v>40.200000000000003</v>
      </c>
    </row>
    <row r="460" spans="1:2" x14ac:dyDescent="0.25">
      <c r="A460" s="117" t="s">
        <v>562</v>
      </c>
      <c r="B460" s="117">
        <v>40</v>
      </c>
    </row>
    <row r="461" spans="1:2" x14ac:dyDescent="0.25">
      <c r="A461" s="118" t="s">
        <v>563</v>
      </c>
      <c r="B461" s="118">
        <v>40</v>
      </c>
    </row>
    <row r="462" spans="1:2" x14ac:dyDescent="0.25">
      <c r="A462" s="117" t="s">
        <v>564</v>
      </c>
      <c r="B462" s="117">
        <v>39.299999999999997</v>
      </c>
    </row>
    <row r="463" spans="1:2" x14ac:dyDescent="0.25">
      <c r="A463" s="117" t="s">
        <v>565</v>
      </c>
      <c r="B463" s="117">
        <v>39.1</v>
      </c>
    </row>
    <row r="464" spans="1:2" x14ac:dyDescent="0.25">
      <c r="A464" s="118" t="s">
        <v>566</v>
      </c>
      <c r="B464" s="118">
        <v>39.1</v>
      </c>
    </row>
    <row r="465" spans="1:2" x14ac:dyDescent="0.25">
      <c r="A465" s="117" t="s">
        <v>567</v>
      </c>
      <c r="B465" s="117">
        <v>39</v>
      </c>
    </row>
    <row r="466" spans="1:2" x14ac:dyDescent="0.25">
      <c r="A466" s="117" t="s">
        <v>568</v>
      </c>
      <c r="B466" s="117">
        <v>39</v>
      </c>
    </row>
    <row r="467" spans="1:2" x14ac:dyDescent="0.25">
      <c r="A467" s="118" t="s">
        <v>569</v>
      </c>
      <c r="B467" s="118">
        <v>38.6</v>
      </c>
    </row>
    <row r="468" spans="1:2" x14ac:dyDescent="0.25">
      <c r="A468" s="118" t="s">
        <v>570</v>
      </c>
      <c r="B468" s="118">
        <v>38.4</v>
      </c>
    </row>
    <row r="469" spans="1:2" x14ac:dyDescent="0.25">
      <c r="A469" s="118" t="s">
        <v>571</v>
      </c>
      <c r="B469" s="118">
        <v>38.1</v>
      </c>
    </row>
    <row r="470" spans="1:2" x14ac:dyDescent="0.25">
      <c r="A470" s="117" t="s">
        <v>572</v>
      </c>
      <c r="B470" s="117">
        <v>37.799999999999997</v>
      </c>
    </row>
    <row r="471" spans="1:2" x14ac:dyDescent="0.25">
      <c r="A471" s="117" t="s">
        <v>573</v>
      </c>
      <c r="B471" s="117">
        <v>37.6</v>
      </c>
    </row>
    <row r="472" spans="1:2" x14ac:dyDescent="0.25">
      <c r="A472" s="117" t="s">
        <v>574</v>
      </c>
      <c r="B472" s="117">
        <v>37.299999999999997</v>
      </c>
    </row>
    <row r="473" spans="1:2" x14ac:dyDescent="0.25">
      <c r="A473" s="118" t="s">
        <v>575</v>
      </c>
      <c r="B473" s="118">
        <v>37.200000000000003</v>
      </c>
    </row>
    <row r="474" spans="1:2" x14ac:dyDescent="0.25">
      <c r="A474" s="118" t="s">
        <v>576</v>
      </c>
      <c r="B474" s="118">
        <v>37.1</v>
      </c>
    </row>
    <row r="475" spans="1:2" x14ac:dyDescent="0.25">
      <c r="A475" s="117" t="s">
        <v>577</v>
      </c>
      <c r="B475" s="117">
        <v>37</v>
      </c>
    </row>
    <row r="476" spans="1:2" x14ac:dyDescent="0.25">
      <c r="A476" s="118" t="s">
        <v>578</v>
      </c>
      <c r="B476" s="118">
        <v>37</v>
      </c>
    </row>
    <row r="477" spans="1:2" x14ac:dyDescent="0.25">
      <c r="A477" s="118" t="s">
        <v>579</v>
      </c>
      <c r="B477" s="118">
        <v>36.700000000000003</v>
      </c>
    </row>
    <row r="478" spans="1:2" x14ac:dyDescent="0.25">
      <c r="A478" s="117" t="s">
        <v>580</v>
      </c>
      <c r="B478" s="117">
        <v>36.700000000000003</v>
      </c>
    </row>
    <row r="479" spans="1:2" x14ac:dyDescent="0.25">
      <c r="A479" s="118" t="s">
        <v>581</v>
      </c>
      <c r="B479" s="118">
        <v>36.5</v>
      </c>
    </row>
    <row r="480" spans="1:2" x14ac:dyDescent="0.25">
      <c r="A480" s="117" t="s">
        <v>582</v>
      </c>
      <c r="B480" s="117">
        <v>36</v>
      </c>
    </row>
    <row r="481" spans="1:2" x14ac:dyDescent="0.25">
      <c r="A481" s="117" t="s">
        <v>583</v>
      </c>
      <c r="B481" s="117">
        <v>36</v>
      </c>
    </row>
    <row r="482" spans="1:2" x14ac:dyDescent="0.25">
      <c r="A482" s="118" t="s">
        <v>584</v>
      </c>
      <c r="B482" s="118">
        <v>36</v>
      </c>
    </row>
    <row r="483" spans="1:2" x14ac:dyDescent="0.25">
      <c r="A483" s="118" t="s">
        <v>585</v>
      </c>
      <c r="B483" s="118">
        <v>35.799999999999997</v>
      </c>
    </row>
    <row r="484" spans="1:2" x14ac:dyDescent="0.25">
      <c r="A484" s="117" t="s">
        <v>586</v>
      </c>
      <c r="B484" s="117">
        <v>35.200000000000003</v>
      </c>
    </row>
    <row r="485" spans="1:2" x14ac:dyDescent="0.25">
      <c r="A485" s="118" t="s">
        <v>587</v>
      </c>
      <c r="B485" s="118">
        <v>34.9</v>
      </c>
    </row>
    <row r="486" spans="1:2" x14ac:dyDescent="0.25">
      <c r="A486" s="117" t="s">
        <v>588</v>
      </c>
      <c r="B486" s="117">
        <v>34.5</v>
      </c>
    </row>
    <row r="487" spans="1:2" x14ac:dyDescent="0.25">
      <c r="A487" s="117" t="s">
        <v>589</v>
      </c>
      <c r="B487" s="117">
        <v>34.5</v>
      </c>
    </row>
    <row r="488" spans="1:2" x14ac:dyDescent="0.25">
      <c r="A488" s="118" t="s">
        <v>590</v>
      </c>
      <c r="B488" s="118">
        <v>34.5</v>
      </c>
    </row>
    <row r="489" spans="1:2" x14ac:dyDescent="0.25">
      <c r="A489" s="118" t="s">
        <v>591</v>
      </c>
      <c r="B489" s="118">
        <v>34.299999999999997</v>
      </c>
    </row>
    <row r="490" spans="1:2" x14ac:dyDescent="0.25">
      <c r="A490" s="117" t="s">
        <v>592</v>
      </c>
      <c r="B490" s="117">
        <v>34</v>
      </c>
    </row>
    <row r="491" spans="1:2" x14ac:dyDescent="0.25">
      <c r="A491" s="118" t="s">
        <v>593</v>
      </c>
      <c r="B491" s="118">
        <v>34</v>
      </c>
    </row>
    <row r="492" spans="1:2" x14ac:dyDescent="0.25">
      <c r="A492" s="118" t="s">
        <v>594</v>
      </c>
      <c r="B492" s="118">
        <v>33.1</v>
      </c>
    </row>
    <row r="493" spans="1:2" x14ac:dyDescent="0.25">
      <c r="A493" s="118" t="s">
        <v>595</v>
      </c>
      <c r="B493" s="118">
        <v>33</v>
      </c>
    </row>
    <row r="494" spans="1:2" x14ac:dyDescent="0.25">
      <c r="A494" s="117" t="s">
        <v>596</v>
      </c>
      <c r="B494" s="117">
        <v>33</v>
      </c>
    </row>
    <row r="495" spans="1:2" x14ac:dyDescent="0.25">
      <c r="A495" s="118" t="s">
        <v>597</v>
      </c>
      <c r="B495" s="118">
        <v>32.700000000000003</v>
      </c>
    </row>
    <row r="496" spans="1:2" x14ac:dyDescent="0.25">
      <c r="A496" s="117" t="s">
        <v>598</v>
      </c>
      <c r="B496" s="117">
        <v>32.6</v>
      </c>
    </row>
    <row r="497" spans="1:2" x14ac:dyDescent="0.25">
      <c r="A497" s="117" t="s">
        <v>599</v>
      </c>
      <c r="B497" s="117">
        <v>32.6</v>
      </c>
    </row>
    <row r="498" spans="1:2" x14ac:dyDescent="0.25">
      <c r="A498" s="118" t="s">
        <v>600</v>
      </c>
      <c r="B498" s="118">
        <v>32.6</v>
      </c>
    </row>
    <row r="499" spans="1:2" x14ac:dyDescent="0.25">
      <c r="A499" s="118" t="s">
        <v>601</v>
      </c>
      <c r="B499" s="118">
        <v>32</v>
      </c>
    </row>
    <row r="500" spans="1:2" x14ac:dyDescent="0.25">
      <c r="A500" s="117" t="s">
        <v>602</v>
      </c>
      <c r="B500" s="117">
        <v>32</v>
      </c>
    </row>
    <row r="501" spans="1:2" x14ac:dyDescent="0.25">
      <c r="A501" s="118" t="s">
        <v>603</v>
      </c>
      <c r="B501" s="118">
        <v>32</v>
      </c>
    </row>
    <row r="502" spans="1:2" x14ac:dyDescent="0.25">
      <c r="A502" s="117" t="s">
        <v>604</v>
      </c>
      <c r="B502" s="117">
        <v>32</v>
      </c>
    </row>
    <row r="503" spans="1:2" x14ac:dyDescent="0.25">
      <c r="A503" s="117" t="s">
        <v>605</v>
      </c>
      <c r="B503" s="117">
        <v>31.9</v>
      </c>
    </row>
    <row r="504" spans="1:2" x14ac:dyDescent="0.25">
      <c r="A504" s="117" t="s">
        <v>606</v>
      </c>
      <c r="B504" s="117">
        <v>31.7</v>
      </c>
    </row>
    <row r="505" spans="1:2" x14ac:dyDescent="0.25">
      <c r="A505" s="118" t="s">
        <v>607</v>
      </c>
      <c r="B505" s="118">
        <v>31.5</v>
      </c>
    </row>
    <row r="506" spans="1:2" x14ac:dyDescent="0.25">
      <c r="A506" s="117" t="s">
        <v>608</v>
      </c>
      <c r="B506" s="117">
        <v>31.5</v>
      </c>
    </row>
    <row r="507" spans="1:2" x14ac:dyDescent="0.25">
      <c r="A507" s="118" t="s">
        <v>609</v>
      </c>
      <c r="B507" s="118">
        <v>31.2</v>
      </c>
    </row>
    <row r="508" spans="1:2" x14ac:dyDescent="0.25">
      <c r="A508" s="117" t="s">
        <v>610</v>
      </c>
      <c r="B508" s="117">
        <v>31</v>
      </c>
    </row>
    <row r="509" spans="1:2" x14ac:dyDescent="0.25">
      <c r="A509" s="117" t="s">
        <v>611</v>
      </c>
      <c r="B509" s="117">
        <v>30.8</v>
      </c>
    </row>
    <row r="510" spans="1:2" x14ac:dyDescent="0.25">
      <c r="A510" s="118" t="s">
        <v>612</v>
      </c>
      <c r="B510" s="118">
        <v>30.8</v>
      </c>
    </row>
    <row r="511" spans="1:2" x14ac:dyDescent="0.25">
      <c r="A511" s="117" t="s">
        <v>613</v>
      </c>
      <c r="B511" s="117">
        <v>30.8</v>
      </c>
    </row>
    <row r="512" spans="1:2" x14ac:dyDescent="0.25">
      <c r="A512" s="118" t="s">
        <v>614</v>
      </c>
      <c r="B512" s="118">
        <v>30</v>
      </c>
    </row>
    <row r="513" spans="1:2" x14ac:dyDescent="0.25">
      <c r="A513" s="118" t="s">
        <v>615</v>
      </c>
      <c r="B513" s="118">
        <v>30</v>
      </c>
    </row>
    <row r="514" spans="1:2" x14ac:dyDescent="0.25">
      <c r="A514" s="117" t="s">
        <v>616</v>
      </c>
      <c r="B514" s="117">
        <v>29.7</v>
      </c>
    </row>
    <row r="515" spans="1:2" x14ac:dyDescent="0.25">
      <c r="A515" s="118" t="s">
        <v>617</v>
      </c>
      <c r="B515" s="118">
        <v>29</v>
      </c>
    </row>
    <row r="516" spans="1:2" x14ac:dyDescent="0.25">
      <c r="A516" s="118" t="s">
        <v>618</v>
      </c>
      <c r="B516" s="118">
        <v>28.5</v>
      </c>
    </row>
    <row r="517" spans="1:2" x14ac:dyDescent="0.25">
      <c r="A517" s="117" t="s">
        <v>619</v>
      </c>
      <c r="B517" s="117">
        <v>28.3</v>
      </c>
    </row>
    <row r="518" spans="1:2" x14ac:dyDescent="0.25">
      <c r="A518" s="117" t="s">
        <v>620</v>
      </c>
      <c r="B518" s="117">
        <v>28.3</v>
      </c>
    </row>
    <row r="519" spans="1:2" x14ac:dyDescent="0.25">
      <c r="A519" s="117" t="s">
        <v>621</v>
      </c>
      <c r="B519" s="117">
        <v>28.3</v>
      </c>
    </row>
    <row r="520" spans="1:2" x14ac:dyDescent="0.25">
      <c r="A520" s="118" t="s">
        <v>622</v>
      </c>
      <c r="B520" s="118">
        <v>28</v>
      </c>
    </row>
    <row r="521" spans="1:2" x14ac:dyDescent="0.25">
      <c r="A521" s="118" t="s">
        <v>623</v>
      </c>
      <c r="B521" s="118">
        <v>27.8</v>
      </c>
    </row>
    <row r="522" spans="1:2" x14ac:dyDescent="0.25">
      <c r="A522" s="118" t="s">
        <v>624</v>
      </c>
      <c r="B522" s="118">
        <v>27.2</v>
      </c>
    </row>
    <row r="523" spans="1:2" x14ac:dyDescent="0.25">
      <c r="A523" s="118" t="s">
        <v>625</v>
      </c>
      <c r="B523" s="118">
        <v>27</v>
      </c>
    </row>
    <row r="524" spans="1:2" x14ac:dyDescent="0.25">
      <c r="A524" s="117" t="s">
        <v>626</v>
      </c>
      <c r="B524" s="117">
        <v>27</v>
      </c>
    </row>
    <row r="525" spans="1:2" x14ac:dyDescent="0.25">
      <c r="A525" s="117" t="s">
        <v>627</v>
      </c>
      <c r="B525" s="117">
        <v>27</v>
      </c>
    </row>
    <row r="526" spans="1:2" x14ac:dyDescent="0.25">
      <c r="A526" s="118" t="s">
        <v>628</v>
      </c>
      <c r="B526" s="118">
        <v>27</v>
      </c>
    </row>
    <row r="527" spans="1:2" x14ac:dyDescent="0.25">
      <c r="A527" s="118" t="s">
        <v>629</v>
      </c>
      <c r="B527" s="118">
        <v>26.7</v>
      </c>
    </row>
    <row r="528" spans="1:2" x14ac:dyDescent="0.25">
      <c r="A528" s="117" t="s">
        <v>630</v>
      </c>
      <c r="B528" s="117">
        <v>26.7</v>
      </c>
    </row>
    <row r="529" spans="1:2" x14ac:dyDescent="0.25">
      <c r="A529" s="117" t="s">
        <v>631</v>
      </c>
      <c r="B529" s="117">
        <v>26.7</v>
      </c>
    </row>
    <row r="530" spans="1:2" x14ac:dyDescent="0.25">
      <c r="A530" s="117" t="s">
        <v>632</v>
      </c>
      <c r="B530" s="117">
        <v>26</v>
      </c>
    </row>
    <row r="531" spans="1:2" x14ac:dyDescent="0.25">
      <c r="A531" s="117" t="s">
        <v>633</v>
      </c>
      <c r="B531" s="117">
        <v>26</v>
      </c>
    </row>
    <row r="532" spans="1:2" x14ac:dyDescent="0.25">
      <c r="A532" s="118" t="s">
        <v>634</v>
      </c>
      <c r="B532" s="118">
        <v>26</v>
      </c>
    </row>
    <row r="533" spans="1:2" x14ac:dyDescent="0.25">
      <c r="A533" s="118" t="s">
        <v>635</v>
      </c>
      <c r="B533" s="118">
        <v>26</v>
      </c>
    </row>
    <row r="534" spans="1:2" x14ac:dyDescent="0.25">
      <c r="A534" s="118" t="s">
        <v>636</v>
      </c>
      <c r="B534" s="118">
        <v>26</v>
      </c>
    </row>
    <row r="535" spans="1:2" x14ac:dyDescent="0.25">
      <c r="A535" s="117" t="s">
        <v>637</v>
      </c>
      <c r="B535" s="117">
        <v>26</v>
      </c>
    </row>
    <row r="536" spans="1:2" x14ac:dyDescent="0.25">
      <c r="A536" s="118" t="s">
        <v>638</v>
      </c>
      <c r="B536" s="118">
        <v>25.5</v>
      </c>
    </row>
    <row r="537" spans="1:2" x14ac:dyDescent="0.25">
      <c r="A537" s="117" t="s">
        <v>639</v>
      </c>
      <c r="B537" s="117">
        <v>25</v>
      </c>
    </row>
    <row r="538" spans="1:2" x14ac:dyDescent="0.25">
      <c r="A538" s="118" t="s">
        <v>640</v>
      </c>
      <c r="B538" s="118">
        <v>24.3</v>
      </c>
    </row>
    <row r="539" spans="1:2" x14ac:dyDescent="0.25">
      <c r="A539" s="118" t="s">
        <v>641</v>
      </c>
      <c r="B539" s="118">
        <v>23.5</v>
      </c>
    </row>
    <row r="540" spans="1:2" x14ac:dyDescent="0.25">
      <c r="A540" s="117" t="s">
        <v>642</v>
      </c>
      <c r="B540" s="117">
        <v>22.5</v>
      </c>
    </row>
    <row r="541" spans="1:2" x14ac:dyDescent="0.25">
      <c r="A541" s="117" t="s">
        <v>643</v>
      </c>
      <c r="B541" s="117">
        <v>22</v>
      </c>
    </row>
    <row r="542" spans="1:2" x14ac:dyDescent="0.25">
      <c r="A542" s="117" t="s">
        <v>644</v>
      </c>
      <c r="B542" s="117">
        <v>21.8</v>
      </c>
    </row>
    <row r="543" spans="1:2" x14ac:dyDescent="0.25">
      <c r="A543" s="118" t="s">
        <v>645</v>
      </c>
      <c r="B543" s="118">
        <v>21</v>
      </c>
    </row>
    <row r="544" spans="1:2" x14ac:dyDescent="0.25">
      <c r="A544" s="117" t="s">
        <v>646</v>
      </c>
      <c r="B544" s="117">
        <v>21</v>
      </c>
    </row>
    <row r="545" spans="1:2" x14ac:dyDescent="0.25">
      <c r="A545" s="117" t="s">
        <v>647</v>
      </c>
      <c r="B545" s="117">
        <v>21</v>
      </c>
    </row>
    <row r="546" spans="1:2" x14ac:dyDescent="0.25">
      <c r="A546" s="117" t="s">
        <v>648</v>
      </c>
      <c r="B546" s="117">
        <v>20</v>
      </c>
    </row>
    <row r="547" spans="1:2" x14ac:dyDescent="0.25">
      <c r="A547" s="117" t="s">
        <v>649</v>
      </c>
      <c r="B547" s="117">
        <v>19.7</v>
      </c>
    </row>
    <row r="548" spans="1:2" x14ac:dyDescent="0.25">
      <c r="A548" s="118" t="s">
        <v>650</v>
      </c>
      <c r="B548" s="118">
        <v>19</v>
      </c>
    </row>
    <row r="549" spans="1:2" x14ac:dyDescent="0.25">
      <c r="A549" s="118" t="s">
        <v>651</v>
      </c>
      <c r="B549" s="118">
        <v>18.5</v>
      </c>
    </row>
    <row r="550" spans="1:2" x14ac:dyDescent="0.25">
      <c r="A550" s="118" t="s">
        <v>652</v>
      </c>
      <c r="B550" s="118">
        <v>15.7</v>
      </c>
    </row>
    <row r="551" spans="1:2" x14ac:dyDescent="0.25">
      <c r="A551" s="117" t="s">
        <v>653</v>
      </c>
      <c r="B551" s="117">
        <v>14</v>
      </c>
    </row>
    <row r="552" spans="1:2" x14ac:dyDescent="0.25">
      <c r="A552" s="117" t="s">
        <v>654</v>
      </c>
      <c r="B552" s="117">
        <v>13</v>
      </c>
    </row>
    <row r="553" spans="1:2" x14ac:dyDescent="0.25">
      <c r="A553" s="118" t="s">
        <v>655</v>
      </c>
      <c r="B553" s="118">
        <v>12</v>
      </c>
    </row>
    <row r="554" spans="1:2" x14ac:dyDescent="0.25">
      <c r="A554" s="118" t="s">
        <v>656</v>
      </c>
      <c r="B554" s="118">
        <v>12</v>
      </c>
    </row>
    <row r="555" spans="1:2" x14ac:dyDescent="0.25">
      <c r="A555" s="118" t="s">
        <v>657</v>
      </c>
      <c r="B555" s="118">
        <v>11.5</v>
      </c>
    </row>
    <row r="556" spans="1:2" x14ac:dyDescent="0.25">
      <c r="A556" s="118" t="s">
        <v>658</v>
      </c>
      <c r="B556" s="118">
        <v>11</v>
      </c>
    </row>
    <row r="557" spans="1:2" x14ac:dyDescent="0.25">
      <c r="A557" s="118" t="s">
        <v>659</v>
      </c>
      <c r="B557" s="118">
        <v>0</v>
      </c>
    </row>
    <row r="558" spans="1:2" x14ac:dyDescent="0.25">
      <c r="A558" s="117" t="s">
        <v>660</v>
      </c>
      <c r="B558" s="117">
        <v>0</v>
      </c>
    </row>
    <row r="559" spans="1:2" x14ac:dyDescent="0.25">
      <c r="A559" s="118" t="s">
        <v>661</v>
      </c>
      <c r="B559" s="118">
        <v>0</v>
      </c>
    </row>
    <row r="560" spans="1:2" x14ac:dyDescent="0.25">
      <c r="A560" s="117" t="s">
        <v>662</v>
      </c>
      <c r="B560" s="117">
        <v>0</v>
      </c>
    </row>
    <row r="561" spans="1:2" x14ac:dyDescent="0.25">
      <c r="A561" s="118" t="s">
        <v>663</v>
      </c>
      <c r="B561" s="118">
        <v>0</v>
      </c>
    </row>
    <row r="562" spans="1:2" x14ac:dyDescent="0.25">
      <c r="A562" s="117" t="s">
        <v>664</v>
      </c>
      <c r="B562" s="117">
        <v>0</v>
      </c>
    </row>
    <row r="563" spans="1:2" x14ac:dyDescent="0.25">
      <c r="A563" s="118" t="s">
        <v>665</v>
      </c>
      <c r="B563" s="118">
        <v>0</v>
      </c>
    </row>
    <row r="564" spans="1:2" x14ac:dyDescent="0.25">
      <c r="A564" s="117" t="s">
        <v>666</v>
      </c>
      <c r="B564" s="117">
        <v>0</v>
      </c>
    </row>
    <row r="565" spans="1:2" x14ac:dyDescent="0.25">
      <c r="A565" s="118" t="s">
        <v>667</v>
      </c>
      <c r="B565" s="118">
        <v>0</v>
      </c>
    </row>
    <row r="566" spans="1:2" x14ac:dyDescent="0.25">
      <c r="A566" s="117" t="s">
        <v>668</v>
      </c>
      <c r="B566" s="117">
        <v>0</v>
      </c>
    </row>
    <row r="567" spans="1:2" x14ac:dyDescent="0.25">
      <c r="A567" s="118" t="s">
        <v>669</v>
      </c>
      <c r="B567" s="118">
        <v>0</v>
      </c>
    </row>
    <row r="568" spans="1:2" x14ac:dyDescent="0.25">
      <c r="A568" s="117" t="s">
        <v>670</v>
      </c>
      <c r="B568" s="117">
        <v>0</v>
      </c>
    </row>
    <row r="569" spans="1:2" x14ac:dyDescent="0.25">
      <c r="A569" s="118" t="s">
        <v>671</v>
      </c>
      <c r="B569" s="118">
        <v>0</v>
      </c>
    </row>
    <row r="570" spans="1:2" x14ac:dyDescent="0.25">
      <c r="A570" s="117" t="s">
        <v>672</v>
      </c>
      <c r="B570" s="117">
        <v>0</v>
      </c>
    </row>
    <row r="571" spans="1:2" x14ac:dyDescent="0.25">
      <c r="A571" s="118" t="s">
        <v>673</v>
      </c>
      <c r="B571" s="118">
        <v>0</v>
      </c>
    </row>
    <row r="572" spans="1:2" x14ac:dyDescent="0.25">
      <c r="A572" s="117" t="s">
        <v>674</v>
      </c>
      <c r="B572" s="117">
        <v>0</v>
      </c>
    </row>
    <row r="573" spans="1:2" x14ac:dyDescent="0.25">
      <c r="A573" s="118" t="s">
        <v>675</v>
      </c>
      <c r="B573" s="118">
        <v>0</v>
      </c>
    </row>
    <row r="574" spans="1:2" x14ac:dyDescent="0.25">
      <c r="A574" s="117" t="s">
        <v>676</v>
      </c>
      <c r="B574" s="117">
        <v>0</v>
      </c>
    </row>
    <row r="575" spans="1:2" x14ac:dyDescent="0.25">
      <c r="A575" s="118" t="s">
        <v>677</v>
      </c>
      <c r="B575" s="118">
        <v>0</v>
      </c>
    </row>
    <row r="576" spans="1:2" x14ac:dyDescent="0.25">
      <c r="A576" s="117" t="s">
        <v>678</v>
      </c>
      <c r="B576" s="117">
        <v>0</v>
      </c>
    </row>
    <row r="577" spans="1:2" x14ac:dyDescent="0.25">
      <c r="A577" s="118" t="s">
        <v>679</v>
      </c>
      <c r="B577" s="118">
        <v>0</v>
      </c>
    </row>
    <row r="578" spans="1:2" x14ac:dyDescent="0.25">
      <c r="A578" s="117" t="s">
        <v>680</v>
      </c>
      <c r="B578" s="117">
        <v>0</v>
      </c>
    </row>
    <row r="579" spans="1:2" x14ac:dyDescent="0.25">
      <c r="A579" s="118" t="s">
        <v>681</v>
      </c>
      <c r="B579" s="118">
        <v>0</v>
      </c>
    </row>
    <row r="580" spans="1:2" x14ac:dyDescent="0.25">
      <c r="A580" s="117" t="s">
        <v>682</v>
      </c>
      <c r="B580" s="117">
        <v>0</v>
      </c>
    </row>
    <row r="581" spans="1:2" x14ac:dyDescent="0.25">
      <c r="A581" s="118" t="s">
        <v>683</v>
      </c>
      <c r="B581" s="118">
        <v>0</v>
      </c>
    </row>
    <row r="582" spans="1:2" x14ac:dyDescent="0.25">
      <c r="A582" s="117" t="s">
        <v>684</v>
      </c>
      <c r="B582" s="117">
        <v>0</v>
      </c>
    </row>
    <row r="583" spans="1:2" x14ac:dyDescent="0.25">
      <c r="A583" s="118" t="s">
        <v>685</v>
      </c>
      <c r="B583" s="118">
        <v>0</v>
      </c>
    </row>
    <row r="584" spans="1:2" x14ac:dyDescent="0.25">
      <c r="A584" s="117" t="s">
        <v>686</v>
      </c>
      <c r="B584" s="117">
        <v>0</v>
      </c>
    </row>
    <row r="585" spans="1:2" x14ac:dyDescent="0.25">
      <c r="A585" s="118" t="s">
        <v>687</v>
      </c>
      <c r="B585" s="118">
        <v>0</v>
      </c>
    </row>
    <row r="586" spans="1:2" x14ac:dyDescent="0.25">
      <c r="A586" s="117" t="s">
        <v>688</v>
      </c>
      <c r="B586" s="117">
        <v>0</v>
      </c>
    </row>
    <row r="587" spans="1:2" x14ac:dyDescent="0.25">
      <c r="A587" s="118" t="s">
        <v>689</v>
      </c>
      <c r="B587" s="118">
        <v>0</v>
      </c>
    </row>
    <row r="588" spans="1:2" x14ac:dyDescent="0.25">
      <c r="A588" s="117" t="s">
        <v>690</v>
      </c>
      <c r="B588" s="117">
        <v>0</v>
      </c>
    </row>
    <row r="589" spans="1:2" x14ac:dyDescent="0.25">
      <c r="A589" s="118" t="s">
        <v>691</v>
      </c>
      <c r="B589" s="118">
        <v>0</v>
      </c>
    </row>
    <row r="590" spans="1:2" x14ac:dyDescent="0.25">
      <c r="A590" s="117" t="s">
        <v>692</v>
      </c>
      <c r="B590" s="117">
        <v>0</v>
      </c>
    </row>
    <row r="591" spans="1:2" x14ac:dyDescent="0.25">
      <c r="A591" s="118" t="s">
        <v>693</v>
      </c>
      <c r="B591" s="118">
        <v>0</v>
      </c>
    </row>
    <row r="592" spans="1:2" x14ac:dyDescent="0.25">
      <c r="A592" s="117" t="s">
        <v>694</v>
      </c>
      <c r="B592" s="117">
        <v>0</v>
      </c>
    </row>
    <row r="593" spans="1:2" x14ac:dyDescent="0.25">
      <c r="A593" s="118" t="s">
        <v>695</v>
      </c>
      <c r="B593" s="118">
        <v>0</v>
      </c>
    </row>
    <row r="594" spans="1:2" x14ac:dyDescent="0.25">
      <c r="A594" s="117" t="s">
        <v>696</v>
      </c>
      <c r="B594" s="117">
        <v>0</v>
      </c>
    </row>
    <row r="595" spans="1:2" x14ac:dyDescent="0.25">
      <c r="A595" s="118" t="s">
        <v>697</v>
      </c>
      <c r="B595" s="118">
        <v>0</v>
      </c>
    </row>
    <row r="596" spans="1:2" x14ac:dyDescent="0.25">
      <c r="A596" s="117" t="s">
        <v>698</v>
      </c>
      <c r="B596" s="117">
        <v>0</v>
      </c>
    </row>
    <row r="597" spans="1:2" x14ac:dyDescent="0.25">
      <c r="A597" s="118" t="s">
        <v>699</v>
      </c>
      <c r="B597" s="118">
        <v>0</v>
      </c>
    </row>
    <row r="598" spans="1:2" x14ac:dyDescent="0.25">
      <c r="A598" s="117" t="s">
        <v>700</v>
      </c>
      <c r="B598" s="117">
        <v>0</v>
      </c>
    </row>
    <row r="599" spans="1:2" x14ac:dyDescent="0.25">
      <c r="A599" s="118" t="s">
        <v>701</v>
      </c>
      <c r="B599" s="118">
        <v>0</v>
      </c>
    </row>
    <row r="600" spans="1:2" x14ac:dyDescent="0.25">
      <c r="A600" s="117" t="s">
        <v>702</v>
      </c>
      <c r="B600" s="117">
        <v>0</v>
      </c>
    </row>
    <row r="601" spans="1:2" x14ac:dyDescent="0.25">
      <c r="A601" s="118" t="s">
        <v>703</v>
      </c>
      <c r="B601" s="118">
        <v>0</v>
      </c>
    </row>
    <row r="602" spans="1:2" x14ac:dyDescent="0.25">
      <c r="A602" s="117" t="s">
        <v>704</v>
      </c>
      <c r="B602" s="117">
        <v>0</v>
      </c>
    </row>
    <row r="603" spans="1:2" x14ac:dyDescent="0.25">
      <c r="A603" s="118" t="s">
        <v>705</v>
      </c>
      <c r="B603" s="118">
        <v>0</v>
      </c>
    </row>
    <row r="604" spans="1:2" x14ac:dyDescent="0.25">
      <c r="A604" s="117" t="s">
        <v>706</v>
      </c>
      <c r="B604" s="117">
        <v>0</v>
      </c>
    </row>
    <row r="605" spans="1:2" x14ac:dyDescent="0.25">
      <c r="A605" s="118" t="s">
        <v>707</v>
      </c>
      <c r="B605" s="118">
        <v>0</v>
      </c>
    </row>
    <row r="606" spans="1:2" x14ac:dyDescent="0.25">
      <c r="A606" s="117" t="s">
        <v>708</v>
      </c>
      <c r="B606" s="117">
        <v>0</v>
      </c>
    </row>
    <row r="607" spans="1:2" x14ac:dyDescent="0.25">
      <c r="A607" s="118" t="s">
        <v>709</v>
      </c>
      <c r="B607" s="118">
        <v>0</v>
      </c>
    </row>
    <row r="608" spans="1:2" x14ac:dyDescent="0.25">
      <c r="A608" s="117" t="s">
        <v>710</v>
      </c>
      <c r="B608" s="117">
        <v>0</v>
      </c>
    </row>
    <row r="609" spans="1:2" x14ac:dyDescent="0.25">
      <c r="A609" s="118" t="s">
        <v>711</v>
      </c>
      <c r="B609" s="118">
        <v>0</v>
      </c>
    </row>
    <row r="610" spans="1:2" x14ac:dyDescent="0.25">
      <c r="A610" s="117" t="s">
        <v>712</v>
      </c>
      <c r="B610" s="117">
        <v>0</v>
      </c>
    </row>
    <row r="611" spans="1:2" x14ac:dyDescent="0.25">
      <c r="A611" s="118" t="s">
        <v>713</v>
      </c>
      <c r="B611" s="118">
        <v>0</v>
      </c>
    </row>
    <row r="612" spans="1:2" x14ac:dyDescent="0.25">
      <c r="A612" s="117" t="s">
        <v>714</v>
      </c>
      <c r="B612" s="117">
        <v>0</v>
      </c>
    </row>
    <row r="613" spans="1:2" x14ac:dyDescent="0.25">
      <c r="A613" s="118" t="s">
        <v>715</v>
      </c>
      <c r="B613" s="118">
        <v>0</v>
      </c>
    </row>
    <row r="614" spans="1:2" x14ac:dyDescent="0.25">
      <c r="A614" s="117" t="s">
        <v>716</v>
      </c>
      <c r="B614" s="117">
        <v>0</v>
      </c>
    </row>
    <row r="615" spans="1:2" x14ac:dyDescent="0.25">
      <c r="A615" s="118" t="s">
        <v>717</v>
      </c>
      <c r="B615" s="118">
        <v>0</v>
      </c>
    </row>
    <row r="616" spans="1:2" x14ac:dyDescent="0.25">
      <c r="A616" s="117" t="s">
        <v>718</v>
      </c>
      <c r="B616" s="117">
        <v>0</v>
      </c>
    </row>
    <row r="617" spans="1:2" x14ac:dyDescent="0.25">
      <c r="A617" s="118" t="s">
        <v>719</v>
      </c>
      <c r="B617" s="118">
        <v>0</v>
      </c>
    </row>
    <row r="618" spans="1:2" x14ac:dyDescent="0.25">
      <c r="A618" s="117" t="s">
        <v>720</v>
      </c>
      <c r="B618" s="117">
        <v>0</v>
      </c>
    </row>
    <row r="619" spans="1:2" x14ac:dyDescent="0.25">
      <c r="A619" s="117" t="s">
        <v>721</v>
      </c>
      <c r="B619" s="117">
        <v>0</v>
      </c>
    </row>
    <row r="620" spans="1:2" x14ac:dyDescent="0.25">
      <c r="A620" s="118" t="s">
        <v>722</v>
      </c>
      <c r="B620" s="118">
        <v>0</v>
      </c>
    </row>
    <row r="621" spans="1:2" x14ac:dyDescent="0.25">
      <c r="A621" s="117" t="s">
        <v>723</v>
      </c>
      <c r="B621" s="117">
        <v>0</v>
      </c>
    </row>
    <row r="622" spans="1:2" x14ac:dyDescent="0.25">
      <c r="A622" s="118" t="s">
        <v>724</v>
      </c>
      <c r="B622" s="118">
        <v>0</v>
      </c>
    </row>
    <row r="623" spans="1:2" x14ac:dyDescent="0.25">
      <c r="A623" s="117" t="s">
        <v>725</v>
      </c>
      <c r="B623" s="117">
        <v>0</v>
      </c>
    </row>
    <row r="624" spans="1:2" x14ac:dyDescent="0.25">
      <c r="A624" s="118" t="s">
        <v>726</v>
      </c>
      <c r="B624" s="118">
        <v>0</v>
      </c>
    </row>
    <row r="625" spans="1:2" x14ac:dyDescent="0.25">
      <c r="A625" s="117" t="s">
        <v>727</v>
      </c>
      <c r="B625" s="117">
        <v>0</v>
      </c>
    </row>
    <row r="626" spans="1:2" x14ac:dyDescent="0.25">
      <c r="A626" s="118" t="s">
        <v>728</v>
      </c>
      <c r="B626" s="118">
        <v>0</v>
      </c>
    </row>
    <row r="627" spans="1:2" x14ac:dyDescent="0.25">
      <c r="A627" s="117" t="s">
        <v>729</v>
      </c>
      <c r="B627" s="117">
        <v>0</v>
      </c>
    </row>
    <row r="628" spans="1:2" x14ac:dyDescent="0.25">
      <c r="A628" s="118" t="s">
        <v>730</v>
      </c>
      <c r="B628" s="118">
        <v>0</v>
      </c>
    </row>
    <row r="629" spans="1:2" x14ac:dyDescent="0.25">
      <c r="A629" s="117" t="s">
        <v>731</v>
      </c>
      <c r="B629" s="117">
        <v>0</v>
      </c>
    </row>
    <row r="630" spans="1:2" x14ac:dyDescent="0.25">
      <c r="A630" s="118" t="s">
        <v>732</v>
      </c>
      <c r="B630" s="118">
        <v>0</v>
      </c>
    </row>
    <row r="631" spans="1:2" x14ac:dyDescent="0.25">
      <c r="A631" s="117" t="s">
        <v>733</v>
      </c>
      <c r="B631" s="117">
        <v>0</v>
      </c>
    </row>
    <row r="632" spans="1:2" x14ac:dyDescent="0.25">
      <c r="A632" s="118" t="s">
        <v>734</v>
      </c>
      <c r="B632" s="118">
        <v>0</v>
      </c>
    </row>
    <row r="633" spans="1:2" x14ac:dyDescent="0.25">
      <c r="A633" s="117" t="s">
        <v>735</v>
      </c>
      <c r="B633" s="117">
        <v>0</v>
      </c>
    </row>
    <row r="634" spans="1:2" x14ac:dyDescent="0.25">
      <c r="A634" s="118" t="s">
        <v>736</v>
      </c>
      <c r="B634" s="118">
        <v>0</v>
      </c>
    </row>
    <row r="635" spans="1:2" x14ac:dyDescent="0.25">
      <c r="A635" s="117" t="s">
        <v>737</v>
      </c>
      <c r="B635" s="117">
        <v>0</v>
      </c>
    </row>
    <row r="636" spans="1:2" x14ac:dyDescent="0.25">
      <c r="A636" s="118" t="s">
        <v>738</v>
      </c>
      <c r="B636" s="118">
        <v>0</v>
      </c>
    </row>
    <row r="637" spans="1:2" x14ac:dyDescent="0.25">
      <c r="A637" s="117" t="s">
        <v>739</v>
      </c>
      <c r="B637" s="117">
        <v>0</v>
      </c>
    </row>
    <row r="638" spans="1:2" x14ac:dyDescent="0.25">
      <c r="A638" s="118" t="s">
        <v>740</v>
      </c>
      <c r="B638" s="118">
        <v>0</v>
      </c>
    </row>
    <row r="639" spans="1:2" x14ac:dyDescent="0.25">
      <c r="A639" s="117" t="s">
        <v>741</v>
      </c>
      <c r="B639" s="117">
        <v>0</v>
      </c>
    </row>
    <row r="640" spans="1:2" x14ac:dyDescent="0.25">
      <c r="A640" s="118" t="s">
        <v>742</v>
      </c>
      <c r="B640" s="118">
        <v>0</v>
      </c>
    </row>
    <row r="641" spans="1:2" x14ac:dyDescent="0.25">
      <c r="A641" s="117" t="s">
        <v>743</v>
      </c>
      <c r="B641" s="117">
        <v>0</v>
      </c>
    </row>
    <row r="642" spans="1:2" x14ac:dyDescent="0.25">
      <c r="A642" s="118" t="s">
        <v>744</v>
      </c>
      <c r="B642" s="118">
        <v>0</v>
      </c>
    </row>
    <row r="643" spans="1:2" x14ac:dyDescent="0.25">
      <c r="A643" s="117" t="s">
        <v>745</v>
      </c>
      <c r="B643" s="117">
        <v>0</v>
      </c>
    </row>
    <row r="644" spans="1:2" x14ac:dyDescent="0.25">
      <c r="A644" s="118" t="s">
        <v>746</v>
      </c>
      <c r="B644" s="118">
        <v>0</v>
      </c>
    </row>
    <row r="645" spans="1:2" x14ac:dyDescent="0.25">
      <c r="A645" s="117" t="s">
        <v>747</v>
      </c>
      <c r="B645" s="117">
        <v>0</v>
      </c>
    </row>
    <row r="646" spans="1:2" x14ac:dyDescent="0.25">
      <c r="A646" s="118" t="s">
        <v>748</v>
      </c>
      <c r="B646" s="118">
        <v>0</v>
      </c>
    </row>
    <row r="647" spans="1:2" x14ac:dyDescent="0.25">
      <c r="A647" s="117" t="s">
        <v>749</v>
      </c>
      <c r="B647" s="117">
        <v>0</v>
      </c>
    </row>
    <row r="648" spans="1:2" x14ac:dyDescent="0.25">
      <c r="A648" s="118" t="s">
        <v>750</v>
      </c>
      <c r="B648" s="118">
        <v>0</v>
      </c>
    </row>
    <row r="649" spans="1:2" x14ac:dyDescent="0.25">
      <c r="A649" s="117" t="s">
        <v>751</v>
      </c>
      <c r="B649" s="117">
        <v>0</v>
      </c>
    </row>
    <row r="650" spans="1:2" x14ac:dyDescent="0.25">
      <c r="A650" s="118" t="s">
        <v>752</v>
      </c>
      <c r="B650" s="118">
        <v>0</v>
      </c>
    </row>
    <row r="651" spans="1:2" x14ac:dyDescent="0.25">
      <c r="A651" s="117" t="s">
        <v>753</v>
      </c>
      <c r="B651" s="117">
        <v>0</v>
      </c>
    </row>
    <row r="652" spans="1:2" x14ac:dyDescent="0.25">
      <c r="A652" s="118" t="s">
        <v>754</v>
      </c>
      <c r="B652" s="118">
        <v>0</v>
      </c>
    </row>
    <row r="653" spans="1:2" x14ac:dyDescent="0.25">
      <c r="A653" s="117" t="s">
        <v>755</v>
      </c>
      <c r="B653" s="117">
        <v>0</v>
      </c>
    </row>
    <row r="654" spans="1:2" x14ac:dyDescent="0.25">
      <c r="A654" s="118" t="s">
        <v>756</v>
      </c>
      <c r="B654" s="118">
        <v>0</v>
      </c>
    </row>
    <row r="655" spans="1:2" x14ac:dyDescent="0.25">
      <c r="A655" s="117" t="s">
        <v>757</v>
      </c>
      <c r="B655" s="117">
        <v>0</v>
      </c>
    </row>
    <row r="656" spans="1:2" x14ac:dyDescent="0.25">
      <c r="A656" s="118" t="s">
        <v>758</v>
      </c>
      <c r="B656" s="118">
        <v>0</v>
      </c>
    </row>
    <row r="657" spans="1:2" x14ac:dyDescent="0.25">
      <c r="A657" s="117" t="s">
        <v>759</v>
      </c>
      <c r="B657" s="117">
        <v>0</v>
      </c>
    </row>
    <row r="658" spans="1:2" x14ac:dyDescent="0.25">
      <c r="A658" s="118" t="s">
        <v>760</v>
      </c>
      <c r="B658" s="118">
        <v>0</v>
      </c>
    </row>
    <row r="659" spans="1:2" x14ac:dyDescent="0.25">
      <c r="A659" s="117" t="s">
        <v>761</v>
      </c>
      <c r="B659" s="117">
        <v>0</v>
      </c>
    </row>
    <row r="660" spans="1:2" x14ac:dyDescent="0.25">
      <c r="A660" s="118" t="s">
        <v>762</v>
      </c>
      <c r="B660" s="118">
        <v>0</v>
      </c>
    </row>
    <row r="661" spans="1:2" x14ac:dyDescent="0.25">
      <c r="A661" s="117" t="s">
        <v>763</v>
      </c>
      <c r="B661" s="117">
        <v>0</v>
      </c>
    </row>
    <row r="662" spans="1:2" x14ac:dyDescent="0.25">
      <c r="A662" s="118" t="s">
        <v>764</v>
      </c>
      <c r="B662" s="118">
        <v>0</v>
      </c>
    </row>
    <row r="663" spans="1:2" x14ac:dyDescent="0.25">
      <c r="A663" s="117" t="s">
        <v>765</v>
      </c>
      <c r="B663" s="117">
        <v>0</v>
      </c>
    </row>
    <row r="664" spans="1:2" x14ac:dyDescent="0.25">
      <c r="A664" s="118" t="s">
        <v>766</v>
      </c>
      <c r="B664" s="118">
        <v>0</v>
      </c>
    </row>
    <row r="665" spans="1:2" x14ac:dyDescent="0.25">
      <c r="A665" s="117" t="s">
        <v>767</v>
      </c>
      <c r="B665" s="117">
        <v>0</v>
      </c>
    </row>
    <row r="666" spans="1:2" x14ac:dyDescent="0.25">
      <c r="A666" s="118" t="s">
        <v>768</v>
      </c>
      <c r="B666" s="118">
        <v>0</v>
      </c>
    </row>
    <row r="667" spans="1:2" x14ac:dyDescent="0.25">
      <c r="A667" s="117" t="s">
        <v>769</v>
      </c>
      <c r="B667" s="117">
        <v>0</v>
      </c>
    </row>
    <row r="668" spans="1:2" x14ac:dyDescent="0.25">
      <c r="A668" s="118" t="s">
        <v>770</v>
      </c>
      <c r="B668" s="118">
        <v>0</v>
      </c>
    </row>
    <row r="669" spans="1:2" x14ac:dyDescent="0.25">
      <c r="A669" s="117" t="s">
        <v>771</v>
      </c>
      <c r="B669" s="117">
        <v>0</v>
      </c>
    </row>
    <row r="670" spans="1:2" x14ac:dyDescent="0.25">
      <c r="A670" s="118" t="s">
        <v>772</v>
      </c>
      <c r="B670" s="118">
        <v>0</v>
      </c>
    </row>
    <row r="671" spans="1:2" x14ac:dyDescent="0.25">
      <c r="A671" s="117" t="s">
        <v>773</v>
      </c>
      <c r="B671" s="117">
        <v>0</v>
      </c>
    </row>
    <row r="672" spans="1:2" x14ac:dyDescent="0.25">
      <c r="A672" s="118" t="s">
        <v>774</v>
      </c>
      <c r="B672" s="118">
        <v>0</v>
      </c>
    </row>
    <row r="673" spans="1:2" x14ac:dyDescent="0.25">
      <c r="A673" s="117" t="s">
        <v>775</v>
      </c>
      <c r="B673" s="117">
        <v>0</v>
      </c>
    </row>
    <row r="674" spans="1:2" x14ac:dyDescent="0.25">
      <c r="A674" s="118" t="s">
        <v>776</v>
      </c>
      <c r="B674" s="118">
        <v>0</v>
      </c>
    </row>
    <row r="675" spans="1:2" x14ac:dyDescent="0.25">
      <c r="A675" s="117" t="s">
        <v>777</v>
      </c>
      <c r="B675" s="117">
        <v>0</v>
      </c>
    </row>
    <row r="676" spans="1:2" x14ac:dyDescent="0.25">
      <c r="A676" s="118" t="s">
        <v>778</v>
      </c>
      <c r="B676" s="118">
        <v>0</v>
      </c>
    </row>
    <row r="677" spans="1:2" x14ac:dyDescent="0.25">
      <c r="A677" s="117" t="s">
        <v>779</v>
      </c>
      <c r="B677" s="117">
        <v>0</v>
      </c>
    </row>
    <row r="678" spans="1:2" x14ac:dyDescent="0.25">
      <c r="A678" s="118" t="s">
        <v>780</v>
      </c>
      <c r="B678" s="118">
        <v>0</v>
      </c>
    </row>
    <row r="679" spans="1:2" x14ac:dyDescent="0.25">
      <c r="A679" s="117" t="s">
        <v>781</v>
      </c>
      <c r="B679" s="117">
        <v>0</v>
      </c>
    </row>
    <row r="680" spans="1:2" x14ac:dyDescent="0.25">
      <c r="A680" s="118" t="s">
        <v>782</v>
      </c>
      <c r="B680" s="118">
        <v>0</v>
      </c>
    </row>
    <row r="681" spans="1:2" x14ac:dyDescent="0.25">
      <c r="A681" s="117" t="s">
        <v>783</v>
      </c>
      <c r="B681" s="117">
        <v>0</v>
      </c>
    </row>
    <row r="682" spans="1:2" x14ac:dyDescent="0.25">
      <c r="A682" s="118" t="s">
        <v>784</v>
      </c>
      <c r="B682" s="118">
        <v>0</v>
      </c>
    </row>
    <row r="683" spans="1:2" x14ac:dyDescent="0.25">
      <c r="A683" s="117" t="s">
        <v>785</v>
      </c>
      <c r="B683" s="117">
        <v>0</v>
      </c>
    </row>
    <row r="684" spans="1:2" x14ac:dyDescent="0.25">
      <c r="A684" s="118" t="s">
        <v>786</v>
      </c>
      <c r="B684" s="118">
        <v>0</v>
      </c>
    </row>
    <row r="685" spans="1:2" x14ac:dyDescent="0.25">
      <c r="A685" s="117" t="s">
        <v>787</v>
      </c>
      <c r="B685" s="117">
        <v>0</v>
      </c>
    </row>
    <row r="686" spans="1:2" x14ac:dyDescent="0.25">
      <c r="A686" s="118" t="s">
        <v>788</v>
      </c>
      <c r="B686" s="118">
        <v>0</v>
      </c>
    </row>
    <row r="687" spans="1:2" x14ac:dyDescent="0.25">
      <c r="A687" s="117" t="s">
        <v>789</v>
      </c>
      <c r="B687" s="117">
        <v>0</v>
      </c>
    </row>
    <row r="688" spans="1:2" x14ac:dyDescent="0.25">
      <c r="A688" s="118" t="s">
        <v>790</v>
      </c>
      <c r="B688" s="118">
        <v>0</v>
      </c>
    </row>
    <row r="689" spans="1:2" x14ac:dyDescent="0.25">
      <c r="A689" s="117" t="s">
        <v>791</v>
      </c>
      <c r="B689" s="117">
        <v>0</v>
      </c>
    </row>
    <row r="690" spans="1:2" x14ac:dyDescent="0.25">
      <c r="A690" s="118" t="s">
        <v>792</v>
      </c>
      <c r="B690" s="118">
        <v>0</v>
      </c>
    </row>
    <row r="691" spans="1:2" x14ac:dyDescent="0.25">
      <c r="A691" s="117" t="s">
        <v>793</v>
      </c>
      <c r="B691" s="117">
        <v>0</v>
      </c>
    </row>
    <row r="692" spans="1:2" x14ac:dyDescent="0.25">
      <c r="A692" s="118" t="s">
        <v>794</v>
      </c>
      <c r="B692" s="118">
        <v>0</v>
      </c>
    </row>
    <row r="693" spans="1:2" x14ac:dyDescent="0.25">
      <c r="A693" s="117" t="s">
        <v>795</v>
      </c>
      <c r="B693" s="117">
        <v>0</v>
      </c>
    </row>
    <row r="694" spans="1:2" x14ac:dyDescent="0.25">
      <c r="A694" s="118" t="s">
        <v>796</v>
      </c>
      <c r="B694" s="118">
        <v>0</v>
      </c>
    </row>
    <row r="695" spans="1:2" x14ac:dyDescent="0.25">
      <c r="A695" s="117" t="s">
        <v>797</v>
      </c>
      <c r="B695" s="117">
        <v>0</v>
      </c>
    </row>
    <row r="696" spans="1:2" x14ac:dyDescent="0.25">
      <c r="A696" s="118" t="s">
        <v>798</v>
      </c>
      <c r="B696" s="118">
        <v>0</v>
      </c>
    </row>
    <row r="697" spans="1:2" x14ac:dyDescent="0.25">
      <c r="A697" s="117" t="s">
        <v>799</v>
      </c>
      <c r="B697" s="117">
        <v>0</v>
      </c>
    </row>
    <row r="698" spans="1:2" x14ac:dyDescent="0.25">
      <c r="A698" s="118" t="s">
        <v>800</v>
      </c>
      <c r="B698" s="118">
        <v>0</v>
      </c>
    </row>
    <row r="699" spans="1:2" x14ac:dyDescent="0.25">
      <c r="A699" s="117" t="s">
        <v>801</v>
      </c>
      <c r="B699" s="117">
        <v>0</v>
      </c>
    </row>
    <row r="700" spans="1:2" x14ac:dyDescent="0.25">
      <c r="A700" s="118" t="s">
        <v>802</v>
      </c>
      <c r="B700" s="118">
        <v>0</v>
      </c>
    </row>
    <row r="701" spans="1:2" x14ac:dyDescent="0.25">
      <c r="A701" s="117" t="s">
        <v>803</v>
      </c>
      <c r="B701" s="117">
        <v>0</v>
      </c>
    </row>
    <row r="702" spans="1:2" x14ac:dyDescent="0.25">
      <c r="A702" s="118" t="s">
        <v>804</v>
      </c>
      <c r="B702" s="118">
        <v>0</v>
      </c>
    </row>
    <row r="703" spans="1:2" x14ac:dyDescent="0.25">
      <c r="A703" s="117" t="s">
        <v>805</v>
      </c>
      <c r="B703" s="117">
        <v>0</v>
      </c>
    </row>
    <row r="704" spans="1:2" x14ac:dyDescent="0.25">
      <c r="A704" s="118" t="s">
        <v>806</v>
      </c>
      <c r="B704" s="118">
        <v>0</v>
      </c>
    </row>
    <row r="705" spans="1:2" x14ac:dyDescent="0.25">
      <c r="A705" s="117" t="s">
        <v>807</v>
      </c>
      <c r="B705" s="117">
        <v>0</v>
      </c>
    </row>
    <row r="706" spans="1:2" x14ac:dyDescent="0.25">
      <c r="A706" s="118" t="s">
        <v>808</v>
      </c>
      <c r="B706" s="118">
        <v>0</v>
      </c>
    </row>
    <row r="707" spans="1:2" x14ac:dyDescent="0.25">
      <c r="A707" s="117" t="s">
        <v>809</v>
      </c>
      <c r="B707" s="117">
        <v>0</v>
      </c>
    </row>
    <row r="708" spans="1:2" x14ac:dyDescent="0.25">
      <c r="A708" s="118" t="s">
        <v>810</v>
      </c>
      <c r="B708" s="118">
        <v>0</v>
      </c>
    </row>
    <row r="709" spans="1:2" x14ac:dyDescent="0.25">
      <c r="A709" s="117" t="s">
        <v>811</v>
      </c>
      <c r="B709" s="117">
        <v>0</v>
      </c>
    </row>
    <row r="710" spans="1:2" x14ac:dyDescent="0.25">
      <c r="A710" s="118" t="s">
        <v>812</v>
      </c>
      <c r="B710" s="118">
        <v>0</v>
      </c>
    </row>
    <row r="711" spans="1:2" x14ac:dyDescent="0.25">
      <c r="A711" s="117" t="s">
        <v>813</v>
      </c>
      <c r="B711" s="117">
        <v>0</v>
      </c>
    </row>
    <row r="712" spans="1:2" x14ac:dyDescent="0.25">
      <c r="A712" s="118" t="s">
        <v>814</v>
      </c>
      <c r="B712" s="118">
        <v>0</v>
      </c>
    </row>
    <row r="713" spans="1:2" x14ac:dyDescent="0.25">
      <c r="A713" s="117" t="s">
        <v>815</v>
      </c>
      <c r="B713" s="117">
        <v>0</v>
      </c>
    </row>
    <row r="714" spans="1:2" x14ac:dyDescent="0.25">
      <c r="A714" s="118" t="s">
        <v>816</v>
      </c>
      <c r="B714" s="118">
        <v>0</v>
      </c>
    </row>
    <row r="715" spans="1:2" x14ac:dyDescent="0.25">
      <c r="A715" s="117" t="s">
        <v>817</v>
      </c>
      <c r="B715" s="117">
        <v>0</v>
      </c>
    </row>
    <row r="716" spans="1:2" x14ac:dyDescent="0.25">
      <c r="A716" s="118" t="s">
        <v>818</v>
      </c>
      <c r="B716" s="118">
        <v>0</v>
      </c>
    </row>
    <row r="717" spans="1:2" x14ac:dyDescent="0.25">
      <c r="A717" s="117" t="s">
        <v>819</v>
      </c>
      <c r="B717" s="117">
        <v>0</v>
      </c>
    </row>
    <row r="718" spans="1:2" x14ac:dyDescent="0.25">
      <c r="A718" s="118" t="s">
        <v>820</v>
      </c>
      <c r="B718" s="118">
        <v>0</v>
      </c>
    </row>
    <row r="719" spans="1:2" x14ac:dyDescent="0.25">
      <c r="A719" s="117" t="s">
        <v>821</v>
      </c>
      <c r="B719" s="117">
        <v>0</v>
      </c>
    </row>
  </sheetData>
  <autoFilter ref="A1:B1" xr:uid="{314E8C45-C8D3-4CF1-940D-E216AD2A73D3}">
    <sortState xmlns:xlrd2="http://schemas.microsoft.com/office/spreadsheetml/2017/richdata2" ref="A2:B719">
      <sortCondition descending="1" ref="B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CE19-6147-4200-A07D-CBA0D742E7C5}">
  <dimension ref="A1:B273"/>
  <sheetViews>
    <sheetView topLeftCell="A221" workbookViewId="0">
      <selection activeCell="B2" sqref="B2:B91"/>
    </sheetView>
  </sheetViews>
  <sheetFormatPr defaultRowHeight="15" x14ac:dyDescent="0.25"/>
  <sheetData>
    <row r="1" spans="1:2" x14ac:dyDescent="0.25">
      <c r="A1" t="s">
        <v>8</v>
      </c>
      <c r="B1" t="s">
        <v>1776</v>
      </c>
    </row>
    <row r="2" spans="1:2" x14ac:dyDescent="0.25">
      <c r="A2" s="117" t="s">
        <v>105</v>
      </c>
      <c r="B2" s="117">
        <v>113.2</v>
      </c>
    </row>
    <row r="3" spans="1:2" x14ac:dyDescent="0.25">
      <c r="A3" s="117" t="s">
        <v>106</v>
      </c>
      <c r="B3" s="117">
        <v>111.3</v>
      </c>
    </row>
    <row r="4" spans="1:2" x14ac:dyDescent="0.25">
      <c r="A4" s="117" t="s">
        <v>109</v>
      </c>
      <c r="B4" s="117">
        <v>108.2</v>
      </c>
    </row>
    <row r="5" spans="1:2" x14ac:dyDescent="0.25">
      <c r="A5" s="118" t="s">
        <v>110</v>
      </c>
      <c r="B5" s="118">
        <v>107.3</v>
      </c>
    </row>
    <row r="6" spans="1:2" x14ac:dyDescent="0.25">
      <c r="A6" s="118" t="s">
        <v>116</v>
      </c>
      <c r="B6" s="118">
        <v>103.8</v>
      </c>
    </row>
    <row r="7" spans="1:2" x14ac:dyDescent="0.25">
      <c r="A7" s="117" t="s">
        <v>115</v>
      </c>
      <c r="B7" s="117">
        <v>103.8</v>
      </c>
    </row>
    <row r="8" spans="1:2" x14ac:dyDescent="0.25">
      <c r="A8" s="118" t="s">
        <v>118</v>
      </c>
      <c r="B8" s="118">
        <v>102.9</v>
      </c>
    </row>
    <row r="9" spans="1:2" x14ac:dyDescent="0.25">
      <c r="A9" s="117" t="s">
        <v>120</v>
      </c>
      <c r="B9" s="117">
        <v>102.5</v>
      </c>
    </row>
    <row r="10" spans="1:2" x14ac:dyDescent="0.25">
      <c r="A10" s="117" t="s">
        <v>129</v>
      </c>
      <c r="B10" s="117">
        <v>99.4</v>
      </c>
    </row>
    <row r="11" spans="1:2" x14ac:dyDescent="0.25">
      <c r="A11" s="118" t="s">
        <v>131</v>
      </c>
      <c r="B11" s="118">
        <v>98.6</v>
      </c>
    </row>
    <row r="12" spans="1:2" x14ac:dyDescent="0.25">
      <c r="A12" s="117" t="s">
        <v>132</v>
      </c>
      <c r="B12" s="117">
        <v>98.5</v>
      </c>
    </row>
    <row r="13" spans="1:2" x14ac:dyDescent="0.25">
      <c r="A13" s="118" t="s">
        <v>133</v>
      </c>
      <c r="B13" s="118">
        <v>98.2</v>
      </c>
    </row>
    <row r="14" spans="1:2" x14ac:dyDescent="0.25">
      <c r="A14" s="118" t="s">
        <v>142</v>
      </c>
      <c r="B14" s="118">
        <v>93.8</v>
      </c>
    </row>
    <row r="15" spans="1:2" x14ac:dyDescent="0.25">
      <c r="A15" s="118" t="s">
        <v>148</v>
      </c>
      <c r="B15" s="118">
        <v>92.6</v>
      </c>
    </row>
    <row r="16" spans="1:2" x14ac:dyDescent="0.25">
      <c r="A16" s="117" t="s">
        <v>155</v>
      </c>
      <c r="B16" s="117">
        <v>90.7</v>
      </c>
    </row>
    <row r="17" spans="1:2" x14ac:dyDescent="0.25">
      <c r="A17" s="117" t="s">
        <v>157</v>
      </c>
      <c r="B17" s="117">
        <v>89.7</v>
      </c>
    </row>
    <row r="18" spans="1:2" x14ac:dyDescent="0.25">
      <c r="A18" s="118" t="s">
        <v>156</v>
      </c>
      <c r="B18" s="118">
        <v>89.7</v>
      </c>
    </row>
    <row r="19" spans="1:2" x14ac:dyDescent="0.25">
      <c r="A19" s="118" t="s">
        <v>158</v>
      </c>
      <c r="B19" s="118">
        <v>89.6</v>
      </c>
    </row>
    <row r="20" spans="1:2" x14ac:dyDescent="0.25">
      <c r="A20" s="117" t="s">
        <v>163</v>
      </c>
      <c r="B20" s="117">
        <v>89.1</v>
      </c>
    </row>
    <row r="21" spans="1:2" x14ac:dyDescent="0.25">
      <c r="A21" s="118" t="s">
        <v>164</v>
      </c>
      <c r="B21" s="118">
        <v>88.9</v>
      </c>
    </row>
    <row r="22" spans="1:2" x14ac:dyDescent="0.25">
      <c r="A22" s="117" t="s">
        <v>166</v>
      </c>
      <c r="B22" s="117">
        <v>88.3</v>
      </c>
    </row>
    <row r="23" spans="1:2" x14ac:dyDescent="0.25">
      <c r="A23" s="117" t="s">
        <v>168</v>
      </c>
      <c r="B23" s="117">
        <v>87.9</v>
      </c>
    </row>
    <row r="24" spans="1:2" x14ac:dyDescent="0.25">
      <c r="A24" s="118" t="s">
        <v>171</v>
      </c>
      <c r="B24" s="118">
        <v>86.6</v>
      </c>
    </row>
    <row r="25" spans="1:2" x14ac:dyDescent="0.25">
      <c r="A25" s="118" t="s">
        <v>173</v>
      </c>
      <c r="B25" s="118">
        <v>86</v>
      </c>
    </row>
    <row r="26" spans="1:2" x14ac:dyDescent="0.25">
      <c r="A26" s="117" t="s">
        <v>176</v>
      </c>
      <c r="B26" s="117">
        <v>85.8</v>
      </c>
    </row>
    <row r="27" spans="1:2" x14ac:dyDescent="0.25">
      <c r="A27" s="117" t="s">
        <v>177</v>
      </c>
      <c r="B27" s="117">
        <v>85.5</v>
      </c>
    </row>
    <row r="28" spans="1:2" x14ac:dyDescent="0.25">
      <c r="A28" s="118" t="s">
        <v>180</v>
      </c>
      <c r="B28" s="118">
        <v>84.3</v>
      </c>
    </row>
    <row r="29" spans="1:2" x14ac:dyDescent="0.25">
      <c r="A29" s="118" t="s">
        <v>184</v>
      </c>
      <c r="B29" s="118">
        <v>83.7</v>
      </c>
    </row>
    <row r="30" spans="1:2" x14ac:dyDescent="0.25">
      <c r="A30" s="117" t="s">
        <v>185</v>
      </c>
      <c r="B30" s="117">
        <v>82.8</v>
      </c>
    </row>
    <row r="31" spans="1:2" x14ac:dyDescent="0.25">
      <c r="A31" s="118" t="s">
        <v>186</v>
      </c>
      <c r="B31" s="118">
        <v>82.8</v>
      </c>
    </row>
    <row r="32" spans="1:2" x14ac:dyDescent="0.25">
      <c r="A32" s="117" t="s">
        <v>189</v>
      </c>
      <c r="B32" s="117">
        <v>82</v>
      </c>
    </row>
    <row r="33" spans="1:2" x14ac:dyDescent="0.25">
      <c r="A33" s="117" t="s">
        <v>195</v>
      </c>
      <c r="B33" s="117">
        <v>81.2</v>
      </c>
    </row>
    <row r="34" spans="1:2" x14ac:dyDescent="0.25">
      <c r="A34" s="118" t="s">
        <v>199</v>
      </c>
      <c r="B34" s="118">
        <v>81</v>
      </c>
    </row>
    <row r="35" spans="1:2" x14ac:dyDescent="0.25">
      <c r="A35" s="118" t="s">
        <v>201</v>
      </c>
      <c r="B35" s="118">
        <v>80.599999999999994</v>
      </c>
    </row>
    <row r="36" spans="1:2" x14ac:dyDescent="0.25">
      <c r="A36" s="117" t="s">
        <v>204</v>
      </c>
      <c r="B36" s="117">
        <v>80.099999999999994</v>
      </c>
    </row>
    <row r="37" spans="1:2" x14ac:dyDescent="0.25">
      <c r="A37" s="118" t="s">
        <v>206</v>
      </c>
      <c r="B37" s="118">
        <v>79.900000000000006</v>
      </c>
    </row>
    <row r="38" spans="1:2" x14ac:dyDescent="0.25">
      <c r="A38" s="117" t="s">
        <v>209</v>
      </c>
      <c r="B38" s="117">
        <v>79.400000000000006</v>
      </c>
    </row>
    <row r="39" spans="1:2" x14ac:dyDescent="0.25">
      <c r="A39" s="117" t="s">
        <v>211</v>
      </c>
      <c r="B39" s="117">
        <v>79.099999999999994</v>
      </c>
    </row>
    <row r="40" spans="1:2" x14ac:dyDescent="0.25">
      <c r="A40" s="118" t="s">
        <v>214</v>
      </c>
      <c r="B40" s="118">
        <v>78.900000000000006</v>
      </c>
    </row>
    <row r="41" spans="1:2" x14ac:dyDescent="0.25">
      <c r="A41" s="118" t="s">
        <v>213</v>
      </c>
      <c r="B41" s="118">
        <v>78.900000000000006</v>
      </c>
    </row>
    <row r="42" spans="1:2" x14ac:dyDescent="0.25">
      <c r="A42" s="117" t="s">
        <v>217</v>
      </c>
      <c r="B42" s="117">
        <v>78.2</v>
      </c>
    </row>
    <row r="43" spans="1:2" x14ac:dyDescent="0.25">
      <c r="A43" s="118" t="s">
        <v>218</v>
      </c>
      <c r="B43" s="118">
        <v>77.599999999999994</v>
      </c>
    </row>
    <row r="44" spans="1:2" x14ac:dyDescent="0.25">
      <c r="A44" s="117" t="s">
        <v>219</v>
      </c>
      <c r="B44" s="117">
        <v>77.3</v>
      </c>
    </row>
    <row r="45" spans="1:2" x14ac:dyDescent="0.25">
      <c r="A45" s="118" t="s">
        <v>224</v>
      </c>
      <c r="B45" s="118">
        <v>76.599999999999994</v>
      </c>
    </row>
    <row r="46" spans="1:2" x14ac:dyDescent="0.25">
      <c r="A46" s="117" t="s">
        <v>225</v>
      </c>
      <c r="B46" s="117">
        <v>76.400000000000006</v>
      </c>
    </row>
    <row r="47" spans="1:2" x14ac:dyDescent="0.25">
      <c r="A47" s="117" t="s">
        <v>227</v>
      </c>
      <c r="B47" s="117">
        <v>76.3</v>
      </c>
    </row>
    <row r="48" spans="1:2" x14ac:dyDescent="0.25">
      <c r="A48" s="118" t="s">
        <v>232</v>
      </c>
      <c r="B48" s="118">
        <v>75.099999999999994</v>
      </c>
    </row>
    <row r="49" spans="1:2" x14ac:dyDescent="0.25">
      <c r="A49" s="117" t="s">
        <v>235</v>
      </c>
      <c r="B49" s="117">
        <v>74.3</v>
      </c>
    </row>
    <row r="50" spans="1:2" x14ac:dyDescent="0.25">
      <c r="A50" s="118" t="s">
        <v>238</v>
      </c>
      <c r="B50" s="118">
        <v>74.099999999999994</v>
      </c>
    </row>
    <row r="51" spans="1:2" x14ac:dyDescent="0.25">
      <c r="A51" s="117" t="s">
        <v>245</v>
      </c>
      <c r="B51" s="117">
        <v>73.3</v>
      </c>
    </row>
    <row r="52" spans="1:2" x14ac:dyDescent="0.25">
      <c r="A52" s="118" t="s">
        <v>257</v>
      </c>
      <c r="B52" s="118">
        <v>70.900000000000006</v>
      </c>
    </row>
    <row r="53" spans="1:2" x14ac:dyDescent="0.25">
      <c r="A53" s="118" t="s">
        <v>260</v>
      </c>
      <c r="B53" s="118">
        <v>70.8</v>
      </c>
    </row>
    <row r="54" spans="1:2" x14ac:dyDescent="0.25">
      <c r="A54" s="117" t="s">
        <v>259</v>
      </c>
      <c r="B54" s="117">
        <v>70.8</v>
      </c>
    </row>
    <row r="55" spans="1:2" x14ac:dyDescent="0.25">
      <c r="A55" s="117" t="s">
        <v>264</v>
      </c>
      <c r="B55" s="117">
        <v>70.099999999999994</v>
      </c>
    </row>
    <row r="56" spans="1:2" x14ac:dyDescent="0.25">
      <c r="A56" s="118" t="s">
        <v>267</v>
      </c>
      <c r="B56" s="118">
        <v>69.8</v>
      </c>
    </row>
    <row r="57" spans="1:2" x14ac:dyDescent="0.25">
      <c r="A57" s="118" t="s">
        <v>271</v>
      </c>
      <c r="B57" s="118">
        <v>69.599999999999994</v>
      </c>
    </row>
    <row r="58" spans="1:2" x14ac:dyDescent="0.25">
      <c r="A58" s="117" t="s">
        <v>275</v>
      </c>
      <c r="B58" s="117">
        <v>69.2</v>
      </c>
    </row>
    <row r="59" spans="1:2" x14ac:dyDescent="0.25">
      <c r="A59" s="118" t="s">
        <v>278</v>
      </c>
      <c r="B59" s="118">
        <v>68.900000000000006</v>
      </c>
    </row>
    <row r="60" spans="1:2" x14ac:dyDescent="0.25">
      <c r="A60" s="117" t="s">
        <v>282</v>
      </c>
      <c r="B60" s="117">
        <v>68.3</v>
      </c>
    </row>
    <row r="61" spans="1:2" x14ac:dyDescent="0.25">
      <c r="A61" s="118" t="s">
        <v>283</v>
      </c>
      <c r="B61" s="118">
        <v>68</v>
      </c>
    </row>
    <row r="62" spans="1:2" x14ac:dyDescent="0.25">
      <c r="A62" s="117" t="s">
        <v>296</v>
      </c>
      <c r="B62" s="117">
        <v>65.5</v>
      </c>
    </row>
    <row r="63" spans="1:2" x14ac:dyDescent="0.25">
      <c r="A63" s="117" t="s">
        <v>299</v>
      </c>
      <c r="B63" s="117">
        <v>65.099999999999994</v>
      </c>
    </row>
    <row r="64" spans="1:2" x14ac:dyDescent="0.25">
      <c r="A64" s="118" t="s">
        <v>300</v>
      </c>
      <c r="B64" s="118">
        <v>64.900000000000006</v>
      </c>
    </row>
    <row r="65" spans="1:2" x14ac:dyDescent="0.25">
      <c r="A65" s="118" t="s">
        <v>303</v>
      </c>
      <c r="B65" s="118">
        <v>64.2</v>
      </c>
    </row>
    <row r="66" spans="1:2" x14ac:dyDescent="0.25">
      <c r="A66" s="117" t="s">
        <v>305</v>
      </c>
      <c r="B66" s="117">
        <v>63.8</v>
      </c>
    </row>
    <row r="67" spans="1:2" x14ac:dyDescent="0.25">
      <c r="A67" s="117" t="s">
        <v>307</v>
      </c>
      <c r="B67" s="117">
        <v>63.4</v>
      </c>
    </row>
    <row r="68" spans="1:2" x14ac:dyDescent="0.25">
      <c r="A68" s="118" t="s">
        <v>308</v>
      </c>
      <c r="B68" s="118">
        <v>63.3</v>
      </c>
    </row>
    <row r="69" spans="1:2" x14ac:dyDescent="0.25">
      <c r="A69" s="117" t="s">
        <v>312</v>
      </c>
      <c r="B69" s="117">
        <v>63.1</v>
      </c>
    </row>
    <row r="70" spans="1:2" x14ac:dyDescent="0.25">
      <c r="A70" s="118" t="s">
        <v>313</v>
      </c>
      <c r="B70" s="118">
        <v>63</v>
      </c>
    </row>
    <row r="71" spans="1:2" x14ac:dyDescent="0.25">
      <c r="A71" s="117" t="s">
        <v>317</v>
      </c>
      <c r="B71" s="117">
        <v>62.9</v>
      </c>
    </row>
    <row r="72" spans="1:2" x14ac:dyDescent="0.25">
      <c r="A72" s="118" t="s">
        <v>318</v>
      </c>
      <c r="B72" s="118">
        <v>62.9</v>
      </c>
    </row>
    <row r="73" spans="1:2" x14ac:dyDescent="0.25">
      <c r="A73" s="118" t="s">
        <v>320</v>
      </c>
      <c r="B73" s="118">
        <v>62.7</v>
      </c>
    </row>
    <row r="74" spans="1:2" x14ac:dyDescent="0.25">
      <c r="A74" s="117" t="s">
        <v>321</v>
      </c>
      <c r="B74" s="117">
        <v>62.6</v>
      </c>
    </row>
    <row r="75" spans="1:2" x14ac:dyDescent="0.25">
      <c r="A75" s="118" t="s">
        <v>326</v>
      </c>
      <c r="B75" s="118">
        <v>62.3</v>
      </c>
    </row>
    <row r="76" spans="1:2" x14ac:dyDescent="0.25">
      <c r="A76" s="117" t="s">
        <v>325</v>
      </c>
      <c r="B76" s="117">
        <v>62.3</v>
      </c>
    </row>
    <row r="77" spans="1:2" x14ac:dyDescent="0.25">
      <c r="A77" s="117" t="s">
        <v>331</v>
      </c>
      <c r="B77" s="117">
        <v>62</v>
      </c>
    </row>
    <row r="78" spans="1:2" x14ac:dyDescent="0.25">
      <c r="A78" s="117" t="s">
        <v>333</v>
      </c>
      <c r="B78" s="117">
        <v>61.6</v>
      </c>
    </row>
    <row r="79" spans="1:2" x14ac:dyDescent="0.25">
      <c r="A79" s="118" t="s">
        <v>340</v>
      </c>
      <c r="B79" s="118">
        <v>61</v>
      </c>
    </row>
    <row r="80" spans="1:2" x14ac:dyDescent="0.25">
      <c r="A80" s="118" t="s">
        <v>342</v>
      </c>
      <c r="B80" s="118">
        <v>60.9</v>
      </c>
    </row>
    <row r="81" spans="1:2" x14ac:dyDescent="0.25">
      <c r="A81" s="117" t="s">
        <v>341</v>
      </c>
      <c r="B81" s="117">
        <v>60.9</v>
      </c>
    </row>
    <row r="82" spans="1:2" x14ac:dyDescent="0.25">
      <c r="A82" s="118" t="s">
        <v>345</v>
      </c>
      <c r="B82" s="118">
        <v>60.7</v>
      </c>
    </row>
    <row r="83" spans="1:2" x14ac:dyDescent="0.25">
      <c r="A83" s="117" t="s">
        <v>346</v>
      </c>
      <c r="B83" s="117">
        <v>60.7</v>
      </c>
    </row>
    <row r="84" spans="1:2" x14ac:dyDescent="0.25">
      <c r="A84" s="118" t="s">
        <v>350</v>
      </c>
      <c r="B84" s="118">
        <v>60.1</v>
      </c>
    </row>
    <row r="85" spans="1:2" x14ac:dyDescent="0.25">
      <c r="A85" s="117" t="s">
        <v>355</v>
      </c>
      <c r="B85" s="117">
        <v>59.7</v>
      </c>
    </row>
    <row r="86" spans="1:2" x14ac:dyDescent="0.25">
      <c r="A86" s="117" t="s">
        <v>354</v>
      </c>
      <c r="B86" s="117">
        <v>59.7</v>
      </c>
    </row>
    <row r="87" spans="1:2" x14ac:dyDescent="0.25">
      <c r="A87" s="118" t="s">
        <v>353</v>
      </c>
      <c r="B87" s="118">
        <v>59.7</v>
      </c>
    </row>
    <row r="88" spans="1:2" x14ac:dyDescent="0.25">
      <c r="A88" s="118" t="s">
        <v>356</v>
      </c>
      <c r="B88" s="118">
        <v>59.5</v>
      </c>
    </row>
    <row r="89" spans="1:2" x14ac:dyDescent="0.25">
      <c r="A89" s="117" t="s">
        <v>357</v>
      </c>
      <c r="B89" s="117">
        <v>59.5</v>
      </c>
    </row>
    <row r="90" spans="1:2" x14ac:dyDescent="0.25">
      <c r="A90" s="118" t="s">
        <v>360</v>
      </c>
      <c r="B90" s="118">
        <v>59.3</v>
      </c>
    </row>
    <row r="91" spans="1:2" x14ac:dyDescent="0.25">
      <c r="A91" s="117" t="s">
        <v>362</v>
      </c>
      <c r="B91" s="117">
        <v>59</v>
      </c>
    </row>
    <row r="92" spans="1:2" x14ac:dyDescent="0.25">
      <c r="A92" s="117" t="s">
        <v>365</v>
      </c>
      <c r="B92" s="117">
        <v>58.9</v>
      </c>
    </row>
    <row r="93" spans="1:2" x14ac:dyDescent="0.25">
      <c r="A93" s="118" t="s">
        <v>367</v>
      </c>
      <c r="B93" s="118">
        <v>58.7</v>
      </c>
    </row>
    <row r="94" spans="1:2" x14ac:dyDescent="0.25">
      <c r="A94" s="118" t="s">
        <v>366</v>
      </c>
      <c r="B94" s="118">
        <v>58.7</v>
      </c>
    </row>
    <row r="95" spans="1:2" x14ac:dyDescent="0.25">
      <c r="A95" s="118" t="s">
        <v>372</v>
      </c>
      <c r="B95" s="118">
        <v>58.3</v>
      </c>
    </row>
    <row r="96" spans="1:2" x14ac:dyDescent="0.25">
      <c r="A96" s="117" t="s">
        <v>377</v>
      </c>
      <c r="B96" s="117">
        <v>58</v>
      </c>
    </row>
    <row r="97" spans="1:2" x14ac:dyDescent="0.25">
      <c r="A97" s="118" t="s">
        <v>379</v>
      </c>
      <c r="B97" s="118">
        <v>57.9</v>
      </c>
    </row>
    <row r="98" spans="1:2" x14ac:dyDescent="0.25">
      <c r="A98" s="117" t="s">
        <v>384</v>
      </c>
      <c r="B98" s="117">
        <v>57.5</v>
      </c>
    </row>
    <row r="99" spans="1:2" x14ac:dyDescent="0.25">
      <c r="A99" s="117" t="s">
        <v>388</v>
      </c>
      <c r="B99" s="117">
        <v>57.3</v>
      </c>
    </row>
    <row r="100" spans="1:2" x14ac:dyDescent="0.25">
      <c r="A100" s="117" t="s">
        <v>386</v>
      </c>
      <c r="B100" s="117">
        <v>57.3</v>
      </c>
    </row>
    <row r="101" spans="1:2" x14ac:dyDescent="0.25">
      <c r="A101" s="118" t="s">
        <v>387</v>
      </c>
      <c r="B101" s="118">
        <v>57.3</v>
      </c>
    </row>
    <row r="102" spans="1:2" x14ac:dyDescent="0.25">
      <c r="A102" s="118" t="s">
        <v>390</v>
      </c>
      <c r="B102" s="118">
        <v>57.2</v>
      </c>
    </row>
    <row r="103" spans="1:2" x14ac:dyDescent="0.25">
      <c r="A103" s="118" t="s">
        <v>393</v>
      </c>
      <c r="B103" s="118">
        <v>57</v>
      </c>
    </row>
    <row r="104" spans="1:2" x14ac:dyDescent="0.25">
      <c r="A104" s="117" t="s">
        <v>394</v>
      </c>
      <c r="B104" s="117">
        <v>57</v>
      </c>
    </row>
    <row r="105" spans="1:2" x14ac:dyDescent="0.25">
      <c r="A105" s="117" t="s">
        <v>392</v>
      </c>
      <c r="B105" s="117">
        <v>57</v>
      </c>
    </row>
    <row r="106" spans="1:2" x14ac:dyDescent="0.25">
      <c r="A106" s="117" t="s">
        <v>402</v>
      </c>
      <c r="B106" s="117">
        <v>56.3</v>
      </c>
    </row>
    <row r="107" spans="1:2" x14ac:dyDescent="0.25">
      <c r="A107" s="118" t="s">
        <v>405</v>
      </c>
      <c r="B107" s="118">
        <v>56.2</v>
      </c>
    </row>
    <row r="108" spans="1:2" x14ac:dyDescent="0.25">
      <c r="A108" s="118" t="s">
        <v>408</v>
      </c>
      <c r="B108" s="118">
        <v>56.1</v>
      </c>
    </row>
    <row r="109" spans="1:2" x14ac:dyDescent="0.25">
      <c r="A109" s="117" t="s">
        <v>407</v>
      </c>
      <c r="B109" s="117">
        <v>56.1</v>
      </c>
    </row>
    <row r="110" spans="1:2" x14ac:dyDescent="0.25">
      <c r="A110" s="118" t="s">
        <v>406</v>
      </c>
      <c r="B110" s="118">
        <v>56.1</v>
      </c>
    </row>
    <row r="111" spans="1:2" x14ac:dyDescent="0.25">
      <c r="A111" s="117" t="s">
        <v>414</v>
      </c>
      <c r="B111" s="117">
        <v>55.6</v>
      </c>
    </row>
    <row r="112" spans="1:2" x14ac:dyDescent="0.25">
      <c r="A112" s="117" t="s">
        <v>416</v>
      </c>
      <c r="B112" s="117">
        <v>55.4</v>
      </c>
    </row>
    <row r="113" spans="1:2" x14ac:dyDescent="0.25">
      <c r="A113" s="118" t="s">
        <v>423</v>
      </c>
      <c r="B113" s="118">
        <v>54.8</v>
      </c>
    </row>
    <row r="114" spans="1:2" x14ac:dyDescent="0.25">
      <c r="A114" s="118" t="s">
        <v>426</v>
      </c>
      <c r="B114" s="118">
        <v>54.4</v>
      </c>
    </row>
    <row r="115" spans="1:2" x14ac:dyDescent="0.25">
      <c r="A115" s="117" t="s">
        <v>428</v>
      </c>
      <c r="B115" s="117">
        <v>54.1</v>
      </c>
    </row>
    <row r="116" spans="1:2" x14ac:dyDescent="0.25">
      <c r="A116" s="118" t="s">
        <v>430</v>
      </c>
      <c r="B116" s="118">
        <v>53.9</v>
      </c>
    </row>
    <row r="117" spans="1:2" x14ac:dyDescent="0.25">
      <c r="A117" s="118" t="s">
        <v>437</v>
      </c>
      <c r="B117" s="118">
        <v>53.4</v>
      </c>
    </row>
    <row r="118" spans="1:2" x14ac:dyDescent="0.25">
      <c r="A118" s="117" t="s">
        <v>436</v>
      </c>
      <c r="B118" s="117">
        <v>53.4</v>
      </c>
    </row>
    <row r="119" spans="1:2" x14ac:dyDescent="0.25">
      <c r="A119" s="117" t="s">
        <v>438</v>
      </c>
      <c r="B119" s="117">
        <v>53.3</v>
      </c>
    </row>
    <row r="120" spans="1:2" x14ac:dyDescent="0.25">
      <c r="A120" s="118" t="s">
        <v>442</v>
      </c>
      <c r="B120" s="118">
        <v>53.2</v>
      </c>
    </row>
    <row r="121" spans="1:2" x14ac:dyDescent="0.25">
      <c r="A121" s="117" t="s">
        <v>443</v>
      </c>
      <c r="B121" s="117">
        <v>53.1</v>
      </c>
    </row>
    <row r="122" spans="1:2" x14ac:dyDescent="0.25">
      <c r="A122" s="118" t="s">
        <v>444</v>
      </c>
      <c r="B122" s="118">
        <v>53</v>
      </c>
    </row>
    <row r="123" spans="1:2" x14ac:dyDescent="0.25">
      <c r="A123" s="117" t="s">
        <v>449</v>
      </c>
      <c r="B123" s="117">
        <v>52.8</v>
      </c>
    </row>
    <row r="124" spans="1:2" x14ac:dyDescent="0.25">
      <c r="A124" s="118" t="s">
        <v>448</v>
      </c>
      <c r="B124" s="118">
        <v>52.8</v>
      </c>
    </row>
    <row r="125" spans="1:2" x14ac:dyDescent="0.25">
      <c r="A125" s="117" t="s">
        <v>450</v>
      </c>
      <c r="B125" s="117">
        <v>52.7</v>
      </c>
    </row>
    <row r="126" spans="1:2" x14ac:dyDescent="0.25">
      <c r="A126" s="118" t="s">
        <v>452</v>
      </c>
      <c r="B126" s="118">
        <v>52.4</v>
      </c>
    </row>
    <row r="127" spans="1:2" x14ac:dyDescent="0.25">
      <c r="A127" s="117" t="s">
        <v>453</v>
      </c>
      <c r="B127" s="117">
        <v>52</v>
      </c>
    </row>
    <row r="128" spans="1:2" x14ac:dyDescent="0.25">
      <c r="A128" s="118" t="s">
        <v>456</v>
      </c>
      <c r="B128" s="118">
        <v>51.9</v>
      </c>
    </row>
    <row r="129" spans="1:2" x14ac:dyDescent="0.25">
      <c r="A129" s="118" t="s">
        <v>460</v>
      </c>
      <c r="B129" s="118">
        <v>51.7</v>
      </c>
    </row>
    <row r="130" spans="1:2" x14ac:dyDescent="0.25">
      <c r="A130" s="117" t="s">
        <v>464</v>
      </c>
      <c r="B130" s="117">
        <v>51.4</v>
      </c>
    </row>
    <row r="131" spans="1:2" x14ac:dyDescent="0.25">
      <c r="A131" s="117" t="s">
        <v>467</v>
      </c>
      <c r="B131" s="117">
        <v>51</v>
      </c>
    </row>
    <row r="132" spans="1:2" x14ac:dyDescent="0.25">
      <c r="A132" s="118" t="s">
        <v>468</v>
      </c>
      <c r="B132" s="118">
        <v>51</v>
      </c>
    </row>
    <row r="133" spans="1:2" x14ac:dyDescent="0.25">
      <c r="A133" s="117" t="s">
        <v>469</v>
      </c>
      <c r="B133" s="117">
        <v>51</v>
      </c>
    </row>
    <row r="134" spans="1:2" x14ac:dyDescent="0.25">
      <c r="A134" s="117" t="s">
        <v>473</v>
      </c>
      <c r="B134" s="117">
        <v>50.7</v>
      </c>
    </row>
    <row r="135" spans="1:2" x14ac:dyDescent="0.25">
      <c r="A135" s="118" t="s">
        <v>474</v>
      </c>
      <c r="B135" s="118">
        <v>50.5</v>
      </c>
    </row>
    <row r="136" spans="1:2" x14ac:dyDescent="0.25">
      <c r="A136" s="118" t="s">
        <v>475</v>
      </c>
      <c r="B136" s="118">
        <v>50.4</v>
      </c>
    </row>
    <row r="137" spans="1:2" x14ac:dyDescent="0.25">
      <c r="A137" s="117" t="s">
        <v>476</v>
      </c>
      <c r="B137" s="117">
        <v>50.2</v>
      </c>
    </row>
    <row r="138" spans="1:2" x14ac:dyDescent="0.25">
      <c r="A138" s="118" t="s">
        <v>480</v>
      </c>
      <c r="B138" s="118">
        <v>49.8</v>
      </c>
    </row>
    <row r="139" spans="1:2" x14ac:dyDescent="0.25">
      <c r="A139" s="118" t="s">
        <v>482</v>
      </c>
      <c r="B139" s="118">
        <v>49.6</v>
      </c>
    </row>
    <row r="140" spans="1:2" x14ac:dyDescent="0.25">
      <c r="A140" s="117" t="s">
        <v>485</v>
      </c>
      <c r="B140" s="117">
        <v>49.2</v>
      </c>
    </row>
    <row r="141" spans="1:2" x14ac:dyDescent="0.25">
      <c r="A141" s="117" t="s">
        <v>488</v>
      </c>
      <c r="B141" s="117">
        <v>49.1</v>
      </c>
    </row>
    <row r="142" spans="1:2" x14ac:dyDescent="0.25">
      <c r="A142" s="118" t="s">
        <v>487</v>
      </c>
      <c r="B142" s="118">
        <v>49.1</v>
      </c>
    </row>
    <row r="143" spans="1:2" x14ac:dyDescent="0.25">
      <c r="A143" s="117" t="s">
        <v>491</v>
      </c>
      <c r="B143" s="117">
        <v>49</v>
      </c>
    </row>
    <row r="144" spans="1:2" x14ac:dyDescent="0.25">
      <c r="A144" s="117" t="s">
        <v>489</v>
      </c>
      <c r="B144" s="117">
        <v>49</v>
      </c>
    </row>
    <row r="145" spans="1:2" x14ac:dyDescent="0.25">
      <c r="A145" s="118" t="s">
        <v>490</v>
      </c>
      <c r="B145" s="118">
        <v>49</v>
      </c>
    </row>
    <row r="146" spans="1:2" x14ac:dyDescent="0.25">
      <c r="A146" s="118" t="s">
        <v>493</v>
      </c>
      <c r="B146" s="118">
        <v>48.9</v>
      </c>
    </row>
    <row r="147" spans="1:2" x14ac:dyDescent="0.25">
      <c r="A147" s="117" t="s">
        <v>499</v>
      </c>
      <c r="B147" s="117">
        <v>48.1</v>
      </c>
    </row>
    <row r="148" spans="1:2" x14ac:dyDescent="0.25">
      <c r="A148" s="118" t="s">
        <v>498</v>
      </c>
      <c r="B148" s="118">
        <v>48.1</v>
      </c>
    </row>
    <row r="149" spans="1:2" x14ac:dyDescent="0.25">
      <c r="A149" s="118" t="s">
        <v>504</v>
      </c>
      <c r="B149" s="118">
        <v>47.6</v>
      </c>
    </row>
    <row r="150" spans="1:2" x14ac:dyDescent="0.25">
      <c r="A150" s="117" t="s">
        <v>505</v>
      </c>
      <c r="B150" s="117">
        <v>47.5</v>
      </c>
    </row>
    <row r="151" spans="1:2" x14ac:dyDescent="0.25">
      <c r="A151" s="118" t="s">
        <v>507</v>
      </c>
      <c r="B151" s="118">
        <v>47</v>
      </c>
    </row>
    <row r="152" spans="1:2" x14ac:dyDescent="0.25">
      <c r="A152" s="117" t="s">
        <v>511</v>
      </c>
      <c r="B152" s="117">
        <v>46.7</v>
      </c>
    </row>
    <row r="153" spans="1:2" x14ac:dyDescent="0.25">
      <c r="A153" s="117" t="s">
        <v>515</v>
      </c>
      <c r="B153" s="117">
        <v>46</v>
      </c>
    </row>
    <row r="154" spans="1:2" x14ac:dyDescent="0.25">
      <c r="A154" s="118" t="s">
        <v>520</v>
      </c>
      <c r="B154" s="118">
        <v>45.4</v>
      </c>
    </row>
    <row r="155" spans="1:2" x14ac:dyDescent="0.25">
      <c r="A155" s="118" t="s">
        <v>521</v>
      </c>
      <c r="B155" s="118">
        <v>45.2</v>
      </c>
    </row>
    <row r="156" spans="1:2" x14ac:dyDescent="0.25">
      <c r="A156" s="117" t="s">
        <v>528</v>
      </c>
      <c r="B156" s="117">
        <v>44.3</v>
      </c>
    </row>
    <row r="157" spans="1:2" x14ac:dyDescent="0.25">
      <c r="A157" s="117" t="s">
        <v>529</v>
      </c>
      <c r="B157" s="117">
        <v>44.2</v>
      </c>
    </row>
    <row r="158" spans="1:2" x14ac:dyDescent="0.25">
      <c r="A158" s="118" t="s">
        <v>531</v>
      </c>
      <c r="B158" s="118">
        <v>44.1</v>
      </c>
    </row>
    <row r="159" spans="1:2" x14ac:dyDescent="0.25">
      <c r="A159" s="117" t="s">
        <v>532</v>
      </c>
      <c r="B159" s="117">
        <v>43.9</v>
      </c>
    </row>
    <row r="160" spans="1:2" x14ac:dyDescent="0.25">
      <c r="A160" s="117" t="s">
        <v>533</v>
      </c>
      <c r="B160" s="117">
        <v>43.6</v>
      </c>
    </row>
    <row r="161" spans="1:2" x14ac:dyDescent="0.25">
      <c r="A161" s="118" t="s">
        <v>535</v>
      </c>
      <c r="B161" s="118">
        <v>42.8</v>
      </c>
    </row>
    <row r="162" spans="1:2" x14ac:dyDescent="0.25">
      <c r="A162" s="117" t="s">
        <v>536</v>
      </c>
      <c r="B162" s="117">
        <v>42.6</v>
      </c>
    </row>
    <row r="163" spans="1:2" x14ac:dyDescent="0.25">
      <c r="A163" s="118" t="s">
        <v>540</v>
      </c>
      <c r="B163" s="118">
        <v>42.3</v>
      </c>
    </row>
    <row r="164" spans="1:2" x14ac:dyDescent="0.25">
      <c r="A164" s="117" t="s">
        <v>541</v>
      </c>
      <c r="B164" s="117">
        <v>42.2</v>
      </c>
    </row>
    <row r="165" spans="1:2" x14ac:dyDescent="0.25">
      <c r="A165" s="118" t="s">
        <v>542</v>
      </c>
      <c r="B165" s="118">
        <v>42</v>
      </c>
    </row>
    <row r="166" spans="1:2" x14ac:dyDescent="0.25">
      <c r="A166" s="118" t="s">
        <v>550</v>
      </c>
      <c r="B166" s="118">
        <v>41.5</v>
      </c>
    </row>
    <row r="167" spans="1:2" x14ac:dyDescent="0.25">
      <c r="A167" s="118" t="s">
        <v>552</v>
      </c>
      <c r="B167" s="118">
        <v>41.4</v>
      </c>
    </row>
    <row r="168" spans="1:2" x14ac:dyDescent="0.25">
      <c r="A168" s="117" t="s">
        <v>554</v>
      </c>
      <c r="B168" s="117">
        <v>41.2</v>
      </c>
    </row>
    <row r="169" spans="1:2" x14ac:dyDescent="0.25">
      <c r="A169" s="118" t="s">
        <v>555</v>
      </c>
      <c r="B169" s="118">
        <v>41.1</v>
      </c>
    </row>
    <row r="170" spans="1:2" x14ac:dyDescent="0.25">
      <c r="A170" s="117" t="s">
        <v>558</v>
      </c>
      <c r="B170" s="117">
        <v>40.6</v>
      </c>
    </row>
    <row r="171" spans="1:2" x14ac:dyDescent="0.25">
      <c r="A171" s="117" t="s">
        <v>564</v>
      </c>
      <c r="B171" s="117">
        <v>39.299999999999997</v>
      </c>
    </row>
    <row r="172" spans="1:2" x14ac:dyDescent="0.25">
      <c r="A172" s="118" t="s">
        <v>569</v>
      </c>
      <c r="B172" s="118">
        <v>38.6</v>
      </c>
    </row>
    <row r="173" spans="1:2" x14ac:dyDescent="0.25">
      <c r="A173" s="118" t="s">
        <v>571</v>
      </c>
      <c r="B173" s="118">
        <v>38.1</v>
      </c>
    </row>
    <row r="174" spans="1:2" x14ac:dyDescent="0.25">
      <c r="A174" s="117" t="s">
        <v>572</v>
      </c>
      <c r="B174" s="117">
        <v>37.799999999999997</v>
      </c>
    </row>
    <row r="175" spans="1:2" x14ac:dyDescent="0.25">
      <c r="A175" s="117" t="s">
        <v>573</v>
      </c>
      <c r="B175" s="117">
        <v>37.6</v>
      </c>
    </row>
    <row r="176" spans="1:2" x14ac:dyDescent="0.25">
      <c r="A176" s="117" t="s">
        <v>577</v>
      </c>
      <c r="B176" s="117">
        <v>37</v>
      </c>
    </row>
    <row r="177" spans="1:2" x14ac:dyDescent="0.25">
      <c r="A177" s="118" t="s">
        <v>579</v>
      </c>
      <c r="B177" s="118">
        <v>36.700000000000003</v>
      </c>
    </row>
    <row r="178" spans="1:2" x14ac:dyDescent="0.25">
      <c r="A178" s="118" t="s">
        <v>581</v>
      </c>
      <c r="B178" s="118">
        <v>36.5</v>
      </c>
    </row>
    <row r="179" spans="1:2" x14ac:dyDescent="0.25">
      <c r="A179" s="117" t="s">
        <v>583</v>
      </c>
      <c r="B179" s="117">
        <v>36</v>
      </c>
    </row>
    <row r="180" spans="1:2" x14ac:dyDescent="0.25">
      <c r="A180" s="117" t="s">
        <v>582</v>
      </c>
      <c r="B180" s="117">
        <v>36</v>
      </c>
    </row>
    <row r="181" spans="1:2" x14ac:dyDescent="0.25">
      <c r="A181" s="118" t="s">
        <v>585</v>
      </c>
      <c r="B181" s="118">
        <v>35.799999999999997</v>
      </c>
    </row>
    <row r="182" spans="1:2" x14ac:dyDescent="0.25">
      <c r="A182" s="117" t="s">
        <v>586</v>
      </c>
      <c r="B182" s="117">
        <v>35.200000000000003</v>
      </c>
    </row>
    <row r="183" spans="1:2" x14ac:dyDescent="0.25">
      <c r="A183" s="118" t="s">
        <v>587</v>
      </c>
      <c r="B183" s="118">
        <v>34.9</v>
      </c>
    </row>
    <row r="184" spans="1:2" x14ac:dyDescent="0.25">
      <c r="A184" s="117" t="s">
        <v>588</v>
      </c>
      <c r="B184" s="117">
        <v>34.5</v>
      </c>
    </row>
    <row r="185" spans="1:2" x14ac:dyDescent="0.25">
      <c r="A185" s="118" t="s">
        <v>594</v>
      </c>
      <c r="B185" s="118">
        <v>33.1</v>
      </c>
    </row>
    <row r="186" spans="1:2" x14ac:dyDescent="0.25">
      <c r="A186" s="118" t="s">
        <v>595</v>
      </c>
      <c r="B186" s="118">
        <v>33</v>
      </c>
    </row>
    <row r="187" spans="1:2" x14ac:dyDescent="0.25">
      <c r="A187" s="118" t="s">
        <v>597</v>
      </c>
      <c r="B187" s="118">
        <v>32.700000000000003</v>
      </c>
    </row>
    <row r="188" spans="1:2" x14ac:dyDescent="0.25">
      <c r="A188" s="117" t="s">
        <v>599</v>
      </c>
      <c r="B188" s="117">
        <v>32.6</v>
      </c>
    </row>
    <row r="189" spans="1:2" x14ac:dyDescent="0.25">
      <c r="A189" s="117" t="s">
        <v>598</v>
      </c>
      <c r="B189" s="117">
        <v>32.6</v>
      </c>
    </row>
    <row r="190" spans="1:2" x14ac:dyDescent="0.25">
      <c r="A190" s="118" t="s">
        <v>603</v>
      </c>
      <c r="B190" s="118">
        <v>32</v>
      </c>
    </row>
    <row r="191" spans="1:2" x14ac:dyDescent="0.25">
      <c r="A191" s="117" t="s">
        <v>602</v>
      </c>
      <c r="B191" s="117">
        <v>32</v>
      </c>
    </row>
    <row r="192" spans="1:2" x14ac:dyDescent="0.25">
      <c r="A192" s="118" t="s">
        <v>601</v>
      </c>
      <c r="B192" s="118">
        <v>32</v>
      </c>
    </row>
    <row r="193" spans="1:2" x14ac:dyDescent="0.25">
      <c r="A193" s="117" t="s">
        <v>605</v>
      </c>
      <c r="B193" s="117">
        <v>31.9</v>
      </c>
    </row>
    <row r="194" spans="1:2" x14ac:dyDescent="0.25">
      <c r="A194" s="118" t="s">
        <v>607</v>
      </c>
      <c r="B194" s="118">
        <v>31.5</v>
      </c>
    </row>
    <row r="195" spans="1:2" x14ac:dyDescent="0.25">
      <c r="A195" s="117" t="s">
        <v>611</v>
      </c>
      <c r="B195" s="117">
        <v>30.8</v>
      </c>
    </row>
    <row r="196" spans="1:2" x14ac:dyDescent="0.25">
      <c r="A196" s="118" t="s">
        <v>614</v>
      </c>
      <c r="B196" s="118">
        <v>30</v>
      </c>
    </row>
    <row r="197" spans="1:2" x14ac:dyDescent="0.25">
      <c r="A197" s="117" t="s">
        <v>616</v>
      </c>
      <c r="B197" s="117">
        <v>29.7</v>
      </c>
    </row>
    <row r="198" spans="1:2" x14ac:dyDescent="0.25">
      <c r="A198" s="118" t="s">
        <v>618</v>
      </c>
      <c r="B198" s="118">
        <v>28.5</v>
      </c>
    </row>
    <row r="199" spans="1:2" x14ac:dyDescent="0.25">
      <c r="A199" s="117" t="s">
        <v>619</v>
      </c>
      <c r="B199" s="117">
        <v>28.3</v>
      </c>
    </row>
    <row r="200" spans="1:2" x14ac:dyDescent="0.25">
      <c r="A200" s="118" t="s">
        <v>625</v>
      </c>
      <c r="B200" s="118">
        <v>27</v>
      </c>
    </row>
    <row r="201" spans="1:2" x14ac:dyDescent="0.25">
      <c r="A201" s="117" t="s">
        <v>626</v>
      </c>
      <c r="B201" s="117">
        <v>27</v>
      </c>
    </row>
    <row r="202" spans="1:2" x14ac:dyDescent="0.25">
      <c r="A202" s="118" t="s">
        <v>629</v>
      </c>
      <c r="B202" s="118">
        <v>26.7</v>
      </c>
    </row>
    <row r="203" spans="1:2" x14ac:dyDescent="0.25">
      <c r="A203" s="117" t="s">
        <v>633</v>
      </c>
      <c r="B203" s="117">
        <v>26</v>
      </c>
    </row>
    <row r="204" spans="1:2" x14ac:dyDescent="0.25">
      <c r="A204" s="118" t="s">
        <v>634</v>
      </c>
      <c r="B204" s="118">
        <v>26</v>
      </c>
    </row>
    <row r="205" spans="1:2" x14ac:dyDescent="0.25">
      <c r="A205" s="117" t="s">
        <v>632</v>
      </c>
      <c r="B205" s="117">
        <v>26</v>
      </c>
    </row>
    <row r="206" spans="1:2" x14ac:dyDescent="0.25">
      <c r="A206" s="118" t="s">
        <v>638</v>
      </c>
      <c r="B206" s="118">
        <v>25.5</v>
      </c>
    </row>
    <row r="207" spans="1:2" x14ac:dyDescent="0.25">
      <c r="A207" s="117" t="s">
        <v>644</v>
      </c>
      <c r="B207" s="117">
        <v>21.8</v>
      </c>
    </row>
    <row r="208" spans="1:2" x14ac:dyDescent="0.25">
      <c r="A208" s="117" t="s">
        <v>647</v>
      </c>
      <c r="B208" s="117">
        <v>21</v>
      </c>
    </row>
    <row r="209" spans="1:2" x14ac:dyDescent="0.25">
      <c r="A209" s="118" t="s">
        <v>645</v>
      </c>
      <c r="B209" s="118">
        <v>21</v>
      </c>
    </row>
    <row r="210" spans="1:2" x14ac:dyDescent="0.25">
      <c r="A210" s="117" t="s">
        <v>646</v>
      </c>
      <c r="B210" s="117">
        <v>21</v>
      </c>
    </row>
    <row r="211" spans="1:2" x14ac:dyDescent="0.25">
      <c r="A211" s="118" t="s">
        <v>655</v>
      </c>
      <c r="B211" s="118">
        <v>12</v>
      </c>
    </row>
    <row r="212" spans="1:2" x14ac:dyDescent="0.25">
      <c r="A212" s="117" t="s">
        <v>698</v>
      </c>
      <c r="B212" s="117">
        <v>0</v>
      </c>
    </row>
    <row r="213" spans="1:2" x14ac:dyDescent="0.25">
      <c r="A213" s="118" t="s">
        <v>699</v>
      </c>
      <c r="B213" s="118">
        <v>0</v>
      </c>
    </row>
    <row r="214" spans="1:2" x14ac:dyDescent="0.25">
      <c r="A214" s="117" t="s">
        <v>700</v>
      </c>
      <c r="B214" s="117">
        <v>0</v>
      </c>
    </row>
    <row r="215" spans="1:2" x14ac:dyDescent="0.25">
      <c r="A215" s="118" t="s">
        <v>701</v>
      </c>
      <c r="B215" s="118">
        <v>0</v>
      </c>
    </row>
    <row r="216" spans="1:2" x14ac:dyDescent="0.25">
      <c r="A216" s="117" t="s">
        <v>702</v>
      </c>
      <c r="B216" s="117">
        <v>0</v>
      </c>
    </row>
    <row r="217" spans="1:2" x14ac:dyDescent="0.25">
      <c r="A217" s="118" t="s">
        <v>703</v>
      </c>
      <c r="B217" s="118">
        <v>0</v>
      </c>
    </row>
    <row r="218" spans="1:2" x14ac:dyDescent="0.25">
      <c r="A218" s="117" t="s">
        <v>704</v>
      </c>
      <c r="B218" s="117">
        <v>0</v>
      </c>
    </row>
    <row r="219" spans="1:2" x14ac:dyDescent="0.25">
      <c r="A219" s="118" t="s">
        <v>705</v>
      </c>
      <c r="B219" s="118">
        <v>0</v>
      </c>
    </row>
    <row r="220" spans="1:2" x14ac:dyDescent="0.25">
      <c r="A220" s="117" t="s">
        <v>706</v>
      </c>
      <c r="B220" s="117">
        <v>0</v>
      </c>
    </row>
    <row r="221" spans="1:2" x14ac:dyDescent="0.25">
      <c r="A221" s="118" t="s">
        <v>707</v>
      </c>
      <c r="B221" s="118">
        <v>0</v>
      </c>
    </row>
    <row r="222" spans="1:2" x14ac:dyDescent="0.25">
      <c r="A222" s="117" t="s">
        <v>708</v>
      </c>
      <c r="B222" s="117">
        <v>0</v>
      </c>
    </row>
    <row r="223" spans="1:2" x14ac:dyDescent="0.25">
      <c r="A223" s="118" t="s">
        <v>709</v>
      </c>
      <c r="B223" s="118">
        <v>0</v>
      </c>
    </row>
    <row r="224" spans="1:2" x14ac:dyDescent="0.25">
      <c r="A224" s="117" t="s">
        <v>710</v>
      </c>
      <c r="B224" s="117">
        <v>0</v>
      </c>
    </row>
    <row r="225" spans="1:2" x14ac:dyDescent="0.25">
      <c r="A225" s="118" t="s">
        <v>711</v>
      </c>
      <c r="B225" s="118">
        <v>0</v>
      </c>
    </row>
    <row r="226" spans="1:2" x14ac:dyDescent="0.25">
      <c r="A226" s="117" t="s">
        <v>712</v>
      </c>
      <c r="B226" s="117">
        <v>0</v>
      </c>
    </row>
    <row r="227" spans="1:2" x14ac:dyDescent="0.25">
      <c r="A227" s="118" t="s">
        <v>713</v>
      </c>
      <c r="B227" s="118">
        <v>0</v>
      </c>
    </row>
    <row r="228" spans="1:2" x14ac:dyDescent="0.25">
      <c r="A228" s="117" t="s">
        <v>714</v>
      </c>
      <c r="B228" s="117">
        <v>0</v>
      </c>
    </row>
    <row r="229" spans="1:2" x14ac:dyDescent="0.25">
      <c r="A229" s="118" t="s">
        <v>715</v>
      </c>
      <c r="B229" s="118">
        <v>0</v>
      </c>
    </row>
    <row r="230" spans="1:2" x14ac:dyDescent="0.25">
      <c r="A230" s="117" t="s">
        <v>716</v>
      </c>
      <c r="B230" s="117">
        <v>0</v>
      </c>
    </row>
    <row r="231" spans="1:2" x14ac:dyDescent="0.25">
      <c r="A231" s="118" t="s">
        <v>717</v>
      </c>
      <c r="B231" s="118">
        <v>0</v>
      </c>
    </row>
    <row r="232" spans="1:2" x14ac:dyDescent="0.25">
      <c r="A232" s="117" t="s">
        <v>718</v>
      </c>
      <c r="B232" s="117">
        <v>0</v>
      </c>
    </row>
    <row r="233" spans="1:2" x14ac:dyDescent="0.25">
      <c r="A233" s="118" t="s">
        <v>719</v>
      </c>
      <c r="B233" s="118">
        <v>0</v>
      </c>
    </row>
    <row r="234" spans="1:2" x14ac:dyDescent="0.25">
      <c r="A234" s="117" t="s">
        <v>720</v>
      </c>
      <c r="B234" s="117">
        <v>0</v>
      </c>
    </row>
    <row r="235" spans="1:2" x14ac:dyDescent="0.25">
      <c r="A235" s="118" t="s">
        <v>681</v>
      </c>
      <c r="B235" s="118">
        <v>0</v>
      </c>
    </row>
    <row r="236" spans="1:2" x14ac:dyDescent="0.25">
      <c r="A236" s="117" t="s">
        <v>682</v>
      </c>
      <c r="B236" s="117">
        <v>0</v>
      </c>
    </row>
    <row r="237" spans="1:2" x14ac:dyDescent="0.25">
      <c r="A237" s="118" t="s">
        <v>683</v>
      </c>
      <c r="B237" s="118">
        <v>0</v>
      </c>
    </row>
    <row r="238" spans="1:2" x14ac:dyDescent="0.25">
      <c r="A238" s="117" t="s">
        <v>684</v>
      </c>
      <c r="B238" s="117">
        <v>0</v>
      </c>
    </row>
    <row r="239" spans="1:2" x14ac:dyDescent="0.25">
      <c r="A239" s="118" t="s">
        <v>685</v>
      </c>
      <c r="B239" s="118">
        <v>0</v>
      </c>
    </row>
    <row r="240" spans="1:2" x14ac:dyDescent="0.25">
      <c r="A240" s="117" t="s">
        <v>686</v>
      </c>
      <c r="B240" s="117">
        <v>0</v>
      </c>
    </row>
    <row r="241" spans="1:2" x14ac:dyDescent="0.25">
      <c r="A241" s="118" t="s">
        <v>687</v>
      </c>
      <c r="B241" s="118">
        <v>0</v>
      </c>
    </row>
    <row r="242" spans="1:2" x14ac:dyDescent="0.25">
      <c r="A242" s="117" t="s">
        <v>688</v>
      </c>
      <c r="B242" s="117">
        <v>0</v>
      </c>
    </row>
    <row r="243" spans="1:2" x14ac:dyDescent="0.25">
      <c r="A243" s="118" t="s">
        <v>689</v>
      </c>
      <c r="B243" s="118">
        <v>0</v>
      </c>
    </row>
    <row r="244" spans="1:2" x14ac:dyDescent="0.25">
      <c r="A244" s="117" t="s">
        <v>690</v>
      </c>
      <c r="B244" s="117">
        <v>0</v>
      </c>
    </row>
    <row r="245" spans="1:2" x14ac:dyDescent="0.25">
      <c r="A245" s="118" t="s">
        <v>691</v>
      </c>
      <c r="B245" s="118">
        <v>0</v>
      </c>
    </row>
    <row r="246" spans="1:2" x14ac:dyDescent="0.25">
      <c r="A246" s="117" t="s">
        <v>692</v>
      </c>
      <c r="B246" s="117">
        <v>0</v>
      </c>
    </row>
    <row r="247" spans="1:2" x14ac:dyDescent="0.25">
      <c r="A247" s="118" t="s">
        <v>693</v>
      </c>
      <c r="B247" s="118">
        <v>0</v>
      </c>
    </row>
    <row r="248" spans="1:2" x14ac:dyDescent="0.25">
      <c r="A248" s="117" t="s">
        <v>694</v>
      </c>
      <c r="B248" s="117">
        <v>0</v>
      </c>
    </row>
    <row r="249" spans="1:2" x14ac:dyDescent="0.25">
      <c r="A249" s="118" t="s">
        <v>695</v>
      </c>
      <c r="B249" s="118">
        <v>0</v>
      </c>
    </row>
    <row r="250" spans="1:2" x14ac:dyDescent="0.25">
      <c r="A250" s="117" t="s">
        <v>696</v>
      </c>
      <c r="B250" s="117">
        <v>0</v>
      </c>
    </row>
    <row r="251" spans="1:2" x14ac:dyDescent="0.25">
      <c r="A251" s="118" t="s">
        <v>697</v>
      </c>
      <c r="B251" s="118">
        <v>0</v>
      </c>
    </row>
    <row r="252" spans="1:2" x14ac:dyDescent="0.25">
      <c r="A252" s="118" t="s">
        <v>659</v>
      </c>
      <c r="B252" s="118">
        <v>0</v>
      </c>
    </row>
    <row r="253" spans="1:2" x14ac:dyDescent="0.25">
      <c r="A253" s="117" t="s">
        <v>660</v>
      </c>
      <c r="B253" s="117">
        <v>0</v>
      </c>
    </row>
    <row r="254" spans="1:2" x14ac:dyDescent="0.25">
      <c r="A254" s="118" t="s">
        <v>661</v>
      </c>
      <c r="B254" s="118">
        <v>0</v>
      </c>
    </row>
    <row r="255" spans="1:2" x14ac:dyDescent="0.25">
      <c r="A255" s="117" t="s">
        <v>662</v>
      </c>
      <c r="B255" s="117">
        <v>0</v>
      </c>
    </row>
    <row r="256" spans="1:2" x14ac:dyDescent="0.25">
      <c r="A256" s="118" t="s">
        <v>663</v>
      </c>
      <c r="B256" s="118">
        <v>0</v>
      </c>
    </row>
    <row r="257" spans="1:2" x14ac:dyDescent="0.25">
      <c r="A257" s="117" t="s">
        <v>664</v>
      </c>
      <c r="B257" s="117">
        <v>0</v>
      </c>
    </row>
    <row r="258" spans="1:2" x14ac:dyDescent="0.25">
      <c r="A258" s="118" t="s">
        <v>665</v>
      </c>
      <c r="B258" s="118">
        <v>0</v>
      </c>
    </row>
    <row r="259" spans="1:2" x14ac:dyDescent="0.25">
      <c r="A259" s="117" t="s">
        <v>666</v>
      </c>
      <c r="B259" s="117">
        <v>0</v>
      </c>
    </row>
    <row r="260" spans="1:2" x14ac:dyDescent="0.25">
      <c r="A260" s="118" t="s">
        <v>667</v>
      </c>
      <c r="B260" s="118">
        <v>0</v>
      </c>
    </row>
    <row r="261" spans="1:2" x14ac:dyDescent="0.25">
      <c r="A261" s="117" t="s">
        <v>668</v>
      </c>
      <c r="B261" s="117">
        <v>0</v>
      </c>
    </row>
    <row r="262" spans="1:2" x14ac:dyDescent="0.25">
      <c r="A262" s="118" t="s">
        <v>669</v>
      </c>
      <c r="B262" s="118">
        <v>0</v>
      </c>
    </row>
    <row r="263" spans="1:2" x14ac:dyDescent="0.25">
      <c r="A263" s="117" t="s">
        <v>670</v>
      </c>
      <c r="B263" s="117">
        <v>0</v>
      </c>
    </row>
    <row r="264" spans="1:2" x14ac:dyDescent="0.25">
      <c r="A264" s="118" t="s">
        <v>671</v>
      </c>
      <c r="B264" s="118">
        <v>0</v>
      </c>
    </row>
    <row r="265" spans="1:2" x14ac:dyDescent="0.25">
      <c r="A265" s="117" t="s">
        <v>672</v>
      </c>
      <c r="B265" s="117">
        <v>0</v>
      </c>
    </row>
    <row r="266" spans="1:2" x14ac:dyDescent="0.25">
      <c r="A266" s="118" t="s">
        <v>673</v>
      </c>
      <c r="B266" s="118">
        <v>0</v>
      </c>
    </row>
    <row r="267" spans="1:2" x14ac:dyDescent="0.25">
      <c r="A267" s="117" t="s">
        <v>674</v>
      </c>
      <c r="B267" s="117">
        <v>0</v>
      </c>
    </row>
    <row r="268" spans="1:2" x14ac:dyDescent="0.25">
      <c r="A268" s="118" t="s">
        <v>675</v>
      </c>
      <c r="B268" s="118">
        <v>0</v>
      </c>
    </row>
    <row r="269" spans="1:2" x14ac:dyDescent="0.25">
      <c r="A269" s="117" t="s">
        <v>676</v>
      </c>
      <c r="B269" s="117">
        <v>0</v>
      </c>
    </row>
    <row r="270" spans="1:2" x14ac:dyDescent="0.25">
      <c r="A270" s="118" t="s">
        <v>677</v>
      </c>
      <c r="B270" s="118">
        <v>0</v>
      </c>
    </row>
    <row r="271" spans="1:2" x14ac:dyDescent="0.25">
      <c r="A271" s="117" t="s">
        <v>678</v>
      </c>
      <c r="B271" s="117">
        <v>0</v>
      </c>
    </row>
    <row r="272" spans="1:2" x14ac:dyDescent="0.25">
      <c r="A272" s="118" t="s">
        <v>679</v>
      </c>
      <c r="B272" s="118">
        <v>0</v>
      </c>
    </row>
    <row r="273" spans="1:2" x14ac:dyDescent="0.25">
      <c r="A273" s="117" t="s">
        <v>680</v>
      </c>
      <c r="B273" s="117">
        <v>0</v>
      </c>
    </row>
  </sheetData>
  <autoFilter ref="A1:B1" xr:uid="{EB06CE19-6147-4200-A07D-CBA0D742E7C5}">
    <sortState xmlns:xlrd2="http://schemas.microsoft.com/office/spreadsheetml/2017/richdata2" ref="A2:B273">
      <sortCondition descending="1"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628B33CF-2396-47D8-A52D-77E88D81CBCE}">
  <ds:schemaRefs>
    <ds:schemaRef ds:uri="http://gemini/pivotcustomization/RelationshipAutoDetectionEnabled"/>
  </ds:schemaRefs>
</ds:datastoreItem>
</file>

<file path=customXml/itemProps2.xml><?xml version="1.0" encoding="utf-8"?>
<ds:datastoreItem xmlns:ds="http://schemas.openxmlformats.org/officeDocument/2006/customXml" ds:itemID="{1C0FE0BC-F2ED-42CB-905D-E0F79A622914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FD507E8E-6051-493A-A046-788CF95C1B9D}">
  <ds:schemaRefs>
    <ds:schemaRef ds:uri="http://gemini/pivotcustomization/PowerPivotVersion"/>
  </ds:schemaRefs>
</ds:datastoreItem>
</file>

<file path=customXml/itemProps4.xml><?xml version="1.0" encoding="utf-8"?>
<ds:datastoreItem xmlns:ds="http://schemas.openxmlformats.org/officeDocument/2006/customXml" ds:itemID="{BECCFE08-B01F-4CCF-8B0E-4B5416541A3A}">
  <ds:schemaRefs>
    <ds:schemaRef ds:uri="http://gemini/pivotcustomization/IsSandboxEmbedded"/>
  </ds:schemaRefs>
</ds:datastoreItem>
</file>

<file path=customXml/itemProps5.xml><?xml version="1.0" encoding="utf-8"?>
<ds:datastoreItem xmlns:ds="http://schemas.openxmlformats.org/officeDocument/2006/customXml" ds:itemID="{AB41819D-97C8-43B1-B905-17B9E0AE79A8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0E51EC26-A628-431E-A5DD-0DE8FC05988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262cc78-5686-4f0c-9282-55bf52f286dd}" enabled="1" method="Standard" siteId="{947cb559-a380-4152-9eb5-c7aaf41b194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Leaderboards</vt:lpstr>
      <vt:lpstr>Thursday Pairs</vt:lpstr>
      <vt:lpstr>Thursday Players</vt:lpstr>
      <vt:lpstr>Weekend Quads</vt:lpstr>
      <vt:lpstr>Weekend Players</vt:lpstr>
      <vt:lpstr>Friday Pairs</vt:lpstr>
      <vt:lpstr>Friday Players</vt:lpstr>
      <vt:lpstr>Saturday Pairs</vt:lpstr>
      <vt:lpstr>Saturday Players</vt:lpstr>
      <vt:lpstr>Sunday Pairs</vt:lpstr>
      <vt:lpstr>Sunday Players</vt:lpstr>
      <vt:lpstr>The Championship</vt:lpstr>
      <vt:lpstr>Monday Pairs</vt:lpstr>
      <vt:lpstr>Monday Players</vt:lpstr>
      <vt:lpstr>Punters</vt:lpstr>
      <vt:lpstr>Player Selection Database</vt:lpstr>
      <vt:lpstr>Game 1</vt:lpstr>
      <vt:lpstr>Game 2</vt:lpstr>
      <vt:lpstr>Game 3</vt:lpstr>
      <vt:lpstr>Game 4</vt:lpstr>
      <vt:lpstr>Game 5</vt:lpstr>
      <vt:lpstr>Game 6</vt:lpstr>
      <vt:lpstr>Game 7</vt:lpstr>
      <vt:lpstr>Game 8</vt:lpstr>
      <vt:lpstr>Game 9</vt:lpstr>
      <vt:lpstr>Avg Weekend Players</vt:lpstr>
      <vt:lpstr>Avg Sunday Players</vt:lpstr>
      <vt:lpstr>WeekendQuads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 Penfold</dc:creator>
  <cp:keywords/>
  <dc:description/>
  <cp:lastModifiedBy>Wayne Penfold</cp:lastModifiedBy>
  <cp:revision/>
  <dcterms:created xsi:type="dcterms:W3CDTF">2025-04-26T13:29:41Z</dcterms:created>
  <dcterms:modified xsi:type="dcterms:W3CDTF">2025-07-11T21:46:10Z</dcterms:modified>
  <cp:category/>
  <cp:contentStatus/>
</cp:coreProperties>
</file>