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curso excell\tema 1\T1_01 Tipos de datos y validación\"/>
    </mc:Choice>
  </mc:AlternateContent>
  <xr:revisionPtr revIDLastSave="0" documentId="13_ncr:1_{73723BB1-7566-4A37-B438-4DFCD328BC3B}" xr6:coauthVersionLast="47" xr6:coauthVersionMax="47" xr10:uidLastSave="{00000000-0000-0000-0000-000000000000}"/>
  <bookViews>
    <workbookView xWindow="-108" yWindow="-108" windowWidth="23256" windowHeight="12456" tabRatio="811" activeTab="3" xr2:uid="{78305347-6C48-4007-B7FF-0E4CFCCB9317}"/>
  </bookViews>
  <sheets>
    <sheet name="Definición" sheetId="3" r:id="rId1"/>
    <sheet name="Validación de datos básica" sheetId="2" r:id="rId2"/>
    <sheet name="Validación de datos avanzada" sheetId="1" r:id="rId3"/>
    <sheet name="V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<sst xmlns="http://schemas.openxmlformats.org/spreadsheetml/2006/main" count="114" uniqueCount="104">
  <si>
    <t>Fórmula</t>
  </si>
  <si>
    <t>Descripción</t>
  </si>
  <si>
    <t>=ESTEXTO(A1)</t>
  </si>
  <si>
    <t>Escribir solo texto.</t>
  </si>
  <si>
    <t>Escribir texto en mayúsculas.</t>
  </si>
  <si>
    <t>Escribir texto en minúsculas.</t>
  </si>
  <si>
    <t>Escribir la primera letra de cada palabra en mayúsculas y el resto en minúsculas.</t>
  </si>
  <si>
    <t>Escribir solo letras de la A a la Z (en mayúsculas y minúsculas)</t>
  </si>
  <si>
    <t>Escribir valores que comiencen con AA- (mayúsculas)</t>
  </si>
  <si>
    <t>Escribir valores que incluyan AA</t>
  </si>
  <si>
    <t>Escribir texto cuyo quinto carácter sea una L mayúscula.</t>
  </si>
  <si>
    <t>Escribir texto que comience por EXC y tenga 6 o más caracteres.</t>
  </si>
  <si>
    <t>Escribir texto sin espacios</t>
  </si>
  <si>
    <t>Validación para correos electrónicos.</t>
  </si>
  <si>
    <t>Evitar 2 o más @</t>
  </si>
  <si>
    <t>Escribir solo fórmulas</t>
  </si>
  <si>
    <t>Textos</t>
  </si>
  <si>
    <t>Escribir solo números</t>
  </si>
  <si>
    <t>Escribir solo números pares.</t>
  </si>
  <si>
    <t>Escribir números con tres o menos dígitos</t>
  </si>
  <si>
    <t>Escribir tres letras en mayúsculas y tres números</t>
  </si>
  <si>
    <t>Escribir valores de 1 a 500 y de 700 a 799.</t>
  </si>
  <si>
    <t>Validar número de teléfono (9 dígitos).</t>
  </si>
  <si>
    <t>Números</t>
  </si>
  <si>
    <t>Limitar la fecha al año actual.</t>
  </si>
  <si>
    <t>Limitar la fecha al mes actual.</t>
  </si>
  <si>
    <t>Fecha que no sea fin de semana.</t>
  </si>
  <si>
    <t>Fechas de los próximos 30 días.</t>
  </si>
  <si>
    <t>Evitar valores repetidos entre celdas.</t>
  </si>
  <si>
    <t>Fechas</t>
  </si>
  <si>
    <t>Evitar valores repetidos en la misma columna.</t>
  </si>
  <si>
    <t>Evitar valores repetidos en la misma fila.</t>
  </si>
  <si>
    <t>Evitar valores repetidos entre diferentes columnas.</t>
  </si>
  <si>
    <t>Valores únicos</t>
  </si>
  <si>
    <t>Resultado</t>
  </si>
  <si>
    <t>=IGUAL(A1;MAYUSC(A1))</t>
  </si>
  <si>
    <t>=IGUAL(A1;MINUSC(A1))</t>
  </si>
  <si>
    <t>=IGUAL(A1;NOMPROPIO(A1))</t>
  </si>
  <si>
    <t>=ESNUMERO(SUMAPRODUCTO(HALLAR(EXTRAE(A1;FILA(INDIRECTO("1:"&amp;LARGO(A1)));1);"abcdefghijklmnopqrstuvwxyzABCDEFGHIJKLMNOPQRSTUVWXYZ")))</t>
  </si>
  <si>
    <t>=IGUAL(IZQUIERDA(A1;3);"AA-")</t>
  </si>
  <si>
    <t>=CONTAR.SI(A1;"*aa*")</t>
  </si>
  <si>
    <t>=IGUAL("L";EXTRAE(A1;5;1))</t>
  </si>
  <si>
    <t>=Y(IZQUIERDA(A1;3)="EXC";LARGO(A1)&gt;=6)</t>
  </si>
  <si>
    <t>=A1=SUSTITUIR(A1;" ";"")</t>
  </si>
  <si>
    <t>=LARGO(A1)=LARGO(SUSTITUIR(A1;" ";""))</t>
  </si>
  <si>
    <t>=O(ESNUMERO(COINCIDIR("*@*.???";A1;0));ESNUMERO(COINCIDIR("*@*.??";A1;0)))</t>
  </si>
  <si>
    <t>=SUMA(LARGO(A1)-LARGO(SUSTITUIR(A1;"@";"")))=1</t>
  </si>
  <si>
    <t>=ESFORMULA(A1)</t>
  </si>
  <si>
    <t>=ESNUMERO(A1)</t>
  </si>
  <si>
    <t>=(RESIDUO(A68;2)=0)</t>
  </si>
  <si>
    <t>=Y(LARGO(A1)&lt;=3;ESNUMERO(A1))</t>
  </si>
  <si>
    <t>=Y(LARGO(A1)=6;IGUAL(A1;MAYUSC(A1));ESERROR(VALOR(EXTRAE(A1;1;1)));ESERROR(VALOR(EXTRAE(A1;3;1)));ESERROR(VALOR(EXTRAE(A1;4;3)))=FALSO)=VERDADERO</t>
  </si>
  <si>
    <t>=O(Y(A1&gt;=1;A1&lt;=500);Y(A1&gt;700;A1&lt;=799))</t>
  </si>
  <si>
    <t>=Y(ESNUMERO(A1);LARGO(A1)=9)</t>
  </si>
  <si>
    <t>=AÑO(A1)=AÑO(HOY())</t>
  </si>
  <si>
    <t>=MES(A1)=MES(HOY())</t>
  </si>
  <si>
    <t>=Y(DIASEM(A1;11)&lt;&gt;6;DIASEM(A1;11)&lt;&gt;7)</t>
  </si>
  <si>
    <t>=Y(A1&gt;HOY();A1&lt;=(HOY()+30))</t>
  </si>
  <si>
    <t>=B1&lt;&gt;A1</t>
  </si>
  <si>
    <t>=CONTAR.SI($A$2:$A$10;A2)=1</t>
  </si>
  <si>
    <t>=CONTAR.SI($A$2:$F$2;A2)=1</t>
  </si>
  <si>
    <t>=CONTAR.SI($A$2:$A$9;B2)&lt;&gt;1</t>
  </si>
  <si>
    <t>Número entero</t>
  </si>
  <si>
    <t>Decimal</t>
  </si>
  <si>
    <t>Lista</t>
  </si>
  <si>
    <t>Fecha</t>
  </si>
  <si>
    <t>Hora</t>
  </si>
  <si>
    <t>Longitud de texto</t>
  </si>
  <si>
    <t>Valores entre 150 y 500</t>
  </si>
  <si>
    <t>Escoger valores de la lista</t>
  </si>
  <si>
    <t>Fechas entre el 01/01/19 y el 26/03/19</t>
  </si>
  <si>
    <t>Horas desde las 08:32 hasta las 19:43</t>
  </si>
  <si>
    <t>5 caracteres longitud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</si>
  <si>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</si>
  <si>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</si>
  <si>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</si>
  <si>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</si>
  <si>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</si>
  <si>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</si>
  <si>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</si>
  <si>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</si>
  <si>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</si>
  <si>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</si>
  <si>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</si>
  <si>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</si>
  <si>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Ejemplos de validación de datos</t>
  </si>
  <si>
    <t>DNI</t>
  </si>
  <si>
    <t>Tipos de validación</t>
  </si>
  <si>
    <t>Validación de datos</t>
  </si>
  <si>
    <t>Calific.</t>
  </si>
  <si>
    <t>Insuficiente</t>
  </si>
  <si>
    <t>Suficiente</t>
  </si>
  <si>
    <t>Bien</t>
  </si>
  <si>
    <t>Notable</t>
  </si>
  <si>
    <t>Sobresaliente</t>
  </si>
  <si>
    <t>Comienzo</t>
  </si>
  <si>
    <t>Fin</t>
  </si>
  <si>
    <t>=Y(LARGO(D11)=9; ESNUMERO(VALOR(IZQUIERDA(D11;8))); ESERROR(VALOR(DERECHA(D11;1))))</t>
  </si>
  <si>
    <t>=Y(LARGO(A1)=9, ESNUMERO(VALOR(IZQUIERDA(A1,8))), DERECHA(A1,1)=EXTRAE("TRWAGMYFPDXBNJZSQVHLCKE",1+RESIDUO(VALOR(IZQUIERDA(A1,8)),23),1))</t>
  </si>
  <si>
    <t>UNO</t>
  </si>
  <si>
    <t>UNO N</t>
  </si>
  <si>
    <t xml:space="preserve"> </t>
  </si>
  <si>
    <t>hola7</t>
  </si>
  <si>
    <t>49033313!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</si>
</sst>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ato"/>
      <family val="2"/>
    </font>
    <font>
      <sz val="10"/>
      <color rgb="FF000000"/>
      <name val="Lato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465926084170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quotePrefix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4" borderId="0" xfId="0" quotePrefix="1" applyFill="1"/>
    <xf numFmtId="0" fontId="2" fillId="4" borderId="0" xfId="0" applyFont="1" applyFill="1"/>
    <xf numFmtId="0" fontId="0" fillId="4" borderId="0" xfId="0" applyFill="1"/>
    <xf numFmtId="0" fontId="0" fillId="5" borderId="0" xfId="0" quotePrefix="1" applyFill="1"/>
    <xf numFmtId="0" fontId="2" fillId="5" borderId="0" xfId="0" applyFont="1" applyFill="1"/>
    <xf numFmtId="0" fontId="0" fillId="5" borderId="0" xfId="0" applyFill="1"/>
    <xf numFmtId="0" fontId="0" fillId="6" borderId="0" xfId="0" quotePrefix="1" applyFill="1"/>
    <xf numFmtId="0" fontId="2" fillId="6" borderId="0" xfId="0" applyFont="1" applyFill="1"/>
    <xf numFmtId="0" fontId="0" fillId="6" borderId="0" xfId="0" applyFill="1"/>
    <xf numFmtId="0" fontId="0" fillId="8" borderId="4" xfId="0" applyFill="1" applyBorder="1"/>
    <xf numFmtId="0" fontId="0" fillId="8" borderId="5" xfId="0" applyFill="1" applyBorder="1"/>
    <xf numFmtId="0" fontId="6" fillId="9" borderId="0" xfId="0" quotePrefix="1" applyFont="1" applyFill="1" applyAlignment="1">
      <alignment horizontal="left" vertical="center"/>
    </xf>
    <xf numFmtId="0" fontId="0" fillId="9" borderId="0" xfId="0" applyFill="1" applyAlignment="1">
      <alignment vertical="center"/>
    </xf>
    <xf numFmtId="0" fontId="0" fillId="8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7" borderId="0" xfId="0" applyFont="1" applyFill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1" fillId="7" borderId="20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7" borderId="22" xfId="0" applyFont="1" applyFill="1" applyBorder="1" applyAlignment="1">
      <alignment horizontal="center" wrapText="1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4" fontId="0" fillId="5" borderId="18" xfId="0" applyNumberFormat="1" applyFill="1" applyBorder="1" applyAlignment="1">
      <alignment horizontal="center"/>
    </xf>
    <xf numFmtId="14" fontId="0" fillId="8" borderId="28" xfId="0" applyNumberFormat="1" applyFill="1" applyBorder="1" applyAlignment="1">
      <alignment horizontal="center"/>
    </xf>
    <xf numFmtId="14" fontId="0" fillId="8" borderId="13" xfId="0" applyNumberFormat="1" applyFill="1" applyBorder="1" applyAlignment="1">
      <alignment horizontal="center"/>
    </xf>
    <xf numFmtId="20" fontId="0" fillId="8" borderId="23" xfId="0" applyNumberFormat="1" applyFill="1" applyBorder="1" applyAlignment="1">
      <alignment horizontal="center"/>
    </xf>
    <xf numFmtId="20" fontId="0" fillId="8" borderId="25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8" borderId="0" xfId="0" quotePrefix="1" applyFill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6" xfId="0" applyFont="1" applyFill="1" applyBorder="1" applyAlignment="1">
      <alignment horizontal="right"/>
    </xf>
    <xf numFmtId="0" fontId="1" fillId="7" borderId="27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0" fontId="0" fillId="5" borderId="9" xfId="0" applyNumberFormat="1" applyFill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26136F6-E11E-4064-A560-C3A717CA3D52}"/>
            </a:ext>
          </a:extLst>
        </xdr:cNvPr>
        <xdr:cNvGrpSpPr/>
      </xdr:nvGrpSpPr>
      <xdr:grpSpPr>
        <a:xfrm>
          <a:off x="0" y="0"/>
          <a:ext cx="13343467" cy="547864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ADDAB35E-AB43-7BA5-D973-BF45C254DD57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BE361B04-D57A-22A9-9DD6-DA42CAA1DA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4775"/>
            <a:ext cx="2216280" cy="400050"/>
          </a:xfrm>
          <a:prstGeom prst="rect">
            <a:avLst/>
          </a:prstGeom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2F3A32BA-8A8C-BE66-836D-435B9F7ED84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</a:t>
            </a:r>
            <a:r>
              <a:rPr lang="es-ES" sz="2400" baseline="0">
                <a:solidFill>
                  <a:schemeClr val="bg1"/>
                </a:solidFill>
              </a:rPr>
              <a:t> de datos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663222</xdr:colOff>
      <xdr:row>20</xdr:row>
      <xdr:rowOff>141111</xdr:rowOff>
    </xdr:from>
    <xdr:to>
      <xdr:col>8</xdr:col>
      <xdr:colOff>1051277</xdr:colOff>
      <xdr:row>39</xdr:row>
      <xdr:rowOff>7055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01635EB-4849-5B66-586E-D3F0A9467F77}"/>
            </a:ext>
          </a:extLst>
        </xdr:cNvPr>
        <xdr:cNvSpPr txBox="1"/>
      </xdr:nvSpPr>
      <xdr:spPr>
        <a:xfrm>
          <a:off x="663222" y="3915833"/>
          <a:ext cx="8283222" cy="3351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/>
        </a:p>
        <a:p>
          <a:r>
            <a:rPr lang="es-ES"/>
            <a:t>En este caso se ha usado una validación de datos personalizada, algo compleja y anidada, para asegurar que el valor introducido en la celda cumple un formato específico. La fórmula:</a:t>
          </a:r>
        </a:p>
        <a:p>
          <a:r>
            <a:rPr lang="es-ES" sz="1100" b="1"/>
            <a:t>=Y(LARGO(D11)=9; ESNUMERO(VALOR(IZQUIERDA(D11;8))); ESERROR(VALOR(DERECHA(D11;1)))) </a:t>
          </a:r>
        </a:p>
        <a:p>
          <a:endParaRPr lang="es-ES" sz="1100" b="1"/>
        </a:p>
        <a:p>
          <a:r>
            <a:rPr lang="es-ES" b="1"/>
            <a:t>	-Y</a:t>
          </a:r>
          <a:r>
            <a:rPr lang="es-ES"/>
            <a:t>: todas las condiciones tienen que cumplirse simultáneamente.</a:t>
          </a:r>
        </a:p>
        <a:p>
          <a:endParaRPr lang="es-ES"/>
        </a:p>
        <a:p>
          <a:r>
            <a:rPr lang="es-ES" b="1"/>
            <a:t>	-LARGO(D11)=9</a:t>
          </a:r>
          <a:r>
            <a:rPr lang="es-ES"/>
            <a:t>: el valor debe tener exactamente 9 caracteres.</a:t>
          </a:r>
        </a:p>
        <a:p>
          <a:endParaRPr lang="es-ES"/>
        </a:p>
        <a:p>
          <a:r>
            <a:rPr lang="es-ES" b="1"/>
            <a:t>	-ESNUMERO(VALOR(IZQUIERDA(D11;8)))</a:t>
          </a:r>
          <a:r>
            <a:rPr lang="es-ES"/>
            <a:t>: toma los primeros 8 caracteres desde la izquierda, convierte ese texto a número 	con VALOR y verifica que sea un número válido con ESNUMERO.</a:t>
          </a:r>
        </a:p>
        <a:p>
          <a:endParaRPr lang="es-ES"/>
        </a:p>
        <a:p>
          <a:r>
            <a:rPr lang="es-ES" b="1"/>
            <a:t>	-ESERROR(VALOR(DERECHA(D11;1)))</a:t>
          </a:r>
          <a:r>
            <a:rPr lang="es-ES"/>
            <a:t>: toma el último carácter, intenta convertirlo a número; si da error significa que no es un 	número, lo que hace que la condición sea verdadera.</a:t>
          </a:r>
        </a:p>
        <a:p>
          <a:endParaRPr lang="es-ES"/>
        </a:p>
        <a:p>
          <a:r>
            <a:rPr lang="es-ES"/>
            <a:t>Una limitación es que este último chequeo solo garantiza que el último carácter no sea numérico, pero no valida que sea una letra válida para un DNI/NIF. Por ejemplo, caracteres como “¡” pasarían esta prueba, aunque no son correctos en un DNI. Por eso, esta validación es útil pero puede necesitar ajustes para casos más estrictos.</a:t>
          </a:r>
        </a:p>
        <a:p>
          <a:endParaRPr lang="es-ES" sz="1100" b="1"/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541020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2142A0D-AB61-4AD0-B687-22E6430111F3}"/>
            </a:ext>
          </a:extLst>
        </xdr:cNvPr>
        <xdr:cNvGrpSpPr/>
      </xdr:nvGrpSpPr>
      <xdr:grpSpPr>
        <a:xfrm>
          <a:off x="0" y="0"/>
          <a:ext cx="1308354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55901592-DC39-2058-9F80-4EBB1A19F254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93D455C-A712-BD0C-D29A-8C6DA7CB716C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 de datos básica</a:t>
            </a:r>
          </a:p>
        </xdr:txBody>
      </xdr:sp>
    </xdr:grpSp>
    <xdr:clientData/>
  </xdr:twoCellAnchor>
  <xdr:twoCellAnchor>
    <xdr:from>
      <xdr:col>0</xdr:col>
      <xdr:colOff>0</xdr:colOff>
      <xdr:row>19</xdr:row>
      <xdr:rowOff>60960</xdr:rowOff>
    </xdr:from>
    <xdr:to>
      <xdr:col>7</xdr:col>
      <xdr:colOff>1188720</xdr:colOff>
      <xdr:row>35</xdr:row>
      <xdr:rowOff>60960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1FA3D3B-4B0C-B05E-7745-9015EA01CDA7}"/>
            </a:ext>
          </a:extLst>
        </xdr:cNvPr>
        <xdr:cNvSpPr txBox="1"/>
      </xdr:nvSpPr>
      <xdr:spPr>
        <a:xfrm>
          <a:off x="0" y="3825240"/>
          <a:ext cx="7650480" cy="292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✅ </a:t>
          </a:r>
          <a:r>
            <a:rPr lang="es-ES" b="1"/>
            <a:t>Validación de datos en Excel</a:t>
          </a:r>
          <a:br>
            <a:rPr lang="es-ES"/>
          </a:br>
          <a:r>
            <a:rPr lang="es-ES"/>
            <a:t>No necesitamos escribir fórmulas para aplicar restricciones básicas.</a:t>
          </a:r>
        </a:p>
        <a:p>
          <a:r>
            <a:rPr lang="es-ES"/>
            <a:t>Solo tenemos que ir a la pestaña </a:t>
          </a:r>
          <a:r>
            <a:rPr lang="es-ES" b="1"/>
            <a:t>“Datos”</a:t>
          </a:r>
          <a:r>
            <a:rPr lang="es-ES"/>
            <a:t> → </a:t>
          </a:r>
          <a:r>
            <a:rPr lang="es-ES" b="1"/>
            <a:t>“Validación de datos”</a:t>
          </a:r>
          <a:r>
            <a:rPr lang="es-ES"/>
            <a:t>.</a:t>
          </a:r>
        </a:p>
        <a:p>
          <a:r>
            <a:rPr lang="es-ES"/>
            <a:t>Desde esa ventana podemos:</a:t>
          </a:r>
        </a:p>
        <a:p>
          <a:r>
            <a:rPr lang="es-ES"/>
            <a:t>Establecer límites numéricos (por ejemplo: permitir solo valores entre 1 y 100).</a:t>
          </a:r>
        </a:p>
        <a:p>
          <a:r>
            <a:rPr lang="es-ES"/>
            <a:t>Permitir únicamente ciertos valores mediante una </a:t>
          </a:r>
          <a:r>
            <a:rPr lang="es-ES" b="1"/>
            <a:t>lista desplegable</a:t>
          </a:r>
          <a:r>
            <a:rPr lang="es-ES"/>
            <a:t>.</a:t>
          </a:r>
        </a:p>
        <a:p>
          <a:r>
            <a:rPr lang="es-ES"/>
            <a:t>Restringir el formato de los datos (como fechas, texto, longitud, etc.).</a:t>
          </a:r>
        </a:p>
        <a:p>
          <a:r>
            <a:rPr lang="es-ES"/>
            <a:t>Y también </a:t>
          </a:r>
          <a:r>
            <a:rPr lang="es-ES" b="1"/>
            <a:t>personalizar el mensaje de error</a:t>
          </a:r>
          <a:r>
            <a:rPr lang="es-ES"/>
            <a:t> que aparecerá si alguien introduce un valor no válido. Esto nos permite dar instrucciones claras o avisos personalizados.</a:t>
          </a:r>
        </a:p>
        <a:p>
          <a:r>
            <a:rPr lang="es-ES"/>
            <a:t>🔁 </a:t>
          </a:r>
          <a:r>
            <a:rPr lang="es-ES" b="1"/>
            <a:t>Opciones de entrada</a:t>
          </a:r>
          <a:br>
            <a:rPr lang="es-ES"/>
          </a:br>
          <a:r>
            <a:rPr lang="es-ES"/>
            <a:t>Podemos:</a:t>
          </a:r>
        </a:p>
        <a:p>
          <a:r>
            <a:rPr lang="es-ES"/>
            <a:t>Escribir los valores directamente (por ejemplo: mínimo = 0, máximo = 10).</a:t>
          </a:r>
        </a:p>
        <a:p>
          <a:r>
            <a:rPr lang="es-ES"/>
            <a:t>O hacer referencia a celdas (por ejemplo: mínimo = A1, máximo = B1), lo que nos da más flexibilidad si los valores pueden cambiar.</a:t>
          </a:r>
        </a:p>
        <a:p>
          <a:endParaRPr lang="es-ES"/>
        </a:p>
        <a:p>
          <a:r>
            <a:rPr lang="es-ES"/>
            <a:t>🖼️ Para que lo veamos más claro, hemos incluido un pantallazo explicativo en la hoja </a:t>
          </a:r>
          <a:r>
            <a:rPr lang="es-ES" b="1"/>
            <a:t>“VER”</a:t>
          </a:r>
          <a:r>
            <a:rPr lang="es-ES"/>
            <a:t>, donde se muestra visualmente cómo acceder y configurar estas validaciones.</a:t>
          </a: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4C5580-CE48-40AD-84C5-D3DF701A08ED}"/>
            </a:ext>
          </a:extLst>
        </xdr:cNvPr>
        <xdr:cNvGrpSpPr/>
      </xdr:nvGrpSpPr>
      <xdr:grpSpPr>
        <a:xfrm>
          <a:off x="0" y="0"/>
          <a:ext cx="15471866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F4B7170A-ADED-DDD5-D2BB-B0453B929EA9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4EB962DF-1E9A-2449-BDA3-CED132011A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4775"/>
            <a:ext cx="2216280" cy="400050"/>
          </a:xfrm>
          <a:prstGeom prst="rect">
            <a:avLst/>
          </a:prstGeom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E6D2988A-C778-E36B-A91B-54273198181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 de datos avanzada</a:t>
            </a:r>
          </a:p>
        </xdr:txBody>
      </xdr:sp>
    </xdr:grpSp>
    <xdr:clientData/>
  </xdr:twoCellAnchor>
  <xdr:twoCellAnchor>
    <xdr:from>
      <xdr:col>1</xdr:col>
      <xdr:colOff>204651</xdr:colOff>
      <xdr:row>2</xdr:row>
      <xdr:rowOff>139336</xdr:rowOff>
    </xdr:from>
    <xdr:to>
      <xdr:col>1</xdr:col>
      <xdr:colOff>2355668</xdr:colOff>
      <xdr:row>8</xdr:row>
      <xdr:rowOff>91440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61BCBB9-4EC6-CF0E-BBCC-38B84C17A2B6}"/>
            </a:ext>
          </a:extLst>
        </xdr:cNvPr>
        <xdr:cNvSpPr txBox="1"/>
      </xdr:nvSpPr>
      <xdr:spPr>
        <a:xfrm>
          <a:off x="1807028" y="505096"/>
          <a:ext cx="2151017" cy="1049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Aqui se habla de la celda "A1",</a:t>
          </a:r>
          <a:r>
            <a:rPr lang="es-ES" sz="1100" baseline="0"/>
            <a:t> es un error, se trata de la celda "A4", la he puesto en color ris, prueba a cambiar su valor y mira como cambia "Resultados"</a:t>
          </a:r>
          <a:endParaRPr lang="es-ES" sz="1100"/>
        </a:p>
      </xdr:txBody>
    </xdr:sp>
    <xdr:clientData/>
  </xdr:twoCellAnchor>
  <xdr:twoCellAnchor>
    <xdr:from>
      <xdr:col>1</xdr:col>
      <xdr:colOff>1349829</xdr:colOff>
      <xdr:row>7</xdr:row>
      <xdr:rowOff>104503</xdr:rowOff>
    </xdr:from>
    <xdr:to>
      <xdr:col>2</xdr:col>
      <xdr:colOff>217714</xdr:colOff>
      <xdr:row>9</xdr:row>
      <xdr:rowOff>74023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A3F93B5-A398-C38F-4FF9-40C76EBEBD86}"/>
            </a:ext>
          </a:extLst>
        </xdr:cNvPr>
        <xdr:cNvCxnSpPr/>
      </xdr:nvCxnSpPr>
      <xdr:spPr>
        <a:xfrm>
          <a:off x="2952206" y="1384663"/>
          <a:ext cx="1267097" cy="33528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0</xdr:rowOff>
    </xdr:from>
    <xdr:to>
      <xdr:col>13</xdr:col>
      <xdr:colOff>137160</xdr:colOff>
      <xdr:row>30</xdr:row>
      <xdr:rowOff>74104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1B181-701B-AF0D-1105-EB32AE2D4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0"/>
          <a:ext cx="10378440" cy="5560504"/>
        </a:xfrm>
        <a:prstGeom prst="rect">
          <a:avLst/>
        </a:prstGeom>
      </xdr:spPr>
    </xdr:pic>
    <xdr:clientData/>
  </xdr:twoCellAnchor>
  <xdr:twoCellAnchor>
    <xdr:from>
      <xdr:col>2</xdr:col>
      <xdr:colOff>749760</xdr:colOff>
      <xdr:row>1</xdr:row>
      <xdr:rowOff>52687</xdr:rowOff>
    </xdr:from>
    <xdr:to>
      <xdr:col>4</xdr:col>
      <xdr:colOff>560071</xdr:colOff>
      <xdr:row>5</xdr:row>
      <xdr:rowOff>118128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F459D467-E8E8-7603-0EF7-46E294CEA9FA}"/>
            </a:ext>
          </a:extLst>
        </xdr:cNvPr>
        <xdr:cNvSpPr/>
      </xdr:nvSpPr>
      <xdr:spPr>
        <a:xfrm rot="19008181">
          <a:off x="2334720" y="235567"/>
          <a:ext cx="1395271" cy="79696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617220</xdr:colOff>
      <xdr:row>3</xdr:row>
      <xdr:rowOff>167640</xdr:rowOff>
    </xdr:from>
    <xdr:to>
      <xdr:col>9</xdr:col>
      <xdr:colOff>647700</xdr:colOff>
      <xdr:row>5</xdr:row>
      <xdr:rowOff>83820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61ED76A-490C-623C-861B-A5B68BB6AA2D}"/>
            </a:ext>
          </a:extLst>
        </xdr:cNvPr>
        <xdr:cNvCxnSpPr/>
      </xdr:nvCxnSpPr>
      <xdr:spPr>
        <a:xfrm flipH="1" flipV="1">
          <a:off x="6957060" y="716280"/>
          <a:ext cx="822960" cy="2819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655320</xdr:colOff>
      <xdr:row>5</xdr:row>
      <xdr:rowOff>76200</xdr:rowOff>
    </xdr:from>
    <xdr:to>
      <xdr:col>12</xdr:col>
      <xdr:colOff>137160</xdr:colOff>
      <xdr:row>6</xdr:row>
      <xdr:rowOff>144780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1DC3FC4-C623-2765-7B40-A39C4FCEE605}"/>
            </a:ext>
          </a:extLst>
        </xdr:cNvPr>
        <xdr:cNvSpPr txBox="1"/>
      </xdr:nvSpPr>
      <xdr:spPr>
        <a:xfrm>
          <a:off x="7787640" y="990600"/>
          <a:ext cx="18592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Esto</a:t>
          </a:r>
          <a:r>
            <a:rPr lang="es-ES" sz="1100" baseline="0"/>
            <a:t> es "Validación de datos"</a:t>
          </a:r>
          <a:endParaRPr lang="es-ES" sz="1100"/>
        </a:p>
      </xdr:txBody>
    </xdr:sp>
    <xdr:clientData/>
  </xdr:twoCellAnchor>
  <xdr:twoCellAnchor>
    <xdr:from>
      <xdr:col>10</xdr:col>
      <xdr:colOff>350520</xdr:colOff>
      <xdr:row>20</xdr:row>
      <xdr:rowOff>91440</xdr:rowOff>
    </xdr:from>
    <xdr:to>
      <xdr:col>14</xdr:col>
      <xdr:colOff>662940</xdr:colOff>
      <xdr:row>24</xdr:row>
      <xdr:rowOff>45720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9082EEF-85DB-637C-D3BB-0F6A36ECB85D}"/>
            </a:ext>
          </a:extLst>
        </xdr:cNvPr>
        <xdr:cNvSpPr txBox="1"/>
      </xdr:nvSpPr>
      <xdr:spPr>
        <a:xfrm>
          <a:off x="8275320" y="3749040"/>
          <a:ext cx="348234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Con esta ventana, que aparece al hacer clic en </a:t>
          </a:r>
          <a:r>
            <a:rPr lang="es-ES" b="1"/>
            <a:t>"Validación de datos"</a:t>
          </a:r>
          <a:r>
            <a:rPr lang="es-ES"/>
            <a:t>, podrás </a:t>
          </a:r>
          <a:r>
            <a:rPr lang="es-ES" i="1"/>
            <a:t>trastear</a:t>
          </a:r>
          <a:r>
            <a:rPr lang="es-ES"/>
            <a:t> (como ya hemos dicho) y probar distintas configuraciones.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18C8-3D78-4F2B-96EF-E302C183A9E3}">
  <dimension ref="A4:K35"/>
  <sheetViews>
    <sheetView topLeftCell="A7" zoomScale="108" zoomScaleNormal="190" workbookViewId="0">
      <selection activeCell="B20" sqref="B20"/>
    </sheetView>
  </sheetViews>
  <sheetFormatPr baseColWidth="10" defaultRowHeight="14.4" x14ac:dyDescent="0.3"/>
  <cols>
    <col min="6" max="6" width="25.88671875" customWidth="1"/>
    <col min="7" max="7" width="5.6640625" customWidth="1"/>
    <col min="8" max="11" width="25.88671875" customWidth="1"/>
  </cols>
  <sheetData>
    <row r="4" spans="1:11" ht="22.8" x14ac:dyDescent="0.3">
      <c r="A4" s="17" t="s">
        <v>88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3">
      <c r="A8" s="19"/>
      <c r="B8" s="19"/>
      <c r="C8" s="19"/>
      <c r="D8" s="19"/>
      <c r="E8" s="19"/>
      <c r="F8" s="19"/>
      <c r="G8" s="19"/>
      <c r="H8" s="46" t="s">
        <v>87</v>
      </c>
      <c r="I8" s="19"/>
      <c r="J8" s="19"/>
      <c r="K8" s="19"/>
    </row>
    <row r="9" spans="1:11" x14ac:dyDescent="0.3">
      <c r="A9" s="19"/>
      <c r="B9" s="19"/>
      <c r="C9" s="19"/>
      <c r="D9" s="19"/>
      <c r="E9" s="19"/>
      <c r="F9" s="19"/>
      <c r="G9" s="19"/>
      <c r="H9" s="44" t="s">
        <v>62</v>
      </c>
      <c r="I9" s="19"/>
      <c r="J9" s="19"/>
      <c r="K9" s="19"/>
    </row>
    <row r="10" spans="1:11" x14ac:dyDescent="0.3">
      <c r="A10" s="19"/>
      <c r="B10" s="20"/>
      <c r="C10" s="21"/>
      <c r="D10" s="21"/>
      <c r="E10" s="22"/>
      <c r="F10" s="19"/>
      <c r="G10" s="19"/>
      <c r="H10" s="44" t="s">
        <v>63</v>
      </c>
      <c r="I10" s="19"/>
      <c r="J10" s="19"/>
      <c r="K10" s="19"/>
    </row>
    <row r="11" spans="1:11" x14ac:dyDescent="0.3">
      <c r="A11" s="19"/>
      <c r="B11" s="15"/>
      <c r="C11" s="26" t="s">
        <v>86</v>
      </c>
      <c r="D11" s="11" t="s">
        <v>103</v>
      </c>
      <c r="E11" s="16"/>
      <c r="F11" s="19"/>
      <c r="G11" s="19"/>
      <c r="H11" s="44" t="s">
        <v>64</v>
      </c>
      <c r="I11" s="19"/>
      <c r="J11" s="19"/>
      <c r="K11" s="19"/>
    </row>
    <row r="12" spans="1:11" x14ac:dyDescent="0.3">
      <c r="A12" s="19"/>
      <c r="B12" s="23"/>
      <c r="C12" s="24"/>
      <c r="D12" s="24"/>
      <c r="E12" s="25"/>
      <c r="F12" s="19"/>
      <c r="G12" s="19"/>
      <c r="H12" s="44" t="s">
        <v>65</v>
      </c>
      <c r="I12" s="19"/>
      <c r="J12" s="19"/>
      <c r="K12" s="19"/>
    </row>
    <row r="13" spans="1:11" x14ac:dyDescent="0.3">
      <c r="A13" s="19"/>
      <c r="B13" s="19"/>
      <c r="C13" s="19"/>
      <c r="D13" s="19"/>
      <c r="E13" s="19"/>
      <c r="F13" s="19"/>
      <c r="G13" s="19"/>
      <c r="H13" s="44" t="s">
        <v>66</v>
      </c>
      <c r="I13" s="19"/>
      <c r="J13" s="19"/>
      <c r="K13" s="19"/>
    </row>
    <row r="14" spans="1:11" x14ac:dyDescent="0.3">
      <c r="A14" s="19"/>
      <c r="B14" s="19"/>
      <c r="C14" s="19"/>
      <c r="D14" s="19"/>
      <c r="E14" s="19"/>
      <c r="F14" s="19"/>
      <c r="G14" s="19"/>
      <c r="H14" s="45" t="s">
        <v>67</v>
      </c>
      <c r="I14" s="19"/>
      <c r="J14" s="19"/>
      <c r="K14" s="19"/>
    </row>
    <row r="15" spans="1:1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3">
      <c r="A18" s="19"/>
      <c r="B18" s="57" t="s">
        <v>97</v>
      </c>
      <c r="C18" s="57"/>
      <c r="D18" s="57"/>
      <c r="E18" s="57"/>
      <c r="F18" s="57"/>
      <c r="G18" s="57"/>
      <c r="H18" s="57"/>
      <c r="I18" s="19"/>
      <c r="J18" s="19"/>
      <c r="K18" s="19"/>
    </row>
    <row r="19" spans="1:1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x14ac:dyDescent="0.3">
      <c r="A20" s="19"/>
      <c r="B20" s="19" t="s">
        <v>98</v>
      </c>
      <c r="C20" s="19"/>
      <c r="D20" s="19"/>
      <c r="E20" s="19"/>
      <c r="F20" s="19"/>
      <c r="G20" s="19"/>
      <c r="H20" s="19"/>
      <c r="I20" s="19"/>
      <c r="J20" s="19"/>
      <c r="K20" s="19"/>
    </row>
    <row r="21" spans="1:1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</sheetData>
  <mergeCells count="1">
    <mergeCell ref="B18:H18"/>
  </mergeCells>
  <dataValidations count="1">
    <dataValidation type="custom" errorStyle="information" operator="equal" allowBlank="1" showInputMessage="1" showErrorMessage="1" errorTitle="Error en DNI" error="El valor debe contener 9 caracteres" sqref="D11" xr:uid="{A96EAB3E-AE41-427E-B726-EE46EF39F22C}">
      <formula1>AND(LEN(D11)=9, ISNUMBER(VALUE(LEFT(D11,8))), ISERROR(VALUE(RIGHT(D11,1))))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2FF2-1EB8-4717-B709-6B4EE78D97AB}">
  <dimension ref="A4:Q36"/>
  <sheetViews>
    <sheetView zoomScaleNormal="100" workbookViewId="0">
      <selection activeCell="J14" sqref="J14"/>
    </sheetView>
  </sheetViews>
  <sheetFormatPr baseColWidth="10" defaultRowHeight="14.4" x14ac:dyDescent="0.3"/>
  <cols>
    <col min="2" max="2" width="22" customWidth="1"/>
    <col min="3" max="3" width="5.5546875" customWidth="1"/>
    <col min="4" max="4" width="22" customWidth="1"/>
    <col min="5" max="5" width="5.5546875" customWidth="1"/>
    <col min="6" max="6" width="22" customWidth="1"/>
    <col min="7" max="7" width="5.5546875" customWidth="1"/>
    <col min="8" max="8" width="22" customWidth="1"/>
    <col min="9" max="9" width="5.5546875" customWidth="1"/>
    <col min="10" max="10" width="22" customWidth="1"/>
    <col min="11" max="11" width="5.5546875" customWidth="1"/>
    <col min="12" max="12" width="22" customWidth="1"/>
    <col min="14" max="14" width="12.88671875" bestFit="1" customWidth="1"/>
  </cols>
  <sheetData>
    <row r="4" spans="1:17" ht="22.8" x14ac:dyDescent="0.3">
      <c r="A4" s="17" t="s">
        <v>85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7"/>
      <c r="M4" s="18"/>
      <c r="N4" s="18"/>
      <c r="O4" s="18"/>
      <c r="P4" s="18"/>
      <c r="Q4" s="18"/>
    </row>
    <row r="5" spans="1:17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28.8" x14ac:dyDescent="0.3">
      <c r="A7" s="19"/>
      <c r="B7" s="40" t="s">
        <v>68</v>
      </c>
      <c r="C7" s="41"/>
      <c r="D7" s="41" t="s">
        <v>68</v>
      </c>
      <c r="E7" s="41"/>
      <c r="F7" s="41" t="s">
        <v>69</v>
      </c>
      <c r="G7" s="41"/>
      <c r="H7" s="41" t="s">
        <v>70</v>
      </c>
      <c r="I7" s="41"/>
      <c r="J7" s="41" t="s">
        <v>71</v>
      </c>
      <c r="K7" s="41"/>
      <c r="L7" s="42" t="s">
        <v>72</v>
      </c>
      <c r="M7" s="19"/>
      <c r="N7" s="43" t="s">
        <v>89</v>
      </c>
      <c r="O7" s="43" t="s">
        <v>64</v>
      </c>
      <c r="P7" s="19"/>
      <c r="Q7" s="19"/>
    </row>
    <row r="8" spans="1:17" x14ac:dyDescent="0.3">
      <c r="A8" s="19"/>
      <c r="B8" s="27"/>
      <c r="C8" s="28"/>
      <c r="D8" s="28"/>
      <c r="E8" s="28"/>
      <c r="F8" s="28"/>
      <c r="G8" s="28"/>
      <c r="H8" s="28"/>
      <c r="I8" s="28"/>
      <c r="J8" s="28"/>
      <c r="K8" s="28"/>
      <c r="L8" s="29"/>
      <c r="M8" s="19"/>
      <c r="N8" s="44" t="s">
        <v>90</v>
      </c>
      <c r="O8" s="44" t="s">
        <v>73</v>
      </c>
      <c r="P8" s="19"/>
      <c r="Q8" s="19"/>
    </row>
    <row r="9" spans="1:17" x14ac:dyDescent="0.3">
      <c r="A9" s="19"/>
      <c r="B9" s="30" t="s">
        <v>62</v>
      </c>
      <c r="C9" s="31"/>
      <c r="D9" s="31" t="s">
        <v>63</v>
      </c>
      <c r="E9" s="31"/>
      <c r="F9" s="31" t="s">
        <v>64</v>
      </c>
      <c r="G9" s="31"/>
      <c r="H9" s="31" t="s">
        <v>65</v>
      </c>
      <c r="I9" s="31"/>
      <c r="J9" s="31" t="s">
        <v>66</v>
      </c>
      <c r="K9" s="31"/>
      <c r="L9" s="32" t="s">
        <v>67</v>
      </c>
      <c r="M9" s="19"/>
      <c r="N9" s="44" t="s">
        <v>91</v>
      </c>
      <c r="O9" s="44" t="s">
        <v>74</v>
      </c>
      <c r="P9" s="19"/>
      <c r="Q9" s="19"/>
    </row>
    <row r="10" spans="1:17" x14ac:dyDescent="0.3">
      <c r="A10" s="19"/>
      <c r="B10" s="33">
        <v>4006</v>
      </c>
      <c r="C10" s="55"/>
      <c r="D10" s="53">
        <v>150</v>
      </c>
      <c r="E10" s="34"/>
      <c r="F10" s="34"/>
      <c r="G10" s="34"/>
      <c r="H10" s="48"/>
      <c r="I10" s="34"/>
      <c r="J10" s="34"/>
      <c r="K10" s="34"/>
      <c r="L10" s="35"/>
      <c r="M10" s="19"/>
      <c r="N10" s="44" t="s">
        <v>92</v>
      </c>
      <c r="O10" s="44" t="s">
        <v>75</v>
      </c>
      <c r="P10" s="19"/>
      <c r="Q10" s="19"/>
    </row>
    <row r="11" spans="1:17" x14ac:dyDescent="0.3">
      <c r="A11" s="19"/>
      <c r="B11" s="33"/>
      <c r="C11" s="36"/>
      <c r="D11" s="53">
        <v>150.25</v>
      </c>
      <c r="E11" s="36"/>
      <c r="F11" s="34"/>
      <c r="G11" s="36"/>
      <c r="H11" s="36"/>
      <c r="I11" s="36"/>
      <c r="J11" s="36"/>
      <c r="K11" s="36"/>
      <c r="L11" s="37">
        <v>1</v>
      </c>
      <c r="M11" s="19"/>
      <c r="N11" s="44" t="s">
        <v>93</v>
      </c>
      <c r="O11" s="44" t="s">
        <v>76</v>
      </c>
      <c r="P11" s="19"/>
      <c r="Q11" s="19"/>
    </row>
    <row r="12" spans="1:17" x14ac:dyDescent="0.3">
      <c r="A12" s="19"/>
      <c r="B12" s="33">
        <v>150</v>
      </c>
      <c r="C12" s="36"/>
      <c r="D12" s="53">
        <v>499.999999</v>
      </c>
      <c r="E12" s="36"/>
      <c r="F12" s="34"/>
      <c r="G12" s="36"/>
      <c r="H12" s="56">
        <v>43497</v>
      </c>
      <c r="I12" s="36"/>
      <c r="J12" s="36"/>
      <c r="K12" s="36"/>
      <c r="L12" s="37">
        <v>12345</v>
      </c>
      <c r="M12" s="19"/>
      <c r="N12" s="45" t="s">
        <v>94</v>
      </c>
      <c r="O12" s="44" t="s">
        <v>77</v>
      </c>
      <c r="P12" s="19"/>
      <c r="Q12" s="19"/>
    </row>
    <row r="13" spans="1:17" x14ac:dyDescent="0.3">
      <c r="A13" s="19"/>
      <c r="B13" s="33">
        <v>500</v>
      </c>
      <c r="C13" s="36"/>
      <c r="D13" s="53"/>
      <c r="E13" s="36"/>
      <c r="F13" s="34"/>
      <c r="G13" s="36"/>
      <c r="H13" s="36"/>
      <c r="I13" s="36"/>
      <c r="J13" s="66">
        <v>0.46875</v>
      </c>
      <c r="K13" s="36"/>
      <c r="L13" s="37" t="s">
        <v>99</v>
      </c>
      <c r="M13" s="19"/>
      <c r="N13" s="19"/>
      <c r="O13" s="44" t="s">
        <v>78</v>
      </c>
      <c r="P13" s="19"/>
      <c r="Q13" s="19"/>
    </row>
    <row r="14" spans="1:17" x14ac:dyDescent="0.3">
      <c r="A14" s="19"/>
      <c r="B14" s="33">
        <v>470</v>
      </c>
      <c r="C14" s="36"/>
      <c r="D14" s="53"/>
      <c r="E14" s="36"/>
      <c r="F14" s="34"/>
      <c r="G14" s="36"/>
      <c r="H14" s="36"/>
      <c r="I14" s="36"/>
      <c r="J14" s="36"/>
      <c r="K14" s="36"/>
      <c r="L14" s="37" t="s">
        <v>100</v>
      </c>
      <c r="M14" s="19"/>
      <c r="N14" s="19"/>
      <c r="O14" s="44" t="s">
        <v>79</v>
      </c>
      <c r="P14" s="19"/>
      <c r="Q14" s="19"/>
    </row>
    <row r="15" spans="1:17" x14ac:dyDescent="0.3">
      <c r="A15" s="19"/>
      <c r="B15" s="33">
        <v>450</v>
      </c>
      <c r="C15" s="36"/>
      <c r="D15" s="53"/>
      <c r="E15" s="36"/>
      <c r="F15" s="34"/>
      <c r="G15" s="36"/>
      <c r="H15" s="36"/>
      <c r="I15" s="36"/>
      <c r="J15" s="36"/>
      <c r="K15" s="36"/>
      <c r="L15" s="37" t="s">
        <v>101</v>
      </c>
      <c r="M15" s="19"/>
      <c r="N15" s="19"/>
      <c r="O15" s="44" t="s">
        <v>80</v>
      </c>
      <c r="P15" s="19"/>
      <c r="Q15" s="19"/>
    </row>
    <row r="16" spans="1:17" x14ac:dyDescent="0.3">
      <c r="A16" s="19"/>
      <c r="B16" s="33"/>
      <c r="C16" s="36"/>
      <c r="D16" s="53"/>
      <c r="E16" s="36"/>
      <c r="F16" s="34"/>
      <c r="G16" s="36"/>
      <c r="H16" s="36"/>
      <c r="I16" s="36"/>
      <c r="J16" s="36"/>
      <c r="K16" s="36"/>
      <c r="L16" s="37"/>
      <c r="M16" s="19"/>
      <c r="N16" s="19"/>
      <c r="O16" s="44" t="s">
        <v>81</v>
      </c>
      <c r="P16" s="19"/>
      <c r="Q16" s="19"/>
    </row>
    <row r="17" spans="1:17" x14ac:dyDescent="0.3">
      <c r="A17" s="19"/>
      <c r="B17" s="33"/>
      <c r="C17" s="36"/>
      <c r="D17" s="53"/>
      <c r="E17" s="36"/>
      <c r="F17" s="34"/>
      <c r="G17" s="36"/>
      <c r="H17" s="36"/>
      <c r="I17" s="36"/>
      <c r="J17" s="36"/>
      <c r="K17" s="36"/>
      <c r="L17" s="37" t="s">
        <v>101</v>
      </c>
      <c r="M17" s="19"/>
      <c r="N17" s="19"/>
      <c r="O17" s="44" t="s">
        <v>82</v>
      </c>
      <c r="P17" s="19"/>
      <c r="Q17" s="19"/>
    </row>
    <row r="18" spans="1:17" x14ac:dyDescent="0.3">
      <c r="A18" s="19"/>
      <c r="B18" s="33"/>
      <c r="C18" s="36"/>
      <c r="D18" s="53"/>
      <c r="E18" s="36"/>
      <c r="F18" s="34"/>
      <c r="G18" s="36"/>
      <c r="H18" s="36"/>
      <c r="I18" s="36"/>
      <c r="J18" s="36"/>
      <c r="K18" s="36"/>
      <c r="L18" s="37"/>
      <c r="M18" s="19"/>
      <c r="N18" s="19"/>
      <c r="O18" s="44" t="s">
        <v>83</v>
      </c>
      <c r="P18" s="19"/>
      <c r="Q18" s="19"/>
    </row>
    <row r="19" spans="1:17" x14ac:dyDescent="0.3">
      <c r="A19" s="19"/>
      <c r="B19" s="33"/>
      <c r="C19" s="38"/>
      <c r="D19" s="54"/>
      <c r="E19" s="38"/>
      <c r="F19" s="34"/>
      <c r="G19" s="38"/>
      <c r="H19" s="38"/>
      <c r="I19" s="38"/>
      <c r="J19" s="38"/>
      <c r="K19" s="38"/>
      <c r="L19" s="39"/>
      <c r="M19" s="19"/>
      <c r="N19" s="19"/>
      <c r="O19" s="45" t="s">
        <v>84</v>
      </c>
      <c r="P19" s="19"/>
      <c r="Q19" s="19"/>
    </row>
    <row r="20" spans="1:17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3">
      <c r="A23" s="19"/>
      <c r="B23" s="19"/>
      <c r="C23" s="19"/>
      <c r="D23" s="19"/>
      <c r="E23" s="19"/>
      <c r="F23" s="60" t="s">
        <v>95</v>
      </c>
      <c r="G23" s="61"/>
      <c r="H23" s="49">
        <v>43933</v>
      </c>
      <c r="I23" s="47"/>
      <c r="J23" s="51">
        <v>0.33333333333333331</v>
      </c>
      <c r="K23" s="19"/>
      <c r="L23" s="19"/>
      <c r="M23" s="19"/>
      <c r="N23" s="19"/>
      <c r="O23" s="19"/>
      <c r="P23" s="19"/>
      <c r="Q23" s="19"/>
    </row>
    <row r="24" spans="1:17" x14ac:dyDescent="0.3">
      <c r="A24" s="19"/>
      <c r="B24" s="19"/>
      <c r="C24" s="19"/>
      <c r="D24" s="19"/>
      <c r="E24" s="19"/>
      <c r="F24" s="58" t="s">
        <v>96</v>
      </c>
      <c r="G24" s="59"/>
      <c r="H24" s="50">
        <v>44196</v>
      </c>
      <c r="I24" s="47"/>
      <c r="J24" s="52">
        <v>0.8125</v>
      </c>
      <c r="K24" s="19"/>
      <c r="L24" s="19"/>
      <c r="M24" s="19"/>
      <c r="N24" s="19"/>
      <c r="O24" s="19"/>
      <c r="P24" s="19"/>
      <c r="Q24" s="19"/>
    </row>
    <row r="25" spans="1:17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</sheetData>
  <mergeCells count="2">
    <mergeCell ref="F24:G24"/>
    <mergeCell ref="F23:G23"/>
  </mergeCells>
  <phoneticPr fontId="5" type="noConversion"/>
  <dataValidations count="8">
    <dataValidation type="whole" errorStyle="information" allowBlank="1" showInputMessage="1" showErrorMessage="1" errorTitle="Error en la celda" error="Se ha introducido un dato erróneo." promptTitle="Números enteros" prompt="Solo se permiten números enteros entre 150 y 500" sqref="B10" xr:uid="{BC3F26B1-68E4-4B0C-8434-EB5B295E6F91}">
      <formula1>150</formula1>
      <formula2>500</formula2>
    </dataValidation>
    <dataValidation type="whole" allowBlank="1" showInputMessage="1" showErrorMessage="1" errorTitle="MAAAAALLLLLL " error="DE 150 A 500, NADA MÁS." promptTitle="Números enteros" prompt="Solo se permiten números enteros entre 150 y 500, ambos incluidos ¿te enteras?" sqref="B11:B19" xr:uid="{6D334542-0F9D-4B92-B4D0-3873634D89C4}">
      <formula1>150</formula1>
      <formula2>500</formula2>
    </dataValidation>
    <dataValidation type="decimal" allowBlank="1" showInputMessage="1" showErrorMessage="1" sqref="D10:D19" xr:uid="{DA3C4A84-B07D-44DF-ADB7-A91B92A894C3}">
      <formula1>150</formula1>
      <formula2>500</formula2>
    </dataValidation>
    <dataValidation type="list" allowBlank="1" showInputMessage="1" showErrorMessage="1" sqref="F10:F19" xr:uid="{5709A8C3-BD53-415D-AAD6-BCF6FE9ED741}">
      <formula1>$O$8:$O$19</formula1>
    </dataValidation>
    <dataValidation type="date" allowBlank="1" showInputMessage="1" showErrorMessage="1" sqref="H10:H19" xr:uid="{76EFABBC-A52E-4393-BA6F-C4780A5D198B}">
      <formula1>43466</formula1>
      <formula2>43550</formula2>
    </dataValidation>
    <dataValidation type="time" allowBlank="1" showInputMessage="1" showErrorMessage="1" sqref="J10:J19" xr:uid="{C6593CA1-9AD2-44DB-9CE8-86B7F6691A14}">
      <formula1>0.355555555555556</formula1>
      <formula2>0.821527777777778</formula2>
    </dataValidation>
    <dataValidation type="textLength" allowBlank="1" showInputMessage="1" showErrorMessage="1" sqref="L10:L14" xr:uid="{3DEF62FC-BC70-4855-963F-F97EC5453AF3}">
      <formula1>0</formula1>
      <formula2>5</formula2>
    </dataValidation>
    <dataValidation type="textLength" allowBlank="1" showInputMessage="1" showErrorMessage="1" sqref="L15:L19" xr:uid="{C6D058EF-47AC-47A0-A173-3A9F81EC88F5}">
      <formula1>1</formula1>
      <formula2>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FC5C-D51F-4FED-A3B9-128F8C97BEF0}">
  <dimension ref="A4:D38"/>
  <sheetViews>
    <sheetView zoomScale="175" zoomScaleNormal="175" workbookViewId="0">
      <selection activeCell="A5" sqref="A5"/>
    </sheetView>
  </sheetViews>
  <sheetFormatPr baseColWidth="10" defaultRowHeight="14.4" x14ac:dyDescent="0.3"/>
  <cols>
    <col min="1" max="1" width="23.33203125" customWidth="1"/>
    <col min="2" max="2" width="35" customWidth="1"/>
    <col min="3" max="3" width="18" customWidth="1"/>
    <col min="4" max="4" width="66.6640625" bestFit="1" customWidth="1"/>
  </cols>
  <sheetData>
    <row r="4" spans="1:4" x14ac:dyDescent="0.3">
      <c r="A4" s="67" t="s">
        <v>102</v>
      </c>
    </row>
    <row r="10" spans="1:4" x14ac:dyDescent="0.3">
      <c r="B10" s="1" t="s">
        <v>0</v>
      </c>
      <c r="C10" s="1" t="s">
        <v>34</v>
      </c>
      <c r="D10" s="1" t="s">
        <v>1</v>
      </c>
    </row>
    <row r="11" spans="1:4" x14ac:dyDescent="0.3">
      <c r="A11" s="62" t="s">
        <v>16</v>
      </c>
      <c r="B11" s="2" t="s">
        <v>2</v>
      </c>
      <c r="C11" s="2" t="b">
        <f>ISTEXT(A4)</f>
        <v>1</v>
      </c>
      <c r="D11" s="3" t="s">
        <v>3</v>
      </c>
    </row>
    <row r="12" spans="1:4" x14ac:dyDescent="0.3">
      <c r="A12" s="62"/>
      <c r="B12" s="2" t="s">
        <v>35</v>
      </c>
      <c r="C12" s="3" t="b">
        <f>EXACT(A4,UPPER(A4))</f>
        <v>0</v>
      </c>
      <c r="D12" s="3" t="s">
        <v>4</v>
      </c>
    </row>
    <row r="13" spans="1:4" x14ac:dyDescent="0.3">
      <c r="A13" s="62"/>
      <c r="B13" s="2" t="s">
        <v>36</v>
      </c>
      <c r="C13" s="3" t="b">
        <f>EXACT(A4,LOWER(A4))</f>
        <v>1</v>
      </c>
      <c r="D13" s="3" t="s">
        <v>5</v>
      </c>
    </row>
    <row r="14" spans="1:4" x14ac:dyDescent="0.3">
      <c r="A14" s="62"/>
      <c r="B14" s="2" t="s">
        <v>37</v>
      </c>
      <c r="C14" s="3" t="b">
        <f>EXACT(A4,PROPER(A4))</f>
        <v>0</v>
      </c>
      <c r="D14" s="3" t="s">
        <v>6</v>
      </c>
    </row>
    <row r="15" spans="1:4" ht="16.2" x14ac:dyDescent="0.4">
      <c r="A15" s="62"/>
      <c r="B15" s="2" t="s">
        <v>38</v>
      </c>
      <c r="C15" s="4" t="b">
        <f ca="1">ISNUMBER(SUMPRODUCT(SEARCH(MID(A4,ROW(INDIRECT("1:"&amp;LEN(A4))),1),"abcdefghijklmnopqrstuvwxyzABCDEFGHIJKLMNOPQRSTUVWXYZ")))</f>
        <v>0</v>
      </c>
      <c r="D15" s="3" t="s">
        <v>7</v>
      </c>
    </row>
    <row r="16" spans="1:4" ht="16.2" x14ac:dyDescent="0.4">
      <c r="A16" s="62"/>
      <c r="B16" s="2" t="s">
        <v>39</v>
      </c>
      <c r="C16" s="4" t="b">
        <f>EXACT(LEFT(A4,3),"AA-")</f>
        <v>0</v>
      </c>
      <c r="D16" s="3" t="s">
        <v>8</v>
      </c>
    </row>
    <row r="17" spans="1:4" ht="16.2" x14ac:dyDescent="0.4">
      <c r="A17" s="62"/>
      <c r="B17" s="2" t="s">
        <v>40</v>
      </c>
      <c r="C17" s="4">
        <f>COUNTIF(A4,"*aa*")</f>
        <v>0</v>
      </c>
      <c r="D17" s="3" t="s">
        <v>9</v>
      </c>
    </row>
    <row r="18" spans="1:4" ht="16.2" x14ac:dyDescent="0.4">
      <c r="A18" s="62"/>
      <c r="B18" s="2" t="s">
        <v>41</v>
      </c>
      <c r="C18" s="4" t="b">
        <f>EXACT("L",MID(A4,5,1))</f>
        <v>0</v>
      </c>
      <c r="D18" s="3" t="s">
        <v>10</v>
      </c>
    </row>
    <row r="19" spans="1:4" ht="16.2" x14ac:dyDescent="0.4">
      <c r="A19" s="62"/>
      <c r="B19" s="2" t="s">
        <v>42</v>
      </c>
      <c r="C19" s="4" t="b">
        <f>AND(LEFT(A4,3)="EXC",LEN(A4)&gt;=6)</f>
        <v>0</v>
      </c>
      <c r="D19" s="3" t="s">
        <v>11</v>
      </c>
    </row>
    <row r="20" spans="1:4" ht="16.2" x14ac:dyDescent="0.4">
      <c r="A20" s="62"/>
      <c r="B20" s="2" t="s">
        <v>43</v>
      </c>
      <c r="C20" s="4" t="b">
        <f>A4=SUBSTITUTE(A4," ","")</f>
        <v>1</v>
      </c>
      <c r="D20" s="3" t="s">
        <v>12</v>
      </c>
    </row>
    <row r="21" spans="1:4" ht="16.2" x14ac:dyDescent="0.4">
      <c r="A21" s="62"/>
      <c r="B21" s="2" t="s">
        <v>44</v>
      </c>
      <c r="C21" s="4" t="b">
        <f>LEN(A4)=LEN(SUBSTITUTE(A4," ",""))</f>
        <v>1</v>
      </c>
      <c r="D21" s="3" t="s">
        <v>12</v>
      </c>
    </row>
    <row r="22" spans="1:4" ht="16.2" x14ac:dyDescent="0.4">
      <c r="A22" s="62"/>
      <c r="B22" s="2" t="s">
        <v>45</v>
      </c>
      <c r="C22" s="4" t="b">
        <f>OR(ISNUMBER(MATCH("*@*.???",A4,0)),ISNUMBER(MATCH("*@*.??",A4,0)))</f>
        <v>0</v>
      </c>
      <c r="D22" s="3" t="s">
        <v>13</v>
      </c>
    </row>
    <row r="23" spans="1:4" ht="16.2" x14ac:dyDescent="0.4">
      <c r="A23" s="62"/>
      <c r="B23" s="2" t="s">
        <v>46</v>
      </c>
      <c r="C23" s="4" t="b">
        <f>SUM(LEN(A4)-LEN(SUBSTITUTE(A4,"@","")))=1</f>
        <v>0</v>
      </c>
      <c r="D23" s="5" t="s">
        <v>14</v>
      </c>
    </row>
    <row r="24" spans="1:4" ht="16.2" x14ac:dyDescent="0.4">
      <c r="A24" s="62"/>
      <c r="B24" s="2" t="s">
        <v>47</v>
      </c>
      <c r="C24" s="4" t="b">
        <f>_xlfn.ISFORMULA(A4)</f>
        <v>0</v>
      </c>
      <c r="D24" s="3" t="s">
        <v>15</v>
      </c>
    </row>
    <row r="25" spans="1:4" ht="16.2" x14ac:dyDescent="0.4">
      <c r="A25" s="63" t="s">
        <v>23</v>
      </c>
      <c r="B25" s="6" t="s">
        <v>48</v>
      </c>
      <c r="C25" s="7" t="b">
        <f>ISNUMBER(A4)</f>
        <v>0</v>
      </c>
      <c r="D25" s="8" t="s">
        <v>17</v>
      </c>
    </row>
    <row r="26" spans="1:4" ht="16.2" x14ac:dyDescent="0.4">
      <c r="A26" s="63"/>
      <c r="B26" s="6" t="s">
        <v>49</v>
      </c>
      <c r="C26" s="7" t="b">
        <f>(MOD(A71,2)=0)</f>
        <v>1</v>
      </c>
      <c r="D26" s="8" t="s">
        <v>18</v>
      </c>
    </row>
    <row r="27" spans="1:4" ht="16.2" x14ac:dyDescent="0.4">
      <c r="A27" s="63"/>
      <c r="B27" s="6" t="s">
        <v>50</v>
      </c>
      <c r="C27" s="7" t="b">
        <f>AND(LEN(A4)&lt;=3,ISNUMBER(A4))</f>
        <v>0</v>
      </c>
      <c r="D27" s="8" t="s">
        <v>19</v>
      </c>
    </row>
    <row r="28" spans="1:4" ht="16.2" x14ac:dyDescent="0.4">
      <c r="A28" s="63"/>
      <c r="B28" s="6" t="s">
        <v>51</v>
      </c>
      <c r="C28" s="7" t="b">
        <f>AND(LEN(A4)=6,EXACT(A4,UPPER(A4)),ISERROR(VALUE(MID(A4,1,1))),ISERROR(VALUE(MID(A4,3,1))),ISERROR(VALUE(MID(A4,4,3)))=FALSE)=TRUE</f>
        <v>0</v>
      </c>
      <c r="D28" s="8" t="s">
        <v>20</v>
      </c>
    </row>
    <row r="29" spans="1:4" ht="16.2" x14ac:dyDescent="0.4">
      <c r="A29" s="63"/>
      <c r="B29" s="6" t="s">
        <v>52</v>
      </c>
      <c r="C29" s="7" t="b">
        <f>OR(AND(A4&gt;=1,A4&lt;=500),AND(A4&gt;700,A4&lt;=799))</f>
        <v>0</v>
      </c>
      <c r="D29" s="8" t="s">
        <v>21</v>
      </c>
    </row>
    <row r="30" spans="1:4" ht="16.2" x14ac:dyDescent="0.4">
      <c r="A30" s="63"/>
      <c r="B30" s="6" t="s">
        <v>53</v>
      </c>
      <c r="C30" s="7" t="b">
        <f>AND(ISNUMBER(A4),LEN(A4)=9)</f>
        <v>0</v>
      </c>
      <c r="D30" s="8" t="s">
        <v>22</v>
      </c>
    </row>
    <row r="31" spans="1:4" ht="16.2" x14ac:dyDescent="0.4">
      <c r="A31" s="64" t="s">
        <v>29</v>
      </c>
      <c r="B31" s="9" t="s">
        <v>54</v>
      </c>
      <c r="C31" s="10" t="e">
        <f ca="1">YEAR(A4)=YEAR(TODAY())</f>
        <v>#VALUE!</v>
      </c>
      <c r="D31" s="11" t="s">
        <v>24</v>
      </c>
    </row>
    <row r="32" spans="1:4" ht="16.2" x14ac:dyDescent="0.4">
      <c r="A32" s="64"/>
      <c r="B32" s="9" t="s">
        <v>55</v>
      </c>
      <c r="C32" s="10" t="e">
        <f ca="1">MONTH(A4)=MONTH(TODAY())</f>
        <v>#VALUE!</v>
      </c>
      <c r="D32" s="11" t="s">
        <v>25</v>
      </c>
    </row>
    <row r="33" spans="1:4" ht="16.2" x14ac:dyDescent="0.4">
      <c r="A33" s="64"/>
      <c r="B33" s="9" t="s">
        <v>56</v>
      </c>
      <c r="C33" s="10" t="e">
        <f>AND(WEEKDAY(A4,11)&lt;&gt;6,WEEKDAY(A4,11)&lt;&gt;7)</f>
        <v>#VALUE!</v>
      </c>
      <c r="D33" s="11" t="s">
        <v>26</v>
      </c>
    </row>
    <row r="34" spans="1:4" ht="16.2" x14ac:dyDescent="0.4">
      <c r="A34" s="64"/>
      <c r="B34" s="9" t="s">
        <v>57</v>
      </c>
      <c r="C34" s="10" t="b">
        <f ca="1">AND(A4&gt;TODAY(),A4&lt;=(TODAY()+30))</f>
        <v>0</v>
      </c>
      <c r="D34" s="11" t="s">
        <v>27</v>
      </c>
    </row>
    <row r="35" spans="1:4" ht="16.2" x14ac:dyDescent="0.4">
      <c r="A35" s="65" t="s">
        <v>33</v>
      </c>
      <c r="B35" s="12" t="s">
        <v>58</v>
      </c>
      <c r="C35" s="13" t="e">
        <f>#REF!&lt;&gt;A4</f>
        <v>#REF!</v>
      </c>
      <c r="D35" s="14" t="s">
        <v>28</v>
      </c>
    </row>
    <row r="36" spans="1:4" ht="16.2" x14ac:dyDescent="0.4">
      <c r="A36" s="65"/>
      <c r="B36" s="12" t="s">
        <v>59</v>
      </c>
      <c r="C36" s="13" t="b">
        <f>COUNTIF($A$5:$A$13,A5)=1</f>
        <v>0</v>
      </c>
      <c r="D36" s="14" t="s">
        <v>30</v>
      </c>
    </row>
    <row r="37" spans="1:4" ht="16.2" x14ac:dyDescent="0.4">
      <c r="A37" s="65"/>
      <c r="B37" s="12" t="s">
        <v>60</v>
      </c>
      <c r="C37" s="13" t="b">
        <f>COUNTIF($A$5:$E$5,A5)=1</f>
        <v>0</v>
      </c>
      <c r="D37" s="14" t="s">
        <v>31</v>
      </c>
    </row>
    <row r="38" spans="1:4" ht="16.2" x14ac:dyDescent="0.4">
      <c r="A38" s="65"/>
      <c r="B38" s="12" t="s">
        <v>61</v>
      </c>
      <c r="C38" s="13" t="b">
        <f>COUNTIF($A$5:$A$12,#REF!)&lt;&gt;1</f>
        <v>1</v>
      </c>
      <c r="D38" s="14" t="s">
        <v>32</v>
      </c>
    </row>
  </sheetData>
  <mergeCells count="4">
    <mergeCell ref="A11:A24"/>
    <mergeCell ref="A25:A30"/>
    <mergeCell ref="A31:A34"/>
    <mergeCell ref="A35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264C-6ADC-4B68-A52E-3AE049145CDD}">
  <dimension ref="A1"/>
  <sheetViews>
    <sheetView tabSelected="1" workbookViewId="0">
      <selection activeCell="P21" sqref="P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Definición</vt:lpstr>
      <vt:lpstr>Validación de datos básica</vt:lpstr>
      <vt:lpstr>Validación de datos avanzada</vt:lpstr>
      <vt:lpstr>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2019-09-04T11:58:16Z</dcterms:created>
  <dcterms:modified xsi:type="dcterms:W3CDTF">2025-05-16T16:10:08Z</dcterms:modified>
</cp:coreProperties>
</file>