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.touze\Desktop\20180404-fourgs\"/>
    </mc:Choice>
  </mc:AlternateContent>
  <xr:revisionPtr revIDLastSave="0" documentId="8_{BC95808F-8F2E-4AF6-ACEF-01A780C7A3BA}" xr6:coauthVersionLast="32" xr6:coauthVersionMax="32" xr10:uidLastSave="{00000000-0000-0000-0000-000000000000}"/>
  <bookViews>
    <workbookView xWindow="0" yWindow="0" windowWidth="37425" windowHeight="18045"/>
  </bookViews>
  <sheets>
    <sheet name="Feuille1" sheetId="1" r:id="rId1"/>
  </sheets>
  <calcPr calcId="179017" fullCalcOnLoad="1"/>
</workbook>
</file>

<file path=xl/calcChain.xml><?xml version="1.0" encoding="utf-8"?>
<calcChain xmlns="http://schemas.openxmlformats.org/spreadsheetml/2006/main">
  <c r="I5" i="1" l="1"/>
  <c r="H5" i="1"/>
  <c r="J5" i="1" s="1"/>
  <c r="I4" i="1"/>
  <c r="H4" i="1"/>
  <c r="J4" i="1" s="1"/>
  <c r="I3" i="1"/>
  <c r="H3" i="1"/>
  <c r="K3" i="1" s="1"/>
  <c r="K2" i="1"/>
  <c r="I2" i="1"/>
  <c r="H2" i="1"/>
  <c r="J2" i="1" s="1"/>
  <c r="L2" i="1" l="1"/>
  <c r="J3" i="1"/>
  <c r="L3" i="1" s="1"/>
  <c r="K4" i="1"/>
  <c r="L4" i="1" s="1"/>
  <c r="K5" i="1"/>
  <c r="L5" i="1" s="1"/>
  <c r="M4" i="1" l="1"/>
  <c r="M3" i="1"/>
  <c r="O3" i="1"/>
</calcChain>
</file>

<file path=xl/sharedStrings.xml><?xml version="1.0" encoding="utf-8"?>
<sst xmlns="http://schemas.openxmlformats.org/spreadsheetml/2006/main" count="27" uniqueCount="24">
  <si>
    <t>Station</t>
  </si>
  <si>
    <t>I [m]</t>
  </si>
  <si>
    <t>Visée</t>
  </si>
  <si>
    <t>Type</t>
  </si>
  <si>
    <t>ζ [gon]</t>
  </si>
  <si>
    <t>d’ [m]</t>
  </si>
  <si>
    <t>S [m]</t>
  </si>
  <si>
    <t>d [m]</t>
  </si>
  <si>
    <t>I – S [m]</t>
  </si>
  <si>
    <r>
      <t>d.cot(</t>
    </r>
    <r>
      <rPr>
        <sz val="11"/>
        <color theme="1"/>
        <rFont val="Liberation Sans"/>
        <family val="2"/>
      </rPr>
      <t>ζ) [m]</t>
    </r>
  </si>
  <si>
    <t>E – R [m]</t>
  </si>
  <si>
    <t>h [m]</t>
  </si>
  <si>
    <t>H [m]</t>
  </si>
  <si>
    <t>Système</t>
  </si>
  <si>
    <t>1182G513</t>
  </si>
  <si>
    <t>CH-PFA2</t>
  </si>
  <si>
    <t>NF02</t>
  </si>
  <si>
    <t>RAN95</t>
  </si>
  <si>
    <t>AUBE</t>
  </si>
  <si>
    <t>GNSS</t>
  </si>
  <si>
    <t>FOUR</t>
  </si>
  <si>
    <t>IGN69</t>
  </si>
  <si>
    <t>S'.B.P3 - 44</t>
  </si>
  <si>
    <t>FR-NGF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</si>
</sst>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"/>
    <numFmt numFmtId="166" formatCode="0.0E+0"/>
    <numFmt numFmtId="167" formatCode="#,##0.000"/>
    <numFmt numFmtId="168" formatCode="[$sFr.-100C]&quot; &quot;#,##0.00;[Red][$sFr.-100C]&quot; -&quot;#,##0.00"/>
  </numFmts>
  <fonts count="5">
    <font>
      <sz val="11"/>
      <color theme="1"/>
      <name val="Liberation Sans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  <font>
      <b/>
      <sz val="11"/>
      <color rgb="FFFFFFFF"/>
      <name val="Liberation Sans"/>
      <family val="2"/>
    </font>
    <font>
      <b/>
      <sz val="11"/>
      <color rgb="FFFFFFFF"/>
      <name val="Liberation Sans1"/>
    </font>
  </fonts>
  <fills count="6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FF9999"/>
        <bgColor rgb="FFFF9999"/>
      </patternFill>
    </fill>
    <fill>
      <patternFill patternType="solid">
        <fgColor rgb="FFEEEEEE"/>
        <bgColor rgb="FFEEEEEE"/>
      </patternFill>
    </fill>
    <fill>
      <patternFill patternType="solid">
        <fgColor rgb="FF9999FF"/>
        <bgColor rgb="FF9999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8" fontId="2" fillId="0" borderId="0"/>
  </cellStyleXfs>
  <cellXfs count="42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7" fontId="3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5" fontId="0" fillId="4" borderId="3" xfId="0" applyNumberFormat="1" applyFill="1" applyBorder="1"/>
    <xf numFmtId="0" fontId="0" fillId="4" borderId="2" xfId="0" applyFill="1" applyBorder="1"/>
    <xf numFmtId="164" fontId="0" fillId="4" borderId="3" xfId="0" applyNumberFormat="1" applyFill="1" applyBorder="1"/>
    <xf numFmtId="164" fontId="0" fillId="4" borderId="2" xfId="0" applyNumberFormat="1" applyFill="1" applyBorder="1"/>
    <xf numFmtId="166" fontId="0" fillId="4" borderId="3" xfId="0" applyNumberFormat="1" applyFill="1" applyBorder="1"/>
    <xf numFmtId="167" fontId="0" fillId="4" borderId="3" xfId="0" applyNumberForma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6" xfId="0" applyNumberFormat="1" applyBorder="1"/>
    <xf numFmtId="0" fontId="0" fillId="0" borderId="7" xfId="0" applyBorder="1"/>
    <xf numFmtId="164" fontId="0" fillId="0" borderId="6" xfId="0" applyNumberFormat="1" applyBorder="1"/>
    <xf numFmtId="164" fontId="0" fillId="0" borderId="7" xfId="0" applyNumberFormat="1" applyBorder="1"/>
    <xf numFmtId="166" fontId="0" fillId="0" borderId="6" xfId="0" applyNumberFormat="1" applyBorder="1"/>
    <xf numFmtId="167" fontId="0" fillId="0" borderId="6" xfId="0" applyNumberFormat="1" applyBorder="1"/>
    <xf numFmtId="0" fontId="0" fillId="4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0" xfId="0" applyNumberFormat="1" applyFill="1"/>
    <xf numFmtId="0" fontId="0" fillId="4" borderId="9" xfId="0" applyFill="1" applyBorder="1"/>
    <xf numFmtId="164" fontId="0" fillId="4" borderId="0" xfId="0" applyNumberFormat="1" applyFill="1"/>
    <xf numFmtId="164" fontId="0" fillId="4" borderId="9" xfId="0" applyNumberFormat="1" applyFill="1" applyBorder="1"/>
    <xf numFmtId="166" fontId="0" fillId="4" borderId="0" xfId="0" applyNumberFormat="1" applyFill="1"/>
    <xf numFmtId="167" fontId="0" fillId="4" borderId="0" xfId="0" applyNumberFormat="1" applyFill="1"/>
    <xf numFmtId="164" fontId="0" fillId="0" borderId="0" xfId="0" applyNumberFormat="1"/>
    <xf numFmtId="167" fontId="0" fillId="0" borderId="0" xfId="0" applyNumberFormat="1"/>
    <xf numFmtId="0" fontId="0" fillId="3" borderId="4" xfId="0" applyFill="1" applyBorder="1" applyAlignment="1">
      <alignment horizontal="center" vertical="center"/>
    </xf>
    <xf numFmtId="164" fontId="0" fillId="3" borderId="5" xfId="0" applyNumberFormat="1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64" fontId="0" fillId="5" borderId="7" xfId="0" applyNumberFormat="1" applyFill="1" applyBorder="1" applyAlignment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7" xfId="0" applyFill="1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N14" sqref="N14"/>
    </sheetView>
  </sheetViews>
  <sheetFormatPr baseColWidth="10" defaultRowHeight="12.75"/>
  <cols>
    <col min="1" max="1" width="7.25" customWidth="1"/>
    <col min="2" max="2" width="5.75" customWidth="1"/>
    <col min="3" max="3" width="10.625" customWidth="1"/>
    <col min="4" max="4" width="8.75" style="8" customWidth="1"/>
    <col min="5" max="5" width="7.625" customWidth="1"/>
    <col min="6" max="6" width="6" customWidth="1"/>
    <col min="7" max="8" width="5.75" style="33" customWidth="1"/>
    <col min="9" max="9" width="8.25" customWidth="1"/>
    <col min="10" max="10" width="10.75" customWidth="1"/>
    <col min="11" max="11" width="9" customWidth="1"/>
    <col min="12" max="12" width="6.25" customWidth="1"/>
    <col min="13" max="13" width="8.875" style="34" customWidth="1"/>
    <col min="14" max="14" width="8.5" style="8" customWidth="1"/>
    <col min="15" max="1003" width="10.625" customWidth="1"/>
  </cols>
  <sheetData>
    <row r="1" spans="1:16" s="8" customFormat="1" ht="1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5" t="s">
        <v>6</v>
      </c>
      <c r="H1" s="6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7" t="s">
        <v>12</v>
      </c>
      <c r="N1" s="2" t="s">
        <v>13</v>
      </c>
      <c r="O1" s="7" t="s">
        <v>12</v>
      </c>
      <c r="P1" s="2" t="s">
        <v>13</v>
      </c>
    </row>
    <row r="2" spans="1:16" ht="14.25">
      <c r="A2" s="35">
        <v>1</v>
      </c>
      <c r="B2" s="36">
        <v>0</v>
      </c>
      <c r="C2" s="9" t="s">
        <v>14</v>
      </c>
      <c r="D2" s="10" t="s">
        <v>15</v>
      </c>
      <c r="E2" s="11">
        <v>96.971400000000003</v>
      </c>
      <c r="F2" s="12">
        <v>5.3970000000000002</v>
      </c>
      <c r="G2" s="13">
        <v>1.2</v>
      </c>
      <c r="H2" s="14">
        <f>F2*SIN(PI()*E2/200)</f>
        <v>5.3908938973231582</v>
      </c>
      <c r="I2" s="13">
        <f>B$2-G2</f>
        <v>-1.2</v>
      </c>
      <c r="J2" s="14">
        <f>H2*_xlfn.COT(PI()*E2/200)</f>
        <v>0.25665538724899539</v>
      </c>
      <c r="K2" s="15">
        <f>(1-0.13/SIN(PI()*E2/200))*H2*H2/(2*6378800)</f>
        <v>1.9815194037197567E-6</v>
      </c>
      <c r="L2" s="14">
        <f>SUM(I2:K2)</f>
        <v>-0.94334263123160089</v>
      </c>
      <c r="M2" s="16">
        <v>1102.703</v>
      </c>
      <c r="N2" s="37" t="s">
        <v>16</v>
      </c>
      <c r="O2" s="16">
        <v>1102.7047</v>
      </c>
      <c r="P2" s="37" t="s">
        <v>17</v>
      </c>
    </row>
    <row r="3" spans="1:16" ht="14.25">
      <c r="A3" s="35"/>
      <c r="B3" s="36"/>
      <c r="C3" s="17" t="s">
        <v>18</v>
      </c>
      <c r="D3" s="18" t="s">
        <v>19</v>
      </c>
      <c r="E3" s="19">
        <v>98.907499999999999</v>
      </c>
      <c r="F3" s="20">
        <v>4.3869999999999996</v>
      </c>
      <c r="G3" s="21">
        <v>0</v>
      </c>
      <c r="H3" s="22">
        <f>F3*SIN(PI()*E3/200)</f>
        <v>4.3863540340505329</v>
      </c>
      <c r="I3" s="21">
        <f>B$2-G3</f>
        <v>0</v>
      </c>
      <c r="J3" s="22">
        <f>H3*_xlfn.COT(PI()*E3/200)</f>
        <v>7.5281391914685275E-2</v>
      </c>
      <c r="K3" s="23">
        <f>(1-0.13/SIN(PI()*E3/200))*H3*H3/(2*6378800)</f>
        <v>1.3120430286944272E-6</v>
      </c>
      <c r="L3" s="22">
        <f>SUM(I3:K3)</f>
        <v>7.528270395771397E-2</v>
      </c>
      <c r="M3" s="24">
        <f>M2-L2+L3</f>
        <v>1103.7216253351894</v>
      </c>
      <c r="N3" s="37"/>
      <c r="O3" s="24">
        <f>O2-L2+L3</f>
        <v>1103.7233253351894</v>
      </c>
      <c r="P3" s="37"/>
    </row>
    <row r="4" spans="1:16" ht="14.25">
      <c r="A4" s="38">
        <v>2</v>
      </c>
      <c r="B4" s="39">
        <v>0</v>
      </c>
      <c r="C4" s="25" t="s">
        <v>20</v>
      </c>
      <c r="D4" s="26" t="s">
        <v>19</v>
      </c>
      <c r="E4" s="27">
        <v>99.226100000000002</v>
      </c>
      <c r="F4" s="28">
        <v>6.2859999999999996</v>
      </c>
      <c r="G4" s="29">
        <v>0</v>
      </c>
      <c r="H4" s="30">
        <f>F4*SIN(PI()*E4/200)</f>
        <v>6.2855355398264363</v>
      </c>
      <c r="I4" s="29">
        <f>B$4-G4</f>
        <v>0</v>
      </c>
      <c r="J4" s="30">
        <f>H4*_xlfn.COT(PI()*E4/200)</f>
        <v>7.6413202908787919E-2</v>
      </c>
      <c r="K4" s="31">
        <f>(1-0.13/SIN(PI()*E4/200))*H4*H4/(2*6378800)</f>
        <v>2.6942013458633168E-6</v>
      </c>
      <c r="L4" s="30">
        <f>SUM(I4:K4)</f>
        <v>7.6415897110133787E-2</v>
      </c>
      <c r="M4" s="32">
        <f>M5-L5+L4</f>
        <v>1084.8862226992173</v>
      </c>
      <c r="N4" s="40" t="s">
        <v>21</v>
      </c>
      <c r="O4" s="32"/>
      <c r="P4" s="41"/>
    </row>
    <row r="5" spans="1:16" ht="14.25">
      <c r="A5" s="38"/>
      <c r="B5" s="39"/>
      <c r="C5" s="17" t="s">
        <v>22</v>
      </c>
      <c r="D5" s="18" t="s">
        <v>23</v>
      </c>
      <c r="E5" s="19">
        <v>98.757000000000005</v>
      </c>
      <c r="F5" s="20">
        <v>9.4339999999999993</v>
      </c>
      <c r="G5" s="21">
        <v>0.9</v>
      </c>
      <c r="H5" s="22">
        <f>F5*SIN(PI()*E5/200)</f>
        <v>9.4322018161594912</v>
      </c>
      <c r="I5" s="21">
        <f>B$4-G5</f>
        <v>-0.9</v>
      </c>
      <c r="J5" s="22">
        <f>H5*_xlfn.COT(PI()*E5/200)</f>
        <v>0.18418713103144571</v>
      </c>
      <c r="K5" s="23">
        <f>(1-0.13/SIN(PI()*E5/200))*H5*H5/(2*6378800)</f>
        <v>6.0668613335884547E-6</v>
      </c>
      <c r="L5" s="22">
        <f>SUM(I5:K5)</f>
        <v>-0.7158068021072207</v>
      </c>
      <c r="M5" s="24">
        <v>1084.0940000000001</v>
      </c>
      <c r="N5" s="40"/>
      <c r="O5" s="24"/>
      <c r="P5" s="41"/>
    </row>
  </sheetData>
  <mergeCells count="8">
    <mergeCell ref="A2:A3"/>
    <mergeCell ref="B2:B3"/>
    <mergeCell ref="N2:N3"/>
    <mergeCell ref="P2:P3"/>
    <mergeCell ref="A4:A5"/>
    <mergeCell ref="B4:B5"/>
    <mergeCell ref="N4:N5"/>
    <mergeCell ref="P4:P5"/>
  </mergeCells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Touzé Thomas</dc:creator>
  <cp:lastModifiedBy>Touzé Thomas</cp:lastModifiedBy>
  <cp:revision>5</cp:revision>
  <dcterms:created xsi:type="dcterms:W3CDTF">2018-04-04T21:55:47Z</dcterms:created>
  <dcterms:modified xsi:type="dcterms:W3CDTF">2018-05-02T07:25:06Z</dcterms:modified>
</cp:coreProperties>
</file>