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pha-crono" sheetId="1" state="visible" r:id="rId2"/>
    <sheet name="alpha" sheetId="2" state="visible" r:id="rId3"/>
    <sheet name="test_2020-03-09-crono" sheetId="3" state="visible" r:id="rId4"/>
    <sheet name="test_2020-03-09" sheetId="4" state="visible" r:id="rId5"/>
    <sheet name="Calculations" sheetId="5" state="visible" r:id="rId6"/>
    <sheet name="Foglio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<sst xmlns="http://schemas.openxmlformats.org/spreadsheetml/2006/main" count="511" uniqueCount="176">
  <si>
    <t xml:space="preserve">DATA</t>
  </si>
  <si>
    <t xml:space="preserve">N° RUN</t>
  </si>
  <si>
    <t xml:space="preserve">THGEM</t>
  </si>
  <si>
    <t xml:space="preserve">ID</t>
  </si>
  <si>
    <t xml:space="preserve">P (mbar)</t>
  </si>
  <si>
    <t xml:space="preserve">Scan on</t>
  </si>
  <si>
    <t xml:space="preserve">from</t>
  </si>
  <si>
    <t xml:space="preserve">to</t>
  </si>
  <si>
    <t xml:space="preserve">Other voltages</t>
  </si>
  <si>
    <t xml:space="preserve">5 ÷ 28</t>
  </si>
  <si>
    <t xml:space="preserve">FULL</t>
  </si>
  <si>
    <t xml:space="preserve">Vind</t>
  </si>
  <si>
    <t xml:space="preserve">VTG=220       Vdrift=1000</t>
  </si>
  <si>
    <t xml:space="preserve">29 ÷ 39</t>
  </si>
  <si>
    <t xml:space="preserve">VTG</t>
  </si>
  <si>
    <t xml:space="preserve">Vind=120        Vdrift=1000</t>
  </si>
  <si>
    <t xml:space="preserve">40 ÷ 60</t>
  </si>
  <si>
    <t xml:space="preserve">Vdrift</t>
  </si>
  <si>
    <t xml:space="preserve">Vind=120        VTG=220</t>
  </si>
  <si>
    <t xml:space="preserve">61 ÷ 75</t>
  </si>
  <si>
    <t xml:space="preserve">VTG=200       Vdrift=1000</t>
  </si>
  <si>
    <t xml:space="preserve">76 ÷ 89</t>
  </si>
  <si>
    <t xml:space="preserve">VTG=230       Vdrift=1000</t>
  </si>
  <si>
    <t xml:space="preserve">90 ÷ 111</t>
  </si>
  <si>
    <t xml:space="preserve">112 ÷ 123</t>
  </si>
  <si>
    <t xml:space="preserve">Vind=100        Vdrift=1000</t>
  </si>
  <si>
    <t xml:space="preserve">124 ÷ 138</t>
  </si>
  <si>
    <t xml:space="preserve">Vind=100        VTG=205</t>
  </si>
  <si>
    <t xml:space="preserve">139 ÷ 145</t>
  </si>
  <si>
    <t xml:space="preserve">VTG=180       Vdrift=800</t>
  </si>
  <si>
    <t xml:space="preserve">146 ÷ 152</t>
  </si>
  <si>
    <t xml:space="preserve">VTG=170       Vdrift=800</t>
  </si>
  <si>
    <t xml:space="preserve">153 ÷ 168</t>
  </si>
  <si>
    <t xml:space="preserve">VTG=170       Vdrift=600</t>
  </si>
  <si>
    <t xml:space="preserve">169 ÷ 183</t>
  </si>
  <si>
    <t xml:space="preserve">Vind=70        Vdrift=600</t>
  </si>
  <si>
    <t xml:space="preserve">184 ÷ 200</t>
  </si>
  <si>
    <t xml:space="preserve">Vind=70        VTG=190</t>
  </si>
  <si>
    <t xml:space="preserve">201 ÷ 206</t>
  </si>
  <si>
    <t xml:space="preserve">Vind=70        VTG=170</t>
  </si>
  <si>
    <t xml:space="preserve">430 ÷ 439</t>
  </si>
  <si>
    <t xml:space="preserve">Vind=50        Vdrift=400</t>
  </si>
  <si>
    <t xml:space="preserve">440 ÷ 444</t>
  </si>
  <si>
    <t xml:space="preserve">Vind=50        VTG=160</t>
  </si>
  <si>
    <t xml:space="preserve">207 ÷ 218</t>
  </si>
  <si>
    <t xml:space="preserve">ROW</t>
  </si>
  <si>
    <t xml:space="preserve">R1</t>
  </si>
  <si>
    <t xml:space="preserve">VTG=220       Vdrift=800</t>
  </si>
  <si>
    <t xml:space="preserve">220 ÷ 226</t>
  </si>
  <si>
    <t xml:space="preserve">Vind, VTG, Vdrift</t>
  </si>
  <si>
    <t xml:space="preserve">227 ÷ 232</t>
  </si>
  <si>
    <t xml:space="preserve">Vind=50        Vdrift=800</t>
  </si>
  <si>
    <t xml:space="preserve">233 ÷ 244</t>
  </si>
  <si>
    <t xml:space="preserve">VTG=240       Vdrift=800</t>
  </si>
  <si>
    <t xml:space="preserve">245 ÷ 259</t>
  </si>
  <si>
    <t xml:space="preserve">Vind=70        VTG=240</t>
  </si>
  <si>
    <t xml:space="preserve">260 ÷ 267</t>
  </si>
  <si>
    <t xml:space="preserve">Vind=70        Vdrift=800</t>
  </si>
  <si>
    <t xml:space="preserve">268 ÷ 282</t>
  </si>
  <si>
    <t xml:space="preserve">Vind=70        VTG=230</t>
  </si>
  <si>
    <t xml:space="preserve">283 ÷ 299</t>
  </si>
  <si>
    <t xml:space="preserve">VTG=260       Vdrift=700</t>
  </si>
  <si>
    <t xml:space="preserve">300 ÷ 308</t>
  </si>
  <si>
    <t xml:space="preserve">Vind=80        Vdrift=700</t>
  </si>
  <si>
    <t xml:space="preserve">309 ÷ 322</t>
  </si>
  <si>
    <t xml:space="preserve">Vind=70        Vdrift=400</t>
  </si>
  <si>
    <t xml:space="preserve">323 ÷ 341</t>
  </si>
  <si>
    <t xml:space="preserve">Vind=80        Vdrift=300</t>
  </si>
  <si>
    <t xml:space="preserve">342 ÷ 352</t>
  </si>
  <si>
    <t xml:space="preserve">Vind=50        Vdrift=200</t>
  </si>
  <si>
    <t xml:space="preserve">354 ÷ 363</t>
  </si>
  <si>
    <t xml:space="preserve">Vind=80        VTG=210</t>
  </si>
  <si>
    <t xml:space="preserve">364 ÷ 378</t>
  </si>
  <si>
    <t xml:space="preserve">VTG=210     Vdrift=800</t>
  </si>
  <si>
    <t xml:space="preserve">379 ÷ 396</t>
  </si>
  <si>
    <t xml:space="preserve">Vind=50        VTG=180</t>
  </si>
  <si>
    <t xml:space="preserve">FULL THGEM</t>
  </si>
  <si>
    <t xml:space="preserve">ROW THGEM</t>
  </si>
  <si>
    <t xml:space="preserve">Vind (V)</t>
  </si>
  <si>
    <t xml:space="preserve">VTG (V)</t>
  </si>
  <si>
    <t xml:space="preserve">Vdrift (V)</t>
  </si>
  <si>
    <t xml:space="preserve">Note</t>
  </si>
  <si>
    <t xml:space="preserve">Vind </t>
  </si>
  <si>
    <t xml:space="preserve">-</t>
  </si>
  <si>
    <t xml:space="preserve">Scan breve (0÷60V) per scariche su catodo</t>
  </si>
  <si>
    <t xml:space="preserve">Scan fatto dopo il test col fascio</t>
  </si>
  <si>
    <t xml:space="preserve">MXFC1 (pA)</t>
  </si>
  <si>
    <t xml:space="preserve">Ibeam (pA) from FC</t>
  </si>
  <si>
    <t xml:space="preserve">Ibeam (pA) calc from MXFC1</t>
  </si>
  <si>
    <r>
      <rPr>
        <sz val="14"/>
        <color rgb="FF000000"/>
        <rFont val="Calibri"/>
        <family val="2"/>
        <charset val="1"/>
      </rPr>
      <t xml:space="preserve">Target (mg/cm</t>
    </r>
    <r>
      <rPr>
        <vertAlign val="superscript"/>
        <sz val="14"/>
        <color rgb="FF000000"/>
        <rFont val="Calibri"/>
        <family val="2"/>
        <charset val="1"/>
      </rPr>
      <t xml:space="preserve">2</t>
    </r>
    <r>
      <rPr>
        <sz val="14"/>
        <color rgb="FF000000"/>
        <rFont val="Calibri"/>
        <family val="2"/>
        <charset val="1"/>
      </rPr>
      <t xml:space="preserve">)</t>
    </r>
  </si>
  <si>
    <t xml:space="preserve">Rate (pps)</t>
  </si>
  <si>
    <t xml:space="preserve">&lt;Rate_PD&gt; (pps)</t>
  </si>
  <si>
    <t xml:space="preserve">x</t>
  </si>
  <si>
    <t xml:space="preserve">Vind=100    VTG=160    Vdrift=1000</t>
  </si>
  <si>
    <t xml:space="preserve">dark current: TBFC1=40 pA , MXFC1=870 pA</t>
  </si>
  <si>
    <t xml:space="preserve">454 ÷ 466</t>
  </si>
  <si>
    <t xml:space="preserve">After run 458, dark current: TBFC1=80 pA , MXFC1=900 pA</t>
  </si>
  <si>
    <t xml:space="preserve">467 ÷ 475</t>
  </si>
  <si>
    <t xml:space="preserve">With Vdrift=200 for two times there was trip</t>
  </si>
  <si>
    <t xml:space="preserve">Vind=100    VTG=205    Vdrift=400</t>
  </si>
  <si>
    <t xml:space="preserve">MXFC1=680 pA</t>
  </si>
  <si>
    <t xml:space="preserve">Vind=100    VTG=205    Vdrift=1000</t>
  </si>
  <si>
    <t xml:space="preserve">478 ÷ 483</t>
  </si>
  <si>
    <t xml:space="preserve">At the beginning MXFC1=220 pA</t>
  </si>
  <si>
    <t xml:space="preserve">60 (NR)</t>
  </si>
  <si>
    <t xml:space="preserve">At the beginning MXFC1=100 pA, Ibeam NOT reliable</t>
  </si>
  <si>
    <t xml:space="preserve">Ibeam NOT reliable</t>
  </si>
  <si>
    <t xml:space="preserve">NR</t>
  </si>
  <si>
    <t xml:space="preserve">1 (NR)</t>
  </si>
  <si>
    <t xml:space="preserve">488 ÷ 498</t>
  </si>
  <si>
    <t xml:space="preserve">At the beginning MXFC1=250 pA, Ibeam NOT reliable</t>
  </si>
  <si>
    <t xml:space="preserve">499 ÷ 508</t>
  </si>
  <si>
    <t xml:space="preserve">100 (NR)</t>
  </si>
  <si>
    <t xml:space="preserve">Not readable</t>
  </si>
  <si>
    <t xml:space="preserve">Vind=100    VTG=205    Vdrift=200</t>
  </si>
  <si>
    <r>
      <rPr>
        <sz val="12"/>
        <color rgb="FF000000"/>
        <rFont val="Calibri"/>
        <family val="2"/>
        <charset val="1"/>
      </rPr>
      <t xml:space="preserve">Cannot read Ibeam on TeBe FC. </t>
    </r>
    <r>
      <rPr>
        <sz val="12"/>
        <color rgb="FFFF0000"/>
        <rFont val="Calibri"/>
        <family val="2"/>
        <charset val="1"/>
      </rPr>
      <t xml:space="preserve">The quadrupole after MXFC1 was off</t>
    </r>
  </si>
  <si>
    <t xml:space="preserve">510 ÷ 513</t>
  </si>
  <si>
    <t xml:space="preserve">These runs were done to understand when the quad switched off. They are analogous to 484 ÷ 488 </t>
  </si>
  <si>
    <t xml:space="preserve">514 ÷ 518</t>
  </si>
  <si>
    <t xml:space="preserve">~1</t>
  </si>
  <si>
    <t xml:space="preserve">Vind=100       VTG=205</t>
  </si>
  <si>
    <r>
      <rPr>
        <sz val="12"/>
        <color rgb="FF000000"/>
        <rFont val="Calibri"/>
        <family val="2"/>
        <charset val="1"/>
      </rPr>
      <t xml:space="preserve">Run 514 analogous to 509. Before run 514, MXFC1=680 pA. In the end, </t>
    </r>
    <r>
      <rPr>
        <sz val="12"/>
        <color rgb="FFFF0000"/>
        <rFont val="Calibri"/>
        <family val="2"/>
        <charset val="1"/>
      </rPr>
      <t xml:space="preserve">Baratron offset was -0.4</t>
    </r>
  </si>
  <si>
    <t xml:space="preserve">Vind=50    VTG=205    Vdrift=400</t>
  </si>
  <si>
    <r>
      <rPr>
        <sz val="12"/>
        <color rgb="FF000000"/>
        <rFont val="Calibri"/>
        <family val="2"/>
        <charset val="1"/>
      </rPr>
      <t xml:space="preserve">At the beginning, MXFC1=670 pA. </t>
    </r>
    <r>
      <rPr>
        <sz val="12"/>
        <color rgb="FFFF0000"/>
        <rFont val="Calibri"/>
        <family val="2"/>
        <charset val="1"/>
      </rPr>
      <t xml:space="preserve">TRIP</t>
    </r>
  </si>
  <si>
    <t xml:space="preserve">Vind=50    VTG=200    Vdrift=400</t>
  </si>
  <si>
    <t xml:space="preserve">Discharge</t>
  </si>
  <si>
    <t xml:space="preserve">521 ÷ 526</t>
  </si>
  <si>
    <t xml:space="preserve">At the beginning MXFC1=900 pA</t>
  </si>
  <si>
    <t xml:space="preserve">527 ÷ 534</t>
  </si>
  <si>
    <t xml:space="preserve">Vind=50        VTG=195</t>
  </si>
  <si>
    <r>
      <rPr>
        <sz val="12"/>
        <color rgb="FF000000"/>
        <rFont val="Calibri"/>
        <family val="2"/>
        <charset val="1"/>
      </rPr>
      <t xml:space="preserve">A lot of </t>
    </r>
    <r>
      <rPr>
        <sz val="12"/>
        <color rgb="FFFF0000"/>
        <rFont val="Calibri"/>
        <family val="2"/>
        <charset val="1"/>
      </rPr>
      <t xml:space="preserve">discharges</t>
    </r>
    <r>
      <rPr>
        <sz val="12"/>
        <color rgb="FF000000"/>
        <rFont val="Calibri"/>
        <family val="2"/>
        <charset val="1"/>
      </rPr>
      <t xml:space="preserve">!</t>
    </r>
  </si>
  <si>
    <t xml:space="preserve">535 ÷ 553</t>
  </si>
  <si>
    <t xml:space="preserve">Vind=50        VTG=190</t>
  </si>
  <si>
    <t xml:space="preserve">Scan analogous to the previous one, but with a lower VTHGEM</t>
  </si>
  <si>
    <t xml:space="preserve">Vind=50    VTG=190    Vdrift=400</t>
  </si>
  <si>
    <t xml:space="preserve">At the beginning MXFC1=680 pA</t>
  </si>
  <si>
    <t xml:space="preserve">Vind=50    VTG=190    Vdrift=1000</t>
  </si>
  <si>
    <t xml:space="preserve">556 ÷ 565</t>
  </si>
  <si>
    <t xml:space="preserve">At the beginning MXFC1=250 pA. Little discharges</t>
  </si>
  <si>
    <t xml:space="preserve">566 ÷ 572</t>
  </si>
  <si>
    <t xml:space="preserve">At the beginning MXFC1=110 pA</t>
  </si>
  <si>
    <t xml:space="preserve">573 ÷ 582</t>
  </si>
  <si>
    <t xml:space="preserve">At the beginning MXFC1=680 pA. Little discharges in the first 6 runs</t>
  </si>
  <si>
    <t xml:space="preserve">583 ÷ 601</t>
  </si>
  <si>
    <t xml:space="preserve">50 ÷ 200 (~160)</t>
  </si>
  <si>
    <t xml:space="preserve">At the beginning MXFC1=250 pA. Little discharges in the some runs</t>
  </si>
  <si>
    <t xml:space="preserve">602 ÷ 610</t>
  </si>
  <si>
    <t xml:space="preserve">At the beginning and at the end, MXFC1=250 pA</t>
  </si>
  <si>
    <t xml:space="preserve">Ibeam (pA)</t>
  </si>
  <si>
    <r>
      <rPr>
        <b val="true"/>
        <sz val="14"/>
        <color rgb="FF000000"/>
        <rFont val="Calibri"/>
        <family val="2"/>
        <charset val="1"/>
      </rPr>
      <t xml:space="preserve">Target (mg/cm</t>
    </r>
    <r>
      <rPr>
        <b val="true"/>
        <vertAlign val="superscript"/>
        <sz val="14"/>
        <color rgb="FF000000"/>
        <rFont val="Calibri"/>
        <family val="2"/>
        <charset val="1"/>
      </rPr>
      <t xml:space="preserve">2</t>
    </r>
    <r>
      <rPr>
        <b val="true"/>
        <sz val="14"/>
        <color rgb="FF000000"/>
        <rFont val="Calibri"/>
        <family val="2"/>
        <charset val="1"/>
      </rPr>
      <t xml:space="preserve">)</t>
    </r>
  </si>
  <si>
    <t xml:space="preserve">Rate_tracker (pps)</t>
  </si>
  <si>
    <t xml:space="preserve">&lt;Rate_PD&gt; (Hz)</t>
  </si>
  <si>
    <t xml:space="preserve">Single points that can be added to the IBF plot</t>
  </si>
  <si>
    <t xml:space="preserve">"</t>
  </si>
  <si>
    <t xml:space="preserve">Ibeam</t>
  </si>
  <si>
    <t xml:space="preserve">This scan was done varying both Ibeam and target</t>
  </si>
  <si>
    <t xml:space="preserve">At the beginning MXFC1=680 pA. Single points  that can be added to the IBF plot</t>
  </si>
  <si>
    <t xml:space="preserve">At the beginning MXFC1=110 pA. Single points  that can be added to the IBF plot</t>
  </si>
  <si>
    <t xml:space="preserve">E (MeV)</t>
  </si>
  <si>
    <t xml:space="preserve">E (J)</t>
  </si>
  <si>
    <t xml:space="preserve">Z_p</t>
  </si>
  <si>
    <t xml:space="preserve">Z_t</t>
  </si>
  <si>
    <t xml:space="preserve">e</t>
  </si>
  <si>
    <t xml:space="preserve">epsilon0</t>
  </si>
  <si>
    <t xml:space="preserve">a</t>
  </si>
  <si>
    <t xml:space="preserve">a^2</t>
  </si>
  <si>
    <t xml:space="preserve">corrente di buio</t>
  </si>
  <si>
    <t xml:space="preserve">N Avo</t>
  </si>
  <si>
    <t xml:space="preserve">Coulomb</t>
  </si>
  <si>
    <t xml:space="preserve">M Mol</t>
  </si>
  <si>
    <t xml:space="preserve">D oro kg/m3</t>
  </si>
  <si>
    <t xml:space="preserve">D oro g/cm3</t>
  </si>
  <si>
    <t xml:space="preserve">spess g/cm2</t>
  </si>
  <si>
    <t xml:space="preserve">N c diff per cm2</t>
  </si>
  <si>
    <t xml:space="preserve">Target</t>
  </si>
  <si>
    <t xml:space="preserve">Rate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</si>
</sst>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MMM\-YY"/>
    <numFmt numFmtId="167" formatCode="0.0"/>
    <numFmt numFmtId="168" formatCode="0.00E+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vertAlign val="superscript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vertAlign val="superscript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 style="mediumDashed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medium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4.4" zeroHeight="false" outlineLevelRow="0" outlineLevelCol="0"/>
  <cols>
    <col collapsed="false" customWidth="true" hidden="false" outlineLevel="0" max="1" min="1" style="1" width="14.11"/>
    <col collapsed="false" customWidth="true" hidden="false" outlineLevel="0" max="2" min="2" style="0" width="17.44"/>
    <col collapsed="false" customWidth="true" hidden="false" outlineLevel="0" max="3" min="3" style="0" width="13"/>
    <col collapsed="false" customWidth="true" hidden="false" outlineLevel="0" max="4" min="4" style="0" width="10.66"/>
    <col collapsed="false" customWidth="true" hidden="false" outlineLevel="0" max="5" min="5" style="0" width="15.11"/>
    <col collapsed="false" customWidth="true" hidden="false" outlineLevel="0" max="6" min="6" style="0" width="21.11"/>
    <col collapsed="false" customWidth="true" hidden="false" outlineLevel="0" max="7" min="7" style="0" width="12.66"/>
    <col collapsed="false" customWidth="true" hidden="false" outlineLevel="0" max="8" min="8" style="0" width="12.78"/>
    <col collapsed="false" customWidth="true" hidden="false" outlineLevel="0" max="9" min="9" style="0" width="33.78"/>
    <col collapsed="false" customWidth="true" hidden="false" outlineLevel="0" max="11" min="10" style="0" width="12"/>
    <col collapsed="false" customWidth="true" hidden="false" outlineLevel="0" max="12" min="12" style="0" width="13.33"/>
    <col collapsed="false" customWidth="true" hidden="false" outlineLevel="0" max="1025" min="13" style="0" width="8.79"/>
  </cols>
  <sheetData>
    <row r="1" customFormat="false" ht="19.2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customFormat="false" ht="18.6" hidden="false" customHeight="false" outlineLevel="0" collapsed="false">
      <c r="A2" s="6" t="n">
        <v>43802</v>
      </c>
      <c r="B2" s="7" t="s">
        <v>9</v>
      </c>
      <c r="C2" s="8" t="s">
        <v>10</v>
      </c>
      <c r="D2" s="8" t="n">
        <v>10</v>
      </c>
      <c r="E2" s="8" t="n">
        <v>30.2</v>
      </c>
      <c r="F2" s="9" t="s">
        <v>11</v>
      </c>
      <c r="G2" s="8" t="n">
        <v>0</v>
      </c>
      <c r="H2" s="8" t="n">
        <v>220</v>
      </c>
      <c r="I2" s="10" t="s">
        <v>12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customFormat="false" ht="18" hidden="false" customHeight="false" outlineLevel="0" collapsed="false">
      <c r="A3" s="11" t="n">
        <v>43803</v>
      </c>
      <c r="B3" s="7" t="s">
        <v>13</v>
      </c>
      <c r="C3" s="8" t="s">
        <v>10</v>
      </c>
      <c r="D3" s="8" t="n">
        <v>10</v>
      </c>
      <c r="E3" s="8" t="n">
        <v>30.4</v>
      </c>
      <c r="F3" s="12" t="s">
        <v>14</v>
      </c>
      <c r="G3" s="8" t="n">
        <v>180</v>
      </c>
      <c r="H3" s="8" t="n">
        <v>235</v>
      </c>
      <c r="I3" s="8" t="s">
        <v>15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customFormat="false" ht="18" hidden="false" customHeight="false" outlineLevel="0" collapsed="false">
      <c r="A4" s="11" t="n">
        <v>43803</v>
      </c>
      <c r="B4" s="7" t="s">
        <v>16</v>
      </c>
      <c r="C4" s="8" t="s">
        <v>10</v>
      </c>
      <c r="D4" s="8" t="n">
        <v>10</v>
      </c>
      <c r="E4" s="8" t="n">
        <v>30.4</v>
      </c>
      <c r="F4" s="13" t="s">
        <v>17</v>
      </c>
      <c r="G4" s="8" t="n">
        <v>0</v>
      </c>
      <c r="H4" s="8" t="n">
        <v>1500</v>
      </c>
      <c r="I4" s="8" t="s">
        <v>18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customFormat="false" ht="18" hidden="false" customHeight="false" outlineLevel="0" collapsed="false">
      <c r="A5" s="11" t="n">
        <v>43803</v>
      </c>
      <c r="B5" s="7" t="s">
        <v>19</v>
      </c>
      <c r="C5" s="8" t="s">
        <v>10</v>
      </c>
      <c r="D5" s="8" t="n">
        <v>10</v>
      </c>
      <c r="E5" s="8" t="n">
        <v>30.4</v>
      </c>
      <c r="F5" s="9" t="s">
        <v>11</v>
      </c>
      <c r="G5" s="8" t="n">
        <v>0</v>
      </c>
      <c r="H5" s="8" t="n">
        <v>220</v>
      </c>
      <c r="I5" s="8" t="s"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customFormat="false" ht="18" hidden="false" customHeight="false" outlineLevel="0" collapsed="false">
      <c r="A6" s="11" t="n">
        <v>43803</v>
      </c>
      <c r="B6" s="7" t="s">
        <v>21</v>
      </c>
      <c r="C6" s="8" t="s">
        <v>10</v>
      </c>
      <c r="D6" s="8" t="n">
        <v>10</v>
      </c>
      <c r="E6" s="8" t="n">
        <v>30.4</v>
      </c>
      <c r="F6" s="9" t="s">
        <v>11</v>
      </c>
      <c r="G6" s="8" t="n">
        <v>0</v>
      </c>
      <c r="H6" s="8" t="n">
        <v>220</v>
      </c>
      <c r="I6" s="8" t="s">
        <v>22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customFormat="false" ht="18" hidden="false" customHeight="false" outlineLevel="0" collapsed="false">
      <c r="A7" s="11" t="n">
        <v>43804</v>
      </c>
      <c r="B7" s="7" t="s">
        <v>23</v>
      </c>
      <c r="C7" s="8" t="s">
        <v>10</v>
      </c>
      <c r="D7" s="8" t="n">
        <v>10</v>
      </c>
      <c r="E7" s="8" t="n">
        <v>20.5</v>
      </c>
      <c r="F7" s="9" t="s">
        <v>11</v>
      </c>
      <c r="G7" s="8" t="n">
        <v>0</v>
      </c>
      <c r="H7" s="8" t="n">
        <v>200</v>
      </c>
      <c r="I7" s="8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customFormat="false" ht="18" hidden="false" customHeight="false" outlineLevel="0" collapsed="false">
      <c r="A8" s="11" t="n">
        <v>43805</v>
      </c>
      <c r="B8" s="7" t="s">
        <v>24</v>
      </c>
      <c r="C8" s="8" t="s">
        <v>10</v>
      </c>
      <c r="D8" s="8" t="n">
        <v>10</v>
      </c>
      <c r="E8" s="8" t="n">
        <v>20.5</v>
      </c>
      <c r="F8" s="12" t="s">
        <v>14</v>
      </c>
      <c r="G8" s="8" t="n">
        <v>150</v>
      </c>
      <c r="H8" s="8" t="n">
        <v>215</v>
      </c>
      <c r="I8" s="8" t="s">
        <v>25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customFormat="false" ht="18" hidden="false" customHeight="false" outlineLevel="0" collapsed="false">
      <c r="A9" s="11" t="n">
        <v>43805</v>
      </c>
      <c r="B9" s="7" t="s">
        <v>26</v>
      </c>
      <c r="C9" s="8" t="s">
        <v>10</v>
      </c>
      <c r="D9" s="8" t="n">
        <v>10</v>
      </c>
      <c r="E9" s="8" t="n">
        <v>20.5</v>
      </c>
      <c r="F9" s="13" t="s">
        <v>17</v>
      </c>
      <c r="G9" s="8" t="n">
        <v>100</v>
      </c>
      <c r="H9" s="8" t="n">
        <v>1200</v>
      </c>
      <c r="I9" s="8" t="s">
        <v>27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customFormat="false" ht="18" hidden="false" customHeight="false" outlineLevel="0" collapsed="false">
      <c r="A10" s="11" t="n">
        <v>43808</v>
      </c>
      <c r="B10" s="7" t="s">
        <v>28</v>
      </c>
      <c r="C10" s="8" t="s">
        <v>10</v>
      </c>
      <c r="D10" s="8" t="n">
        <v>10</v>
      </c>
      <c r="E10" s="8" t="n">
        <v>11</v>
      </c>
      <c r="F10" s="9" t="s">
        <v>11</v>
      </c>
      <c r="G10" s="8" t="n">
        <v>0</v>
      </c>
      <c r="H10" s="8" t="n">
        <v>60</v>
      </c>
      <c r="I10" s="8" t="s">
        <v>29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customFormat="false" ht="18" hidden="false" customHeight="false" outlineLevel="0" collapsed="false">
      <c r="A11" s="11" t="n">
        <v>43808</v>
      </c>
      <c r="B11" s="7" t="s">
        <v>30</v>
      </c>
      <c r="C11" s="8" t="s">
        <v>10</v>
      </c>
      <c r="D11" s="8" t="n">
        <v>10</v>
      </c>
      <c r="E11" s="8" t="n">
        <v>11</v>
      </c>
      <c r="F11" s="9" t="s">
        <v>11</v>
      </c>
      <c r="G11" s="8" t="n">
        <v>0</v>
      </c>
      <c r="H11" s="8" t="n">
        <v>60</v>
      </c>
      <c r="I11" s="8" t="s">
        <v>31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customFormat="false" ht="18" hidden="false" customHeight="false" outlineLevel="0" collapsed="false">
      <c r="A12" s="11" t="n">
        <v>43808</v>
      </c>
      <c r="B12" s="7" t="s">
        <v>32</v>
      </c>
      <c r="C12" s="8" t="s">
        <v>10</v>
      </c>
      <c r="D12" s="8" t="n">
        <v>10</v>
      </c>
      <c r="E12" s="8" t="n">
        <v>11</v>
      </c>
      <c r="F12" s="9" t="s">
        <v>11</v>
      </c>
      <c r="G12" s="8" t="n">
        <v>0</v>
      </c>
      <c r="H12" s="8" t="n">
        <v>150</v>
      </c>
      <c r="I12" s="8" t="s">
        <v>33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customFormat="false" ht="18" hidden="false" customHeight="false" outlineLevel="0" collapsed="false">
      <c r="A13" s="11" t="n">
        <v>43808</v>
      </c>
      <c r="B13" s="7" t="s">
        <v>34</v>
      </c>
      <c r="C13" s="8" t="s">
        <v>10</v>
      </c>
      <c r="D13" s="8" t="n">
        <v>10</v>
      </c>
      <c r="E13" s="8" t="n">
        <v>11</v>
      </c>
      <c r="F13" s="12" t="s">
        <v>14</v>
      </c>
      <c r="G13" s="8" t="n">
        <v>130</v>
      </c>
      <c r="H13" s="8" t="n">
        <v>210</v>
      </c>
      <c r="I13" s="8" t="s">
        <v>35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customFormat="false" ht="18" hidden="false" customHeight="false" outlineLevel="0" collapsed="false">
      <c r="A14" s="11" t="n">
        <v>43808</v>
      </c>
      <c r="B14" s="7" t="s">
        <v>36</v>
      </c>
      <c r="C14" s="8" t="s">
        <v>10</v>
      </c>
      <c r="D14" s="8" t="n">
        <v>10</v>
      </c>
      <c r="E14" s="8" t="n">
        <v>11</v>
      </c>
      <c r="F14" s="13" t="s">
        <v>17</v>
      </c>
      <c r="G14" s="8" t="n">
        <v>0</v>
      </c>
      <c r="H14" s="8" t="n">
        <v>800</v>
      </c>
      <c r="I14" s="8" t="s">
        <v>37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customFormat="false" ht="18" hidden="false" customHeight="false" outlineLevel="0" collapsed="false">
      <c r="A15" s="11" t="n">
        <v>43808</v>
      </c>
      <c r="B15" s="7" t="s">
        <v>38</v>
      </c>
      <c r="C15" s="8" t="s">
        <v>10</v>
      </c>
      <c r="D15" s="8" t="n">
        <v>10</v>
      </c>
      <c r="E15" s="8" t="n">
        <v>11</v>
      </c>
      <c r="F15" s="13" t="s">
        <v>17</v>
      </c>
      <c r="G15" s="8" t="n">
        <v>600</v>
      </c>
      <c r="H15" s="8" t="n">
        <v>850</v>
      </c>
      <c r="I15" s="8" t="s">
        <v>39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customFormat="false" ht="18" hidden="false" customHeight="false" outlineLevel="0" collapsed="false">
      <c r="A16" s="14" t="n">
        <v>43881</v>
      </c>
      <c r="B16" s="7" t="s">
        <v>40</v>
      </c>
      <c r="C16" s="8" t="s">
        <v>10</v>
      </c>
      <c r="D16" s="8" t="n">
        <v>10</v>
      </c>
      <c r="E16" s="8" t="n">
        <v>9.3</v>
      </c>
      <c r="F16" s="12" t="s">
        <v>14</v>
      </c>
      <c r="G16" s="8" t="n">
        <v>130</v>
      </c>
      <c r="H16" s="8" t="n">
        <v>210</v>
      </c>
      <c r="I16" s="8" t="s">
        <v>41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customFormat="false" ht="18.6" hidden="false" customHeight="false" outlineLevel="0" collapsed="false">
      <c r="A17" s="14" t="n">
        <v>43881</v>
      </c>
      <c r="B17" s="7" t="s">
        <v>42</v>
      </c>
      <c r="C17" s="8" t="s">
        <v>10</v>
      </c>
      <c r="D17" s="8" t="n">
        <v>10</v>
      </c>
      <c r="E17" s="8" t="n">
        <v>9.3</v>
      </c>
      <c r="F17" s="13" t="s">
        <v>17</v>
      </c>
      <c r="G17" s="8" t="n">
        <v>200</v>
      </c>
      <c r="H17" s="8" t="n">
        <v>600</v>
      </c>
      <c r="I17" s="8" t="s">
        <v>43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customFormat="false" ht="18" hidden="false" customHeight="false" outlineLevel="0" collapsed="false">
      <c r="A18" s="15" t="n">
        <v>43810</v>
      </c>
      <c r="B18" s="16" t="s">
        <v>44</v>
      </c>
      <c r="C18" s="17" t="s">
        <v>45</v>
      </c>
      <c r="D18" s="17" t="s">
        <v>46</v>
      </c>
      <c r="E18" s="17" t="n">
        <v>20.6</v>
      </c>
      <c r="F18" s="18" t="s">
        <v>11</v>
      </c>
      <c r="G18" s="17" t="n">
        <v>0</v>
      </c>
      <c r="H18" s="17" t="n">
        <v>110</v>
      </c>
      <c r="I18" s="17" t="s">
        <v>47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customFormat="false" ht="18" hidden="false" customHeight="false" outlineLevel="0" collapsed="false">
      <c r="A19" s="11" t="n">
        <v>43810</v>
      </c>
      <c r="B19" s="7" t="s">
        <v>48</v>
      </c>
      <c r="C19" s="8" t="s">
        <v>45</v>
      </c>
      <c r="D19" s="8" t="s">
        <v>46</v>
      </c>
      <c r="E19" s="8" t="n">
        <v>20.6</v>
      </c>
      <c r="F19" s="8" t="s">
        <v>49</v>
      </c>
      <c r="G19" s="8"/>
      <c r="H19" s="8"/>
      <c r="I19" s="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customFormat="false" ht="18" hidden="false" customHeight="false" outlineLevel="0" collapsed="false">
      <c r="A20" s="11" t="n">
        <v>43810</v>
      </c>
      <c r="B20" s="7" t="s">
        <v>50</v>
      </c>
      <c r="C20" s="8" t="s">
        <v>45</v>
      </c>
      <c r="D20" s="8" t="s">
        <v>46</v>
      </c>
      <c r="E20" s="8" t="n">
        <v>20.6</v>
      </c>
      <c r="F20" s="12" t="s">
        <v>14</v>
      </c>
      <c r="G20" s="8" t="n">
        <v>180</v>
      </c>
      <c r="H20" s="8" t="n">
        <v>225</v>
      </c>
      <c r="I20" s="8" t="s">
        <v>51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customFormat="false" ht="18" hidden="false" customHeight="false" outlineLevel="0" collapsed="false">
      <c r="A21" s="11" t="n">
        <v>43816</v>
      </c>
      <c r="B21" s="7" t="s">
        <v>52</v>
      </c>
      <c r="C21" s="8" t="s">
        <v>45</v>
      </c>
      <c r="D21" s="8" t="s">
        <v>46</v>
      </c>
      <c r="E21" s="8" t="n">
        <v>30</v>
      </c>
      <c r="F21" s="9" t="s">
        <v>11</v>
      </c>
      <c r="G21" s="8" t="n">
        <v>0</v>
      </c>
      <c r="H21" s="8" t="n">
        <v>110</v>
      </c>
      <c r="I21" s="8" t="s">
        <v>53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customFormat="false" ht="18" hidden="false" customHeight="false" outlineLevel="0" collapsed="false">
      <c r="A22" s="11" t="n">
        <v>43816</v>
      </c>
      <c r="B22" s="7" t="s">
        <v>54</v>
      </c>
      <c r="C22" s="8" t="s">
        <v>45</v>
      </c>
      <c r="D22" s="8" t="s">
        <v>46</v>
      </c>
      <c r="E22" s="8" t="n">
        <v>30</v>
      </c>
      <c r="F22" s="13" t="s">
        <v>17</v>
      </c>
      <c r="G22" s="8" t="n">
        <v>0</v>
      </c>
      <c r="H22" s="8" t="n">
        <v>1400</v>
      </c>
      <c r="I22" s="8" t="s">
        <v>55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customFormat="false" ht="18" hidden="false" customHeight="false" outlineLevel="0" collapsed="false">
      <c r="A23" s="11" t="n">
        <v>43817</v>
      </c>
      <c r="B23" s="7" t="s">
        <v>56</v>
      </c>
      <c r="C23" s="8" t="s">
        <v>45</v>
      </c>
      <c r="D23" s="8" t="s">
        <v>46</v>
      </c>
      <c r="E23" s="8" t="n">
        <v>30</v>
      </c>
      <c r="F23" s="12" t="s">
        <v>14</v>
      </c>
      <c r="G23" s="8" t="n">
        <v>180</v>
      </c>
      <c r="H23" s="8" t="n">
        <v>240</v>
      </c>
      <c r="I23" s="8" t="s">
        <v>57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customFormat="false" ht="18" hidden="false" customHeight="false" outlineLevel="0" collapsed="false">
      <c r="A24" s="11" t="n">
        <v>43817</v>
      </c>
      <c r="B24" s="7" t="s">
        <v>58</v>
      </c>
      <c r="C24" s="8" t="s">
        <v>45</v>
      </c>
      <c r="D24" s="8" t="s">
        <v>46</v>
      </c>
      <c r="E24" s="8" t="n">
        <v>30</v>
      </c>
      <c r="F24" s="13" t="s">
        <v>17</v>
      </c>
      <c r="G24" s="8" t="n">
        <v>0</v>
      </c>
      <c r="H24" s="8" t="n">
        <v>1400</v>
      </c>
      <c r="I24" s="8" t="s">
        <v>59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customFormat="false" ht="18" hidden="false" customHeight="false" outlineLevel="0" collapsed="false">
      <c r="A25" s="11" t="n">
        <v>43837</v>
      </c>
      <c r="B25" s="7" t="s">
        <v>60</v>
      </c>
      <c r="C25" s="8" t="s">
        <v>45</v>
      </c>
      <c r="D25" s="8" t="s">
        <v>46</v>
      </c>
      <c r="E25" s="8" t="n">
        <v>42</v>
      </c>
      <c r="F25" s="9" t="s">
        <v>11</v>
      </c>
      <c r="G25" s="8" t="n">
        <v>0</v>
      </c>
      <c r="H25" s="8" t="n">
        <v>180</v>
      </c>
      <c r="I25" s="8" t="s">
        <v>61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customFormat="false" ht="18" hidden="false" customHeight="false" outlineLevel="0" collapsed="false">
      <c r="A26" s="11" t="n">
        <v>43837</v>
      </c>
      <c r="B26" s="7" t="s">
        <v>62</v>
      </c>
      <c r="C26" s="8" t="s">
        <v>45</v>
      </c>
      <c r="D26" s="8" t="s">
        <v>46</v>
      </c>
      <c r="E26" s="8" t="n">
        <v>42</v>
      </c>
      <c r="F26" s="12" t="s">
        <v>14</v>
      </c>
      <c r="G26" s="8" t="n">
        <v>220</v>
      </c>
      <c r="H26" s="8" t="n">
        <v>270</v>
      </c>
      <c r="I26" s="8" t="s">
        <v>63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customFormat="false" ht="18" hidden="false" customHeight="false" outlineLevel="0" collapsed="false">
      <c r="A27" s="11" t="n">
        <v>43837</v>
      </c>
      <c r="B27" s="7" t="s">
        <v>64</v>
      </c>
      <c r="C27" s="8" t="s">
        <v>45</v>
      </c>
      <c r="D27" s="8" t="s">
        <v>46</v>
      </c>
      <c r="E27" s="8" t="n">
        <v>31.9</v>
      </c>
      <c r="F27" s="12" t="s">
        <v>14</v>
      </c>
      <c r="G27" s="8" t="n">
        <v>170</v>
      </c>
      <c r="H27" s="8" t="n">
        <v>245</v>
      </c>
      <c r="I27" s="8" t="s">
        <v>65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customFormat="false" ht="18" hidden="false" customHeight="false" outlineLevel="0" collapsed="false">
      <c r="A28" s="11" t="n">
        <v>43837</v>
      </c>
      <c r="B28" s="7" t="s">
        <v>66</v>
      </c>
      <c r="C28" s="8" t="s">
        <v>45</v>
      </c>
      <c r="D28" s="8" t="s">
        <v>46</v>
      </c>
      <c r="E28" s="8" t="n">
        <v>21.7</v>
      </c>
      <c r="F28" s="12" t="s">
        <v>14</v>
      </c>
      <c r="G28" s="8" t="n">
        <v>120</v>
      </c>
      <c r="H28" s="8" t="n">
        <v>220</v>
      </c>
      <c r="I28" s="8" t="s">
        <v>67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customFormat="false" ht="18" hidden="false" customHeight="false" outlineLevel="0" collapsed="false">
      <c r="A29" s="11" t="n">
        <v>43837</v>
      </c>
      <c r="B29" s="7" t="s">
        <v>68</v>
      </c>
      <c r="C29" s="8" t="s">
        <v>45</v>
      </c>
      <c r="D29" s="8" t="s">
        <v>46</v>
      </c>
      <c r="E29" s="8" t="n">
        <v>10.4</v>
      </c>
      <c r="F29" s="12" t="s">
        <v>14</v>
      </c>
      <c r="G29" s="8" t="n">
        <v>140</v>
      </c>
      <c r="H29" s="8" t="n">
        <v>205</v>
      </c>
      <c r="I29" s="8" t="s">
        <v>69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customFormat="false" ht="18" hidden="false" customHeight="false" outlineLevel="0" collapsed="false">
      <c r="A30" s="11" t="n">
        <v>43865</v>
      </c>
      <c r="B30" s="7" t="s">
        <v>70</v>
      </c>
      <c r="C30" s="8" t="s">
        <v>45</v>
      </c>
      <c r="D30" s="8" t="s">
        <v>46</v>
      </c>
      <c r="E30" s="8" t="n">
        <v>20.1</v>
      </c>
      <c r="F30" s="13" t="s">
        <v>17</v>
      </c>
      <c r="G30" s="8" t="n">
        <v>100</v>
      </c>
      <c r="H30" s="8" t="n">
        <v>1000</v>
      </c>
      <c r="I30" s="8" t="s">
        <v>71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customFormat="false" ht="18" hidden="false" customHeight="false" outlineLevel="0" collapsed="false">
      <c r="A31" s="11" t="n">
        <v>43865</v>
      </c>
      <c r="B31" s="7" t="s">
        <v>72</v>
      </c>
      <c r="C31" s="8" t="s">
        <v>45</v>
      </c>
      <c r="D31" s="8" t="s">
        <v>46</v>
      </c>
      <c r="E31" s="8" t="n">
        <v>20.1</v>
      </c>
      <c r="F31" s="9" t="s">
        <v>11</v>
      </c>
      <c r="G31" s="8" t="n">
        <v>0</v>
      </c>
      <c r="H31" s="8" t="n">
        <v>140</v>
      </c>
      <c r="I31" s="8" t="s">
        <v>73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customFormat="false" ht="18.6" hidden="false" customHeight="false" outlineLevel="0" collapsed="false">
      <c r="A32" s="19" t="n">
        <v>43865</v>
      </c>
      <c r="B32" s="20" t="s">
        <v>74</v>
      </c>
      <c r="C32" s="21" t="s">
        <v>45</v>
      </c>
      <c r="D32" s="21" t="s">
        <v>46</v>
      </c>
      <c r="E32" s="21" t="n">
        <v>10</v>
      </c>
      <c r="F32" s="22" t="s">
        <v>17</v>
      </c>
      <c r="G32" s="21" t="n">
        <v>0</v>
      </c>
      <c r="H32" s="21" t="n">
        <v>800</v>
      </c>
      <c r="I32" s="21" t="s">
        <v>75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customFormat="false" ht="18.6" hidden="false" customHeight="false" outlineLevel="0" collapsed="false"/>
    <row r="34" customFormat="false" ht="18" hidden="false" customHeight="false" outlineLevel="0" collapsed="false"/>
    <row r="35" customFormat="false" ht="18" hidden="false" customHeight="false" outlineLevel="0" collapsed="false"/>
    <row r="36" customFormat="false" ht="18" hidden="false" customHeight="false" outlineLevel="0" collapsed="false"/>
    <row r="37" customFormat="false" ht="18" hidden="false" customHeight="false" outlineLevel="0" collapsed="false"/>
    <row r="38" customFormat="false" ht="18" hidden="false" customHeight="false" outlineLevel="0" collapsed="false"/>
    <row r="39" customFormat="false" ht="18" hidden="false" customHeight="false" outlineLevel="0" collapsed="false"/>
    <row r="40" customFormat="false" ht="18" hidden="false" customHeight="false" outlineLevel="0" collapsed="false"/>
    <row r="41" customFormat="false" ht="18" hidden="false" customHeight="false" outlineLevel="0" collapsed="false"/>
    <row r="42" customFormat="false" ht="18" hidden="false" customHeight="false" outlineLevel="0" collapsed="false"/>
    <row r="43" customFormat="false" ht="18" hidden="false" customHeight="false" outlineLevel="0" collapsed="false"/>
    <row r="44" customFormat="false" ht="18" hidden="false" customHeight="false" outlineLevel="0" collapsed="false"/>
    <row r="45" customFormat="false" ht="18" hidden="false" customHeight="false" outlineLevel="0" collapsed="false"/>
    <row r="46" customFormat="false" ht="18" hidden="false" customHeight="false" outlineLevel="0" collapsed="false"/>
    <row r="47" customFormat="false" ht="18" hidden="false" customHeight="false" outlineLevel="0" collapsed="false"/>
    <row r="48" customFormat="false" ht="18" hidden="false" customHeight="false" outlineLevel="0" collapsed="false"/>
    <row r="49" customFormat="false" ht="18" hidden="false" customHeight="false" outlineLevel="0" collapsed="false"/>
    <row r="50" customFormat="false" ht="18" hidden="false" customHeight="false" outlineLevel="0" collapsed="false"/>
    <row r="51" customFormat="false" ht="18" hidden="false" customHeight="false" outlineLevel="0" collapsed="false"/>
    <row r="52" customFormat="false" ht="18" hidden="false" customHeight="false" outlineLevel="0" collapsed="false"/>
    <row r="53" customFormat="false" ht="18" hidden="false" customHeight="false" outlineLevel="0" collapsed="false"/>
    <row r="54" customFormat="false" ht="18" hidden="false" customHeight="false" outlineLevel="0" collapsed="false"/>
    <row r="55" customFormat="false" ht="1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4.4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21.11"/>
    <col collapsed="false" customWidth="true" hidden="false" outlineLevel="0" max="3" min="3" style="0" width="12.44"/>
    <col collapsed="false" customWidth="true" hidden="false" outlineLevel="0" max="4" min="4" style="0" width="15.11"/>
    <col collapsed="false" customWidth="true" hidden="false" outlineLevel="0" max="5" min="5" style="0" width="13.78"/>
    <col collapsed="false" customWidth="true" hidden="false" outlineLevel="0" max="6" min="6" style="0" width="15.44"/>
    <col collapsed="false" customWidth="true" hidden="false" outlineLevel="0" max="7" min="7" style="0" width="36.34"/>
    <col collapsed="false" customWidth="true" hidden="false" outlineLevel="0" max="8" min="8" style="0" width="8.79"/>
    <col collapsed="false" customWidth="true" hidden="false" outlineLevel="0" max="9" min="9" style="0" width="10.78"/>
    <col collapsed="false" customWidth="true" hidden="false" outlineLevel="0" max="10" min="10" style="0" width="23.45"/>
    <col collapsed="false" customWidth="true" hidden="false" outlineLevel="0" max="11" min="11" style="0" width="11.78"/>
    <col collapsed="false" customWidth="true" hidden="false" outlineLevel="0" max="12" min="12" style="0" width="14.77"/>
    <col collapsed="false" customWidth="true" hidden="false" outlineLevel="0" max="13" min="13" style="0" width="13.33"/>
    <col collapsed="false" customWidth="true" hidden="false" outlineLevel="0" max="14" min="14" style="0" width="14.77"/>
    <col collapsed="false" customWidth="true" hidden="false" outlineLevel="0" max="15" min="15" style="0" width="9"/>
    <col collapsed="false" customWidth="true" hidden="false" outlineLevel="0" max="1025" min="16" style="0" width="8.79"/>
  </cols>
  <sheetData>
    <row r="1" customFormat="false" ht="1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customFormat="false" ht="25.8" hidden="false" customHeight="false" outlineLevel="0" collapsed="false">
      <c r="A2" s="4"/>
      <c r="B2" s="23" t="s">
        <v>76</v>
      </c>
      <c r="C2" s="4"/>
      <c r="D2" s="4"/>
      <c r="E2" s="4"/>
      <c r="F2" s="4"/>
      <c r="G2" s="4"/>
      <c r="H2" s="4"/>
      <c r="I2" s="4"/>
      <c r="J2" s="23" t="s">
        <v>77</v>
      </c>
      <c r="K2" s="4"/>
      <c r="L2" s="4"/>
      <c r="M2" s="4"/>
      <c r="N2" s="4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9.2" hidden="false" customHeight="false" outlineLevel="0" collapsed="false">
      <c r="A4" s="4"/>
      <c r="B4" s="4"/>
      <c r="C4" s="24" t="s">
        <v>4</v>
      </c>
      <c r="D4" s="24" t="s">
        <v>78</v>
      </c>
      <c r="E4" s="24" t="s">
        <v>79</v>
      </c>
      <c r="F4" s="24" t="s">
        <v>80</v>
      </c>
      <c r="G4" s="24" t="s">
        <v>81</v>
      </c>
      <c r="H4" s="4"/>
      <c r="I4" s="4"/>
      <c r="J4" s="4"/>
      <c r="K4" s="24" t="s">
        <v>4</v>
      </c>
      <c r="L4" s="24" t="s">
        <v>78</v>
      </c>
      <c r="M4" s="24" t="s">
        <v>79</v>
      </c>
      <c r="N4" s="24" t="s">
        <v>80</v>
      </c>
      <c r="O4" s="24" t="s">
        <v>81</v>
      </c>
    </row>
    <row r="5" customFormat="false" ht="18.6" hidden="false" customHeight="false" outlineLevel="0" collapsed="false">
      <c r="A5" s="4"/>
      <c r="B5" s="25" t="s">
        <v>82</v>
      </c>
      <c r="C5" s="10" t="n">
        <v>30</v>
      </c>
      <c r="D5" s="10" t="s">
        <v>83</v>
      </c>
      <c r="E5" s="10" t="n">
        <v>220</v>
      </c>
      <c r="F5" s="10" t="n">
        <v>1000</v>
      </c>
      <c r="G5" s="10"/>
      <c r="H5" s="4"/>
      <c r="I5" s="4"/>
      <c r="J5" s="25" t="s">
        <v>82</v>
      </c>
      <c r="K5" s="10" t="n">
        <v>20</v>
      </c>
      <c r="L5" s="10" t="s">
        <v>83</v>
      </c>
      <c r="M5" s="10" t="n">
        <v>220</v>
      </c>
      <c r="N5" s="10" t="n">
        <v>800</v>
      </c>
      <c r="O5" s="26"/>
    </row>
    <row r="6" customFormat="false" ht="18" hidden="false" customHeight="false" outlineLevel="0" collapsed="false">
      <c r="A6" s="4"/>
      <c r="B6" s="8"/>
      <c r="C6" s="8" t="n">
        <v>30</v>
      </c>
      <c r="D6" s="8" t="s">
        <v>83</v>
      </c>
      <c r="E6" s="8" t="n">
        <v>200</v>
      </c>
      <c r="F6" s="8" t="n">
        <v>1000</v>
      </c>
      <c r="G6" s="8"/>
      <c r="H6" s="4"/>
      <c r="I6" s="4"/>
      <c r="J6" s="8"/>
      <c r="K6" s="8" t="n">
        <v>30</v>
      </c>
      <c r="L6" s="8" t="s">
        <v>83</v>
      </c>
      <c r="M6" s="8" t="n">
        <v>240</v>
      </c>
      <c r="N6" s="8" t="n">
        <v>800</v>
      </c>
      <c r="O6" s="27"/>
    </row>
    <row r="7" customFormat="false" ht="18" hidden="false" customHeight="false" outlineLevel="0" collapsed="false">
      <c r="A7" s="4"/>
      <c r="B7" s="8"/>
      <c r="C7" s="8" t="n">
        <v>30</v>
      </c>
      <c r="D7" s="8" t="s">
        <v>83</v>
      </c>
      <c r="E7" s="8" t="n">
        <v>230</v>
      </c>
      <c r="F7" s="8" t="n">
        <v>1000</v>
      </c>
      <c r="G7" s="8"/>
      <c r="H7" s="4"/>
      <c r="I7" s="4"/>
      <c r="J7" s="8"/>
      <c r="K7" s="8" t="n">
        <v>40</v>
      </c>
      <c r="L7" s="8" t="s">
        <v>83</v>
      </c>
      <c r="M7" s="8" t="n">
        <v>260</v>
      </c>
      <c r="N7" s="8" t="n">
        <v>700</v>
      </c>
      <c r="O7" s="27"/>
    </row>
    <row r="8" customFormat="false" ht="18.6" hidden="false" customHeight="false" outlineLevel="0" collapsed="false">
      <c r="A8" s="4"/>
      <c r="B8" s="8"/>
      <c r="C8" s="8" t="n">
        <v>20</v>
      </c>
      <c r="D8" s="8" t="s">
        <v>83</v>
      </c>
      <c r="E8" s="8" t="n">
        <v>200</v>
      </c>
      <c r="F8" s="8" t="n">
        <v>1000</v>
      </c>
      <c r="G8" s="8"/>
      <c r="H8" s="4"/>
      <c r="I8" s="4"/>
      <c r="J8" s="28"/>
      <c r="K8" s="21" t="n">
        <v>20</v>
      </c>
      <c r="L8" s="21" t="s">
        <v>83</v>
      </c>
      <c r="M8" s="21" t="n">
        <v>210</v>
      </c>
      <c r="N8" s="21" t="n">
        <v>800</v>
      </c>
      <c r="O8" s="28"/>
    </row>
    <row r="9" customFormat="false" ht="18.6" hidden="false" customHeight="false" outlineLevel="0" collapsed="false">
      <c r="A9" s="4"/>
      <c r="B9" s="8"/>
      <c r="C9" s="8" t="n">
        <v>11</v>
      </c>
      <c r="D9" s="8" t="s">
        <v>83</v>
      </c>
      <c r="E9" s="8" t="n">
        <v>180</v>
      </c>
      <c r="F9" s="8" t="n">
        <v>800</v>
      </c>
      <c r="G9" s="29" t="s">
        <v>84</v>
      </c>
      <c r="H9" s="4"/>
      <c r="I9" s="4"/>
      <c r="J9" s="25" t="s">
        <v>14</v>
      </c>
      <c r="K9" s="10" t="n">
        <v>20</v>
      </c>
      <c r="L9" s="10" t="n">
        <v>50</v>
      </c>
      <c r="M9" s="10" t="s">
        <v>83</v>
      </c>
      <c r="N9" s="10" t="n">
        <v>800</v>
      </c>
      <c r="O9" s="26"/>
    </row>
    <row r="10" customFormat="false" ht="18" hidden="false" customHeight="false" outlineLevel="0" collapsed="false">
      <c r="A10" s="4"/>
      <c r="B10" s="8"/>
      <c r="C10" s="8" t="n">
        <v>11</v>
      </c>
      <c r="D10" s="8" t="s">
        <v>83</v>
      </c>
      <c r="E10" s="8" t="n">
        <v>170</v>
      </c>
      <c r="F10" s="8" t="n">
        <v>800</v>
      </c>
      <c r="G10" s="29" t="s">
        <v>84</v>
      </c>
      <c r="H10" s="4"/>
      <c r="I10" s="4"/>
      <c r="J10" s="8"/>
      <c r="K10" s="8" t="n">
        <v>30</v>
      </c>
      <c r="L10" s="8" t="n">
        <v>70</v>
      </c>
      <c r="M10" s="8" t="s">
        <v>83</v>
      </c>
      <c r="N10" s="8" t="n">
        <v>800</v>
      </c>
      <c r="O10" s="27"/>
    </row>
    <row r="11" customFormat="false" ht="18.6" hidden="false" customHeight="false" outlineLevel="0" collapsed="false">
      <c r="A11" s="4"/>
      <c r="B11" s="8"/>
      <c r="C11" s="8" t="n">
        <v>11</v>
      </c>
      <c r="D11" s="8" t="s">
        <v>83</v>
      </c>
      <c r="E11" s="8" t="n">
        <v>170</v>
      </c>
      <c r="F11" s="8" t="n">
        <v>600</v>
      </c>
      <c r="G11" s="8"/>
      <c r="H11" s="4"/>
      <c r="I11" s="4"/>
      <c r="J11" s="8"/>
      <c r="K11" s="8" t="n">
        <v>40</v>
      </c>
      <c r="L11" s="8" t="n">
        <v>80</v>
      </c>
      <c r="M11" s="8" t="s">
        <v>83</v>
      </c>
      <c r="N11" s="8" t="n">
        <v>700</v>
      </c>
      <c r="O11" s="27"/>
    </row>
    <row r="12" customFormat="false" ht="18.6" hidden="false" customHeight="false" outlineLevel="0" collapsed="false">
      <c r="A12" s="4"/>
      <c r="B12" s="25" t="s">
        <v>14</v>
      </c>
      <c r="C12" s="10" t="n">
        <v>30</v>
      </c>
      <c r="D12" s="10" t="n">
        <v>120</v>
      </c>
      <c r="E12" s="10" t="s">
        <v>83</v>
      </c>
      <c r="F12" s="10" t="n">
        <v>1000</v>
      </c>
      <c r="G12" s="10"/>
      <c r="H12" s="4"/>
      <c r="I12" s="4"/>
      <c r="J12" s="8"/>
      <c r="K12" s="8" t="n">
        <v>30</v>
      </c>
      <c r="L12" s="8" t="n">
        <v>70</v>
      </c>
      <c r="M12" s="8" t="s">
        <v>83</v>
      </c>
      <c r="N12" s="8" t="n">
        <v>400</v>
      </c>
      <c r="O12" s="27"/>
    </row>
    <row r="13" customFormat="false" ht="18" hidden="false" customHeight="false" outlineLevel="0" collapsed="false">
      <c r="A13" s="4"/>
      <c r="B13" s="8"/>
      <c r="C13" s="8" t="n">
        <v>20</v>
      </c>
      <c r="D13" s="8" t="n">
        <v>100</v>
      </c>
      <c r="E13" s="8" t="s">
        <v>83</v>
      </c>
      <c r="F13" s="8" t="n">
        <v>1000</v>
      </c>
      <c r="G13" s="8"/>
      <c r="H13" s="4"/>
      <c r="I13" s="4"/>
      <c r="J13" s="27"/>
      <c r="K13" s="8" t="n">
        <v>20</v>
      </c>
      <c r="L13" s="8" t="n">
        <v>80</v>
      </c>
      <c r="M13" s="8" t="s">
        <v>83</v>
      </c>
      <c r="N13" s="8" t="n">
        <v>300</v>
      </c>
      <c r="O13" s="27"/>
    </row>
    <row r="14" customFormat="false" ht="18.6" hidden="false" customHeight="false" outlineLevel="0" collapsed="false">
      <c r="A14" s="4"/>
      <c r="B14" s="8"/>
      <c r="C14" s="8" t="n">
        <v>11</v>
      </c>
      <c r="D14" s="8" t="n">
        <v>70</v>
      </c>
      <c r="E14" s="8" t="s">
        <v>83</v>
      </c>
      <c r="F14" s="8" t="n">
        <v>600</v>
      </c>
      <c r="G14" s="8"/>
      <c r="H14" s="4"/>
      <c r="I14" s="4"/>
      <c r="J14" s="8"/>
      <c r="K14" s="8" t="n">
        <v>10</v>
      </c>
      <c r="L14" s="8" t="n">
        <v>50</v>
      </c>
      <c r="M14" s="8" t="s">
        <v>83</v>
      </c>
      <c r="N14" s="8" t="n">
        <v>200</v>
      </c>
      <c r="O14" s="27"/>
    </row>
    <row r="15" customFormat="false" ht="19.2" hidden="false" customHeight="false" outlineLevel="0" collapsed="false">
      <c r="A15" s="4"/>
      <c r="B15" s="28"/>
      <c r="C15" s="8" t="n">
        <v>9.3</v>
      </c>
      <c r="D15" s="8" t="n">
        <v>50</v>
      </c>
      <c r="E15" s="8" t="s">
        <v>83</v>
      </c>
      <c r="F15" s="8" t="n">
        <v>400</v>
      </c>
      <c r="G15" s="30" t="s">
        <v>85</v>
      </c>
      <c r="H15" s="4"/>
      <c r="I15" s="4"/>
      <c r="J15" s="25" t="s">
        <v>17</v>
      </c>
      <c r="K15" s="10" t="n">
        <v>30</v>
      </c>
      <c r="L15" s="10" t="n">
        <v>70</v>
      </c>
      <c r="M15" s="10" t="n">
        <v>240</v>
      </c>
      <c r="N15" s="10" t="s">
        <v>83</v>
      </c>
      <c r="O15" s="26"/>
    </row>
    <row r="16" customFormat="false" ht="18.6" hidden="false" customHeight="false" outlineLevel="0" collapsed="false">
      <c r="A16" s="4"/>
      <c r="B16" s="25" t="s">
        <v>17</v>
      </c>
      <c r="C16" s="10" t="n">
        <v>30</v>
      </c>
      <c r="D16" s="10" t="n">
        <v>120</v>
      </c>
      <c r="E16" s="10" t="n">
        <v>220</v>
      </c>
      <c r="F16" s="10" t="s">
        <v>83</v>
      </c>
      <c r="G16" s="10"/>
      <c r="H16" s="4"/>
      <c r="I16" s="4"/>
      <c r="J16" s="8"/>
      <c r="K16" s="8" t="n">
        <v>30</v>
      </c>
      <c r="L16" s="8" t="n">
        <v>70</v>
      </c>
      <c r="M16" s="8" t="n">
        <v>230</v>
      </c>
      <c r="N16" s="8" t="s">
        <v>83</v>
      </c>
      <c r="O16" s="27"/>
    </row>
    <row r="17" customFormat="false" ht="18" hidden="false" customHeight="false" outlineLevel="0" collapsed="false">
      <c r="A17" s="4"/>
      <c r="B17" s="8"/>
      <c r="C17" s="8" t="n">
        <v>20</v>
      </c>
      <c r="D17" s="8" t="n">
        <v>100</v>
      </c>
      <c r="E17" s="8" t="n">
        <v>205</v>
      </c>
      <c r="F17" s="8" t="s">
        <v>83</v>
      </c>
      <c r="G17" s="8"/>
      <c r="H17" s="4"/>
      <c r="I17" s="4"/>
      <c r="J17" s="27"/>
      <c r="K17" s="8" t="n">
        <v>20</v>
      </c>
      <c r="L17" s="8" t="n">
        <v>80</v>
      </c>
      <c r="M17" s="8" t="n">
        <v>210</v>
      </c>
      <c r="N17" s="8" t="s">
        <v>83</v>
      </c>
      <c r="O17" s="27"/>
    </row>
    <row r="18" customFormat="false" ht="18.6" hidden="false" customHeight="false" outlineLevel="0" collapsed="false">
      <c r="A18" s="4"/>
      <c r="B18" s="8"/>
      <c r="C18" s="8" t="n">
        <v>11</v>
      </c>
      <c r="D18" s="8" t="n">
        <v>70</v>
      </c>
      <c r="E18" s="8" t="n">
        <v>190</v>
      </c>
      <c r="F18" s="8" t="s">
        <v>83</v>
      </c>
      <c r="G18" s="8"/>
      <c r="H18" s="4"/>
      <c r="I18" s="4"/>
      <c r="J18" s="28"/>
      <c r="K18" s="21" t="n">
        <v>10</v>
      </c>
      <c r="L18" s="21" t="n">
        <v>50</v>
      </c>
      <c r="M18" s="21" t="n">
        <v>180</v>
      </c>
      <c r="N18" s="21" t="s">
        <v>83</v>
      </c>
      <c r="O18" s="28"/>
    </row>
    <row r="19" customFormat="false" ht="18.6" hidden="false" customHeight="false" outlineLevel="0" collapsed="false">
      <c r="A19" s="4"/>
      <c r="B19" s="8"/>
      <c r="C19" s="8" t="n">
        <v>11</v>
      </c>
      <c r="D19" s="8" t="n">
        <v>70</v>
      </c>
      <c r="E19" s="8" t="n">
        <v>170</v>
      </c>
      <c r="F19" s="8" t="s">
        <v>83</v>
      </c>
      <c r="G19" s="8"/>
      <c r="H19" s="4"/>
      <c r="I19" s="4"/>
      <c r="J19" s="4"/>
      <c r="K19" s="4"/>
    </row>
    <row r="20" customFormat="false" ht="18.6" hidden="false" customHeight="false" outlineLevel="0" collapsed="false">
      <c r="A20" s="4"/>
      <c r="B20" s="21"/>
      <c r="C20" s="21" t="n">
        <v>9.3</v>
      </c>
      <c r="D20" s="21" t="n">
        <v>50</v>
      </c>
      <c r="E20" s="21" t="n">
        <v>160</v>
      </c>
      <c r="F20" s="21" t="s">
        <v>83</v>
      </c>
      <c r="G20" s="31" t="s">
        <v>85</v>
      </c>
      <c r="H20" s="4"/>
      <c r="I20" s="4"/>
      <c r="J20" s="4"/>
      <c r="K20" s="4"/>
    </row>
    <row r="21" customFormat="false" ht="18.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32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J2" activeCellId="0" sqref="J2"/>
    </sheetView>
  </sheetViews>
  <sheetFormatPr defaultRowHeight="14.4" zeroHeight="false" outlineLevelRow="0" outlineLevelCol="0"/>
  <cols>
    <col collapsed="false" customWidth="true" hidden="false" outlineLevel="0" max="1" min="1" style="1" width="14.11"/>
    <col collapsed="false" customWidth="true" hidden="false" outlineLevel="0" max="2" min="2" style="0" width="16.44"/>
    <col collapsed="false" customWidth="true" hidden="false" outlineLevel="0" max="3" min="3" style="0" width="12.11"/>
    <col collapsed="false" customWidth="true" hidden="false" outlineLevel="0" max="4" min="4" style="0" width="10.11"/>
    <col collapsed="false" customWidth="true" hidden="false" outlineLevel="0" max="6" min="5" style="0" width="14.33"/>
    <col collapsed="false" customWidth="true" hidden="false" outlineLevel="0" max="7" min="7" style="0" width="22.67"/>
    <col collapsed="false" customWidth="true" hidden="false" outlineLevel="0" max="8" min="8" style="0" width="32.89"/>
    <col collapsed="false" customWidth="true" hidden="false" outlineLevel="0" max="10" min="9" style="0" width="18.44"/>
    <col collapsed="false" customWidth="true" hidden="false" outlineLevel="0" max="11" min="11" style="0" width="19.77"/>
    <col collapsed="false" customWidth="true" hidden="false" outlineLevel="0" max="12" min="12" style="0" width="21.11"/>
    <col collapsed="false" customWidth="true" hidden="false" outlineLevel="0" max="13" min="13" style="0" width="11.78"/>
    <col collapsed="false" customWidth="true" hidden="false" outlineLevel="0" max="14" min="14" style="0" width="11.33"/>
    <col collapsed="false" customWidth="true" hidden="false" outlineLevel="0" max="15" min="15" style="0" width="39.11"/>
    <col collapsed="false" customWidth="true" hidden="false" outlineLevel="0" max="16" min="16" style="0" width="91"/>
    <col collapsed="false" customWidth="true" hidden="false" outlineLevel="0" max="17" min="17" style="0" width="19.77"/>
    <col collapsed="false" customWidth="true" hidden="false" outlineLevel="0" max="18" min="18" style="0" width="13.33"/>
    <col collapsed="false" customWidth="true" hidden="false" outlineLevel="0" max="1025" min="19" style="0" width="8.79"/>
  </cols>
  <sheetData>
    <row r="1" customFormat="false" ht="21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5</v>
      </c>
      <c r="M1" s="3" t="s">
        <v>6</v>
      </c>
      <c r="N1" s="3" t="s">
        <v>7</v>
      </c>
      <c r="O1" s="3" t="s">
        <v>8</v>
      </c>
      <c r="P1" s="24" t="s">
        <v>81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customFormat="false" ht="18.6" hidden="false" customHeight="false" outlineLevel="0" collapsed="false">
      <c r="A2" s="6" t="n">
        <v>43899</v>
      </c>
      <c r="B2" s="8" t="n">
        <v>453</v>
      </c>
      <c r="C2" s="8" t="s">
        <v>10</v>
      </c>
      <c r="D2" s="8" t="n">
        <v>10</v>
      </c>
      <c r="E2" s="8" t="n">
        <v>20.7</v>
      </c>
      <c r="F2" s="8" t="n">
        <v>870</v>
      </c>
      <c r="G2" s="8" t="n">
        <v>400</v>
      </c>
      <c r="H2" s="8"/>
      <c r="I2" s="8" t="n">
        <v>9.6</v>
      </c>
      <c r="J2" s="8" t="n">
        <v>3420</v>
      </c>
      <c r="K2" s="8" t="n">
        <v>13.5</v>
      </c>
      <c r="L2" s="8" t="s">
        <v>92</v>
      </c>
      <c r="M2" s="8"/>
      <c r="N2" s="8"/>
      <c r="O2" s="10" t="s">
        <v>93</v>
      </c>
      <c r="P2" s="32" t="s">
        <v>94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  <row r="3" customFormat="false" ht="18" hidden="false" customHeight="false" outlineLevel="0" collapsed="false">
      <c r="A3" s="11" t="n">
        <v>43899</v>
      </c>
      <c r="B3" s="8" t="s">
        <v>95</v>
      </c>
      <c r="C3" s="8" t="s">
        <v>10</v>
      </c>
      <c r="D3" s="8" t="n">
        <v>10</v>
      </c>
      <c r="E3" s="8" t="n">
        <v>20.7</v>
      </c>
      <c r="F3" s="8" t="n">
        <v>900</v>
      </c>
      <c r="G3" s="8" t="n">
        <v>400</v>
      </c>
      <c r="H3" s="8"/>
      <c r="I3" s="8" t="n">
        <v>9.6</v>
      </c>
      <c r="J3" s="8" t="n">
        <v>3420</v>
      </c>
      <c r="K3" s="8" t="n">
        <v>13.4</v>
      </c>
      <c r="L3" s="12" t="s">
        <v>14</v>
      </c>
      <c r="M3" s="8" t="n">
        <v>160</v>
      </c>
      <c r="N3" s="8" t="n">
        <v>220</v>
      </c>
      <c r="O3" s="8" t="s">
        <v>25</v>
      </c>
      <c r="P3" s="32" t="s">
        <v>96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Format="false" ht="18" hidden="false" customHeight="false" outlineLevel="0" collapsed="false">
      <c r="A4" s="11" t="n">
        <v>43899</v>
      </c>
      <c r="B4" s="8" t="s">
        <v>97</v>
      </c>
      <c r="C4" s="8" t="s">
        <v>10</v>
      </c>
      <c r="D4" s="8" t="n">
        <v>10</v>
      </c>
      <c r="E4" s="8" t="n">
        <v>20.7</v>
      </c>
      <c r="F4" s="8" t="n">
        <v>900</v>
      </c>
      <c r="G4" s="8" t="n">
        <v>400</v>
      </c>
      <c r="H4" s="8"/>
      <c r="I4" s="8" t="n">
        <v>9.6</v>
      </c>
      <c r="J4" s="8" t="n">
        <v>3420</v>
      </c>
      <c r="K4" s="8" t="n">
        <v>13.2</v>
      </c>
      <c r="L4" s="13" t="s">
        <v>17</v>
      </c>
      <c r="M4" s="8" t="n">
        <v>200</v>
      </c>
      <c r="N4" s="8" t="n">
        <v>1100</v>
      </c>
      <c r="O4" s="8" t="s">
        <v>27</v>
      </c>
      <c r="P4" s="32" t="s">
        <v>98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Format="false" ht="18" hidden="false" customHeight="false" outlineLevel="0" collapsed="false">
      <c r="A5" s="11" t="n">
        <v>43899</v>
      </c>
      <c r="B5" s="8" t="n">
        <v>476</v>
      </c>
      <c r="C5" s="8" t="s">
        <v>10</v>
      </c>
      <c r="D5" s="8" t="n">
        <v>10</v>
      </c>
      <c r="E5" s="8" t="n">
        <v>20.7</v>
      </c>
      <c r="F5" s="8" t="n">
        <v>680</v>
      </c>
      <c r="G5" s="8" t="n">
        <v>280</v>
      </c>
      <c r="H5" s="8"/>
      <c r="I5" s="8" t="n">
        <v>9.6</v>
      </c>
      <c r="J5" s="8" t="n">
        <v>2400</v>
      </c>
      <c r="K5" s="8" t="n">
        <v>8.6</v>
      </c>
      <c r="L5" s="8" t="s">
        <v>92</v>
      </c>
      <c r="M5" s="8"/>
      <c r="N5" s="8"/>
      <c r="O5" s="8" t="s">
        <v>99</v>
      </c>
      <c r="P5" s="32" t="s">
        <v>100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r="6" customFormat="false" ht="18" hidden="false" customHeight="false" outlineLevel="0" collapsed="false">
      <c r="A6" s="11" t="n">
        <v>43899</v>
      </c>
      <c r="B6" s="8" t="n">
        <v>477</v>
      </c>
      <c r="C6" s="8" t="s">
        <v>10</v>
      </c>
      <c r="D6" s="8" t="n">
        <v>10</v>
      </c>
      <c r="E6" s="8" t="n">
        <v>20.7</v>
      </c>
      <c r="F6" s="8" t="n">
        <v>680</v>
      </c>
      <c r="G6" s="8" t="n">
        <v>280</v>
      </c>
      <c r="H6" s="8"/>
      <c r="I6" s="8" t="n">
        <v>9.6</v>
      </c>
      <c r="J6" s="8" t="n">
        <v>2400</v>
      </c>
      <c r="K6" s="33" t="n">
        <v>9</v>
      </c>
      <c r="L6" s="8" t="s">
        <v>92</v>
      </c>
      <c r="M6" s="8"/>
      <c r="N6" s="8"/>
      <c r="O6" s="8" t="s">
        <v>101</v>
      </c>
      <c r="P6" s="32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</row>
    <row r="7" customFormat="false" ht="18" hidden="false" customHeight="false" outlineLevel="0" collapsed="false">
      <c r="A7" s="11" t="n">
        <v>43899</v>
      </c>
      <c r="B7" s="8" t="s">
        <v>102</v>
      </c>
      <c r="C7" s="8" t="s">
        <v>10</v>
      </c>
      <c r="D7" s="8" t="n">
        <v>10</v>
      </c>
      <c r="E7" s="8" t="n">
        <v>20.7</v>
      </c>
      <c r="F7" s="8" t="n">
        <v>220</v>
      </c>
      <c r="G7" s="8" t="n">
        <v>100</v>
      </c>
      <c r="H7" s="8" t="n">
        <v>90</v>
      </c>
      <c r="I7" s="8" t="n">
        <v>9.6</v>
      </c>
      <c r="J7" s="8" t="n">
        <v>770</v>
      </c>
      <c r="K7" s="8" t="n">
        <v>2.5</v>
      </c>
      <c r="L7" s="13" t="s">
        <v>17</v>
      </c>
      <c r="M7" s="8" t="n">
        <v>200</v>
      </c>
      <c r="N7" s="8" t="n">
        <v>1200</v>
      </c>
      <c r="O7" s="8" t="s">
        <v>27</v>
      </c>
      <c r="P7" s="32" t="s">
        <v>103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</row>
    <row r="8" customFormat="false" ht="18" hidden="false" customHeight="false" outlineLevel="0" collapsed="false">
      <c r="A8" s="11" t="n">
        <v>43899</v>
      </c>
      <c r="B8" s="8" t="n">
        <v>484</v>
      </c>
      <c r="C8" s="8" t="s">
        <v>10</v>
      </c>
      <c r="D8" s="8" t="n">
        <v>10</v>
      </c>
      <c r="E8" s="8" t="n">
        <v>20.7</v>
      </c>
      <c r="F8" s="8" t="n">
        <v>100</v>
      </c>
      <c r="G8" s="8" t="s">
        <v>104</v>
      </c>
      <c r="H8" s="8" t="n">
        <v>40</v>
      </c>
      <c r="I8" s="8" t="n">
        <v>9.6</v>
      </c>
      <c r="J8" s="8" t="n">
        <v>350</v>
      </c>
      <c r="K8" s="8" t="n">
        <v>1.6</v>
      </c>
      <c r="L8" s="8" t="s">
        <v>92</v>
      </c>
      <c r="M8" s="8"/>
      <c r="N8" s="8"/>
      <c r="O8" s="8" t="s">
        <v>99</v>
      </c>
      <c r="P8" s="32" t="s">
        <v>105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</row>
    <row r="9" customFormat="false" ht="18" hidden="false" customHeight="false" outlineLevel="0" collapsed="false">
      <c r="A9" s="11" t="n">
        <v>43899</v>
      </c>
      <c r="B9" s="8" t="n">
        <v>485</v>
      </c>
      <c r="C9" s="8" t="s">
        <v>10</v>
      </c>
      <c r="D9" s="8" t="n">
        <v>10</v>
      </c>
      <c r="E9" s="8" t="n">
        <v>20.7</v>
      </c>
      <c r="F9" s="8" t="n">
        <v>100</v>
      </c>
      <c r="G9" s="8" t="s">
        <v>104</v>
      </c>
      <c r="H9" s="8" t="n">
        <v>40</v>
      </c>
      <c r="I9" s="8" t="n">
        <v>9.6</v>
      </c>
      <c r="J9" s="8" t="n">
        <v>350</v>
      </c>
      <c r="K9" s="8" t="n">
        <v>1.6</v>
      </c>
      <c r="L9" s="8" t="s">
        <v>92</v>
      </c>
      <c r="M9" s="8"/>
      <c r="N9" s="8"/>
      <c r="O9" s="8" t="s">
        <v>101</v>
      </c>
      <c r="P9" s="32" t="s">
        <v>106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</row>
    <row r="10" customFormat="false" ht="18" hidden="false" customHeight="false" outlineLevel="0" collapsed="false">
      <c r="A10" s="11" t="n">
        <v>43899</v>
      </c>
      <c r="B10" s="8" t="n">
        <v>486</v>
      </c>
      <c r="C10" s="8" t="s">
        <v>10</v>
      </c>
      <c r="D10" s="8" t="n">
        <v>10</v>
      </c>
      <c r="E10" s="8" t="n">
        <v>20.7</v>
      </c>
      <c r="F10" s="8" t="n">
        <v>100</v>
      </c>
      <c r="G10" s="8" t="s">
        <v>107</v>
      </c>
      <c r="H10" s="8" t="n">
        <v>21</v>
      </c>
      <c r="I10" s="8" t="n">
        <v>0.972</v>
      </c>
      <c r="J10" s="8" t="n">
        <v>17</v>
      </c>
      <c r="K10" s="8" t="n">
        <v>0.2</v>
      </c>
      <c r="L10" s="8" t="s">
        <v>92</v>
      </c>
      <c r="M10" s="8"/>
      <c r="N10" s="8"/>
      <c r="O10" s="8" t="s">
        <v>99</v>
      </c>
      <c r="P10" s="32" t="s">
        <v>105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</row>
    <row r="11" customFormat="false" ht="18" hidden="false" customHeight="false" outlineLevel="0" collapsed="false">
      <c r="A11" s="11" t="n">
        <v>43899</v>
      </c>
      <c r="B11" s="8" t="n">
        <v>487</v>
      </c>
      <c r="C11" s="8" t="s">
        <v>10</v>
      </c>
      <c r="D11" s="8" t="n">
        <v>10</v>
      </c>
      <c r="E11" s="8" t="n">
        <v>20.7</v>
      </c>
      <c r="F11" s="8" t="n">
        <v>100</v>
      </c>
      <c r="G11" s="8" t="s">
        <v>107</v>
      </c>
      <c r="H11" s="8" t="n">
        <v>21</v>
      </c>
      <c r="I11" s="8" t="n">
        <v>0.972</v>
      </c>
      <c r="J11" s="8" t="n">
        <v>17</v>
      </c>
      <c r="K11" s="8" t="s">
        <v>108</v>
      </c>
      <c r="L11" s="8" t="s">
        <v>92</v>
      </c>
      <c r="M11" s="8"/>
      <c r="N11" s="8"/>
      <c r="O11" s="8" t="s">
        <v>101</v>
      </c>
      <c r="P11" s="32" t="s">
        <v>106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</row>
    <row r="12" customFormat="false" ht="18" hidden="false" customHeight="false" outlineLevel="0" collapsed="false">
      <c r="A12" s="11" t="n">
        <v>43899</v>
      </c>
      <c r="B12" s="8" t="s">
        <v>109</v>
      </c>
      <c r="C12" s="8" t="s">
        <v>10</v>
      </c>
      <c r="D12" s="8" t="n">
        <v>10</v>
      </c>
      <c r="E12" s="8" t="n">
        <v>20.7</v>
      </c>
      <c r="F12" s="8" t="n">
        <v>250</v>
      </c>
      <c r="G12" s="8" t="s">
        <v>107</v>
      </c>
      <c r="H12" s="8" t="n">
        <v>90</v>
      </c>
      <c r="I12" s="8" t="n">
        <v>0.972</v>
      </c>
      <c r="J12" s="8" t="n">
        <v>72</v>
      </c>
      <c r="K12" s="8" t="n">
        <v>0.3</v>
      </c>
      <c r="L12" s="13" t="s">
        <v>17</v>
      </c>
      <c r="M12" s="8" t="n">
        <v>200</v>
      </c>
      <c r="N12" s="8" t="n">
        <v>1200</v>
      </c>
      <c r="O12" s="8" t="s">
        <v>27</v>
      </c>
      <c r="P12" s="32" t="s">
        <v>110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</row>
    <row r="13" customFormat="false" ht="18" hidden="false" customHeight="false" outlineLevel="0" collapsed="false">
      <c r="A13" s="11" t="n">
        <v>43899</v>
      </c>
      <c r="B13" s="8" t="s">
        <v>111</v>
      </c>
      <c r="C13" s="8" t="s">
        <v>10</v>
      </c>
      <c r="D13" s="8" t="n">
        <v>10</v>
      </c>
      <c r="E13" s="8" t="n">
        <v>20.7</v>
      </c>
      <c r="F13" s="8" t="n">
        <v>250</v>
      </c>
      <c r="G13" s="8" t="s">
        <v>112</v>
      </c>
      <c r="H13" s="8" t="n">
        <v>90</v>
      </c>
      <c r="I13" s="8" t="n">
        <v>0.972</v>
      </c>
      <c r="J13" s="8" t="n">
        <v>72</v>
      </c>
      <c r="K13" s="8" t="n">
        <v>0.3</v>
      </c>
      <c r="L13" s="12" t="s">
        <v>14</v>
      </c>
      <c r="M13" s="8" t="n">
        <v>170</v>
      </c>
      <c r="N13" s="8" t="n">
        <v>210</v>
      </c>
      <c r="O13" s="8" t="s">
        <v>25</v>
      </c>
      <c r="P13" s="32" t="s">
        <v>110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customFormat="false" ht="18" hidden="false" customHeight="false" outlineLevel="0" collapsed="false">
      <c r="A14" s="11" t="n">
        <v>43899</v>
      </c>
      <c r="B14" s="8" t="n">
        <v>509</v>
      </c>
      <c r="C14" s="8" t="s">
        <v>10</v>
      </c>
      <c r="D14" s="8" t="n">
        <v>10</v>
      </c>
      <c r="E14" s="8" t="n">
        <v>20.7</v>
      </c>
      <c r="F14" s="8" t="n">
        <v>680</v>
      </c>
      <c r="G14" s="8" t="s">
        <v>113</v>
      </c>
      <c r="H14" s="8"/>
      <c r="I14" s="8" t="n">
        <v>0.972</v>
      </c>
      <c r="J14" s="8" t="s">
        <v>92</v>
      </c>
      <c r="K14" s="8" t="s">
        <v>92</v>
      </c>
      <c r="L14" s="8" t="s">
        <v>92</v>
      </c>
      <c r="M14" s="8"/>
      <c r="N14" s="8"/>
      <c r="O14" s="8" t="s">
        <v>114</v>
      </c>
      <c r="P14" s="32" t="s">
        <v>115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</row>
    <row r="15" customFormat="false" ht="18" hidden="false" customHeight="false" outlineLevel="0" collapsed="false">
      <c r="A15" s="11" t="n">
        <v>43899</v>
      </c>
      <c r="B15" s="8" t="s">
        <v>116</v>
      </c>
      <c r="C15" s="8" t="s">
        <v>10</v>
      </c>
      <c r="D15" s="8" t="n">
        <v>10</v>
      </c>
      <c r="E15" s="8" t="n">
        <v>20.7</v>
      </c>
      <c r="F15" s="8" t="n">
        <v>100</v>
      </c>
      <c r="G15" s="8" t="s">
        <v>104</v>
      </c>
      <c r="H15" s="8"/>
      <c r="I15" s="8" t="s">
        <v>92</v>
      </c>
      <c r="J15" s="8" t="s">
        <v>92</v>
      </c>
      <c r="K15" s="8" t="s">
        <v>92</v>
      </c>
      <c r="L15" s="8" t="s">
        <v>92</v>
      </c>
      <c r="M15" s="8"/>
      <c r="N15" s="8"/>
      <c r="O15" s="8"/>
      <c r="P15" s="34" t="s">
        <v>117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</row>
    <row r="16" customFormat="false" ht="18.6" hidden="false" customHeight="false" outlineLevel="0" collapsed="false">
      <c r="A16" s="35" t="n">
        <v>43899</v>
      </c>
      <c r="B16" s="8" t="s">
        <v>118</v>
      </c>
      <c r="C16" s="8" t="s">
        <v>10</v>
      </c>
      <c r="D16" s="8" t="n">
        <v>10</v>
      </c>
      <c r="E16" s="8" t="n">
        <v>20.7</v>
      </c>
      <c r="F16" s="8" t="n">
        <v>680</v>
      </c>
      <c r="G16" s="8" t="n">
        <v>300</v>
      </c>
      <c r="H16" s="8" t="n">
        <v>291</v>
      </c>
      <c r="I16" s="8" t="n">
        <v>0.972</v>
      </c>
      <c r="J16" s="8" t="n">
        <v>233</v>
      </c>
      <c r="K16" s="8" t="s">
        <v>119</v>
      </c>
      <c r="L16" s="36" t="s">
        <v>17</v>
      </c>
      <c r="M16" s="8" t="n">
        <v>200</v>
      </c>
      <c r="N16" s="8" t="n">
        <v>1000</v>
      </c>
      <c r="O16" s="37" t="s">
        <v>120</v>
      </c>
      <c r="P16" s="38" t="s">
        <v>121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customFormat="false" ht="18" hidden="false" customHeight="false" outlineLevel="0" collapsed="false">
      <c r="A17" s="11" t="n">
        <v>43900</v>
      </c>
      <c r="B17" s="17" t="n">
        <v>519</v>
      </c>
      <c r="C17" s="17" t="s">
        <v>45</v>
      </c>
      <c r="D17" s="17" t="s">
        <v>46</v>
      </c>
      <c r="E17" s="17" t="n">
        <v>20.7</v>
      </c>
      <c r="F17" s="17" t="n">
        <v>670</v>
      </c>
      <c r="G17" s="17" t="n">
        <v>280</v>
      </c>
      <c r="H17" s="17"/>
      <c r="I17" s="17" t="n">
        <v>9.6</v>
      </c>
      <c r="J17" s="17" t="n">
        <v>2400</v>
      </c>
      <c r="K17" s="17" t="s">
        <v>92</v>
      </c>
      <c r="L17" s="8" t="s">
        <v>92</v>
      </c>
      <c r="M17" s="17"/>
      <c r="N17" s="17"/>
      <c r="O17" s="8" t="s">
        <v>122</v>
      </c>
      <c r="P17" s="32" t="s">
        <v>123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</row>
    <row r="18" customFormat="false" ht="18" hidden="false" customHeight="false" outlineLevel="0" collapsed="false">
      <c r="A18" s="11" t="n">
        <v>43900</v>
      </c>
      <c r="B18" s="8" t="n">
        <v>520</v>
      </c>
      <c r="C18" s="8" t="s">
        <v>45</v>
      </c>
      <c r="D18" s="8" t="s">
        <v>46</v>
      </c>
      <c r="E18" s="8" t="n">
        <v>20.7</v>
      </c>
      <c r="F18" s="8" t="n">
        <v>670</v>
      </c>
      <c r="G18" s="8" t="n">
        <v>280</v>
      </c>
      <c r="H18" s="8"/>
      <c r="I18" s="8" t="n">
        <v>9.6</v>
      </c>
      <c r="J18" s="8" t="n">
        <v>2400</v>
      </c>
      <c r="K18" s="8" t="s">
        <v>92</v>
      </c>
      <c r="L18" s="8" t="s">
        <v>92</v>
      </c>
      <c r="M18" s="8"/>
      <c r="N18" s="8"/>
      <c r="O18" s="8" t="s">
        <v>124</v>
      </c>
      <c r="P18" s="39" t="s">
        <v>125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</row>
    <row r="19" customFormat="false" ht="18" hidden="false" customHeight="false" outlineLevel="0" collapsed="false">
      <c r="A19" s="11" t="n">
        <v>43900</v>
      </c>
      <c r="B19" s="8" t="s">
        <v>126</v>
      </c>
      <c r="C19" s="8" t="s">
        <v>45</v>
      </c>
      <c r="D19" s="8" t="s">
        <v>46</v>
      </c>
      <c r="E19" s="8" t="n">
        <v>20.7</v>
      </c>
      <c r="F19" s="8" t="n">
        <v>900</v>
      </c>
      <c r="G19" s="8" t="n">
        <v>400</v>
      </c>
      <c r="H19" s="8"/>
      <c r="I19" s="8" t="n">
        <v>9.6</v>
      </c>
      <c r="J19" s="8" t="n">
        <v>3400</v>
      </c>
      <c r="K19" s="8" t="n">
        <v>14.9</v>
      </c>
      <c r="L19" s="12" t="s">
        <v>14</v>
      </c>
      <c r="M19" s="8" t="n">
        <v>170</v>
      </c>
      <c r="N19" s="8" t="n">
        <v>200</v>
      </c>
      <c r="O19" s="8" t="s">
        <v>51</v>
      </c>
      <c r="P19" s="32" t="s">
        <v>127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</row>
    <row r="20" customFormat="false" ht="18" hidden="false" customHeight="false" outlineLevel="0" collapsed="false">
      <c r="A20" s="11" t="n">
        <v>43900</v>
      </c>
      <c r="B20" s="8" t="s">
        <v>128</v>
      </c>
      <c r="C20" s="8" t="s">
        <v>45</v>
      </c>
      <c r="D20" s="8" t="s">
        <v>46</v>
      </c>
      <c r="E20" s="8" t="n">
        <v>20.7</v>
      </c>
      <c r="F20" s="8" t="n">
        <v>900</v>
      </c>
      <c r="G20" s="8" t="n">
        <v>400</v>
      </c>
      <c r="H20" s="8"/>
      <c r="I20" s="8" t="n">
        <v>9.6</v>
      </c>
      <c r="J20" s="8" t="n">
        <v>3400</v>
      </c>
      <c r="K20" s="8" t="n">
        <v>14.8</v>
      </c>
      <c r="L20" s="13" t="s">
        <v>17</v>
      </c>
      <c r="M20" s="8" t="n">
        <v>30</v>
      </c>
      <c r="N20" s="8" t="n">
        <v>600</v>
      </c>
      <c r="O20" s="8" t="s">
        <v>129</v>
      </c>
      <c r="P20" s="32" t="s">
        <v>130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</row>
    <row r="21" customFormat="false" ht="18" hidden="false" customHeight="false" outlineLevel="0" collapsed="false">
      <c r="A21" s="11" t="n">
        <v>43900</v>
      </c>
      <c r="B21" s="8" t="s">
        <v>131</v>
      </c>
      <c r="C21" s="8" t="s">
        <v>45</v>
      </c>
      <c r="D21" s="8" t="s">
        <v>46</v>
      </c>
      <c r="E21" s="8" t="n">
        <v>20.7</v>
      </c>
      <c r="F21" s="8" t="n">
        <v>900</v>
      </c>
      <c r="G21" s="8" t="n">
        <v>400</v>
      </c>
      <c r="H21" s="8"/>
      <c r="I21" s="8" t="n">
        <v>9.6</v>
      </c>
      <c r="J21" s="8" t="n">
        <v>3400</v>
      </c>
      <c r="K21" s="8" t="n">
        <v>14.9</v>
      </c>
      <c r="L21" s="13" t="s">
        <v>17</v>
      </c>
      <c r="M21" s="8" t="n">
        <v>30</v>
      </c>
      <c r="N21" s="8" t="n">
        <v>1000</v>
      </c>
      <c r="O21" s="8" t="s">
        <v>132</v>
      </c>
      <c r="P21" s="32" t="s">
        <v>133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</row>
    <row r="22" customFormat="false" ht="18" hidden="false" customHeight="false" outlineLevel="0" collapsed="false">
      <c r="A22" s="11" t="n">
        <v>43900</v>
      </c>
      <c r="B22" s="8" t="n">
        <v>554</v>
      </c>
      <c r="C22" s="8" t="s">
        <v>45</v>
      </c>
      <c r="D22" s="8" t="s">
        <v>46</v>
      </c>
      <c r="E22" s="8" t="n">
        <v>20.7</v>
      </c>
      <c r="F22" s="8" t="n">
        <v>680</v>
      </c>
      <c r="G22" s="8" t="n">
        <v>280</v>
      </c>
      <c r="H22" s="8"/>
      <c r="I22" s="8" t="n">
        <v>9.6</v>
      </c>
      <c r="J22" s="8" t="n">
        <v>2400</v>
      </c>
      <c r="K22" s="8" t="n">
        <v>8.9</v>
      </c>
      <c r="L22" s="8" t="s">
        <v>92</v>
      </c>
      <c r="M22" s="8"/>
      <c r="N22" s="8"/>
      <c r="O22" s="8" t="s">
        <v>134</v>
      </c>
      <c r="P22" s="32" t="s">
        <v>135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</row>
    <row r="23" customFormat="false" ht="18" hidden="false" customHeight="false" outlineLevel="0" collapsed="false">
      <c r="A23" s="11" t="n">
        <v>43900</v>
      </c>
      <c r="B23" s="8" t="n">
        <v>555</v>
      </c>
      <c r="C23" s="8" t="s">
        <v>45</v>
      </c>
      <c r="D23" s="8" t="s">
        <v>46</v>
      </c>
      <c r="E23" s="8" t="n">
        <v>20.7</v>
      </c>
      <c r="F23" s="8" t="n">
        <v>680</v>
      </c>
      <c r="G23" s="8" t="n">
        <v>280</v>
      </c>
      <c r="H23" s="8"/>
      <c r="I23" s="8" t="n">
        <v>9.6</v>
      </c>
      <c r="J23" s="8" t="n">
        <v>2400</v>
      </c>
      <c r="K23" s="8" t="n">
        <v>9.5</v>
      </c>
      <c r="L23" s="8" t="s">
        <v>92</v>
      </c>
      <c r="M23" s="8"/>
      <c r="N23" s="8"/>
      <c r="O23" s="8" t="s">
        <v>136</v>
      </c>
      <c r="P23" s="3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</row>
    <row r="24" customFormat="false" ht="18" hidden="false" customHeight="false" outlineLevel="0" collapsed="false">
      <c r="A24" s="11" t="n">
        <v>43900</v>
      </c>
      <c r="B24" s="8" t="s">
        <v>137</v>
      </c>
      <c r="C24" s="8" t="s">
        <v>45</v>
      </c>
      <c r="D24" s="8" t="s">
        <v>46</v>
      </c>
      <c r="E24" s="8" t="n">
        <v>20.7</v>
      </c>
      <c r="F24" s="8" t="n">
        <v>250</v>
      </c>
      <c r="G24" s="8" t="n">
        <v>150</v>
      </c>
      <c r="H24" s="8"/>
      <c r="I24" s="8" t="n">
        <v>9.6</v>
      </c>
      <c r="J24" s="8" t="n">
        <v>1300</v>
      </c>
      <c r="K24" s="8" t="n">
        <v>3.4</v>
      </c>
      <c r="L24" s="13" t="s">
        <v>17</v>
      </c>
      <c r="M24" s="8" t="n">
        <v>100</v>
      </c>
      <c r="N24" s="8" t="n">
        <v>1000</v>
      </c>
      <c r="O24" s="8" t="s">
        <v>132</v>
      </c>
      <c r="P24" s="32" t="s">
        <v>138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</row>
    <row r="25" customFormat="false" ht="18" hidden="false" customHeight="false" outlineLevel="0" collapsed="false">
      <c r="A25" s="11" t="n">
        <v>43900</v>
      </c>
      <c r="B25" s="8" t="s">
        <v>139</v>
      </c>
      <c r="C25" s="8" t="s">
        <v>45</v>
      </c>
      <c r="D25" s="8" t="s">
        <v>46</v>
      </c>
      <c r="E25" s="8" t="n">
        <v>20.7</v>
      </c>
      <c r="F25" s="8" t="n">
        <v>110</v>
      </c>
      <c r="G25" s="8" t="n">
        <v>60</v>
      </c>
      <c r="H25" s="8"/>
      <c r="I25" s="8" t="n">
        <v>9.6</v>
      </c>
      <c r="J25" s="8" t="n">
        <v>510</v>
      </c>
      <c r="K25" s="8" t="n">
        <v>1.5</v>
      </c>
      <c r="L25" s="13" t="s">
        <v>17</v>
      </c>
      <c r="M25" s="8" t="n">
        <v>400</v>
      </c>
      <c r="N25" s="8" t="n">
        <v>1000</v>
      </c>
      <c r="O25" s="8" t="s">
        <v>132</v>
      </c>
      <c r="P25" s="32" t="s">
        <v>140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</row>
    <row r="26" customFormat="false" ht="18" hidden="false" customHeight="false" outlineLevel="0" collapsed="false">
      <c r="A26" s="11" t="n">
        <v>43900</v>
      </c>
      <c r="B26" s="8" t="s">
        <v>141</v>
      </c>
      <c r="C26" s="8" t="s">
        <v>45</v>
      </c>
      <c r="D26" s="8" t="s">
        <v>46</v>
      </c>
      <c r="E26" s="8" t="n">
        <v>20.7</v>
      </c>
      <c r="F26" s="8" t="n">
        <v>680</v>
      </c>
      <c r="G26" s="8" t="n">
        <v>280</v>
      </c>
      <c r="H26" s="8"/>
      <c r="I26" s="8" t="n">
        <v>0.972</v>
      </c>
      <c r="J26" s="8" t="n">
        <v>220</v>
      </c>
      <c r="K26" s="8" t="n">
        <v>0.9</v>
      </c>
      <c r="L26" s="13" t="s">
        <v>17</v>
      </c>
      <c r="M26" s="8" t="n">
        <v>100</v>
      </c>
      <c r="N26" s="8" t="n">
        <v>1000</v>
      </c>
      <c r="O26" s="8" t="s">
        <v>132</v>
      </c>
      <c r="P26" s="32" t="s">
        <v>142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</row>
    <row r="27" customFormat="false" ht="18" hidden="false" customHeight="false" outlineLevel="0" collapsed="false">
      <c r="A27" s="11" t="n">
        <v>43900</v>
      </c>
      <c r="B27" s="8" t="s">
        <v>143</v>
      </c>
      <c r="C27" s="8" t="s">
        <v>45</v>
      </c>
      <c r="D27" s="8" t="s">
        <v>46</v>
      </c>
      <c r="E27" s="8" t="n">
        <v>20.7</v>
      </c>
      <c r="F27" s="8" t="n">
        <v>250</v>
      </c>
      <c r="G27" s="8" t="s">
        <v>144</v>
      </c>
      <c r="H27" s="8"/>
      <c r="I27" s="8" t="n">
        <v>0.972</v>
      </c>
      <c r="J27" s="8" t="n">
        <v>130</v>
      </c>
      <c r="K27" s="8" t="n">
        <v>0.4</v>
      </c>
      <c r="L27" s="13" t="s">
        <v>17</v>
      </c>
      <c r="M27" s="8" t="n">
        <v>30</v>
      </c>
      <c r="N27" s="8" t="n">
        <v>1000</v>
      </c>
      <c r="O27" s="8" t="s">
        <v>132</v>
      </c>
      <c r="P27" s="32" t="s">
        <v>145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</row>
    <row r="28" customFormat="false" ht="18" hidden="false" customHeight="false" outlineLevel="0" collapsed="false">
      <c r="A28" s="11" t="n">
        <v>43900</v>
      </c>
      <c r="B28" s="8" t="s">
        <v>146</v>
      </c>
      <c r="C28" s="8" t="s">
        <v>45</v>
      </c>
      <c r="D28" s="8" t="s">
        <v>46</v>
      </c>
      <c r="E28" s="8" t="n">
        <v>20.7</v>
      </c>
      <c r="F28" s="8" t="n">
        <v>250</v>
      </c>
      <c r="G28" s="8" t="s">
        <v>144</v>
      </c>
      <c r="H28" s="8"/>
      <c r="I28" s="8" t="n">
        <v>0.972</v>
      </c>
      <c r="J28" s="8" t="n">
        <v>130</v>
      </c>
      <c r="K28" s="8" t="n">
        <v>0.3</v>
      </c>
      <c r="L28" s="12" t="s">
        <v>14</v>
      </c>
      <c r="M28" s="8" t="n">
        <v>170</v>
      </c>
      <c r="N28" s="8" t="n">
        <v>205</v>
      </c>
      <c r="O28" s="8" t="s">
        <v>51</v>
      </c>
      <c r="P28" s="32" t="s">
        <v>147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</row>
    <row r="29" customFormat="false" ht="18" hidden="false" customHeight="false" outlineLevel="0" collapsed="false">
      <c r="A29" s="11" t="n">
        <v>43900</v>
      </c>
      <c r="B29" s="8" t="n">
        <v>611</v>
      </c>
      <c r="C29" s="8" t="s">
        <v>45</v>
      </c>
      <c r="D29" s="8" t="s">
        <v>46</v>
      </c>
      <c r="E29" s="8" t="n">
        <v>20.7</v>
      </c>
      <c r="F29" s="8" t="n">
        <v>110</v>
      </c>
      <c r="G29" s="8" t="s">
        <v>113</v>
      </c>
      <c r="H29" s="8" t="n">
        <v>50</v>
      </c>
      <c r="I29" s="8" t="n">
        <v>0.972</v>
      </c>
      <c r="J29" s="8" t="n">
        <v>40</v>
      </c>
      <c r="K29" s="8" t="n">
        <v>0.2</v>
      </c>
      <c r="L29" s="8" t="s">
        <v>92</v>
      </c>
      <c r="M29" s="8"/>
      <c r="N29" s="8"/>
      <c r="O29" s="8" t="s">
        <v>134</v>
      </c>
      <c r="P29" s="32" t="s">
        <v>140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</row>
    <row r="30" customFormat="false" ht="18.6" hidden="false" customHeight="false" outlineLevel="0" collapsed="false">
      <c r="A30" s="19" t="n">
        <v>43900</v>
      </c>
      <c r="B30" s="21" t="n">
        <v>612</v>
      </c>
      <c r="C30" s="21" t="s">
        <v>45</v>
      </c>
      <c r="D30" s="21" t="s">
        <v>46</v>
      </c>
      <c r="E30" s="21" t="n">
        <v>20.7</v>
      </c>
      <c r="F30" s="21" t="n">
        <v>110</v>
      </c>
      <c r="G30" s="21" t="s">
        <v>113</v>
      </c>
      <c r="H30" s="21" t="n">
        <v>50</v>
      </c>
      <c r="I30" s="21" t="n">
        <v>0.972</v>
      </c>
      <c r="J30" s="21" t="n">
        <v>40</v>
      </c>
      <c r="K30" s="21" t="n">
        <v>0.2</v>
      </c>
      <c r="L30" s="21" t="s">
        <v>92</v>
      </c>
      <c r="M30" s="21"/>
      <c r="N30" s="21"/>
      <c r="O30" s="21" t="s">
        <v>136</v>
      </c>
      <c r="P30" s="4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</row>
    <row r="31" customFormat="false" ht="18.6" hidden="false" customHeight="false" outlineLevel="0" collapsed="false"/>
    <row r="32" customFormat="false" ht="18" hidden="false" customHeight="false" outlineLevel="0" collapsed="false"/>
    <row r="33" customFormat="false" ht="18" hidden="false" customHeight="false" outlineLevel="0" collapsed="false"/>
    <row r="34" customFormat="false" ht="18" hidden="false" customHeight="false" outlineLevel="0" collapsed="false"/>
    <row r="35" customFormat="false" ht="18" hidden="false" customHeight="false" outlineLevel="0" collapsed="false"/>
    <row r="36" customFormat="false" ht="18" hidden="false" customHeight="false" outlineLevel="0" collapsed="false"/>
    <row r="37" customFormat="false" ht="18" hidden="false" customHeight="false" outlineLevel="0" collapsed="false"/>
    <row r="38" customFormat="false" ht="18" hidden="false" customHeight="false" outlineLevel="0" collapsed="false"/>
    <row r="39" customFormat="false" ht="18" hidden="false" customHeight="false" outlineLevel="0" collapsed="false"/>
    <row r="40" customFormat="false" ht="18" hidden="false" customHeight="false" outlineLevel="0" collapsed="false"/>
    <row r="41" customFormat="false" ht="18" hidden="false" customHeight="false" outlineLevel="0" collapsed="false"/>
    <row r="42" customFormat="false" ht="18" hidden="false" customHeight="false" outlineLevel="0" collapsed="false"/>
    <row r="43" customFormat="false" ht="18" hidden="false" customHeight="false" outlineLevel="0" collapsed="false"/>
    <row r="44" customFormat="false" ht="18" hidden="false" customHeight="false" outlineLevel="0" collapsed="false"/>
    <row r="45" customFormat="false" ht="18" hidden="false" customHeight="false" outlineLevel="0" collapsed="false"/>
    <row r="46" customFormat="false" ht="18" hidden="false" customHeight="false" outlineLevel="0" collapsed="false"/>
    <row r="47" customFormat="false" ht="18" hidden="false" customHeight="false" outlineLevel="0" collapsed="false"/>
    <row r="48" customFormat="false" ht="18" hidden="false" customHeight="false" outlineLevel="0" collapsed="false"/>
    <row r="49" customFormat="false" ht="18" hidden="false" customHeight="false" outlineLevel="0" collapsed="false"/>
    <row r="50" customFormat="false" ht="18" hidden="false" customHeight="false" outlineLevel="0" collapsed="false"/>
    <row r="51" customFormat="false" ht="18" hidden="false" customHeight="false" outlineLevel="0" collapsed="false"/>
    <row r="52" customFormat="false" ht="18" hidden="false" customHeight="false" outlineLevel="0" collapsed="false"/>
    <row r="53" customFormat="false" ht="18" hidden="false" customHeight="false" outlineLevel="0" collapsed="false"/>
    <row r="54" customFormat="false" ht="18" hidden="false" customHeight="false" outlineLevel="0" collapsed="false"/>
    <row r="55" customFormat="false" ht="18" hidden="false" customHeight="false" outlineLevel="0" collapsed="false"/>
    <row r="56" customFormat="false" ht="18" hidden="false" customHeight="false" outlineLevel="0" collapsed="false"/>
    <row r="57" customFormat="false" ht="18" hidden="false" customHeight="false" outlineLevel="0" collapsed="false"/>
    <row r="58" customFormat="false" ht="1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selection pane="topLeft" activeCell="G40" activeCellId="0" sqref="G40"/>
    </sheetView>
  </sheetViews>
  <sheetFormatPr defaultRowHeight="14.4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0" width="21.11"/>
    <col collapsed="false" customWidth="true" hidden="false" outlineLevel="0" max="3" min="3" style="0" width="12.44"/>
    <col collapsed="false" customWidth="true" hidden="false" outlineLevel="0" max="4" min="4" style="0" width="15.44"/>
    <col collapsed="false" customWidth="true" hidden="false" outlineLevel="0" max="5" min="5" style="0" width="18.67"/>
    <col collapsed="false" customWidth="true" hidden="false" outlineLevel="0" max="6" min="6" style="0" width="20.67"/>
    <col collapsed="false" customWidth="true" hidden="false" outlineLevel="0" max="7" min="7" style="0" width="22.44"/>
    <col collapsed="false" customWidth="true" hidden="false" outlineLevel="0" max="8" min="8" style="0" width="20.67"/>
    <col collapsed="false" customWidth="true" hidden="false" outlineLevel="0" max="9" min="9" style="0" width="15.11"/>
    <col collapsed="false" customWidth="true" hidden="false" outlineLevel="0" max="10" min="10" style="0" width="13.78"/>
    <col collapsed="false" customWidth="true" hidden="false" outlineLevel="0" max="11" min="11" style="0" width="15.44"/>
    <col collapsed="false" customWidth="true" hidden="false" outlineLevel="0" max="12" min="12" style="0" width="92.11"/>
    <col collapsed="false" customWidth="true" hidden="false" outlineLevel="0" max="13" min="13" style="0" width="8.79"/>
    <col collapsed="false" customWidth="true" hidden="false" outlineLevel="0" max="14" min="14" style="0" width="10.78"/>
    <col collapsed="false" customWidth="true" hidden="false" outlineLevel="0" max="15" min="15" style="0" width="23.45"/>
    <col collapsed="false" customWidth="true" hidden="false" outlineLevel="0" max="16" min="16" style="0" width="11.78"/>
    <col collapsed="false" customWidth="true" hidden="false" outlineLevel="0" max="17" min="17" style="0" width="14.77"/>
    <col collapsed="false" customWidth="true" hidden="false" outlineLevel="0" max="18" min="18" style="0" width="13.33"/>
    <col collapsed="false" customWidth="true" hidden="false" outlineLevel="0" max="19" min="19" style="0" width="14.77"/>
    <col collapsed="false" customWidth="true" hidden="false" outlineLevel="0" max="20" min="20" style="0" width="9"/>
    <col collapsed="false" customWidth="true" hidden="false" outlineLevel="0" max="1025" min="21" style="0" width="8.79"/>
  </cols>
  <sheetData>
    <row r="1" customFormat="false" ht="1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customFormat="false" ht="25.8" hidden="false" customHeight="false" outlineLevel="0" collapsed="false">
      <c r="A2" s="4"/>
      <c r="B2" s="23" t="s">
        <v>76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21" hidden="false" customHeight="false" outlineLevel="0" collapsed="false">
      <c r="A4" s="4"/>
      <c r="B4" s="4"/>
      <c r="C4" s="24" t="s">
        <v>4</v>
      </c>
      <c r="D4" s="24" t="s">
        <v>86</v>
      </c>
      <c r="E4" s="24" t="s">
        <v>148</v>
      </c>
      <c r="F4" s="24" t="s">
        <v>149</v>
      </c>
      <c r="G4" s="24" t="s">
        <v>150</v>
      </c>
      <c r="H4" s="24" t="s">
        <v>151</v>
      </c>
      <c r="I4" s="24" t="s">
        <v>78</v>
      </c>
      <c r="J4" s="24" t="s">
        <v>79</v>
      </c>
      <c r="K4" s="24" t="s">
        <v>80</v>
      </c>
      <c r="L4" s="24" t="s">
        <v>81</v>
      </c>
      <c r="M4" s="4"/>
      <c r="N4" s="4"/>
    </row>
    <row r="5" customFormat="false" ht="18.6" hidden="false" customHeight="false" outlineLevel="0" collapsed="false">
      <c r="A5" s="4"/>
      <c r="B5" s="25" t="s">
        <v>14</v>
      </c>
      <c r="C5" s="10" t="n">
        <v>20.7</v>
      </c>
      <c r="D5" s="10" t="n">
        <v>900</v>
      </c>
      <c r="E5" s="10" t="n">
        <v>400</v>
      </c>
      <c r="F5" s="10" t="n">
        <v>9.6</v>
      </c>
      <c r="G5" s="10"/>
      <c r="H5" s="10" t="n">
        <v>13.4</v>
      </c>
      <c r="I5" s="10" t="n">
        <v>100</v>
      </c>
      <c r="J5" s="10" t="s">
        <v>83</v>
      </c>
      <c r="K5" s="10" t="n">
        <v>1000</v>
      </c>
      <c r="L5" s="32" t="s">
        <v>96</v>
      </c>
      <c r="M5" s="4"/>
      <c r="N5" s="4"/>
    </row>
    <row r="6" customFormat="false" ht="18.6" hidden="false" customHeight="false" outlineLevel="0" collapsed="false">
      <c r="A6" s="4"/>
      <c r="B6" s="8"/>
      <c r="C6" s="8" t="n">
        <v>20.7</v>
      </c>
      <c r="D6" s="8" t="n">
        <v>250</v>
      </c>
      <c r="E6" s="8" t="s">
        <v>112</v>
      </c>
      <c r="F6" s="8" t="n">
        <v>0.972</v>
      </c>
      <c r="G6" s="8"/>
      <c r="H6" s="8" t="n">
        <v>0.3</v>
      </c>
      <c r="I6" s="8" t="n">
        <v>100</v>
      </c>
      <c r="J6" s="8" t="s">
        <v>83</v>
      </c>
      <c r="K6" s="8" t="n">
        <v>1000</v>
      </c>
      <c r="L6" s="40" t="s">
        <v>110</v>
      </c>
      <c r="M6" s="4"/>
      <c r="N6" s="4"/>
    </row>
    <row r="7" customFormat="false" ht="18.6" hidden="false" customHeight="false" outlineLevel="0" collapsed="false">
      <c r="A7" s="4"/>
      <c r="B7" s="25" t="s">
        <v>17</v>
      </c>
      <c r="C7" s="10" t="n">
        <v>20.7</v>
      </c>
      <c r="D7" s="10" t="n">
        <v>900</v>
      </c>
      <c r="E7" s="10" t="n">
        <v>400</v>
      </c>
      <c r="F7" s="10" t="n">
        <v>9.6</v>
      </c>
      <c r="G7" s="10"/>
      <c r="H7" s="10" t="n">
        <v>13.2</v>
      </c>
      <c r="I7" s="10" t="n">
        <v>100</v>
      </c>
      <c r="J7" s="10" t="n">
        <v>205</v>
      </c>
      <c r="K7" s="10" t="s">
        <v>83</v>
      </c>
      <c r="L7" s="32" t="s">
        <v>98</v>
      </c>
      <c r="M7" s="4"/>
      <c r="N7" s="4"/>
    </row>
    <row r="8" customFormat="false" ht="18" hidden="false" customHeight="false" outlineLevel="0" collapsed="false">
      <c r="A8" s="4"/>
      <c r="B8" s="8"/>
      <c r="C8" s="8" t="n">
        <v>20.7</v>
      </c>
      <c r="D8" s="8" t="n">
        <v>220</v>
      </c>
      <c r="E8" s="8" t="n">
        <v>100</v>
      </c>
      <c r="F8" s="8" t="n">
        <v>9.6</v>
      </c>
      <c r="G8" s="8"/>
      <c r="H8" s="8" t="n">
        <v>2.5</v>
      </c>
      <c r="I8" s="8" t="n">
        <v>100</v>
      </c>
      <c r="J8" s="8" t="n">
        <v>205</v>
      </c>
      <c r="K8" s="8" t="s">
        <v>83</v>
      </c>
      <c r="L8" s="32" t="s">
        <v>103</v>
      </c>
      <c r="M8" s="4"/>
      <c r="N8" s="4"/>
    </row>
    <row r="9" customFormat="false" ht="18" hidden="false" customHeight="false" outlineLevel="0" collapsed="false">
      <c r="A9" s="4"/>
      <c r="B9" s="8"/>
      <c r="C9" s="8" t="n">
        <v>20.7</v>
      </c>
      <c r="D9" s="8" t="n">
        <v>250</v>
      </c>
      <c r="E9" s="8" t="s">
        <v>107</v>
      </c>
      <c r="F9" s="8" t="n">
        <v>0.972</v>
      </c>
      <c r="G9" s="8"/>
      <c r="H9" s="8" t="n">
        <v>0.3</v>
      </c>
      <c r="I9" s="8" t="n">
        <v>100</v>
      </c>
      <c r="J9" s="8" t="n">
        <v>205</v>
      </c>
      <c r="K9" s="8" t="s">
        <v>83</v>
      </c>
      <c r="L9" s="32" t="s">
        <v>110</v>
      </c>
      <c r="M9" s="4"/>
      <c r="N9" s="4"/>
    </row>
    <row r="10" customFormat="false" ht="18.6" hidden="false" customHeight="false" outlineLevel="0" collapsed="false">
      <c r="A10" s="4"/>
      <c r="B10" s="37"/>
      <c r="C10" s="37" t="n">
        <v>20.7</v>
      </c>
      <c r="D10" s="37" t="n">
        <v>680</v>
      </c>
      <c r="E10" s="37" t="n">
        <v>300</v>
      </c>
      <c r="F10" s="37" t="n">
        <v>0.972</v>
      </c>
      <c r="G10" s="37"/>
      <c r="H10" s="37" t="s">
        <v>119</v>
      </c>
      <c r="I10" s="37" t="n">
        <v>100</v>
      </c>
      <c r="J10" s="37" t="n">
        <v>205</v>
      </c>
      <c r="K10" s="37" t="s">
        <v>83</v>
      </c>
      <c r="L10" s="38" t="s">
        <v>121</v>
      </c>
      <c r="M10" s="4"/>
      <c r="N10" s="4"/>
    </row>
    <row r="11" customFormat="false" ht="18" hidden="false" customHeight="false" outlineLevel="0" collapsed="false">
      <c r="A11" s="4"/>
      <c r="B11" s="41"/>
      <c r="C11" s="8" t="n">
        <v>20.7</v>
      </c>
      <c r="D11" s="8" t="n">
        <v>680</v>
      </c>
      <c r="E11" s="8" t="n">
        <v>280</v>
      </c>
      <c r="F11" s="8" t="n">
        <v>9.6</v>
      </c>
      <c r="G11" s="8"/>
      <c r="H11" s="8" t="n">
        <v>8.6</v>
      </c>
      <c r="I11" s="8" t="n">
        <v>100</v>
      </c>
      <c r="J11" s="8" t="n">
        <v>205</v>
      </c>
      <c r="K11" s="8" t="n">
        <v>400</v>
      </c>
      <c r="L11" s="42" t="s">
        <v>152</v>
      </c>
      <c r="M11" s="4"/>
      <c r="N11" s="4"/>
    </row>
    <row r="12" customFormat="false" ht="18.6" hidden="false" customHeight="false" outlineLevel="0" collapsed="false">
      <c r="A12" s="4"/>
      <c r="B12" s="27"/>
      <c r="C12" s="8" t="n">
        <v>20.7</v>
      </c>
      <c r="D12" s="8" t="n">
        <v>680</v>
      </c>
      <c r="E12" s="8" t="n">
        <v>280</v>
      </c>
      <c r="F12" s="8" t="n">
        <v>9.6</v>
      </c>
      <c r="G12" s="8"/>
      <c r="H12" s="8" t="n">
        <v>8.6</v>
      </c>
      <c r="I12" s="8" t="n">
        <v>100</v>
      </c>
      <c r="J12" s="8" t="n">
        <v>205</v>
      </c>
      <c r="K12" s="8" t="n">
        <v>1000</v>
      </c>
      <c r="L12" s="32" t="s">
        <v>153</v>
      </c>
      <c r="M12" s="4"/>
      <c r="N12" s="4"/>
    </row>
    <row r="13" customFormat="false" ht="18" hidden="false" customHeight="false" outlineLevel="0" collapsed="false">
      <c r="A13" s="4"/>
      <c r="B13" s="41"/>
      <c r="C13" s="17" t="n">
        <v>20.7</v>
      </c>
      <c r="D13" s="17" t="n">
        <v>100</v>
      </c>
      <c r="E13" s="17" t="s">
        <v>104</v>
      </c>
      <c r="F13" s="17" t="n">
        <v>9.6</v>
      </c>
      <c r="G13" s="17"/>
      <c r="H13" s="17" t="n">
        <v>1.6</v>
      </c>
      <c r="I13" s="17" t="n">
        <v>100</v>
      </c>
      <c r="J13" s="17" t="n">
        <v>205</v>
      </c>
      <c r="K13" s="17" t="n">
        <v>400</v>
      </c>
      <c r="L13" s="42" t="s">
        <v>153</v>
      </c>
      <c r="M13" s="4"/>
      <c r="N13" s="4"/>
    </row>
    <row r="14" customFormat="false" ht="18.6" hidden="false" customHeight="false" outlineLevel="0" collapsed="false">
      <c r="A14" s="4"/>
      <c r="B14" s="27"/>
      <c r="C14" s="8" t="n">
        <v>20.7</v>
      </c>
      <c r="D14" s="8" t="n">
        <v>100</v>
      </c>
      <c r="E14" s="8" t="s">
        <v>104</v>
      </c>
      <c r="F14" s="8" t="n">
        <v>9.6</v>
      </c>
      <c r="G14" s="8"/>
      <c r="H14" s="8" t="n">
        <v>1.6</v>
      </c>
      <c r="I14" s="8" t="n">
        <v>100</v>
      </c>
      <c r="J14" s="8" t="n">
        <v>205</v>
      </c>
      <c r="K14" s="8" t="n">
        <v>1000</v>
      </c>
      <c r="L14" s="32" t="s">
        <v>153</v>
      </c>
      <c r="M14" s="4"/>
      <c r="N14" s="4"/>
    </row>
    <row r="15" customFormat="false" ht="18" hidden="false" customHeight="false" outlineLevel="0" collapsed="false">
      <c r="A15" s="4"/>
      <c r="B15" s="41"/>
      <c r="C15" s="17" t="n">
        <v>20.7</v>
      </c>
      <c r="D15" s="17" t="n">
        <v>100</v>
      </c>
      <c r="E15" s="17" t="s">
        <v>107</v>
      </c>
      <c r="F15" s="17" t="n">
        <v>0.972</v>
      </c>
      <c r="G15" s="17"/>
      <c r="H15" s="17" t="n">
        <v>0.2</v>
      </c>
      <c r="I15" s="17" t="n">
        <v>100</v>
      </c>
      <c r="J15" s="17" t="n">
        <v>205</v>
      </c>
      <c r="K15" s="17" t="n">
        <v>400</v>
      </c>
      <c r="L15" s="42" t="s">
        <v>153</v>
      </c>
      <c r="M15" s="4"/>
      <c r="N15" s="4"/>
    </row>
    <row r="16" customFormat="false" ht="18.6" hidden="false" customHeight="false" outlineLevel="0" collapsed="false">
      <c r="A16" s="4"/>
      <c r="B16" s="28"/>
      <c r="C16" s="21" t="n">
        <v>20.7</v>
      </c>
      <c r="D16" s="21" t="n">
        <v>100</v>
      </c>
      <c r="E16" s="21" t="s">
        <v>107</v>
      </c>
      <c r="F16" s="21" t="n">
        <v>0.972</v>
      </c>
      <c r="G16" s="21"/>
      <c r="H16" s="21" t="s">
        <v>108</v>
      </c>
      <c r="I16" s="21" t="n">
        <v>100</v>
      </c>
      <c r="J16" s="21" t="n">
        <v>205</v>
      </c>
      <c r="K16" s="21" t="n">
        <v>1000</v>
      </c>
      <c r="L16" s="40" t="s">
        <v>153</v>
      </c>
      <c r="M16" s="4"/>
      <c r="N16" s="4"/>
    </row>
    <row r="17" customFormat="false" ht="18.6" hidden="false" customHeight="false" outlineLevel="0" collapsed="false">
      <c r="A17" s="4"/>
      <c r="B17" s="25" t="s">
        <v>154</v>
      </c>
      <c r="C17" s="10" t="n">
        <v>20.7</v>
      </c>
      <c r="D17" s="10" t="s">
        <v>83</v>
      </c>
      <c r="E17" s="10" t="s">
        <v>83</v>
      </c>
      <c r="F17" s="10" t="s">
        <v>83</v>
      </c>
      <c r="G17" s="10"/>
      <c r="H17" s="10" t="s">
        <v>83</v>
      </c>
      <c r="I17" s="10" t="n">
        <v>100</v>
      </c>
      <c r="J17" s="10" t="n">
        <v>205</v>
      </c>
      <c r="K17" s="10" t="n">
        <v>400</v>
      </c>
      <c r="L17" s="32" t="s">
        <v>155</v>
      </c>
      <c r="M17" s="4"/>
      <c r="N17" s="4"/>
    </row>
    <row r="18" customFormat="false" ht="18.6" hidden="false" customHeight="false" outlineLevel="0" collapsed="false">
      <c r="A18" s="4"/>
      <c r="B18" s="21"/>
      <c r="C18" s="21" t="n">
        <v>20.7</v>
      </c>
      <c r="D18" s="21" t="s">
        <v>83</v>
      </c>
      <c r="E18" s="21" t="s">
        <v>83</v>
      </c>
      <c r="F18" s="21" t="s">
        <v>83</v>
      </c>
      <c r="G18" s="21"/>
      <c r="H18" s="21" t="s">
        <v>83</v>
      </c>
      <c r="I18" s="21" t="n">
        <v>100</v>
      </c>
      <c r="J18" s="21" t="n">
        <v>205</v>
      </c>
      <c r="K18" s="21" t="n">
        <v>1000</v>
      </c>
      <c r="L18" s="40" t="s">
        <v>153</v>
      </c>
      <c r="M18" s="4"/>
      <c r="N18" s="4"/>
      <c r="O18" s="4"/>
      <c r="P18" s="4"/>
    </row>
    <row r="19" customFormat="false" ht="18.6" hidden="false" customHeight="false" outlineLevel="0" collapsed="false">
      <c r="A19" s="4"/>
      <c r="K19" s="4"/>
      <c r="L19" s="4"/>
      <c r="M19" s="4"/>
      <c r="N19" s="4"/>
      <c r="O19" s="4"/>
      <c r="P19" s="4"/>
    </row>
    <row r="20" customFormat="false" ht="18" hidden="false" customHeight="false" outlineLevel="0" collapsed="false">
      <c r="A20" s="4"/>
      <c r="K20" s="4"/>
      <c r="L20" s="4"/>
      <c r="M20" s="4"/>
      <c r="N20" s="4"/>
      <c r="O20" s="4"/>
      <c r="P20" s="4"/>
    </row>
    <row r="21" customFormat="false" ht="25.8" hidden="false" customHeight="false" outlineLevel="0" collapsed="false">
      <c r="B21" s="23" t="s">
        <v>77</v>
      </c>
      <c r="C21" s="4"/>
      <c r="D21" s="4"/>
      <c r="E21" s="4"/>
      <c r="F21" s="4"/>
      <c r="G21" s="4"/>
      <c r="H21" s="4"/>
      <c r="I21" s="4"/>
    </row>
    <row r="22" customFormat="false" ht="18.6" hidden="false" customHeight="false" outlineLevel="0" collapsed="false">
      <c r="B22" s="4"/>
      <c r="C22" s="4"/>
      <c r="D22" s="4"/>
      <c r="E22" s="4"/>
      <c r="F22" s="4"/>
      <c r="G22" s="4"/>
      <c r="H22" s="4"/>
      <c r="I22" s="4"/>
    </row>
    <row r="23" customFormat="false" ht="21" hidden="false" customHeight="false" outlineLevel="0" collapsed="false">
      <c r="B23" s="4"/>
      <c r="C23" s="24" t="s">
        <v>4</v>
      </c>
      <c r="D23" s="24" t="s">
        <v>86</v>
      </c>
      <c r="E23" s="24" t="s">
        <v>148</v>
      </c>
      <c r="F23" s="24" t="s">
        <v>149</v>
      </c>
      <c r="G23" s="24" t="s">
        <v>150</v>
      </c>
      <c r="H23" s="24" t="s">
        <v>151</v>
      </c>
      <c r="I23" s="24" t="s">
        <v>78</v>
      </c>
      <c r="J23" s="24" t="s">
        <v>79</v>
      </c>
      <c r="K23" s="24" t="s">
        <v>80</v>
      </c>
      <c r="L23" s="24" t="s">
        <v>81</v>
      </c>
    </row>
    <row r="24" customFormat="false" ht="18.6" hidden="false" customHeight="false" outlineLevel="0" collapsed="false">
      <c r="B24" s="25" t="s">
        <v>14</v>
      </c>
      <c r="C24" s="10" t="n">
        <v>20.7</v>
      </c>
      <c r="D24" s="10" t="n">
        <v>900</v>
      </c>
      <c r="E24" s="10" t="n">
        <v>400</v>
      </c>
      <c r="F24" s="10" t="n">
        <v>9.6</v>
      </c>
      <c r="G24" s="10" t="n">
        <v>3400</v>
      </c>
      <c r="H24" s="10" t="n">
        <v>14.9</v>
      </c>
      <c r="I24" s="10" t="n">
        <v>50</v>
      </c>
      <c r="J24" s="10" t="s">
        <v>83</v>
      </c>
      <c r="K24" s="10" t="n">
        <v>800</v>
      </c>
      <c r="L24" s="32" t="s">
        <v>127</v>
      </c>
    </row>
    <row r="25" customFormat="false" ht="18.6" hidden="false" customHeight="false" outlineLevel="0" collapsed="false">
      <c r="B25" s="8"/>
      <c r="C25" s="8" t="n">
        <v>20.7</v>
      </c>
      <c r="D25" s="8" t="n">
        <v>250</v>
      </c>
      <c r="E25" s="8" t="s">
        <v>144</v>
      </c>
      <c r="F25" s="8" t="n">
        <v>0.972</v>
      </c>
      <c r="G25" s="8" t="n">
        <v>130</v>
      </c>
      <c r="H25" s="8" t="n">
        <v>0.3</v>
      </c>
      <c r="I25" s="8" t="n">
        <v>50</v>
      </c>
      <c r="J25" s="8" t="s">
        <v>83</v>
      </c>
      <c r="K25" s="8" t="n">
        <v>800</v>
      </c>
      <c r="L25" s="40" t="s">
        <v>147</v>
      </c>
    </row>
    <row r="26" customFormat="false" ht="18.6" hidden="false" customHeight="false" outlineLevel="0" collapsed="false">
      <c r="B26" s="25" t="s">
        <v>17</v>
      </c>
      <c r="C26" s="10" t="n">
        <v>20.7</v>
      </c>
      <c r="D26" s="10" t="n">
        <v>900</v>
      </c>
      <c r="E26" s="10" t="n">
        <v>400</v>
      </c>
      <c r="F26" s="10" t="n">
        <v>9.6</v>
      </c>
      <c r="G26" s="10" t="n">
        <v>3400</v>
      </c>
      <c r="H26" s="10" t="n">
        <v>14.8</v>
      </c>
      <c r="I26" s="10" t="n">
        <v>50</v>
      </c>
      <c r="J26" s="10" t="n">
        <v>195</v>
      </c>
      <c r="K26" s="10" t="s">
        <v>83</v>
      </c>
      <c r="L26" s="32" t="s">
        <v>130</v>
      </c>
    </row>
    <row r="27" customFormat="false" ht="18" hidden="false" customHeight="false" outlineLevel="0" collapsed="false">
      <c r="B27" s="8"/>
      <c r="C27" s="8" t="n">
        <v>20.7</v>
      </c>
      <c r="D27" s="8" t="n">
        <v>900</v>
      </c>
      <c r="E27" s="8" t="n">
        <v>400</v>
      </c>
      <c r="F27" s="8" t="n">
        <v>9.6</v>
      </c>
      <c r="G27" s="8" t="n">
        <v>3400</v>
      </c>
      <c r="H27" s="8" t="n">
        <v>14.9</v>
      </c>
      <c r="I27" s="8" t="n">
        <v>50</v>
      </c>
      <c r="J27" s="8" t="n">
        <v>190</v>
      </c>
      <c r="K27" s="8" t="s">
        <v>83</v>
      </c>
      <c r="L27" s="32" t="s">
        <v>133</v>
      </c>
    </row>
    <row r="28" customFormat="false" ht="18" hidden="false" customHeight="false" outlineLevel="0" collapsed="false">
      <c r="B28" s="8"/>
      <c r="C28" s="8" t="n">
        <v>20.7</v>
      </c>
      <c r="D28" s="8" t="n">
        <v>250</v>
      </c>
      <c r="E28" s="8" t="n">
        <v>150</v>
      </c>
      <c r="F28" s="8" t="n">
        <v>9.6</v>
      </c>
      <c r="G28" s="8" t="n">
        <v>1300</v>
      </c>
      <c r="H28" s="8" t="n">
        <v>3.4</v>
      </c>
      <c r="I28" s="8" t="n">
        <v>50</v>
      </c>
      <c r="J28" s="8" t="n">
        <v>190</v>
      </c>
      <c r="K28" s="8" t="s">
        <v>83</v>
      </c>
      <c r="L28" s="32" t="s">
        <v>138</v>
      </c>
    </row>
    <row r="29" customFormat="false" ht="18" hidden="false" customHeight="false" outlineLevel="0" collapsed="false">
      <c r="B29" s="8"/>
      <c r="C29" s="8" t="n">
        <v>20.7</v>
      </c>
      <c r="D29" s="8" t="n">
        <v>110</v>
      </c>
      <c r="E29" s="8" t="n">
        <v>60</v>
      </c>
      <c r="F29" s="8" t="n">
        <v>9.6</v>
      </c>
      <c r="G29" s="8" t="n">
        <v>510</v>
      </c>
      <c r="H29" s="8" t="n">
        <v>1.5</v>
      </c>
      <c r="I29" s="8" t="n">
        <v>50</v>
      </c>
      <c r="J29" s="8" t="n">
        <v>190</v>
      </c>
      <c r="K29" s="8" t="s">
        <v>83</v>
      </c>
      <c r="L29" s="32" t="s">
        <v>140</v>
      </c>
    </row>
    <row r="30" customFormat="false" ht="18" hidden="false" customHeight="false" outlineLevel="0" collapsed="false">
      <c r="B30" s="8"/>
      <c r="C30" s="8" t="n">
        <v>20.7</v>
      </c>
      <c r="D30" s="8" t="n">
        <v>680</v>
      </c>
      <c r="E30" s="8" t="n">
        <v>280</v>
      </c>
      <c r="F30" s="8" t="n">
        <v>0.972</v>
      </c>
      <c r="G30" s="8" t="n">
        <v>220</v>
      </c>
      <c r="H30" s="8" t="n">
        <v>0.9</v>
      </c>
      <c r="I30" s="8" t="n">
        <v>50</v>
      </c>
      <c r="J30" s="8" t="n">
        <v>190</v>
      </c>
      <c r="K30" s="8" t="s">
        <v>83</v>
      </c>
      <c r="L30" s="32" t="s">
        <v>142</v>
      </c>
    </row>
    <row r="31" customFormat="false" ht="18.6" hidden="false" customHeight="false" outlineLevel="0" collapsed="false">
      <c r="B31" s="37"/>
      <c r="C31" s="37" t="n">
        <v>20.7</v>
      </c>
      <c r="D31" s="37" t="n">
        <v>250</v>
      </c>
      <c r="E31" s="37" t="s">
        <v>144</v>
      </c>
      <c r="F31" s="37" t="n">
        <v>0.972</v>
      </c>
      <c r="G31" s="37" t="n">
        <v>130</v>
      </c>
      <c r="H31" s="37" t="n">
        <v>0.4</v>
      </c>
      <c r="I31" s="37" t="n">
        <v>50</v>
      </c>
      <c r="J31" s="37" t="n">
        <v>190</v>
      </c>
      <c r="K31" s="37" t="s">
        <v>83</v>
      </c>
      <c r="L31" s="32" t="s">
        <v>145</v>
      </c>
    </row>
    <row r="32" customFormat="false" ht="18" hidden="false" customHeight="false" outlineLevel="0" collapsed="false">
      <c r="B32" s="41"/>
      <c r="C32" s="8" t="n">
        <v>20.7</v>
      </c>
      <c r="D32" s="8" t="n">
        <v>680</v>
      </c>
      <c r="E32" s="8" t="n">
        <v>280</v>
      </c>
      <c r="F32" s="8" t="n">
        <v>9.6</v>
      </c>
      <c r="G32" s="8" t="n">
        <v>2400</v>
      </c>
      <c r="H32" s="8" t="n">
        <v>8.9</v>
      </c>
      <c r="I32" s="8" t="n">
        <v>50</v>
      </c>
      <c r="J32" s="8" t="n">
        <v>190</v>
      </c>
      <c r="K32" s="8" t="n">
        <v>400</v>
      </c>
      <c r="L32" s="42" t="s">
        <v>156</v>
      </c>
    </row>
    <row r="33" customFormat="false" ht="18.6" hidden="false" customHeight="false" outlineLevel="0" collapsed="false">
      <c r="B33" s="43"/>
      <c r="C33" s="37" t="n">
        <v>20.7</v>
      </c>
      <c r="D33" s="37" t="n">
        <v>680</v>
      </c>
      <c r="E33" s="37" t="n">
        <v>280</v>
      </c>
      <c r="F33" s="37" t="n">
        <v>9.6</v>
      </c>
      <c r="G33" s="37" t="n">
        <v>2400</v>
      </c>
      <c r="H33" s="37" t="n">
        <v>9.5</v>
      </c>
      <c r="I33" s="37" t="n">
        <v>50</v>
      </c>
      <c r="J33" s="37" t="n">
        <v>190</v>
      </c>
      <c r="K33" s="37" t="n">
        <v>1000</v>
      </c>
      <c r="L33" s="44"/>
    </row>
    <row r="34" customFormat="false" ht="18" hidden="false" customHeight="false" outlineLevel="0" collapsed="false">
      <c r="B34" s="27"/>
      <c r="C34" s="8" t="n">
        <v>20.7</v>
      </c>
      <c r="D34" s="8" t="n">
        <v>110</v>
      </c>
      <c r="E34" s="8" t="s">
        <v>113</v>
      </c>
      <c r="F34" s="8" t="n">
        <v>0.972</v>
      </c>
      <c r="G34" s="8" t="n">
        <v>40</v>
      </c>
      <c r="H34" s="8" t="n">
        <v>0.2</v>
      </c>
      <c r="I34" s="8" t="n">
        <v>50</v>
      </c>
      <c r="J34" s="8" t="n">
        <v>190</v>
      </c>
      <c r="K34" s="8" t="n">
        <v>400</v>
      </c>
      <c r="L34" s="32" t="s">
        <v>157</v>
      </c>
    </row>
    <row r="35" customFormat="false" ht="18.6" hidden="false" customHeight="false" outlineLevel="0" collapsed="false">
      <c r="B35" s="27"/>
      <c r="C35" s="8" t="n">
        <v>20.7</v>
      </c>
      <c r="D35" s="8" t="n">
        <v>110</v>
      </c>
      <c r="E35" s="8" t="s">
        <v>113</v>
      </c>
      <c r="F35" s="8" t="n">
        <v>0.972</v>
      </c>
      <c r="G35" s="8" t="n">
        <v>40</v>
      </c>
      <c r="H35" s="8" t="n">
        <v>0.2</v>
      </c>
      <c r="I35" s="8" t="n">
        <v>50</v>
      </c>
      <c r="J35" s="8" t="n">
        <v>190</v>
      </c>
      <c r="K35" s="8" t="n">
        <v>1000</v>
      </c>
      <c r="L35" s="45"/>
    </row>
    <row r="36" customFormat="false" ht="18.6" hidden="false" customHeight="false" outlineLevel="0" collapsed="false">
      <c r="B36" s="25" t="s">
        <v>154</v>
      </c>
      <c r="C36" s="10" t="n">
        <v>20.7</v>
      </c>
      <c r="D36" s="10" t="s">
        <v>83</v>
      </c>
      <c r="E36" s="10" t="s">
        <v>83</v>
      </c>
      <c r="F36" s="10" t="s">
        <v>83</v>
      </c>
      <c r="G36" s="10" t="s">
        <v>83</v>
      </c>
      <c r="H36" s="10" t="s">
        <v>83</v>
      </c>
      <c r="I36" s="10" t="n">
        <v>50</v>
      </c>
      <c r="J36" s="10" t="n">
        <v>190</v>
      </c>
      <c r="K36" s="10" t="n">
        <v>400</v>
      </c>
      <c r="L36" s="32" t="s">
        <v>155</v>
      </c>
    </row>
    <row r="37" customFormat="false" ht="18.6" hidden="false" customHeight="false" outlineLevel="0" collapsed="false">
      <c r="B37" s="21"/>
      <c r="C37" s="21" t="n">
        <v>20.7</v>
      </c>
      <c r="D37" s="21" t="s">
        <v>83</v>
      </c>
      <c r="E37" s="21" t="s">
        <v>83</v>
      </c>
      <c r="F37" s="21" t="s">
        <v>83</v>
      </c>
      <c r="G37" s="21" t="s">
        <v>83</v>
      </c>
      <c r="H37" s="21" t="s">
        <v>83</v>
      </c>
      <c r="I37" s="21" t="n">
        <v>50</v>
      </c>
      <c r="J37" s="21" t="n">
        <v>190</v>
      </c>
      <c r="K37" s="21" t="n">
        <v>1000</v>
      </c>
      <c r="L37" s="40" t="s">
        <v>153</v>
      </c>
    </row>
    <row r="3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4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1.78"/>
    <col collapsed="false" customWidth="true" hidden="false" outlineLevel="0" max="4" min="3" style="0" width="8.79"/>
    <col collapsed="false" customWidth="true" hidden="false" outlineLevel="0" max="5" min="5" style="0" width="9.79"/>
    <col collapsed="false" customWidth="true" hidden="false" outlineLevel="0" max="6" min="6" style="0" width="8.79"/>
    <col collapsed="false" customWidth="true" hidden="false" outlineLevel="0" max="7" min="7" style="0" width="11.78"/>
    <col collapsed="false" customWidth="true" hidden="false" outlineLevel="0" max="1025" min="8" style="0" width="8.79"/>
  </cols>
  <sheetData>
    <row r="1" customFormat="false" ht="14.4" hidden="false" customHeight="false" outlineLevel="0" collapsed="false">
      <c r="A1" s="0" t="s">
        <v>158</v>
      </c>
      <c r="B1" s="0" t="s">
        <v>159</v>
      </c>
      <c r="C1" s="0" t="s">
        <v>160</v>
      </c>
      <c r="D1" s="0" t="s">
        <v>161</v>
      </c>
      <c r="E1" s="0" t="s">
        <v>162</v>
      </c>
      <c r="F1" s="0" t="s">
        <v>163</v>
      </c>
      <c r="G1" s="0" t="s">
        <v>164</v>
      </c>
      <c r="H1" s="0" t="s">
        <v>165</v>
      </c>
    </row>
    <row r="2" customFormat="false" ht="14.4" hidden="false" customHeight="false" outlineLevel="0" collapsed="false">
      <c r="A2" s="0" t="n">
        <v>145.7</v>
      </c>
      <c r="B2" s="0" t="n">
        <f aca="false">A2*10^6*1.602*10^(-19)</f>
        <v>2.334114E-011</v>
      </c>
      <c r="C2" s="0" t="n">
        <v>8</v>
      </c>
      <c r="D2" s="0" t="n">
        <v>79</v>
      </c>
      <c r="E2" s="0" t="n">
        <f aca="false">1.602*10^(-19)</f>
        <v>1.602E-019</v>
      </c>
      <c r="F2" s="0" t="n">
        <f aca="false">8.85*10^(-12)</f>
        <v>8.85E-012</v>
      </c>
      <c r="G2" s="0" t="n">
        <f aca="false">C2*D2*E2^2/(8*3.1415*F2*B2)</f>
        <v>3.12427832968916E-015</v>
      </c>
      <c r="H2" s="0" t="n">
        <f aca="false">G2^2</f>
        <v>9.76111508136528E-030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O24" activeCellId="0" sqref="O24"/>
    </sheetView>
  </sheetViews>
  <sheetFormatPr defaultRowHeight="13.8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22.67"/>
    <col collapsed="false" customWidth="true" hidden="false" outlineLevel="0" max="3" min="3" style="0" width="32.89"/>
    <col collapsed="false" customWidth="true" hidden="false" outlineLevel="0" max="5" min="4" style="0" width="9.14"/>
    <col collapsed="false" customWidth="true" hidden="false" outlineLevel="0" max="6" min="6" style="0" width="14.7"/>
    <col collapsed="false" customWidth="true" hidden="false" outlineLevel="0" max="7" min="7" style="0" width="17.04"/>
    <col collapsed="false" customWidth="true" hidden="false" outlineLevel="0" max="1025" min="8" style="0" width="9.14"/>
  </cols>
  <sheetData>
    <row r="1" customFormat="false" ht="17.35" hidden="false" customHeight="false" outlineLevel="0" collapsed="false">
      <c r="A1" s="3" t="s">
        <v>86</v>
      </c>
      <c r="B1" s="3" t="s">
        <v>87</v>
      </c>
      <c r="C1" s="3" t="s">
        <v>88</v>
      </c>
    </row>
    <row r="2" customFormat="false" ht="17.35" hidden="false" customHeight="false" outlineLevel="0" collapsed="false">
      <c r="A2" s="8" t="n">
        <v>870</v>
      </c>
      <c r="B2" s="8" t="n">
        <v>400</v>
      </c>
      <c r="C2" s="8"/>
      <c r="E2" s="0" t="s">
        <v>166</v>
      </c>
      <c r="G2" s="0" t="n">
        <f aca="false">A2-$E3</f>
        <v>830</v>
      </c>
      <c r="H2" s="0" t="n">
        <f aca="false">G2/B2</f>
        <v>2.075</v>
      </c>
      <c r="I2" s="0" t="n">
        <f aca="false">G2/E16</f>
        <v>390.463237058965</v>
      </c>
      <c r="J2" s="0" t="n">
        <f aca="false">G2/H2</f>
        <v>400</v>
      </c>
      <c r="L2" s="0" t="n">
        <v>3370</v>
      </c>
      <c r="M2" s="0" t="n">
        <v>3460</v>
      </c>
      <c r="O2" s="8" t="n">
        <v>3420</v>
      </c>
    </row>
    <row r="3" customFormat="false" ht="17.35" hidden="false" customHeight="false" outlineLevel="0" collapsed="false">
      <c r="A3" s="8" t="n">
        <v>900</v>
      </c>
      <c r="B3" s="8" t="n">
        <v>400</v>
      </c>
      <c r="C3" s="8"/>
      <c r="E3" s="0" t="n">
        <v>40</v>
      </c>
      <c r="G3" s="0" t="n">
        <f aca="false">A3-$E3</f>
        <v>860</v>
      </c>
      <c r="H3" s="0" t="n">
        <f aca="false">G3/B3</f>
        <v>2.15</v>
      </c>
      <c r="I3" s="0" t="n">
        <f aca="false">G3/E16</f>
        <v>404.576366109289</v>
      </c>
      <c r="J3" s="0" t="n">
        <f aca="false">G3/H2</f>
        <v>414.457831325301</v>
      </c>
      <c r="L3" s="0" t="n">
        <v>3490</v>
      </c>
      <c r="M3" s="0" t="n">
        <v>3580</v>
      </c>
      <c r="O3" s="8" t="n">
        <v>3420</v>
      </c>
    </row>
    <row r="4" customFormat="false" ht="17.35" hidden="false" customHeight="false" outlineLevel="0" collapsed="false">
      <c r="A4" s="8" t="n">
        <v>900</v>
      </c>
      <c r="B4" s="8" t="n">
        <v>400</v>
      </c>
      <c r="C4" s="8"/>
      <c r="G4" s="0" t="n">
        <f aca="false">A4-$E3</f>
        <v>860</v>
      </c>
      <c r="H4" s="0" t="n">
        <f aca="false">G4/B4</f>
        <v>2.15</v>
      </c>
      <c r="I4" s="0" t="n">
        <f aca="false">G4/E16</f>
        <v>404.576366109289</v>
      </c>
      <c r="J4" s="0" t="n">
        <f aca="false">G4/H2</f>
        <v>414.457831325301</v>
      </c>
      <c r="L4" s="0" t="n">
        <v>3490</v>
      </c>
      <c r="M4" s="0" t="n">
        <v>3580</v>
      </c>
      <c r="O4" s="8" t="n">
        <v>3420</v>
      </c>
    </row>
    <row r="5" customFormat="false" ht="17.35" hidden="false" customHeight="false" outlineLevel="0" collapsed="false">
      <c r="A5" s="8" t="n">
        <v>680</v>
      </c>
      <c r="B5" s="8" t="n">
        <v>280</v>
      </c>
      <c r="C5" s="8"/>
      <c r="G5" s="0" t="n">
        <f aca="false">A5-$E3</f>
        <v>640</v>
      </c>
      <c r="H5" s="0" t="n">
        <f aca="false">G5/B5</f>
        <v>2.28571428571429</v>
      </c>
      <c r="I5" s="0" t="n">
        <f aca="false">G5/E16</f>
        <v>301.080086406912</v>
      </c>
      <c r="J5" s="0" t="n">
        <f aca="false">G5/H2</f>
        <v>308.433734939759</v>
      </c>
      <c r="L5" s="0" t="n">
        <v>2600</v>
      </c>
      <c r="M5" s="0" t="n">
        <v>2660</v>
      </c>
      <c r="O5" s="8" t="n">
        <v>2400</v>
      </c>
    </row>
    <row r="6" customFormat="false" ht="17.35" hidden="false" customHeight="false" outlineLevel="0" collapsed="false">
      <c r="A6" s="8" t="n">
        <v>680</v>
      </c>
      <c r="B6" s="8" t="n">
        <v>280</v>
      </c>
      <c r="C6" s="8"/>
      <c r="G6" s="0" t="n">
        <f aca="false">A6-$E3</f>
        <v>640</v>
      </c>
      <c r="H6" s="0" t="n">
        <f aca="false">G6/B6</f>
        <v>2.28571428571429</v>
      </c>
      <c r="I6" s="0" t="n">
        <f aca="false">G6/E16</f>
        <v>301.080086406912</v>
      </c>
      <c r="J6" s="0" t="n">
        <f aca="false">G6/H2</f>
        <v>308.433734939759</v>
      </c>
      <c r="L6" s="0" t="n">
        <v>2600</v>
      </c>
      <c r="M6" s="0" t="n">
        <v>2660</v>
      </c>
      <c r="O6" s="8" t="n">
        <v>2400</v>
      </c>
    </row>
    <row r="7" customFormat="false" ht="17.35" hidden="false" customHeight="false" outlineLevel="0" collapsed="false">
      <c r="A7" s="8" t="n">
        <v>220</v>
      </c>
      <c r="B7" s="8" t="n">
        <v>100</v>
      </c>
      <c r="C7" s="8" t="n">
        <v>90</v>
      </c>
      <c r="G7" s="0" t="n">
        <f aca="false">A7-$E3</f>
        <v>180</v>
      </c>
      <c r="H7" s="0" t="n">
        <f aca="false">G7/B7</f>
        <v>1.8</v>
      </c>
      <c r="I7" s="0" t="n">
        <f aca="false">G7/E16</f>
        <v>84.6787743019441</v>
      </c>
      <c r="J7" s="0" t="n">
        <f aca="false">G7/H2</f>
        <v>86.7469879518072</v>
      </c>
      <c r="L7" s="0" t="n">
        <v>734</v>
      </c>
      <c r="M7" s="0" t="n">
        <v>752</v>
      </c>
      <c r="O7" s="8" t="n">
        <v>770</v>
      </c>
    </row>
    <row r="8" customFormat="false" ht="17.35" hidden="false" customHeight="false" outlineLevel="0" collapsed="false">
      <c r="A8" s="8" t="n">
        <v>100</v>
      </c>
      <c r="B8" s="8" t="s">
        <v>104</v>
      </c>
      <c r="C8" s="8" t="n">
        <v>40</v>
      </c>
      <c r="G8" s="0" t="n">
        <f aca="false">A8-$E3</f>
        <v>60</v>
      </c>
      <c r="I8" s="0" t="n">
        <f aca="false">G8/E16</f>
        <v>28.226258100648</v>
      </c>
      <c r="J8" s="0" t="n">
        <f aca="false">G8/H2</f>
        <v>28.9156626506024</v>
      </c>
      <c r="L8" s="0" t="n">
        <v>242</v>
      </c>
      <c r="M8" s="0" t="n">
        <v>251</v>
      </c>
      <c r="O8" s="8" t="n">
        <v>350</v>
      </c>
    </row>
    <row r="9" customFormat="false" ht="17.35" hidden="false" customHeight="false" outlineLevel="0" collapsed="false">
      <c r="A9" s="8" t="n">
        <v>100</v>
      </c>
      <c r="B9" s="8" t="s">
        <v>104</v>
      </c>
      <c r="C9" s="8" t="n">
        <v>40</v>
      </c>
      <c r="G9" s="0" t="n">
        <f aca="false">A9-$E3</f>
        <v>60</v>
      </c>
      <c r="I9" s="0" t="n">
        <f aca="false">G9/E16</f>
        <v>28.226258100648</v>
      </c>
      <c r="J9" s="0" t="n">
        <f aca="false">G9/H2</f>
        <v>28.9156626506024</v>
      </c>
      <c r="L9" s="0" t="n">
        <v>242</v>
      </c>
      <c r="M9" s="0" t="n">
        <v>251</v>
      </c>
      <c r="O9" s="8" t="n">
        <v>350</v>
      </c>
    </row>
    <row r="10" customFormat="false" ht="17.35" hidden="false" customHeight="false" outlineLevel="0" collapsed="false">
      <c r="A10" s="8" t="n">
        <v>100</v>
      </c>
      <c r="B10" s="8" t="s">
        <v>107</v>
      </c>
      <c r="C10" s="8" t="n">
        <v>21</v>
      </c>
      <c r="G10" s="0" t="n">
        <f aca="false">A10-$E3</f>
        <v>60</v>
      </c>
      <c r="I10" s="0" t="n">
        <f aca="false">G10/E16</f>
        <v>28.226258100648</v>
      </c>
      <c r="J10" s="0" t="n">
        <f aca="false">G10/H2</f>
        <v>28.9156626506024</v>
      </c>
      <c r="L10" s="0" t="n">
        <v>23</v>
      </c>
      <c r="M10" s="0" t="n">
        <v>23</v>
      </c>
      <c r="O10" s="8" t="n">
        <v>17</v>
      </c>
    </row>
    <row r="11" customFormat="false" ht="17.35" hidden="false" customHeight="false" outlineLevel="0" collapsed="false">
      <c r="A11" s="8" t="n">
        <v>100</v>
      </c>
      <c r="B11" s="8" t="s">
        <v>107</v>
      </c>
      <c r="C11" s="8" t="n">
        <v>21</v>
      </c>
      <c r="G11" s="0" t="n">
        <f aca="false">A11-$E3</f>
        <v>60</v>
      </c>
      <c r="I11" s="0" t="n">
        <f aca="false">G11/E16</f>
        <v>28.226258100648</v>
      </c>
      <c r="J11" s="0" t="n">
        <f aca="false">G11/H2</f>
        <v>28.9156626506024</v>
      </c>
      <c r="L11" s="0" t="n">
        <v>23</v>
      </c>
      <c r="M11" s="0" t="n">
        <v>23</v>
      </c>
      <c r="O11" s="8" t="n">
        <v>17</v>
      </c>
    </row>
    <row r="12" customFormat="false" ht="17.35" hidden="false" customHeight="false" outlineLevel="0" collapsed="false">
      <c r="A12" s="8" t="n">
        <v>250</v>
      </c>
      <c r="B12" s="8" t="s">
        <v>107</v>
      </c>
      <c r="C12" s="8" t="n">
        <v>90</v>
      </c>
      <c r="G12" s="0" t="n">
        <f aca="false">A12-$E3</f>
        <v>210</v>
      </c>
      <c r="I12" s="0" t="n">
        <f aca="false">G12/E16</f>
        <v>98.7919033522681</v>
      </c>
      <c r="J12" s="0" t="n">
        <f aca="false">G12/H2</f>
        <v>101.204819277108</v>
      </c>
      <c r="L12" s="0" t="n">
        <v>79</v>
      </c>
      <c r="M12" s="0" t="n">
        <v>81</v>
      </c>
      <c r="O12" s="8" t="n">
        <v>72</v>
      </c>
    </row>
    <row r="13" customFormat="false" ht="17.35" hidden="false" customHeight="false" outlineLevel="0" collapsed="false">
      <c r="A13" s="8" t="n">
        <v>250</v>
      </c>
      <c r="B13" s="8" t="s">
        <v>112</v>
      </c>
      <c r="C13" s="8" t="n">
        <v>90</v>
      </c>
      <c r="G13" s="0" t="n">
        <f aca="false">A13-$E3</f>
        <v>210</v>
      </c>
      <c r="I13" s="0" t="n">
        <f aca="false">G13/E16</f>
        <v>98.7919033522681</v>
      </c>
      <c r="J13" s="0" t="n">
        <f aca="false">G13/H2</f>
        <v>101.204819277108</v>
      </c>
      <c r="L13" s="0" t="n">
        <v>79</v>
      </c>
      <c r="M13" s="0" t="n">
        <v>81</v>
      </c>
      <c r="O13" s="8" t="n">
        <v>72</v>
      </c>
    </row>
    <row r="14" customFormat="false" ht="17.35" hidden="false" customHeight="false" outlineLevel="0" collapsed="false">
      <c r="A14" s="8" t="n">
        <v>680</v>
      </c>
      <c r="B14" s="8" t="s">
        <v>113</v>
      </c>
      <c r="C14" s="8"/>
      <c r="G14" s="0" t="n">
        <f aca="false">A14-$E3</f>
        <v>640</v>
      </c>
      <c r="I14" s="0" t="n">
        <f aca="false">G14/E16</f>
        <v>301.080086406912</v>
      </c>
      <c r="J14" s="0" t="n">
        <f aca="false">G14/H2</f>
        <v>308.433734939759</v>
      </c>
      <c r="L14" s="0" t="n">
        <v>243</v>
      </c>
      <c r="M14" s="0" t="n">
        <v>249</v>
      </c>
      <c r="O14" s="8" t="s">
        <v>92</v>
      </c>
    </row>
    <row r="15" customFormat="false" ht="17.35" hidden="false" customHeight="false" outlineLevel="0" collapsed="false">
      <c r="A15" s="8" t="n">
        <v>100</v>
      </c>
      <c r="B15" s="8" t="s">
        <v>104</v>
      </c>
      <c r="C15" s="8"/>
      <c r="G15" s="0" t="n">
        <f aca="false">A15-$E3</f>
        <v>60</v>
      </c>
      <c r="I15" s="0" t="n">
        <f aca="false">G15/E16</f>
        <v>28.226258100648</v>
      </c>
      <c r="J15" s="0" t="n">
        <f aca="false">G15/H2</f>
        <v>28.9156626506024</v>
      </c>
      <c r="O15" s="8" t="s">
        <v>92</v>
      </c>
    </row>
    <row r="16" customFormat="false" ht="17.35" hidden="false" customHeight="false" outlineLevel="0" collapsed="false">
      <c r="A16" s="8" t="n">
        <v>680</v>
      </c>
      <c r="B16" s="8" t="n">
        <v>300</v>
      </c>
      <c r="C16" s="8" t="n">
        <v>291</v>
      </c>
      <c r="E16" s="0" t="n">
        <f aca="false">SUM(H2:H16)/7</f>
        <v>2.12568027210884</v>
      </c>
      <c r="G16" s="0" t="n">
        <f aca="false">A16-$E3</f>
        <v>640</v>
      </c>
      <c r="H16" s="0" t="n">
        <f aca="false">G16/B16</f>
        <v>2.13333333333333</v>
      </c>
      <c r="I16" s="0" t="n">
        <f aca="false">G16/E16</f>
        <v>301.080086406912</v>
      </c>
      <c r="J16" s="0" t="n">
        <f aca="false">G16/H2</f>
        <v>308.433734939759</v>
      </c>
      <c r="L16" s="0" t="n">
        <v>243</v>
      </c>
      <c r="M16" s="0" t="n">
        <v>249</v>
      </c>
      <c r="O16" s="8" t="n">
        <v>233</v>
      </c>
    </row>
    <row r="17" customFormat="false" ht="17.35" hidden="false" customHeight="false" outlineLevel="0" collapsed="false">
      <c r="A17" s="17" t="n">
        <v>670</v>
      </c>
      <c r="B17" s="17" t="n">
        <v>280</v>
      </c>
      <c r="C17" s="17"/>
    </row>
    <row r="18" customFormat="false" ht="17.35" hidden="false" customHeight="false" outlineLevel="0" collapsed="false">
      <c r="A18" s="8" t="n">
        <v>670</v>
      </c>
      <c r="B18" s="8" t="n">
        <v>280</v>
      </c>
      <c r="C18" s="8"/>
    </row>
    <row r="19" customFormat="false" ht="17.35" hidden="false" customHeight="false" outlineLevel="0" collapsed="false">
      <c r="A19" s="8" t="n">
        <v>900</v>
      </c>
      <c r="B19" s="8" t="n">
        <v>400</v>
      </c>
      <c r="C19" s="8"/>
    </row>
    <row r="20" customFormat="false" ht="17.35" hidden="false" customHeight="false" outlineLevel="0" collapsed="false">
      <c r="A20" s="8" t="n">
        <v>900</v>
      </c>
      <c r="B20" s="8" t="n">
        <v>400</v>
      </c>
      <c r="C20" s="8"/>
    </row>
    <row r="21" customFormat="false" ht="17.35" hidden="false" customHeight="false" outlineLevel="0" collapsed="false">
      <c r="A21" s="8" t="n">
        <v>900</v>
      </c>
      <c r="B21" s="8" t="n">
        <v>400</v>
      </c>
      <c r="C21" s="8"/>
    </row>
    <row r="22" customFormat="false" ht="17.35" hidden="false" customHeight="false" outlineLevel="0" collapsed="false">
      <c r="A22" s="8" t="n">
        <v>680</v>
      </c>
      <c r="B22" s="8" t="n">
        <v>280</v>
      </c>
      <c r="C22" s="8"/>
      <c r="G22" s="0" t="s">
        <v>167</v>
      </c>
      <c r="H22" s="46" t="n">
        <v>6.022E+023</v>
      </c>
    </row>
    <row r="23" customFormat="false" ht="17.35" hidden="false" customHeight="false" outlineLevel="0" collapsed="false">
      <c r="A23" s="8" t="n">
        <v>680</v>
      </c>
      <c r="B23" s="8" t="n">
        <v>280</v>
      </c>
      <c r="C23" s="8"/>
      <c r="G23" s="0" t="s">
        <v>168</v>
      </c>
      <c r="H23" s="46" t="n">
        <v>6.242E+018</v>
      </c>
    </row>
    <row r="24" customFormat="false" ht="17.35" hidden="false" customHeight="false" outlineLevel="0" collapsed="false">
      <c r="A24" s="8" t="n">
        <v>250</v>
      </c>
      <c r="B24" s="8" t="n">
        <v>150</v>
      </c>
      <c r="C24" s="8"/>
      <c r="G24" s="0" t="s">
        <v>169</v>
      </c>
      <c r="H24" s="0" t="n">
        <v>196.97</v>
      </c>
    </row>
    <row r="25" customFormat="false" ht="17.35" hidden="false" customHeight="false" outlineLevel="0" collapsed="false">
      <c r="A25" s="8" t="n">
        <v>110</v>
      </c>
      <c r="B25" s="8" t="n">
        <v>60</v>
      </c>
      <c r="C25" s="8"/>
      <c r="G25" s="0" t="s">
        <v>170</v>
      </c>
      <c r="H25" s="0" t="n">
        <v>19320</v>
      </c>
    </row>
    <row r="26" customFormat="false" ht="17.35" hidden="false" customHeight="false" outlineLevel="0" collapsed="false">
      <c r="A26" s="8" t="n">
        <v>680</v>
      </c>
      <c r="B26" s="8" t="n">
        <v>280</v>
      </c>
      <c r="C26" s="8"/>
      <c r="G26" s="0" t="s">
        <v>171</v>
      </c>
      <c r="H26" s="0" t="n">
        <f aca="false">H25*1000/(100^3)</f>
        <v>19.32</v>
      </c>
    </row>
    <row r="27" customFormat="false" ht="17.35" hidden="false" customHeight="false" outlineLevel="0" collapsed="false">
      <c r="A27" s="8" t="n">
        <v>250</v>
      </c>
      <c r="B27" s="8" t="s">
        <v>144</v>
      </c>
      <c r="C27" s="8"/>
    </row>
    <row r="28" customFormat="false" ht="17.35" hidden="false" customHeight="false" outlineLevel="0" collapsed="false">
      <c r="A28" s="8" t="n">
        <v>250</v>
      </c>
      <c r="B28" s="8" t="s">
        <v>144</v>
      </c>
      <c r="C28" s="8"/>
    </row>
    <row r="29" customFormat="false" ht="17.35" hidden="false" customHeight="false" outlineLevel="0" collapsed="false">
      <c r="A29" s="8" t="n">
        <v>110</v>
      </c>
      <c r="B29" s="8" t="s">
        <v>113</v>
      </c>
      <c r="C29" s="8" t="n">
        <v>50</v>
      </c>
      <c r="F29" s="0" t="s">
        <v>172</v>
      </c>
      <c r="G29" s="0" t="s">
        <v>173</v>
      </c>
    </row>
    <row r="30" customFormat="false" ht="17.35" hidden="false" customHeight="false" outlineLevel="0" collapsed="false">
      <c r="A30" s="21" t="n">
        <v>110</v>
      </c>
      <c r="B30" s="21" t="s">
        <v>113</v>
      </c>
      <c r="C30" s="21" t="n">
        <v>50</v>
      </c>
      <c r="E30" s="0" t="s">
        <v>174</v>
      </c>
      <c r="F30" s="46" t="n">
        <v>0.0096</v>
      </c>
      <c r="G30" s="0" t="n">
        <f aca="false">F30*H22/H24</f>
        <v>2.93502563842209E+019</v>
      </c>
    </row>
    <row r="31" customFormat="false" ht="13.8" hidden="false" customHeight="false" outlineLevel="0" collapsed="false">
      <c r="E31" s="0" t="s">
        <v>174</v>
      </c>
      <c r="F31" s="46" t="n">
        <v>0.00097</v>
      </c>
      <c r="G31" s="0" t="n">
        <f aca="false">F31/H24*H22</f>
        <v>2.96559882215566E+018</v>
      </c>
    </row>
    <row r="32" customFormat="false" ht="17.35" hidden="false" customHeight="false" outlineLevel="0" collapsed="false"/>
    <row r="33" customFormat="false" ht="17.35" hidden="false" customHeight="false" outlineLevel="0" collapsed="false">
      <c r="E33" s="0" t="s">
        <v>175</v>
      </c>
    </row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2020-01-21T17:28:35Z</dcterms:created>
  <dc:creator>Peppe Brischetto</dc:creator>
  <dc:description/>
  <dc:language>it-IT</dc:language>
  <cp:lastModifiedBy/>
  <dcterms:modified xsi:type="dcterms:W3CDTF">2020-04-07T17:55:38Z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