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LIUZZIADM\Desktop\AI-EEG-Embedding\Code\"/>
    </mc:Choice>
  </mc:AlternateContent>
  <xr:revisionPtr revIDLastSave="0" documentId="13_ncr:1_{97EE99A5-C079-4D87-B57F-4CA6E24245E5}" xr6:coauthVersionLast="47" xr6:coauthVersionMax="47" xr10:uidLastSave="{00000000-0000-0000-0000-000000000000}"/>
  <bookViews>
    <workbookView xWindow="-27840" yWindow="975" windowWidth="27000" windowHeight="14160" xr2:uid="{00000000-000D-0000-FFFF-FFFF00000000}"/>
  </bookViews>
  <sheets>
    <sheet name="Tabelle1" sheetId="1" r:id="rId1"/>
  </sheets>
  <definedNames>
    <definedName name="_xlnm._FilterDatabase" localSheetId="0" hidden="1">Tabelle1!$A$1:$GF$95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D8" i="1" l="1"/>
  <c r="FC8" i="1"/>
  <c r="FB8" i="1"/>
  <c r="FA8" i="1"/>
  <c r="EZ8" i="1"/>
  <c r="EY8" i="1"/>
  <c r="DU8" i="1"/>
  <c r="CQ8" i="1"/>
  <c r="CP8" i="1"/>
  <c r="CO8" i="1"/>
  <c r="CN8" i="1"/>
  <c r="FD21" i="1"/>
  <c r="FC21" i="1"/>
  <c r="FB21" i="1"/>
  <c r="FA21" i="1"/>
  <c r="EZ21" i="1"/>
  <c r="EY21" i="1"/>
  <c r="DU21" i="1"/>
  <c r="CQ21" i="1"/>
  <c r="CP21" i="1"/>
  <c r="CO21" i="1"/>
  <c r="CN21" i="1"/>
  <c r="FD27" i="1"/>
  <c r="FC27" i="1"/>
  <c r="FB27" i="1"/>
  <c r="FA27" i="1"/>
  <c r="EZ27" i="1"/>
  <c r="EY27" i="1"/>
  <c r="DU27" i="1"/>
  <c r="CQ27" i="1"/>
  <c r="CP27" i="1"/>
  <c r="CO27" i="1"/>
  <c r="CN27" i="1"/>
  <c r="FD26" i="1"/>
  <c r="FC26" i="1"/>
  <c r="FB26" i="1"/>
  <c r="FA26" i="1"/>
  <c r="EZ26" i="1"/>
  <c r="EY26" i="1"/>
  <c r="DU26" i="1"/>
  <c r="CQ26" i="1"/>
  <c r="CP26" i="1"/>
  <c r="CO26" i="1"/>
  <c r="CN26" i="1"/>
  <c r="FD28" i="1"/>
  <c r="FC28" i="1"/>
  <c r="FB28" i="1"/>
  <c r="FA28" i="1"/>
  <c r="EZ28" i="1"/>
  <c r="EY28" i="1"/>
  <c r="DU28" i="1"/>
  <c r="CQ28" i="1"/>
  <c r="CP28" i="1"/>
  <c r="CO28" i="1"/>
  <c r="CN28" i="1"/>
  <c r="FD24" i="1"/>
  <c r="FC24" i="1"/>
  <c r="FB24" i="1"/>
  <c r="FA24" i="1"/>
  <c r="EZ24" i="1"/>
  <c r="EY24" i="1"/>
  <c r="DU24" i="1"/>
  <c r="CQ24" i="1"/>
  <c r="CP24" i="1"/>
  <c r="CO24" i="1"/>
  <c r="CN24" i="1"/>
  <c r="FD20" i="1"/>
  <c r="FC20" i="1"/>
  <c r="FB20" i="1"/>
  <c r="FA20" i="1"/>
  <c r="EZ20" i="1"/>
  <c r="EY20" i="1"/>
  <c r="DU20" i="1"/>
  <c r="CQ20" i="1"/>
  <c r="CP20" i="1"/>
  <c r="CO20" i="1"/>
  <c r="CN20" i="1"/>
  <c r="FD14" i="1"/>
  <c r="FC14" i="1"/>
  <c r="FB14" i="1"/>
  <c r="FA14" i="1"/>
  <c r="EZ14" i="1"/>
  <c r="EY14" i="1"/>
  <c r="DU14" i="1"/>
  <c r="CQ14" i="1"/>
  <c r="CP14" i="1"/>
  <c r="CO14" i="1"/>
  <c r="CN14" i="1"/>
  <c r="FD17" i="1"/>
  <c r="FC17" i="1"/>
  <c r="FB17" i="1"/>
  <c r="FA17" i="1"/>
  <c r="EZ17" i="1"/>
  <c r="EY17" i="1"/>
  <c r="DU17" i="1"/>
  <c r="CQ17" i="1"/>
  <c r="CP17" i="1"/>
  <c r="CO17" i="1"/>
  <c r="CN17" i="1"/>
  <c r="FD19" i="1"/>
  <c r="FC19" i="1"/>
  <c r="FB19" i="1"/>
  <c r="FA19" i="1"/>
  <c r="EZ19" i="1"/>
  <c r="EY19" i="1"/>
  <c r="DU19" i="1"/>
  <c r="CQ19" i="1"/>
  <c r="CP19" i="1"/>
  <c r="CO19" i="1"/>
  <c r="CN19" i="1"/>
  <c r="FD25" i="1"/>
  <c r="FC25" i="1"/>
  <c r="FB25" i="1"/>
  <c r="FA25" i="1"/>
  <c r="EZ25" i="1"/>
  <c r="EY25" i="1"/>
  <c r="DU25" i="1"/>
  <c r="CQ25" i="1"/>
  <c r="CP25" i="1"/>
  <c r="CO25" i="1"/>
  <c r="CN25" i="1"/>
  <c r="CN18" i="1"/>
  <c r="FD22" i="1"/>
  <c r="FC22" i="1"/>
  <c r="FB22" i="1"/>
  <c r="FA22" i="1"/>
  <c r="EZ22" i="1"/>
  <c r="EY22" i="1"/>
  <c r="DU22" i="1"/>
  <c r="CQ22" i="1"/>
  <c r="CP22" i="1"/>
  <c r="CO22" i="1"/>
  <c r="CN22" i="1"/>
  <c r="FD29" i="1"/>
  <c r="FC29" i="1"/>
  <c r="FB29" i="1"/>
  <c r="FA29" i="1"/>
  <c r="EZ29" i="1"/>
  <c r="EY29" i="1"/>
  <c r="DU29" i="1"/>
  <c r="CQ29" i="1"/>
  <c r="CP29" i="1"/>
  <c r="CO29" i="1"/>
  <c r="CN29" i="1"/>
  <c r="FD15" i="1"/>
  <c r="FC15" i="1"/>
  <c r="FB15" i="1"/>
  <c r="FA15" i="1"/>
  <c r="EZ15" i="1"/>
  <c r="EY15" i="1"/>
  <c r="DU15" i="1"/>
  <c r="CQ15" i="1"/>
  <c r="CP15" i="1"/>
  <c r="CO15" i="1"/>
  <c r="CN15" i="1"/>
  <c r="FD13" i="1"/>
  <c r="FC13" i="1"/>
  <c r="FB13" i="1"/>
  <c r="FA13" i="1"/>
  <c r="EZ13" i="1"/>
  <c r="EY13" i="1"/>
  <c r="DU13" i="1"/>
  <c r="CQ13" i="1"/>
  <c r="CP13" i="1"/>
  <c r="CO13" i="1"/>
  <c r="CN13" i="1"/>
  <c r="FD3" i="1"/>
  <c r="FC3" i="1"/>
  <c r="FB3" i="1"/>
  <c r="FA3" i="1"/>
  <c r="EZ3" i="1"/>
  <c r="EY3" i="1"/>
  <c r="DU3" i="1"/>
  <c r="CQ3" i="1"/>
  <c r="CP3" i="1"/>
  <c r="CO3" i="1"/>
  <c r="CN3" i="1"/>
  <c r="FD23" i="1"/>
  <c r="FC23" i="1"/>
  <c r="FB23" i="1"/>
  <c r="FA23" i="1"/>
  <c r="EZ23" i="1"/>
  <c r="EY23" i="1"/>
  <c r="DU23" i="1"/>
  <c r="CQ23" i="1"/>
  <c r="CP23" i="1"/>
  <c r="CO23" i="1"/>
  <c r="CN23" i="1"/>
  <c r="FD11" i="1"/>
  <c r="FC11" i="1"/>
  <c r="FB11" i="1"/>
  <c r="FA11" i="1"/>
  <c r="EZ11" i="1"/>
  <c r="EY11" i="1"/>
  <c r="DU11" i="1"/>
  <c r="CQ11" i="1"/>
  <c r="CP11" i="1"/>
  <c r="CO11" i="1"/>
  <c r="CN11" i="1"/>
  <c r="FD10" i="1"/>
  <c r="FC10" i="1"/>
  <c r="FB10" i="1"/>
  <c r="FA10" i="1"/>
  <c r="EZ10" i="1"/>
  <c r="EY10" i="1"/>
  <c r="DU10" i="1"/>
  <c r="CQ10" i="1"/>
  <c r="CP10" i="1"/>
  <c r="CO10" i="1"/>
  <c r="CN10" i="1"/>
  <c r="FD16" i="1"/>
  <c r="FC16" i="1"/>
  <c r="FB16" i="1"/>
  <c r="FA16" i="1"/>
  <c r="EZ16" i="1"/>
  <c r="EY16" i="1"/>
  <c r="DU16" i="1"/>
  <c r="CQ16" i="1"/>
  <c r="CP16" i="1"/>
  <c r="CO16" i="1"/>
  <c r="CN16" i="1"/>
  <c r="FD4" i="1"/>
  <c r="FC4" i="1"/>
  <c r="FB4" i="1"/>
  <c r="FA4" i="1"/>
  <c r="EZ4" i="1"/>
  <c r="EY4" i="1"/>
  <c r="DU4" i="1"/>
  <c r="CQ4" i="1"/>
  <c r="CP4" i="1"/>
  <c r="CO4" i="1"/>
  <c r="CN4" i="1"/>
  <c r="FD7" i="1"/>
  <c r="FC7" i="1"/>
  <c r="FB7" i="1"/>
  <c r="FA7" i="1"/>
  <c r="EZ7" i="1"/>
  <c r="EY7" i="1"/>
  <c r="DU7" i="1"/>
  <c r="CQ7" i="1"/>
  <c r="CP7" i="1"/>
  <c r="CO7" i="1"/>
  <c r="CN7" i="1"/>
  <c r="FD6" i="1"/>
  <c r="FC6" i="1"/>
  <c r="FB6" i="1"/>
  <c r="FA6" i="1"/>
  <c r="EZ6" i="1"/>
  <c r="EY6" i="1"/>
  <c r="DU6" i="1"/>
  <c r="CQ6" i="1"/>
  <c r="CP6" i="1"/>
  <c r="CO6" i="1"/>
  <c r="CN6" i="1"/>
  <c r="FD5" i="1"/>
  <c r="FC5" i="1"/>
  <c r="FB5" i="1"/>
  <c r="FA5" i="1"/>
  <c r="EZ5" i="1"/>
  <c r="EY5" i="1"/>
  <c r="DU5" i="1"/>
  <c r="CQ5" i="1"/>
  <c r="CP5" i="1"/>
  <c r="CO5" i="1"/>
  <c r="CN5" i="1"/>
  <c r="FD9" i="1"/>
  <c r="FC9" i="1"/>
  <c r="FB9" i="1"/>
  <c r="FA9" i="1"/>
  <c r="EZ9" i="1"/>
  <c r="EY9" i="1"/>
  <c r="DU9" i="1"/>
  <c r="CQ9" i="1"/>
  <c r="CP9" i="1"/>
  <c r="CO9" i="1"/>
  <c r="CN9" i="1"/>
  <c r="FD12" i="1"/>
  <c r="FC12" i="1"/>
  <c r="FB12" i="1"/>
  <c r="FA12" i="1"/>
  <c r="EZ12" i="1"/>
  <c r="EY12" i="1"/>
  <c r="DU12" i="1"/>
  <c r="CQ12" i="1"/>
  <c r="CP12" i="1"/>
  <c r="CO12" i="1"/>
  <c r="CN12" i="1"/>
  <c r="FD2" i="1"/>
  <c r="FC2" i="1"/>
  <c r="FB2" i="1"/>
  <c r="FA2" i="1"/>
  <c r="EZ2" i="1"/>
  <c r="EY2" i="1"/>
  <c r="DU2" i="1"/>
  <c r="CQ2" i="1"/>
  <c r="CP2" i="1"/>
  <c r="CO2" i="1"/>
  <c r="CN2" i="1"/>
  <c r="F8" i="1" l="1"/>
  <c r="F21" i="1"/>
  <c r="F27" i="1"/>
  <c r="F26" i="1"/>
  <c r="F28" i="1"/>
  <c r="F24" i="1"/>
  <c r="F20" i="1"/>
  <c r="F14" i="1"/>
  <c r="F17" i="1"/>
  <c r="F19" i="1"/>
  <c r="F25" i="1"/>
  <c r="F18" i="1"/>
  <c r="F22" i="1"/>
  <c r="F29" i="1"/>
  <c r="F15" i="1"/>
  <c r="F13" i="1"/>
  <c r="F3" i="1"/>
  <c r="F23" i="1"/>
  <c r="F11" i="1"/>
  <c r="F10" i="1"/>
  <c r="F16" i="1"/>
  <c r="F4" i="1"/>
  <c r="F7" i="1"/>
  <c r="F6" i="1"/>
  <c r="F5" i="1"/>
  <c r="F9" i="1"/>
  <c r="F12" i="1"/>
  <c r="F2" i="1"/>
  <c r="AF8" i="1"/>
  <c r="AF21" i="1"/>
  <c r="AF27" i="1"/>
  <c r="AF26" i="1"/>
  <c r="AF28" i="1"/>
  <c r="AF24" i="1"/>
  <c r="AF20" i="1"/>
  <c r="AF14" i="1"/>
  <c r="AF17" i="1"/>
  <c r="AF19" i="1"/>
  <c r="AF25" i="1"/>
  <c r="AF18" i="1"/>
  <c r="AF22" i="1"/>
  <c r="AF29" i="1"/>
  <c r="AF15" i="1"/>
  <c r="AF13" i="1"/>
  <c r="AF3" i="1"/>
  <c r="AF23" i="1"/>
  <c r="AF11" i="1"/>
  <c r="AF10" i="1"/>
  <c r="AF16" i="1"/>
  <c r="AF4" i="1"/>
  <c r="AF7" i="1"/>
  <c r="AF6" i="1"/>
  <c r="AF5" i="1"/>
  <c r="AF9" i="1"/>
  <c r="AF12" i="1"/>
  <c r="A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Matteo Betti</author>
    <author>user</author>
  </authors>
  <commentList>
    <comment ref="AH1" authorId="0" shapeId="0" xr:uid="{BA244C40-EB85-43D3-8893-4AE039D5FDCE}">
      <text>
        <r>
          <rPr>
            <b/>
            <sz val="9"/>
            <color indexed="81"/>
            <rFont val="Tahoma"/>
            <family val="2"/>
          </rPr>
          <t>Matteo Betti:</t>
        </r>
        <r>
          <rPr>
            <sz val="9"/>
            <color indexed="81"/>
            <rFont val="Tahoma"/>
            <family val="2"/>
          </rPr>
          <t xml:space="preserve">
0:mono
1:multi</t>
        </r>
      </text>
    </comment>
    <comment ref="AP1" authorId="1" shapeId="0" xr:uid="{D0024AC7-1628-4B6C-8221-2AA214BE08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1:&lt;9
2:&gt;9</t>
        </r>
      </text>
    </comment>
    <comment ref="BU1" authorId="0" shapeId="0" xr:uid="{81F4FB63-6204-427A-A3EE-128C4C61AE80}">
      <text>
        <r>
          <rPr>
            <b/>
            <sz val="9"/>
            <color indexed="81"/>
            <rFont val="Tahoma"/>
            <family val="2"/>
          </rPr>
          <t>Matteo Betti:</t>
        </r>
        <r>
          <rPr>
            <sz val="9"/>
            <color indexed="81"/>
            <rFont val="Tahoma"/>
            <family val="2"/>
          </rPr>
          <t xml:space="preserve">
&lt;700 inattivo
700-2519 suff attivo
&gt;2520 molto attivo</t>
        </r>
      </text>
    </comment>
  </commentList>
</comments>
</file>

<file path=xl/sharedStrings.xml><?xml version="1.0" encoding="utf-8"?>
<sst xmlns="http://schemas.openxmlformats.org/spreadsheetml/2006/main" count="273" uniqueCount="251">
  <si>
    <t>ID</t>
  </si>
  <si>
    <t xml:space="preserve">NOME </t>
  </si>
  <si>
    <t>CASOCONTROLLO</t>
  </si>
  <si>
    <t>DATA_NASCITA</t>
  </si>
  <si>
    <t>SESSO</t>
  </si>
  <si>
    <t>DataTMS</t>
  </si>
  <si>
    <t>ratio (mSICI/mMep 120%)</t>
  </si>
  <si>
    <t>ratio (mICF/mMep 120%)</t>
  </si>
  <si>
    <t>ratio(mLICI/mMep 120%)</t>
  </si>
  <si>
    <t>combinazione ppTMS</t>
  </si>
  <si>
    <t>SM001</t>
  </si>
  <si>
    <t>PINI GRETA</t>
  </si>
  <si>
    <t>SM002</t>
  </si>
  <si>
    <t>COSTANTINO ROBERTO</t>
  </si>
  <si>
    <t>SM003</t>
  </si>
  <si>
    <t>BUCCIARDINI TOMMASO</t>
  </si>
  <si>
    <t>SM004</t>
  </si>
  <si>
    <t>MANZINI CHRISTIAN</t>
  </si>
  <si>
    <t>SM005</t>
  </si>
  <si>
    <t>LACENTRA NICOLA</t>
  </si>
  <si>
    <t>SM006</t>
  </si>
  <si>
    <t>MAGRINI LEONARDO</t>
  </si>
  <si>
    <t>SM007</t>
  </si>
  <si>
    <t>BANCHI SIMONE</t>
  </si>
  <si>
    <t>SM008</t>
  </si>
  <si>
    <t>FERRI MARCO</t>
  </si>
  <si>
    <t>SM009</t>
  </si>
  <si>
    <t>BEI SABRINA</t>
  </si>
  <si>
    <t>SM010</t>
  </si>
  <si>
    <t>CIRILLO ALESSANDRA</t>
  </si>
  <si>
    <t>SM011</t>
  </si>
  <si>
    <t>MEUCCI LEONARDO</t>
  </si>
  <si>
    <t>SM012</t>
  </si>
  <si>
    <t>ANTONELLI SABRINA</t>
  </si>
  <si>
    <t>SM013</t>
  </si>
  <si>
    <t>DECORO VIOLA</t>
  </si>
  <si>
    <t>SM014</t>
  </si>
  <si>
    <t>CIONI ELISABETTA</t>
  </si>
  <si>
    <t>SM015</t>
  </si>
  <si>
    <t>VISANI LETIZIA</t>
  </si>
  <si>
    <t>SM016</t>
  </si>
  <si>
    <t>LUCCHESI GIULIA</t>
  </si>
  <si>
    <t>SM017</t>
  </si>
  <si>
    <t>KHARCHENKO ANNA</t>
  </si>
  <si>
    <t>SM018</t>
  </si>
  <si>
    <t>PUCCINI DILETTA</t>
  </si>
  <si>
    <t>SM019</t>
  </si>
  <si>
    <t>IAPALUCCI GIUSEPPE</t>
  </si>
  <si>
    <t>SM020</t>
  </si>
  <si>
    <t>GALLINA MAURIZIA</t>
  </si>
  <si>
    <t>SM021</t>
  </si>
  <si>
    <t>FEBBO NICOLE HELEN</t>
  </si>
  <si>
    <t>SM022</t>
  </si>
  <si>
    <t>KACAJ OTRANTA</t>
  </si>
  <si>
    <t>SM023</t>
  </si>
  <si>
    <t>GASPARRI SERENA</t>
  </si>
  <si>
    <t>SM024</t>
  </si>
  <si>
    <t>TITO ELISA</t>
  </si>
  <si>
    <t>SM025</t>
  </si>
  <si>
    <t>DI MAIO GIULIA</t>
  </si>
  <si>
    <t>SM026</t>
  </si>
  <si>
    <t>CUBEDDU FEDERICA</t>
  </si>
  <si>
    <t>SM027</t>
  </si>
  <si>
    <t>LA ROCCA SARA MAY</t>
  </si>
  <si>
    <t>SM028</t>
  </si>
  <si>
    <t>BINDI CAROLINA</t>
  </si>
  <si>
    <t>Data_esordio</t>
  </si>
  <si>
    <t>Data_diagnosi</t>
  </si>
  <si>
    <t>lag _esordio-baseline</t>
  </si>
  <si>
    <t>TIPO ESORDIO</t>
  </si>
  <si>
    <t>ricadute 1y pre baseline</t>
  </si>
  <si>
    <t>TERAPIA</t>
  </si>
  <si>
    <t>DMT_LIVELLO</t>
  </si>
  <si>
    <t>RM_BASELINE</t>
  </si>
  <si>
    <t>data</t>
  </si>
  <si>
    <t>nuove_T2</t>
  </si>
  <si>
    <t>GEL</t>
  </si>
  <si>
    <t>n_lesioni_sopra</t>
  </si>
  <si>
    <t>periventricolari</t>
  </si>
  <si>
    <t>corticali/iuxta</t>
  </si>
  <si>
    <t>sottotentoriali</t>
  </si>
  <si>
    <t>lesioni_midollari</t>
  </si>
  <si>
    <t>CLINICA</t>
  </si>
  <si>
    <t>BDI-II</t>
  </si>
  <si>
    <t>HADS_ans</t>
  </si>
  <si>
    <t>HADS_dep</t>
  </si>
  <si>
    <t>MFIS</t>
  </si>
  <si>
    <t>MFIS_fis</t>
  </si>
  <si>
    <t>MFIS_cog</t>
  </si>
  <si>
    <t>MFIS_soc</t>
  </si>
  <si>
    <t>9HPT_dominante1</t>
  </si>
  <si>
    <t>9HPT_dominante2</t>
  </si>
  <si>
    <t>9HPT_non_dominante1</t>
  </si>
  <si>
    <t>9HPT_non_dominante2</t>
  </si>
  <si>
    <t>PESO</t>
  </si>
  <si>
    <t>ALTEZZA</t>
  </si>
  <si>
    <t>BMI</t>
  </si>
  <si>
    <t>scolarità</t>
  </si>
  <si>
    <t>IPAQ</t>
  </si>
  <si>
    <t>IPAQ_adolesc</t>
  </si>
  <si>
    <t>cladribina</t>
  </si>
  <si>
    <t>dimetilfumarato</t>
  </si>
  <si>
    <t>ocrelizumab</t>
  </si>
  <si>
    <t>natalizumab</t>
  </si>
  <si>
    <t>1.0</t>
  </si>
  <si>
    <t>ofatumumab</t>
  </si>
  <si>
    <t>oftumumab</t>
  </si>
  <si>
    <t>D_uln_lat</t>
  </si>
  <si>
    <t>D_uln_amp</t>
  </si>
  <si>
    <t>D_uln_TTMC</t>
  </si>
  <si>
    <t>L_uln_lat</t>
  </si>
  <si>
    <t>L_uln_amp</t>
  </si>
  <si>
    <t>L_uln_TTMC</t>
  </si>
  <si>
    <t>PEM</t>
  </si>
  <si>
    <t>ICV</t>
  </si>
  <si>
    <t>BV</t>
  </si>
  <si>
    <t>GMV</t>
  </si>
  <si>
    <t>WMV</t>
  </si>
  <si>
    <t>T2LV</t>
  </si>
  <si>
    <t>T1LV</t>
  </si>
  <si>
    <t>TV</t>
  </si>
  <si>
    <t>HP</t>
  </si>
  <si>
    <t>STROOP</t>
  </si>
  <si>
    <t>D_uln_CMAP/PEM</t>
  </si>
  <si>
    <t>L_uln_CMAP/PEM</t>
  </si>
  <si>
    <t>Age</t>
  </si>
  <si>
    <t>EDSS</t>
  </si>
  <si>
    <t>9HPT (not dominant)</t>
  </si>
  <si>
    <t>9HPT (dominant)</t>
  </si>
  <si>
    <t>Latency (L)</t>
  </si>
  <si>
    <t>Amplitude (L)</t>
  </si>
  <si>
    <t>CMAP/MEP (L)</t>
  </si>
  <si>
    <t>CMCT (L)</t>
  </si>
  <si>
    <t xml:space="preserve">CMAP/MEP (R) </t>
  </si>
  <si>
    <t>CMCT (R)</t>
  </si>
  <si>
    <t>Latency (R)</t>
  </si>
  <si>
    <t>Amplitude (R)</t>
  </si>
  <si>
    <t>CMI_cogn_single_task_esatte</t>
  </si>
  <si>
    <t>CMI_cogn_single_task_totali</t>
  </si>
  <si>
    <t>CMI_mot_Over_single _task_nprova</t>
  </si>
  <si>
    <t>CMI_mot_Over_single _task_metri</t>
  </si>
  <si>
    <t>CMI_Over_dual_task_nprova</t>
  </si>
  <si>
    <t>CMI_Over_dual_task_esatte</t>
  </si>
  <si>
    <t>CMI_Over_dual_task_totali</t>
  </si>
  <si>
    <t>CMI_Over_dual_task_metri</t>
  </si>
  <si>
    <t>CMI_mot_CMill_single _task_ nprova</t>
  </si>
  <si>
    <t>CMI_Cmill_dual_task_esatte</t>
  </si>
  <si>
    <t>CMI_Cmill_dual_task_totali</t>
  </si>
  <si>
    <t>6mWT_overground_min1</t>
  </si>
  <si>
    <t>6mWT_overground_min2</t>
  </si>
  <si>
    <t>6mWT_overground_min3</t>
  </si>
  <si>
    <t>6mWT_overground_min4</t>
  </si>
  <si>
    <t>6mWT_overground_min5</t>
  </si>
  <si>
    <t>6mWT_overground_min6</t>
  </si>
  <si>
    <t>6mWT_overground_totmetri</t>
  </si>
  <si>
    <t>DTC_motor_overground</t>
  </si>
  <si>
    <t>DTC_cognitive_overground</t>
  </si>
  <si>
    <t>DTC_cognitive_overground_2</t>
  </si>
  <si>
    <t>Area_ST_over</t>
  </si>
  <si>
    <t>Ant/Post_ST_over</t>
  </si>
  <si>
    <t>Sin/Dx_ST_over</t>
  </si>
  <si>
    <t>Passo_ST_over</t>
  </si>
  <si>
    <t>Passo_CV_ST_over</t>
  </si>
  <si>
    <t>Passo _norm_ST_over</t>
  </si>
  <si>
    <t>Stance Phase_ST_over</t>
  </si>
  <si>
    <t>perc_Stance Phase_ST_over</t>
  </si>
  <si>
    <t>Swing_Phase_ST_over</t>
  </si>
  <si>
    <t>perc_Swing_Phase_ST_over</t>
  </si>
  <si>
    <t>Single_Sup_ST_over</t>
  </si>
  <si>
    <t>perc_Single_Sup_ST_over</t>
  </si>
  <si>
    <t>Double_Sup_ST_over</t>
  </si>
  <si>
    <t>perc_Double_Sup_ST_over</t>
  </si>
  <si>
    <t>Tempi_PassoST_over</t>
  </si>
  <si>
    <t>Load_Response_ST_over</t>
  </si>
  <si>
    <t>perc_Load_Response_ST_over</t>
  </si>
  <si>
    <t>Pre-Swing_ST_over</t>
  </si>
  <si>
    <t>perc_PreSwing_ST_over</t>
  </si>
  <si>
    <t>Gait_cycle_Stover</t>
  </si>
  <si>
    <t>Falcata_Stover</t>
  </si>
  <si>
    <t>Velocità_STover</t>
  </si>
  <si>
    <t>Cadence_Stover</t>
  </si>
  <si>
    <t>Contact_phase_Stover</t>
  </si>
  <si>
    <t>perc_Contact_phase_STover</t>
  </si>
  <si>
    <t>Foot_ flatST_over</t>
  </si>
  <si>
    <t>perc_Foot_ flat_ST_over</t>
  </si>
  <si>
    <t>Propulsive_phase_ST_over</t>
  </si>
  <si>
    <t>perc_Propulsive_phase_ST_over</t>
  </si>
  <si>
    <t>WALK_RATIO_ST</t>
  </si>
  <si>
    <t>Area_DT_over</t>
  </si>
  <si>
    <t>Ant/Post_DT_over</t>
  </si>
  <si>
    <t>Sin/Dx_DT_over</t>
  </si>
  <si>
    <t>Passo_DT_over</t>
  </si>
  <si>
    <t>Passo_CV_DT_over</t>
  </si>
  <si>
    <t>Passo _norm_DT_over</t>
  </si>
  <si>
    <t>Stance Phase_DT_over</t>
  </si>
  <si>
    <t>perc_Stance Phase_DT_over</t>
  </si>
  <si>
    <t>Swing_Phase_DT_over</t>
  </si>
  <si>
    <t>perc_Swing_Phase_DT_over</t>
  </si>
  <si>
    <t>Single_Sup_DT_over</t>
  </si>
  <si>
    <t>perc_Single_Sup_DT_over</t>
  </si>
  <si>
    <t>Double_Sup_DT_over</t>
  </si>
  <si>
    <t>perc_Double_Sup_DT_over</t>
  </si>
  <si>
    <t>Tempi_Passo_DT_over</t>
  </si>
  <si>
    <t>Load_Response_DT_over</t>
  </si>
  <si>
    <t>perc_Load_Response_DT_over</t>
  </si>
  <si>
    <t>Pre-Swing_DT_over</t>
  </si>
  <si>
    <t>perc_PreSwing_DT_over</t>
  </si>
  <si>
    <t>Gait_cycle_DT_over</t>
  </si>
  <si>
    <t>Falcata_DT_over</t>
  </si>
  <si>
    <t>Velocità_DT_over</t>
  </si>
  <si>
    <t>Cadence_DT_over</t>
  </si>
  <si>
    <t>Contact_phase_DT_over</t>
  </si>
  <si>
    <t>perc_Contact_phase_DT_over</t>
  </si>
  <si>
    <t>Foot_ flat_DT_over</t>
  </si>
  <si>
    <t>perc_Foot_ flat_DT_over</t>
  </si>
  <si>
    <t>Propulsive_phase_DT_over</t>
  </si>
  <si>
    <t>perc_Propulsive_phase_DT_over</t>
  </si>
  <si>
    <t>WALK_RATIO_DT_over</t>
  </si>
  <si>
    <t>DTCpasso</t>
  </si>
  <si>
    <t>DTCdoubsupp</t>
  </si>
  <si>
    <t>DTCfalcata</t>
  </si>
  <si>
    <t>DTCvelocita</t>
  </si>
  <si>
    <t>DTCcadenza</t>
  </si>
  <si>
    <t>Area_ST_over_6MWT</t>
  </si>
  <si>
    <t>Ant/Post_ST_over_6MWT</t>
  </si>
  <si>
    <t>Sin/Dx_ST_over_6MWT</t>
  </si>
  <si>
    <t>Passo_ST_over_6MWT</t>
  </si>
  <si>
    <t>Passo _norm_ST_over_6MWT</t>
  </si>
  <si>
    <t>Stance Phase_ST_over_6MWT</t>
  </si>
  <si>
    <t>perc_Stance Phase_ST_over_6MWT</t>
  </si>
  <si>
    <t>Swing_Phase_ST_over_6MWT</t>
  </si>
  <si>
    <t>perc_Swing_Phase_ST_over_6MWT</t>
  </si>
  <si>
    <t>Single_Sup_ST_over_6MWT</t>
  </si>
  <si>
    <t>perc_Single_Sup_ST_over_6MWT</t>
  </si>
  <si>
    <t>Double_Sup_ST_over_6MWT</t>
  </si>
  <si>
    <t>perc_Double_Sup_ST_over_6MWT</t>
  </si>
  <si>
    <t>Tempi_PassoST_over_6MWT</t>
  </si>
  <si>
    <t>Load_Response_ST_over_6MWT</t>
  </si>
  <si>
    <t>perc_Load_Response_ST_over_6MWT</t>
  </si>
  <si>
    <t>Pre-Swing_ST_over_6MWT</t>
  </si>
  <si>
    <t>perc_PreSwing_ST_over_6MWT</t>
  </si>
  <si>
    <t>Gait_cycle_Stover_6MWT</t>
  </si>
  <si>
    <t>Falcata_Stover_6MWT</t>
  </si>
  <si>
    <t>Velocità_STover_6MWT</t>
  </si>
  <si>
    <t>Cadence_Stover_6MWT</t>
  </si>
  <si>
    <t>Contact_phase_Stover_6MWT</t>
  </si>
  <si>
    <t>perc_Contact_phase_STover_6MWT</t>
  </si>
  <si>
    <t>Foot_ flatST_over_6MWT</t>
  </si>
  <si>
    <t>perc_Foot_ flat_ST_over_6MWT</t>
  </si>
  <si>
    <t>Propulsive_phase_ST_over_6MWT</t>
  </si>
  <si>
    <t>perc_Propulsive_phase_ST_over_6MWT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</si>
</sst>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ptos Narrow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ptos Narrow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6">
    <xf numFmtId="0" fontId="0" fillId="0" borderId="0" xfId="0"/>
    <xf numFmtId="165" fontId="0" fillId="0" borderId="0" xfId="0" applyNumberFormat="1"/>
    <xf numFmtId="1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quotePrefix="1"/>
    <xf numFmtId="0" fontId="4" fillId="0" borderId="0" xfId="0" applyFont="1"/>
    <xf numFmtId="0" fontId="7" fillId="0" borderId="0" xfId="0" applyFont="1"/>
    <xf numFmtId="14" fontId="7" fillId="0" borderId="0" xfId="0" applyNumberFormat="1" applyFont="1"/>
    <xf numFmtId="0" fontId="8" fillId="0" borderId="0" xfId="0" applyFont="1" applyAlignment="1">
      <alignment horizontal="right"/>
    </xf>
    <xf numFmtId="0" fontId="9" fillId="0" borderId="0" xfId="0" applyFont="1"/>
    <xf numFmtId="164" fontId="7" fillId="0" borderId="0" xfId="0" applyNumberFormat="1" applyFont="1"/>
    <xf numFmtId="14" fontId="8" fillId="0" borderId="0" xfId="0" applyNumberFormat="1" applyFont="1" applyAlignment="1">
      <alignment horizontal="right"/>
    </xf>
    <xf numFmtId="0" fontId="10" fillId="0" borderId="1" xfId="0" applyFont="1" applyBorder="1" applyAlignment="1">
      <alignment horizontal="right" wrapText="1"/>
    </xf>
    <xf numFmtId="0" fontId="10" fillId="0" borderId="2" xfId="0" applyFont="1" applyBorder="1" applyAlignment="1">
      <alignment horizontal="right" wrapText="1"/>
    </xf>
    <xf numFmtId="0" fontId="0" fillId="0" borderId="3" xfId="0" applyFont="1" applyBorder="1" applyAlignment="1">
      <alignment horizontal="center" vertical="top"/>
    </xf>
    <xf numFmtId="2" fontId="2" fillId="0" borderId="0" xfId="0" applyNumberFormat="1" applyFont="1"/>
    <xf numFmtId="0" fontId="11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right"/>
    </xf>
  </cellXfs>
  <cellStyles count="4">
    <cellStyle name="Normale" xfId="0" builtinId="0"/>
    <cellStyle name="Normale 2" xfId="1" xr:uid="{D0037BEE-7F8B-4B26-8650-F81D565B9204}"/>
    <cellStyle name="Normale 3" xfId="2" xr:uid="{7925513D-7AAC-45E8-8918-2181F5077B53}"/>
    <cellStyle name="Normale 4" xfId="3" xr:uid="{14F8AD4C-2A18-45A2-BE51-93469050C4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F95"/>
  <sheetViews>
    <sheetView tabSelected="1" topLeftCell="AJ1" zoomScale="70" zoomScaleNormal="70" workbookViewId="0">
      <selection activeCell="W23" sqref="W23"/>
    </sheetView>
  </sheetViews>
  <sheetFormatPr defaultRowHeight="14.4"/>
  <cols>
    <col min="2" max="2" width="21.44140625" customWidth="1"/>
    <col min="3" max="3" width="8.88671875" customWidth="1"/>
    <col min="4" max="4" width="14.21875" customWidth="1"/>
    <col min="5" max="23" width="8.88671875" customWidth="1"/>
    <col min="24" max="24" width="12.109375" customWidth="1"/>
    <col min="25" max="25" width="23.88671875" customWidth="1"/>
    <col min="26" max="26" width="23.21875" customWidth="1"/>
    <col min="27" max="29" width="8.88671875" customWidth="1"/>
    <col min="30" max="31" width="12.109375" customWidth="1"/>
    <col min="32" max="38" width="8.88671875" customWidth="1"/>
    <col min="39" max="39" width="11.44140625" customWidth="1"/>
    <col min="40" max="46" width="8.88671875" customWidth="1"/>
    <col min="47" max="47" width="24.6640625" bestFit="1" customWidth="1"/>
    <col min="48" max="48" width="19" bestFit="1" customWidth="1"/>
    <col min="49" max="49" width="20.109375" bestFit="1" customWidth="1"/>
    <col min="50" max="50" width="21.109375" bestFit="1" customWidth="1"/>
    <col min="51" max="51" width="17.6640625" bestFit="1" customWidth="1"/>
    <col min="52" max="52" width="17.21875" bestFit="1" customWidth="1"/>
    <col min="53" max="53" width="22.21875" bestFit="1" customWidth="1"/>
    <col min="54" max="54" width="26.5546875" bestFit="1" customWidth="1"/>
  </cols>
  <sheetData>
    <row r="1" spans="1:188" ht="1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</v>
      </c>
      <c r="G1" s="5" t="s">
        <v>113</v>
      </c>
      <c r="H1" s="20" t="s">
        <v>129</v>
      </c>
      <c r="I1" s="20" t="s">
        <v>130</v>
      </c>
      <c r="J1" s="20" t="s">
        <v>131</v>
      </c>
      <c r="K1" s="20" t="s">
        <v>132</v>
      </c>
      <c r="L1" s="20" t="s">
        <v>135</v>
      </c>
      <c r="M1" s="20" t="s">
        <v>136</v>
      </c>
      <c r="N1" s="20" t="s">
        <v>133</v>
      </c>
      <c r="O1" s="20" t="s">
        <v>134</v>
      </c>
      <c r="P1" s="20" t="s">
        <v>107</v>
      </c>
      <c r="Q1" s="20" t="s">
        <v>108</v>
      </c>
      <c r="R1" s="20" t="s">
        <v>123</v>
      </c>
      <c r="S1" s="20" t="s">
        <v>109</v>
      </c>
      <c r="T1" s="20" t="s">
        <v>110</v>
      </c>
      <c r="U1" s="20" t="s">
        <v>111</v>
      </c>
      <c r="V1" s="20" t="s">
        <v>124</v>
      </c>
      <c r="W1" s="20" t="s">
        <v>112</v>
      </c>
      <c r="X1" s="5" t="s">
        <v>5</v>
      </c>
      <c r="Y1" t="s">
        <v>6</v>
      </c>
      <c r="Z1" t="s">
        <v>7</v>
      </c>
      <c r="AA1" t="s">
        <v>8</v>
      </c>
      <c r="AB1" t="s">
        <v>9</v>
      </c>
      <c r="AC1" s="5" t="s">
        <v>82</v>
      </c>
      <c r="AD1" s="3" t="s">
        <v>66</v>
      </c>
      <c r="AE1" s="3" t="s">
        <v>67</v>
      </c>
      <c r="AF1" s="4" t="s">
        <v>68</v>
      </c>
      <c r="AG1" s="1" t="s">
        <v>126</v>
      </c>
      <c r="AH1" t="s">
        <v>69</v>
      </c>
      <c r="AI1" t="s">
        <v>70</v>
      </c>
      <c r="AJ1" s="3" t="s">
        <v>71</v>
      </c>
      <c r="AK1" s="3" t="s">
        <v>72</v>
      </c>
      <c r="AL1" s="5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97</v>
      </c>
      <c r="BD1" t="s">
        <v>122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128</v>
      </c>
      <c r="BO1" t="s">
        <v>92</v>
      </c>
      <c r="BP1" t="s">
        <v>93</v>
      </c>
      <c r="BQ1" t="s">
        <v>127</v>
      </c>
      <c r="BR1" t="s">
        <v>94</v>
      </c>
      <c r="BS1" t="s">
        <v>95</v>
      </c>
      <c r="BT1" t="s">
        <v>96</v>
      </c>
      <c r="BU1" t="s">
        <v>98</v>
      </c>
      <c r="BV1" t="s">
        <v>99</v>
      </c>
      <c r="BW1" s="2" t="s">
        <v>137</v>
      </c>
      <c r="BX1" s="2" t="s">
        <v>138</v>
      </c>
      <c r="BY1" s="2" t="s">
        <v>139</v>
      </c>
      <c r="BZ1" s="2" t="s">
        <v>140</v>
      </c>
      <c r="CA1" s="2" t="s">
        <v>141</v>
      </c>
      <c r="CB1" t="s">
        <v>142</v>
      </c>
      <c r="CC1" t="s">
        <v>143</v>
      </c>
      <c r="CD1" t="s">
        <v>144</v>
      </c>
      <c r="CE1" t="s">
        <v>145</v>
      </c>
      <c r="CF1" t="s">
        <v>146</v>
      </c>
      <c r="CG1" t="s">
        <v>147</v>
      </c>
      <c r="CH1" t="s">
        <v>148</v>
      </c>
      <c r="CI1" t="s">
        <v>149</v>
      </c>
      <c r="CJ1" t="s">
        <v>150</v>
      </c>
      <c r="CK1" t="s">
        <v>151</v>
      </c>
      <c r="CL1" t="s">
        <v>152</v>
      </c>
      <c r="CM1" t="s">
        <v>153</v>
      </c>
      <c r="CN1" t="s">
        <v>154</v>
      </c>
      <c r="CO1" s="4" t="s">
        <v>155</v>
      </c>
      <c r="CP1" s="4" t="s">
        <v>156</v>
      </c>
      <c r="CQ1" s="4" t="s">
        <v>157</v>
      </c>
      <c r="CR1" s="6" t="s">
        <v>158</v>
      </c>
      <c r="CS1" s="6" t="s">
        <v>159</v>
      </c>
      <c r="CT1" s="6" t="s">
        <v>160</v>
      </c>
      <c r="CU1" s="6" t="s">
        <v>161</v>
      </c>
      <c r="CV1" s="6" t="s">
        <v>162</v>
      </c>
      <c r="CW1" s="6" t="s">
        <v>163</v>
      </c>
      <c r="CX1" s="6" t="s">
        <v>164</v>
      </c>
      <c r="CY1" s="6" t="s">
        <v>165</v>
      </c>
      <c r="CZ1" s="6" t="s">
        <v>166</v>
      </c>
      <c r="DA1" s="6" t="s">
        <v>167</v>
      </c>
      <c r="DB1" s="6" t="s">
        <v>168</v>
      </c>
      <c r="DC1" s="6" t="s">
        <v>169</v>
      </c>
      <c r="DD1" s="6" t="s">
        <v>170</v>
      </c>
      <c r="DE1" s="6" t="s">
        <v>171</v>
      </c>
      <c r="DF1" s="6" t="s">
        <v>172</v>
      </c>
      <c r="DG1" s="6" t="s">
        <v>173</v>
      </c>
      <c r="DH1" s="6" t="s">
        <v>174</v>
      </c>
      <c r="DI1" s="6" t="s">
        <v>175</v>
      </c>
      <c r="DJ1" s="6" t="s">
        <v>176</v>
      </c>
      <c r="DK1" s="6" t="s">
        <v>177</v>
      </c>
      <c r="DL1" s="6" t="s">
        <v>178</v>
      </c>
      <c r="DM1" s="6" t="s">
        <v>179</v>
      </c>
      <c r="DN1" s="6" t="s">
        <v>180</v>
      </c>
      <c r="DO1" s="6" t="s">
        <v>181</v>
      </c>
      <c r="DP1" s="6" t="s">
        <v>182</v>
      </c>
      <c r="DQ1" s="6" t="s">
        <v>183</v>
      </c>
      <c r="DR1" s="6" t="s">
        <v>184</v>
      </c>
      <c r="DS1" s="6" t="s">
        <v>185</v>
      </c>
      <c r="DT1" s="6" t="s">
        <v>186</v>
      </c>
      <c r="DU1" s="6" t="s">
        <v>187</v>
      </c>
      <c r="DV1" s="6" t="s">
        <v>188</v>
      </c>
      <c r="DW1" s="6" t="s">
        <v>189</v>
      </c>
      <c r="DX1" s="6" t="s">
        <v>190</v>
      </c>
      <c r="DY1" s="6" t="s">
        <v>191</v>
      </c>
      <c r="DZ1" s="6" t="s">
        <v>192</v>
      </c>
      <c r="EA1" s="6" t="s">
        <v>193</v>
      </c>
      <c r="EB1" s="6" t="s">
        <v>194</v>
      </c>
      <c r="EC1" s="6" t="s">
        <v>195</v>
      </c>
      <c r="ED1" s="6" t="s">
        <v>196</v>
      </c>
      <c r="EE1" s="6" t="s">
        <v>197</v>
      </c>
      <c r="EF1" s="6" t="s">
        <v>198</v>
      </c>
      <c r="EG1" s="6" t="s">
        <v>199</v>
      </c>
      <c r="EH1" s="6" t="s">
        <v>200</v>
      </c>
      <c r="EI1" s="6" t="s">
        <v>201</v>
      </c>
      <c r="EJ1" s="6" t="s">
        <v>202</v>
      </c>
      <c r="EK1" s="6" t="s">
        <v>203</v>
      </c>
      <c r="EL1" s="6" t="s">
        <v>204</v>
      </c>
      <c r="EM1" s="6" t="s">
        <v>205</v>
      </c>
      <c r="EN1" s="6" t="s">
        <v>206</v>
      </c>
      <c r="EO1" s="6" t="s">
        <v>207</v>
      </c>
      <c r="EP1" s="6" t="s">
        <v>208</v>
      </c>
      <c r="EQ1" s="6" t="s">
        <v>209</v>
      </c>
      <c r="ER1" s="6" t="s">
        <v>210</v>
      </c>
      <c r="ES1" s="6" t="s">
        <v>211</v>
      </c>
      <c r="ET1" s="6" t="s">
        <v>212</v>
      </c>
      <c r="EU1" s="6" t="s">
        <v>213</v>
      </c>
      <c r="EV1" s="6" t="s">
        <v>214</v>
      </c>
      <c r="EW1" s="6" t="s">
        <v>215</v>
      </c>
      <c r="EX1" s="6" t="s">
        <v>216</v>
      </c>
      <c r="EY1" s="6" t="s">
        <v>217</v>
      </c>
      <c r="EZ1" s="21" t="s">
        <v>218</v>
      </c>
      <c r="FA1" s="21" t="s">
        <v>219</v>
      </c>
      <c r="FB1" s="21" t="s">
        <v>220</v>
      </c>
      <c r="FC1" s="21" t="s">
        <v>221</v>
      </c>
      <c r="FD1" s="21" t="s">
        <v>222</v>
      </c>
      <c r="FE1" s="6" t="s">
        <v>223</v>
      </c>
      <c r="FF1" s="6" t="s">
        <v>224</v>
      </c>
      <c r="FG1" s="6" t="s">
        <v>225</v>
      </c>
      <c r="FH1" s="6" t="s">
        <v>226</v>
      </c>
      <c r="FI1" s="6" t="s">
        <v>227</v>
      </c>
      <c r="FJ1" s="6" t="s">
        <v>228</v>
      </c>
      <c r="FK1" s="6" t="s">
        <v>229</v>
      </c>
      <c r="FL1" s="6" t="s">
        <v>230</v>
      </c>
      <c r="FM1" s="6" t="s">
        <v>231</v>
      </c>
      <c r="FN1" s="6" t="s">
        <v>232</v>
      </c>
      <c r="FO1" s="6" t="s">
        <v>233</v>
      </c>
      <c r="FP1" s="6" t="s">
        <v>234</v>
      </c>
      <c r="FQ1" s="6" t="s">
        <v>235</v>
      </c>
      <c r="FR1" s="6" t="s">
        <v>236</v>
      </c>
      <c r="FS1" s="6" t="s">
        <v>237</v>
      </c>
      <c r="FT1" s="6" t="s">
        <v>238</v>
      </c>
      <c r="FU1" s="6" t="s">
        <v>239</v>
      </c>
      <c r="FV1" s="6" t="s">
        <v>240</v>
      </c>
      <c r="FW1" s="6" t="s">
        <v>241</v>
      </c>
      <c r="FX1" s="6" t="s">
        <v>242</v>
      </c>
      <c r="FY1" s="6" t="s">
        <v>243</v>
      </c>
      <c r="FZ1" s="6" t="s">
        <v>244</v>
      </c>
      <c r="GA1" s="6" t="s">
        <v>245</v>
      </c>
      <c r="GB1" s="6" t="s">
        <v>246</v>
      </c>
      <c r="GC1" s="6" t="s">
        <v>247</v>
      </c>
      <c r="GD1" s="6" t="s">
        <v>248</v>
      </c>
      <c r="GE1" s="6" t="s">
        <v>249</v>
      </c>
      <c r="GF1" s="6" t="s">
        <v>250</v>
      </c>
    </row>
    <row r="2" spans="1:188" ht="16.2" thickBot="1">
      <c r="A2" t="s">
        <v>10</v>
      </c>
      <c r="B2" t="s">
        <v>11</v>
      </c>
      <c r="C2">
        <v>1</v>
      </c>
      <c r="D2" s="3">
        <v>36179</v>
      </c>
      <c r="E2">
        <v>1</v>
      </c>
      <c r="F2" s="4">
        <f t="shared" ref="F2" si="0">(X2-D2)/365</f>
        <v>25.027397260273972</v>
      </c>
      <c r="G2" s="4"/>
      <c r="H2">
        <v>22.95</v>
      </c>
      <c r="I2">
        <v>6.8</v>
      </c>
      <c r="J2">
        <v>43.5</v>
      </c>
      <c r="K2">
        <v>11.6</v>
      </c>
      <c r="L2">
        <v>22.7</v>
      </c>
      <c r="M2">
        <v>9.5</v>
      </c>
      <c r="N2">
        <v>53.3</v>
      </c>
      <c r="O2">
        <v>11.85</v>
      </c>
      <c r="P2">
        <v>18.100000000000001</v>
      </c>
      <c r="Q2">
        <v>6.6</v>
      </c>
      <c r="R2">
        <v>40.6</v>
      </c>
      <c r="S2">
        <v>4.5999999999999996</v>
      </c>
      <c r="T2">
        <v>18.149999999999999</v>
      </c>
      <c r="U2">
        <v>11.7</v>
      </c>
      <c r="V2">
        <v>54.4</v>
      </c>
      <c r="W2">
        <v>4.2</v>
      </c>
      <c r="X2" s="3">
        <v>45314</v>
      </c>
      <c r="Y2">
        <v>0.52107279699999998</v>
      </c>
      <c r="Z2">
        <v>1.7793103450000001</v>
      </c>
      <c r="AA2">
        <v>0.50344827599999997</v>
      </c>
      <c r="AB2">
        <v>1</v>
      </c>
      <c r="AD2" s="3">
        <v>45102</v>
      </c>
      <c r="AE2" s="3">
        <v>45113</v>
      </c>
      <c r="AF2" s="4">
        <f t="shared" ref="AF2" si="1">(X2-AD2)/365</f>
        <v>0.58082191780821912</v>
      </c>
      <c r="AG2" s="2">
        <v>1</v>
      </c>
      <c r="AH2" s="7">
        <v>0</v>
      </c>
      <c r="AI2" s="7">
        <v>1</v>
      </c>
      <c r="AJ2" t="s">
        <v>100</v>
      </c>
      <c r="AK2">
        <v>1</v>
      </c>
      <c r="AL2" s="7">
        <v>1</v>
      </c>
      <c r="AM2" s="3">
        <v>45159</v>
      </c>
      <c r="AN2">
        <v>0</v>
      </c>
      <c r="AO2">
        <v>0</v>
      </c>
      <c r="AP2">
        <v>2</v>
      </c>
      <c r="AT2">
        <v>1</v>
      </c>
      <c r="AU2" s="4">
        <v>1377124.4</v>
      </c>
      <c r="AV2" s="4">
        <v>1065066.3918399999</v>
      </c>
      <c r="AW2" s="4">
        <v>527609.49884000001</v>
      </c>
      <c r="AX2" s="4">
        <v>406395.29000000004</v>
      </c>
      <c r="AY2" s="4">
        <v>5206.7255999999998</v>
      </c>
      <c r="AZ2" s="4">
        <v>1995.6089999999999</v>
      </c>
      <c r="BA2" s="4">
        <v>14093.91</v>
      </c>
      <c r="BB2" s="4">
        <v>8981.0816000000013</v>
      </c>
      <c r="BC2" s="6">
        <v>18</v>
      </c>
      <c r="BD2">
        <v>41.918773972602743</v>
      </c>
      <c r="BE2">
        <v>0</v>
      </c>
      <c r="BF2">
        <v>3</v>
      </c>
      <c r="BG2">
        <v>0</v>
      </c>
      <c r="BH2" s="18">
        <v>10</v>
      </c>
      <c r="BI2" s="18">
        <v>4</v>
      </c>
      <c r="BJ2" s="18">
        <v>6</v>
      </c>
      <c r="BK2" s="18">
        <v>0</v>
      </c>
      <c r="BL2" s="19">
        <v>18</v>
      </c>
      <c r="BM2" s="19">
        <v>16</v>
      </c>
      <c r="BN2" s="19">
        <v>17</v>
      </c>
      <c r="BO2" s="19">
        <v>20</v>
      </c>
      <c r="BP2" s="19">
        <v>20</v>
      </c>
      <c r="BQ2" s="19">
        <v>20</v>
      </c>
      <c r="BR2">
        <v>58</v>
      </c>
      <c r="BS2">
        <v>165</v>
      </c>
      <c r="BW2" s="7">
        <v>41</v>
      </c>
      <c r="BX2" s="7">
        <v>42</v>
      </c>
      <c r="BY2" s="7">
        <v>3</v>
      </c>
      <c r="BZ2" s="7">
        <v>91</v>
      </c>
      <c r="CA2" s="7">
        <v>4</v>
      </c>
      <c r="CB2" s="7">
        <v>44</v>
      </c>
      <c r="CC2" s="7">
        <v>53</v>
      </c>
      <c r="CD2" s="7">
        <v>84</v>
      </c>
      <c r="CE2" s="7">
        <v>1</v>
      </c>
      <c r="CF2" s="7">
        <v>41</v>
      </c>
      <c r="CG2" s="7">
        <v>47</v>
      </c>
      <c r="CH2" s="7">
        <v>114</v>
      </c>
      <c r="CI2" s="7">
        <v>108</v>
      </c>
      <c r="CJ2" s="7">
        <v>108</v>
      </c>
      <c r="CK2" s="7">
        <v>108</v>
      </c>
      <c r="CL2" s="7">
        <v>102</v>
      </c>
      <c r="CM2" s="7">
        <v>106</v>
      </c>
      <c r="CN2" s="2">
        <f t="shared" ref="CN2" si="2">SUM(CH2:CM2)</f>
        <v>646</v>
      </c>
      <c r="CO2" s="4">
        <f t="shared" ref="CO2" si="3">((BZ2-CD2)/BZ2)*100</f>
        <v>7.6923076923076925</v>
      </c>
      <c r="CP2" s="4">
        <f t="shared" ref="CP2" si="4">((BW2/BX2)-(CB2/CC2)/(BW2/BX2))*100</f>
        <v>12.575329257335689</v>
      </c>
      <c r="CQ2" s="4">
        <f t="shared" ref="CQ2" si="5">((BW2-CB2)/BW2)*100</f>
        <v>-7.3170731707317067</v>
      </c>
      <c r="CR2" s="6">
        <v>26.49</v>
      </c>
      <c r="CS2" s="6">
        <v>2.98</v>
      </c>
      <c r="CT2" s="6">
        <v>-2.9</v>
      </c>
      <c r="CU2" s="6">
        <v>79.900000000000006</v>
      </c>
      <c r="CV2" s="6">
        <v>2.2999999999999998</v>
      </c>
      <c r="CW2" s="6">
        <v>0.48</v>
      </c>
      <c r="CX2" s="6">
        <v>0.55600000000000005</v>
      </c>
      <c r="CY2" s="6">
        <v>55.6</v>
      </c>
      <c r="CZ2" s="6">
        <v>0.44500000000000001</v>
      </c>
      <c r="DA2" s="6">
        <v>44.4</v>
      </c>
      <c r="DB2" s="6">
        <v>0.44500000000000001</v>
      </c>
      <c r="DC2" s="6">
        <v>44.5</v>
      </c>
      <c r="DD2" s="6">
        <v>0.111</v>
      </c>
      <c r="DE2" s="6">
        <v>11</v>
      </c>
      <c r="DF2" s="6">
        <v>0.502</v>
      </c>
      <c r="DG2" s="6">
        <v>5.5E-2</v>
      </c>
      <c r="DH2" s="6">
        <v>5.5</v>
      </c>
      <c r="DI2" s="6">
        <v>5.5E-2</v>
      </c>
      <c r="DJ2" s="6">
        <v>5.5</v>
      </c>
      <c r="DK2" s="6">
        <v>1.004</v>
      </c>
      <c r="DL2" s="6">
        <v>159.5</v>
      </c>
      <c r="DM2" s="6">
        <v>1.59</v>
      </c>
      <c r="DN2" s="6">
        <v>119.61</v>
      </c>
      <c r="DO2" s="6">
        <v>7.1999999999999995E-2</v>
      </c>
      <c r="DP2" s="6">
        <v>13</v>
      </c>
      <c r="DQ2" s="6">
        <v>0.19700000000000001</v>
      </c>
      <c r="DR2" s="6">
        <v>35.4</v>
      </c>
      <c r="DS2" s="6">
        <v>0.28699999999999998</v>
      </c>
      <c r="DT2" s="6">
        <v>51.5</v>
      </c>
      <c r="DU2" s="6">
        <f t="shared" ref="DU2" si="6">(CU2/DN2)</f>
        <v>0.66800434746258675</v>
      </c>
      <c r="DV2" s="6">
        <v>19.899999999999999</v>
      </c>
      <c r="DW2" s="6">
        <v>-3.59</v>
      </c>
      <c r="DX2" s="6">
        <v>6.99</v>
      </c>
      <c r="DY2" s="6">
        <v>75.599999999999994</v>
      </c>
      <c r="DZ2" s="6">
        <v>2.2000000000000002</v>
      </c>
      <c r="EA2" s="6">
        <v>0.46</v>
      </c>
      <c r="EB2" s="6">
        <v>0.58299999999999996</v>
      </c>
      <c r="EC2" s="6">
        <v>57.1</v>
      </c>
      <c r="ED2" s="6">
        <v>0.437</v>
      </c>
      <c r="EE2" s="6">
        <v>42.9</v>
      </c>
      <c r="EF2" s="6">
        <v>0.437</v>
      </c>
      <c r="EG2" s="6">
        <v>42.9</v>
      </c>
      <c r="EH2" s="6">
        <v>0.14399999999999999</v>
      </c>
      <c r="EI2" s="6">
        <v>14.2</v>
      </c>
      <c r="EJ2" s="6">
        <v>0.51</v>
      </c>
      <c r="EK2" s="6">
        <v>7.1999999999999995E-2</v>
      </c>
      <c r="EL2" s="6">
        <v>7.1</v>
      </c>
      <c r="EM2" s="6">
        <v>7.1999999999999995E-2</v>
      </c>
      <c r="EN2" s="6">
        <v>7.1</v>
      </c>
      <c r="EO2" s="6">
        <v>1.0169999999999999</v>
      </c>
      <c r="EP2" s="6">
        <v>151.4</v>
      </c>
      <c r="EQ2" s="6">
        <v>1.49</v>
      </c>
      <c r="ER2" s="6">
        <v>118.03</v>
      </c>
      <c r="ES2" s="6">
        <v>7.4999999999999997E-2</v>
      </c>
      <c r="ET2" s="6">
        <v>12.9</v>
      </c>
      <c r="EU2" s="6">
        <v>0.21299999999999999</v>
      </c>
      <c r="EV2" s="6">
        <v>36.6</v>
      </c>
      <c r="EW2" s="6">
        <v>0.29399999999999998</v>
      </c>
      <c r="EX2" s="6">
        <v>50.5</v>
      </c>
      <c r="EY2" s="6">
        <f t="shared" ref="EY2" si="7">(DY2/ER2)</f>
        <v>0.64051512327374394</v>
      </c>
      <c r="EZ2" s="4">
        <f t="shared" ref="EZ2" si="8">(CU2-DY2)/CU2*100</f>
        <v>5.3817271589486992</v>
      </c>
      <c r="FA2" s="4">
        <f t="shared" ref="FA2" si="9">(DE2-EI2)/DE2*100</f>
        <v>-29.090909090909083</v>
      </c>
      <c r="FB2" s="4">
        <f t="shared" ref="FB2" si="10">(DL2-EP2)/DL2*100</f>
        <v>5.0783699059561096</v>
      </c>
      <c r="FC2" s="4">
        <f t="shared" ref="FC2" si="11">(DM2-EQ2)/DM2*100</f>
        <v>6.2893081761006346</v>
      </c>
      <c r="FD2" s="4">
        <f t="shared" ref="FD2" si="12">(DN2-ER2)/DN2*100</f>
        <v>1.3209597859710713</v>
      </c>
      <c r="FE2" s="6">
        <v>28.72</v>
      </c>
      <c r="FF2" s="6">
        <v>3.95</v>
      </c>
      <c r="FG2" s="6">
        <v>-0.7</v>
      </c>
      <c r="FH2" s="6">
        <v>80</v>
      </c>
      <c r="FI2" s="6">
        <v>0.48</v>
      </c>
      <c r="FJ2" s="6">
        <v>0.47399999999999998</v>
      </c>
      <c r="FK2" s="6">
        <v>55.3</v>
      </c>
      <c r="FL2" s="6">
        <v>0.38300000000000001</v>
      </c>
      <c r="FM2" s="6">
        <v>44.7</v>
      </c>
      <c r="FN2" s="6">
        <v>0.38300000000000001</v>
      </c>
      <c r="FO2" s="6">
        <v>44.6</v>
      </c>
      <c r="FP2" s="6">
        <v>9.0999999999999998E-2</v>
      </c>
      <c r="FQ2" s="6">
        <v>10.7</v>
      </c>
      <c r="FR2" s="6">
        <v>0.42899999999999999</v>
      </c>
      <c r="FS2" s="6">
        <v>4.5999999999999999E-2</v>
      </c>
      <c r="FT2" s="6">
        <v>5.3</v>
      </c>
      <c r="FU2" s="6">
        <v>4.5999999999999999E-2</v>
      </c>
      <c r="FV2" s="6">
        <v>5.3</v>
      </c>
      <c r="FW2" s="6">
        <v>0.85699999999999998</v>
      </c>
      <c r="FX2" s="6">
        <v>160</v>
      </c>
      <c r="FY2" s="6">
        <v>1.87</v>
      </c>
      <c r="FZ2" s="6">
        <v>140.03</v>
      </c>
      <c r="GA2" s="6">
        <v>6.4000000000000001E-2</v>
      </c>
      <c r="GB2" s="6">
        <v>13.6</v>
      </c>
      <c r="GC2" s="6">
        <v>0.16700000000000001</v>
      </c>
      <c r="GD2" s="6">
        <v>35.299999999999997</v>
      </c>
      <c r="GE2" s="6">
        <v>0.24299999999999999</v>
      </c>
      <c r="GF2" s="6">
        <v>51.2</v>
      </c>
    </row>
    <row r="3" spans="1:188" ht="15.6">
      <c r="A3" t="s">
        <v>32</v>
      </c>
      <c r="B3" t="s">
        <v>33</v>
      </c>
      <c r="C3">
        <v>1</v>
      </c>
      <c r="D3" s="3">
        <v>33867</v>
      </c>
      <c r="E3">
        <v>1</v>
      </c>
      <c r="F3" s="4">
        <f t="shared" ref="F3:F29" si="13">(X3-D3)/365</f>
        <v>31.463013698630139</v>
      </c>
      <c r="G3" s="4"/>
      <c r="H3">
        <v>26.95</v>
      </c>
      <c r="I3">
        <v>6.5</v>
      </c>
      <c r="J3">
        <v>65.099999999999994</v>
      </c>
      <c r="K3">
        <v>13.1</v>
      </c>
      <c r="L3">
        <v>27.2</v>
      </c>
      <c r="M3">
        <v>7.8</v>
      </c>
      <c r="N3">
        <v>64.400000000000006</v>
      </c>
      <c r="O3">
        <v>12.7</v>
      </c>
      <c r="P3">
        <v>18.75</v>
      </c>
      <c r="Q3">
        <v>9.4</v>
      </c>
      <c r="R3">
        <v>53</v>
      </c>
      <c r="S3">
        <v>5.8</v>
      </c>
      <c r="T3">
        <v>17.899999999999999</v>
      </c>
      <c r="U3">
        <v>9.6999999999999993</v>
      </c>
      <c r="V3">
        <v>52.5</v>
      </c>
      <c r="W3">
        <v>5.35</v>
      </c>
      <c r="X3" s="3">
        <v>45351</v>
      </c>
      <c r="Y3">
        <v>0.43759630199999999</v>
      </c>
      <c r="Z3">
        <v>1.7177966099999999</v>
      </c>
      <c r="AA3">
        <v>2.7118644000000001E-2</v>
      </c>
      <c r="AB3">
        <v>6</v>
      </c>
      <c r="AD3" s="3">
        <v>44666</v>
      </c>
      <c r="AE3" s="3">
        <v>44671</v>
      </c>
      <c r="AF3" s="4">
        <f t="shared" ref="AF3:AF29" si="14">(X3-AD3)/365</f>
        <v>1.8767123287671232</v>
      </c>
      <c r="AG3" s="11">
        <v>1</v>
      </c>
      <c r="AH3">
        <v>0</v>
      </c>
      <c r="AI3">
        <v>0</v>
      </c>
      <c r="AJ3" t="s">
        <v>102</v>
      </c>
      <c r="AK3">
        <v>1</v>
      </c>
      <c r="AL3">
        <v>1</v>
      </c>
      <c r="AM3" s="3">
        <v>45138</v>
      </c>
      <c r="AN3">
        <v>0</v>
      </c>
      <c r="AO3">
        <v>0</v>
      </c>
      <c r="AP3">
        <v>1</v>
      </c>
      <c r="AQ3">
        <v>1</v>
      </c>
      <c r="AR3">
        <v>0</v>
      </c>
      <c r="AS3">
        <v>0</v>
      </c>
      <c r="AT3">
        <v>1</v>
      </c>
      <c r="AU3" s="4"/>
      <c r="AV3" s="4"/>
      <c r="AW3" s="4"/>
      <c r="AX3" s="4"/>
      <c r="AY3" s="4"/>
      <c r="AZ3" s="4"/>
      <c r="BA3" s="4"/>
      <c r="BB3" s="4"/>
      <c r="BC3">
        <v>16</v>
      </c>
      <c r="BD3">
        <v>60.6341301369863</v>
      </c>
      <c r="BE3">
        <v>17</v>
      </c>
      <c r="BF3">
        <v>7</v>
      </c>
      <c r="BG3">
        <v>3</v>
      </c>
      <c r="BH3">
        <v>40</v>
      </c>
      <c r="BI3">
        <v>15</v>
      </c>
      <c r="BJ3">
        <v>21</v>
      </c>
      <c r="BK3">
        <v>4</v>
      </c>
      <c r="BL3">
        <v>18</v>
      </c>
      <c r="BM3">
        <v>16</v>
      </c>
      <c r="BN3">
        <v>17</v>
      </c>
      <c r="BO3">
        <v>18</v>
      </c>
      <c r="BP3">
        <v>17</v>
      </c>
      <c r="BQ3">
        <v>17.5</v>
      </c>
      <c r="BR3">
        <v>80</v>
      </c>
      <c r="BS3">
        <v>168</v>
      </c>
      <c r="BT3">
        <v>28</v>
      </c>
      <c r="BU3">
        <v>870</v>
      </c>
      <c r="BV3">
        <v>1740</v>
      </c>
      <c r="BW3" s="7">
        <v>43</v>
      </c>
      <c r="BX3" s="7">
        <v>44</v>
      </c>
      <c r="BY3" s="7">
        <v>3</v>
      </c>
      <c r="BZ3" s="7">
        <v>90</v>
      </c>
      <c r="CA3" s="7">
        <v>4</v>
      </c>
      <c r="CB3" s="7">
        <v>59</v>
      </c>
      <c r="CC3" s="7">
        <v>60</v>
      </c>
      <c r="CD3" s="7">
        <v>91</v>
      </c>
      <c r="CE3" s="7">
        <v>1</v>
      </c>
      <c r="CF3" s="7">
        <v>53</v>
      </c>
      <c r="CG3" s="7">
        <v>55</v>
      </c>
      <c r="CH3" s="7">
        <v>105</v>
      </c>
      <c r="CI3" s="7">
        <v>102</v>
      </c>
      <c r="CJ3" s="7">
        <v>99</v>
      </c>
      <c r="CK3" s="7">
        <v>94</v>
      </c>
      <c r="CL3" s="7">
        <v>98</v>
      </c>
      <c r="CM3" s="7">
        <v>96</v>
      </c>
      <c r="CN3" s="2">
        <f t="shared" ref="CN3:CN29" si="15">SUM(CH3:CM3)</f>
        <v>594</v>
      </c>
      <c r="CO3" s="4">
        <f t="shared" ref="CO3:CO17" si="16">((BZ3-CD3)/BZ3)*100</f>
        <v>-1.1111111111111112</v>
      </c>
      <c r="CP3" s="4">
        <f t="shared" ref="CP3:CP17" si="17">((BW3/BX3)-(CB3/CC3)/(BW3/BX3))*100</f>
        <v>-2.892882311486944</v>
      </c>
      <c r="CQ3" s="4">
        <f t="shared" ref="CQ3:CQ17" si="18">((BW3-CB3)/BW3)*100</f>
        <v>-37.209302325581397</v>
      </c>
      <c r="CR3" s="6">
        <v>44.74</v>
      </c>
      <c r="CS3" s="6">
        <v>-0.31</v>
      </c>
      <c r="CT3" s="6">
        <v>-0.61</v>
      </c>
      <c r="CU3" s="6">
        <v>85.8</v>
      </c>
      <c r="CV3" s="6">
        <v>2.2999999999999998</v>
      </c>
      <c r="CW3" s="6">
        <v>0.51</v>
      </c>
      <c r="CX3" s="6">
        <v>0.57299999999999995</v>
      </c>
      <c r="CY3" s="6">
        <v>55.9</v>
      </c>
      <c r="CZ3" s="6">
        <v>0.46500000000000002</v>
      </c>
      <c r="DA3" s="6">
        <v>44.1</v>
      </c>
      <c r="DB3" s="6">
        <v>0.46200000000000002</v>
      </c>
      <c r="DC3" s="6">
        <v>47.7</v>
      </c>
      <c r="DD3" s="6">
        <v>0.108</v>
      </c>
      <c r="DE3" s="6">
        <v>9.6999999999999993</v>
      </c>
      <c r="DF3" s="6">
        <v>0.49099999999999999</v>
      </c>
      <c r="DG3" s="6">
        <v>4.2000000000000003E-2</v>
      </c>
      <c r="DH3" s="6">
        <v>2.2999999999999998</v>
      </c>
      <c r="DI3" s="6">
        <v>7.8E-2</v>
      </c>
      <c r="DJ3" s="6">
        <v>7.5</v>
      </c>
      <c r="DK3" s="6">
        <v>1.079</v>
      </c>
      <c r="DL3" s="6">
        <v>173.1</v>
      </c>
      <c r="DM3" s="6">
        <v>1.61</v>
      </c>
      <c r="DN3" s="6">
        <v>113.98</v>
      </c>
      <c r="DO3" s="6">
        <v>5.8999999999999997E-2</v>
      </c>
      <c r="DP3" s="6">
        <v>10.199999999999999</v>
      </c>
      <c r="DQ3" s="6">
        <v>0.32100000000000001</v>
      </c>
      <c r="DR3" s="6">
        <v>55.9</v>
      </c>
      <c r="DS3" s="6">
        <v>0.19400000000000001</v>
      </c>
      <c r="DT3" s="6">
        <v>33.9</v>
      </c>
      <c r="DU3" s="6">
        <f t="shared" ref="DU3:DU17" si="19">(CU3/DN3)</f>
        <v>0.75276364274434104</v>
      </c>
      <c r="DV3" s="6"/>
      <c r="DW3" s="6"/>
      <c r="DX3" s="6"/>
      <c r="DY3" s="6">
        <v>79.599999999999994</v>
      </c>
      <c r="DZ3" s="6"/>
      <c r="EA3" s="6">
        <v>0.53</v>
      </c>
      <c r="EB3" s="6">
        <v>0.58799999999999997</v>
      </c>
      <c r="EC3" s="6">
        <v>54.9</v>
      </c>
      <c r="ED3" s="6">
        <v>0.505</v>
      </c>
      <c r="EE3" s="6">
        <v>45.2</v>
      </c>
      <c r="EF3" s="6">
        <v>0.505</v>
      </c>
      <c r="EG3" s="6">
        <v>51.2</v>
      </c>
      <c r="EH3" s="6">
        <v>8.3000000000000004E-2</v>
      </c>
      <c r="EI3" s="6">
        <v>6.2</v>
      </c>
      <c r="EJ3" s="6">
        <v>0.504</v>
      </c>
      <c r="EK3" s="6">
        <v>2.4E-2</v>
      </c>
      <c r="EL3" s="6">
        <v>-1.5</v>
      </c>
      <c r="EM3" s="6">
        <v>7.9000000000000001E-2</v>
      </c>
      <c r="EN3" s="6">
        <v>7.7</v>
      </c>
      <c r="EO3" s="6">
        <v>1.163</v>
      </c>
      <c r="EP3" s="6">
        <v>160</v>
      </c>
      <c r="EQ3" s="6">
        <v>1.56</v>
      </c>
      <c r="ER3" s="6">
        <v>113</v>
      </c>
      <c r="ES3" s="6">
        <v>0.06</v>
      </c>
      <c r="ET3" s="6">
        <v>10.3</v>
      </c>
      <c r="EU3" s="6">
        <v>0.313</v>
      </c>
      <c r="EV3" s="6">
        <v>53.3</v>
      </c>
      <c r="EW3" s="6">
        <v>0.214</v>
      </c>
      <c r="EX3" s="6">
        <v>36.4</v>
      </c>
      <c r="EY3" s="6">
        <f t="shared" ref="EY3:EY17" si="20">(DY3/ER3)</f>
        <v>0.70442477876106191</v>
      </c>
      <c r="EZ3" s="4">
        <f t="shared" ref="EZ3:EZ17" si="21">(CU3-DY3)/CU3*100</f>
        <v>7.2261072261072297</v>
      </c>
      <c r="FA3" s="4">
        <f t="shared" ref="FA3:FA17" si="22">(DE3-EI3)/DE3*100</f>
        <v>36.082474226804116</v>
      </c>
      <c r="FB3" s="4">
        <f t="shared" ref="FB3:FB17" si="23">(DL3-EP3)/DL3*100</f>
        <v>7.5678798382437868</v>
      </c>
      <c r="FC3" s="4">
        <f t="shared" ref="FC3:FC17" si="24">(DM3-EQ3)/DM3*100</f>
        <v>3.105590062111804</v>
      </c>
      <c r="FD3" s="4">
        <f t="shared" ref="FD3:FD17" si="25">(DN3-ER3)/DN3*100</f>
        <v>0.85979996490612742</v>
      </c>
      <c r="FE3" s="6"/>
      <c r="FF3" s="6"/>
      <c r="FG3" s="6"/>
      <c r="FH3" s="6">
        <v>84</v>
      </c>
      <c r="FI3" s="6">
        <v>0.61</v>
      </c>
      <c r="FJ3" s="6">
        <v>0.55500000000000005</v>
      </c>
      <c r="FK3" s="6">
        <v>52.9</v>
      </c>
      <c r="FL3" s="6">
        <v>0.53200000000000003</v>
      </c>
      <c r="FM3" s="6">
        <v>47.3</v>
      </c>
      <c r="FN3" s="6">
        <v>0.52700000000000002</v>
      </c>
      <c r="FO3" s="6">
        <v>56.8</v>
      </c>
      <c r="FP3" s="6">
        <v>2.8000000000000001E-2</v>
      </c>
      <c r="FQ3" s="6">
        <v>0.3</v>
      </c>
      <c r="FR3" s="6">
        <v>0.48</v>
      </c>
      <c r="FS3" s="6">
        <v>-2.4E-2</v>
      </c>
      <c r="FT3" s="6">
        <v>-6.7</v>
      </c>
      <c r="FU3" s="6">
        <v>7.0999999999999994E-2</v>
      </c>
      <c r="FV3" s="6">
        <v>7</v>
      </c>
      <c r="FW3" s="6">
        <v>1.2270000000000001</v>
      </c>
      <c r="FX3" s="6">
        <v>168</v>
      </c>
      <c r="FY3" s="6">
        <v>1.74</v>
      </c>
      <c r="FZ3" s="6">
        <v>118</v>
      </c>
      <c r="GA3" s="6">
        <v>6.7000000000000004E-2</v>
      </c>
      <c r="GB3" s="6">
        <v>12</v>
      </c>
      <c r="GC3" s="6">
        <v>0.28899999999999998</v>
      </c>
      <c r="GD3" s="6">
        <v>52.3</v>
      </c>
      <c r="GE3" s="6">
        <v>0.19900000000000001</v>
      </c>
      <c r="GF3" s="6">
        <v>35.799999999999997</v>
      </c>
    </row>
    <row r="4" spans="1:188" ht="15.6">
      <c r="A4" t="s">
        <v>22</v>
      </c>
      <c r="B4" t="s">
        <v>23</v>
      </c>
      <c r="C4">
        <v>1</v>
      </c>
      <c r="D4" s="3">
        <v>30545</v>
      </c>
      <c r="E4">
        <v>0</v>
      </c>
      <c r="F4" s="4">
        <f t="shared" si="13"/>
        <v>40.526027397260272</v>
      </c>
      <c r="G4" s="4"/>
      <c r="H4">
        <v>25.65</v>
      </c>
      <c r="I4">
        <v>12.8</v>
      </c>
      <c r="J4">
        <v>101</v>
      </c>
      <c r="K4">
        <v>13.2</v>
      </c>
      <c r="L4">
        <v>25.9</v>
      </c>
      <c r="M4">
        <v>11.5</v>
      </c>
      <c r="N4">
        <v>93.2</v>
      </c>
      <c r="O4">
        <v>13.45</v>
      </c>
      <c r="P4">
        <v>18.8</v>
      </c>
      <c r="Q4">
        <v>12</v>
      </c>
      <c r="R4">
        <v>53.4</v>
      </c>
      <c r="S4">
        <v>5.65</v>
      </c>
      <c r="T4">
        <v>18.850000000000001</v>
      </c>
      <c r="U4">
        <v>12.4</v>
      </c>
      <c r="V4">
        <v>60.2</v>
      </c>
      <c r="W4">
        <v>5.35</v>
      </c>
      <c r="X4" s="3">
        <v>45337</v>
      </c>
      <c r="Y4">
        <v>0.16279069800000001</v>
      </c>
      <c r="Z4">
        <v>2.0651162790000002</v>
      </c>
      <c r="AA4">
        <v>0.112209302</v>
      </c>
      <c r="AB4">
        <v>1</v>
      </c>
      <c r="AD4" s="3">
        <v>44848</v>
      </c>
      <c r="AE4" s="3">
        <v>44880</v>
      </c>
      <c r="AF4" s="4">
        <f t="shared" si="14"/>
        <v>1.3397260273972602</v>
      </c>
      <c r="AG4" s="1">
        <v>1</v>
      </c>
      <c r="AH4" s="11">
        <v>0</v>
      </c>
      <c r="AI4" s="11">
        <v>1</v>
      </c>
      <c r="AJ4" t="s">
        <v>100</v>
      </c>
      <c r="AK4">
        <v>1</v>
      </c>
      <c r="AL4">
        <v>1</v>
      </c>
      <c r="AM4" s="3">
        <v>44972</v>
      </c>
      <c r="AN4">
        <v>0</v>
      </c>
      <c r="AO4">
        <v>0</v>
      </c>
      <c r="AP4">
        <v>2</v>
      </c>
      <c r="AQ4">
        <v>1</v>
      </c>
      <c r="AR4">
        <v>1</v>
      </c>
      <c r="AS4">
        <v>1</v>
      </c>
      <c r="AT4">
        <v>1</v>
      </c>
      <c r="AU4" s="4"/>
      <c r="AV4" s="4"/>
      <c r="AW4" s="4"/>
      <c r="AX4" s="4"/>
      <c r="AY4" s="4"/>
      <c r="AZ4" s="4"/>
      <c r="BA4" s="4"/>
      <c r="BB4" s="4"/>
      <c r="BC4">
        <v>13</v>
      </c>
      <c r="BD4">
        <v>52.416760273972606</v>
      </c>
      <c r="BE4">
        <v>0</v>
      </c>
      <c r="BH4">
        <v>28</v>
      </c>
      <c r="BI4">
        <v>10</v>
      </c>
      <c r="BJ4">
        <v>18</v>
      </c>
      <c r="BK4">
        <v>0</v>
      </c>
      <c r="BL4">
        <v>20</v>
      </c>
      <c r="BM4">
        <v>18</v>
      </c>
      <c r="BN4">
        <v>19</v>
      </c>
      <c r="BO4">
        <v>21</v>
      </c>
      <c r="BP4">
        <v>23</v>
      </c>
      <c r="BQ4">
        <v>22</v>
      </c>
      <c r="BR4">
        <v>78</v>
      </c>
      <c r="BS4">
        <v>174</v>
      </c>
      <c r="BT4">
        <v>26</v>
      </c>
      <c r="BU4">
        <v>930</v>
      </c>
      <c r="BV4">
        <v>870</v>
      </c>
      <c r="BW4" s="7">
        <v>31</v>
      </c>
      <c r="BX4" s="7">
        <v>31</v>
      </c>
      <c r="BY4" s="7">
        <v>1</v>
      </c>
      <c r="BZ4" s="7">
        <v>77</v>
      </c>
      <c r="CA4" s="7">
        <v>2</v>
      </c>
      <c r="CB4" s="7">
        <v>26</v>
      </c>
      <c r="CC4" s="7">
        <v>26</v>
      </c>
      <c r="CD4" s="7">
        <v>36</v>
      </c>
      <c r="CE4" s="7">
        <v>3</v>
      </c>
      <c r="CF4" s="7">
        <v>27</v>
      </c>
      <c r="CG4" s="7">
        <v>29</v>
      </c>
      <c r="CH4" s="7">
        <v>90</v>
      </c>
      <c r="CI4" s="7">
        <v>90</v>
      </c>
      <c r="CJ4" s="7">
        <v>90</v>
      </c>
      <c r="CK4" s="7">
        <v>90</v>
      </c>
      <c r="CL4" s="7">
        <v>90</v>
      </c>
      <c r="CM4" s="7">
        <v>93</v>
      </c>
      <c r="CN4" s="2">
        <f t="shared" si="15"/>
        <v>543</v>
      </c>
      <c r="CO4" s="4">
        <f t="shared" si="16"/>
        <v>53.246753246753244</v>
      </c>
      <c r="CP4" s="4">
        <f t="shared" si="17"/>
        <v>0</v>
      </c>
      <c r="CQ4" s="4">
        <f t="shared" si="18"/>
        <v>16.129032258064516</v>
      </c>
      <c r="CR4" s="6">
        <v>12.94</v>
      </c>
      <c r="CS4" s="6">
        <v>-1.17</v>
      </c>
      <c r="CT4" s="6">
        <v>-1.78</v>
      </c>
      <c r="CU4" s="6">
        <v>65.099999999999994</v>
      </c>
      <c r="CV4" s="6">
        <v>2.6</v>
      </c>
      <c r="CW4" s="6">
        <v>0.37</v>
      </c>
      <c r="CX4" s="6">
        <v>0.60699999999999998</v>
      </c>
      <c r="CY4" s="6">
        <v>62.3</v>
      </c>
      <c r="CZ4" s="6">
        <v>0.36699999999999999</v>
      </c>
      <c r="DA4" s="6">
        <v>37.700000000000003</v>
      </c>
      <c r="DB4" s="6">
        <v>0.36699999999999999</v>
      </c>
      <c r="DC4" s="6">
        <v>37.6</v>
      </c>
      <c r="DD4" s="6">
        <v>0.24099999999999999</v>
      </c>
      <c r="DE4" s="6">
        <v>24.7</v>
      </c>
      <c r="DF4" s="6">
        <v>0.47799999999999998</v>
      </c>
      <c r="DG4" s="6">
        <v>0.12</v>
      </c>
      <c r="DH4" s="6">
        <v>12.4</v>
      </c>
      <c r="DI4" s="6">
        <v>0.12</v>
      </c>
      <c r="DJ4" s="6">
        <v>12.3</v>
      </c>
      <c r="DK4" s="6">
        <v>0.97499999999999998</v>
      </c>
      <c r="DL4" s="6">
        <v>130.69999999999999</v>
      </c>
      <c r="DM4" s="6">
        <v>1.35</v>
      </c>
      <c r="DN4" s="6">
        <v>123.09</v>
      </c>
      <c r="DO4" s="6">
        <v>8.7999999999999995E-2</v>
      </c>
      <c r="DP4" s="6">
        <v>14.5</v>
      </c>
      <c r="DQ4" s="6">
        <v>0.35599999999999998</v>
      </c>
      <c r="DR4" s="6">
        <v>58.7</v>
      </c>
      <c r="DS4" s="6">
        <v>0.16300000000000001</v>
      </c>
      <c r="DT4" s="6">
        <v>26.8</v>
      </c>
      <c r="DU4" s="6">
        <f t="shared" si="19"/>
        <v>0.52888130636119901</v>
      </c>
      <c r="DV4" s="6">
        <v>7.02</v>
      </c>
      <c r="DW4" s="6">
        <v>-2.23</v>
      </c>
      <c r="DX4" s="6">
        <v>2.16</v>
      </c>
      <c r="DY4" s="6">
        <v>60.1</v>
      </c>
      <c r="DZ4" s="6">
        <v>3.8</v>
      </c>
      <c r="EA4" s="6">
        <v>0.35</v>
      </c>
      <c r="EB4" s="6">
        <v>0.67100000000000004</v>
      </c>
      <c r="EC4" s="6">
        <v>64.2</v>
      </c>
      <c r="ED4" s="6">
        <v>0.374</v>
      </c>
      <c r="EE4" s="6">
        <v>35.799999999999997</v>
      </c>
      <c r="EF4" s="6">
        <v>0.374</v>
      </c>
      <c r="EG4" s="6">
        <v>35.700000000000003</v>
      </c>
      <c r="EH4" s="6">
        <v>0.29599999999999999</v>
      </c>
      <c r="EI4" s="6">
        <v>28.5</v>
      </c>
      <c r="EJ4" s="6">
        <v>0.52400000000000002</v>
      </c>
      <c r="EK4" s="6">
        <v>0.14799999999999999</v>
      </c>
      <c r="EL4" s="6">
        <v>14.2</v>
      </c>
      <c r="EM4" s="6">
        <v>0.14799999999999999</v>
      </c>
      <c r="EN4" s="6">
        <v>14.2</v>
      </c>
      <c r="EO4" s="6">
        <v>1.044</v>
      </c>
      <c r="EP4" s="6">
        <v>120.3</v>
      </c>
      <c r="EQ4" s="6">
        <v>1.1599999999999999</v>
      </c>
      <c r="ER4" s="6">
        <v>115.03</v>
      </c>
      <c r="ES4" s="6">
        <v>9.2999999999999999E-2</v>
      </c>
      <c r="ET4" s="6">
        <v>13.9</v>
      </c>
      <c r="EU4" s="6">
        <v>0.39700000000000002</v>
      </c>
      <c r="EV4" s="6">
        <v>59.1</v>
      </c>
      <c r="EW4" s="6">
        <v>0.18099999999999999</v>
      </c>
      <c r="EX4" s="6">
        <v>27</v>
      </c>
      <c r="EY4" s="6">
        <f t="shared" si="20"/>
        <v>0.52247239850473792</v>
      </c>
      <c r="EZ4" s="4">
        <f t="shared" si="21"/>
        <v>7.6804915514592826</v>
      </c>
      <c r="FA4" s="4">
        <f t="shared" si="22"/>
        <v>-15.384615384615389</v>
      </c>
      <c r="FB4" s="4">
        <f t="shared" si="23"/>
        <v>7.957153787299152</v>
      </c>
      <c r="FC4" s="4">
        <f t="shared" si="24"/>
        <v>14.074074074074087</v>
      </c>
      <c r="FD4" s="4">
        <f t="shared" si="25"/>
        <v>6.5480542692338952</v>
      </c>
      <c r="FE4" s="6">
        <v>14.18</v>
      </c>
      <c r="FF4" s="6">
        <v>0.87</v>
      </c>
      <c r="FG4" s="6">
        <v>0.45</v>
      </c>
      <c r="FH4" s="6">
        <v>72.400000000000006</v>
      </c>
      <c r="FI4" s="6">
        <v>0.42</v>
      </c>
      <c r="FJ4" s="6">
        <v>0.55300000000000005</v>
      </c>
      <c r="FK4" s="6">
        <v>61.2</v>
      </c>
      <c r="FL4" s="6">
        <v>0.35099999999999998</v>
      </c>
      <c r="FM4" s="6">
        <v>38.799999999999997</v>
      </c>
      <c r="FN4" s="6">
        <v>0.35099999999999998</v>
      </c>
      <c r="FO4" s="6">
        <v>38.799999999999997</v>
      </c>
      <c r="FP4" s="6">
        <v>0.20200000000000001</v>
      </c>
      <c r="FQ4" s="6">
        <v>22.4</v>
      </c>
      <c r="FR4" s="6">
        <v>0.45300000000000001</v>
      </c>
      <c r="FS4" s="6">
        <v>0.1</v>
      </c>
      <c r="FT4" s="6">
        <v>11.2</v>
      </c>
      <c r="FU4" s="6">
        <v>0.1</v>
      </c>
      <c r="FV4" s="6">
        <v>11.2</v>
      </c>
      <c r="FW4" s="6">
        <v>0.90500000000000003</v>
      </c>
      <c r="FX4" s="6">
        <v>144.9</v>
      </c>
      <c r="FY4" s="6">
        <v>1.6</v>
      </c>
      <c r="FZ4" s="6">
        <v>132.69</v>
      </c>
      <c r="GA4" s="6">
        <v>8.7999999999999995E-2</v>
      </c>
      <c r="GB4" s="6">
        <v>15.8</v>
      </c>
      <c r="GC4" s="6">
        <v>0.314</v>
      </c>
      <c r="GD4" s="6">
        <v>56.8</v>
      </c>
      <c r="GE4" s="6">
        <v>0.151</v>
      </c>
      <c r="GF4" s="6">
        <v>27.4</v>
      </c>
    </row>
    <row r="5" spans="1:188" ht="15.6">
      <c r="A5" t="s">
        <v>16</v>
      </c>
      <c r="B5" t="s">
        <v>17</v>
      </c>
      <c r="C5">
        <v>1</v>
      </c>
      <c r="D5" s="3">
        <v>27453</v>
      </c>
      <c r="E5">
        <v>0</v>
      </c>
      <c r="F5" s="4">
        <f t="shared" si="13"/>
        <v>48.972602739726028</v>
      </c>
      <c r="G5" s="4"/>
      <c r="H5">
        <v>29</v>
      </c>
      <c r="I5">
        <v>10.5</v>
      </c>
      <c r="J5">
        <v>79.7</v>
      </c>
      <c r="K5">
        <v>13.8</v>
      </c>
      <c r="L5">
        <v>28.6</v>
      </c>
      <c r="M5">
        <v>8.6999999999999993</v>
      </c>
      <c r="N5">
        <v>62.6</v>
      </c>
      <c r="O5">
        <v>14.3</v>
      </c>
      <c r="P5">
        <v>18.399999999999999</v>
      </c>
      <c r="Q5">
        <v>7.7</v>
      </c>
      <c r="R5">
        <v>51.9</v>
      </c>
      <c r="S5">
        <v>3.9</v>
      </c>
      <c r="T5">
        <v>18.8</v>
      </c>
      <c r="U5">
        <v>4.7</v>
      </c>
      <c r="V5">
        <v>39.799999999999997</v>
      </c>
      <c r="W5">
        <v>5.8</v>
      </c>
      <c r="X5" s="3">
        <v>45328</v>
      </c>
      <c r="Y5">
        <v>7.6767677000000006E-2</v>
      </c>
      <c r="Z5">
        <v>1.63</v>
      </c>
      <c r="AA5">
        <v>0.154545455</v>
      </c>
      <c r="AB5">
        <v>4</v>
      </c>
      <c r="AD5" s="3">
        <v>44891</v>
      </c>
      <c r="AE5" s="3">
        <v>45033</v>
      </c>
      <c r="AF5" s="4">
        <f t="shared" si="14"/>
        <v>1.1972602739726028</v>
      </c>
      <c r="AG5" s="1">
        <v>1</v>
      </c>
      <c r="AH5" s="11">
        <v>0</v>
      </c>
      <c r="AI5" s="11">
        <v>1</v>
      </c>
      <c r="AJ5" t="s">
        <v>103</v>
      </c>
      <c r="AK5">
        <v>1</v>
      </c>
      <c r="AL5" s="7">
        <v>1</v>
      </c>
      <c r="AM5" s="3">
        <v>44950</v>
      </c>
      <c r="AN5">
        <v>0</v>
      </c>
      <c r="AO5">
        <v>0</v>
      </c>
      <c r="AP5">
        <v>1</v>
      </c>
      <c r="AQ5">
        <v>1</v>
      </c>
      <c r="AR5">
        <v>0</v>
      </c>
      <c r="AS5">
        <v>0</v>
      </c>
      <c r="AU5" s="4">
        <v>1528308.1</v>
      </c>
      <c r="AV5" s="4">
        <v>1119513.9722999998</v>
      </c>
      <c r="AW5" s="4">
        <v>524034.68429999985</v>
      </c>
      <c r="AX5" s="4">
        <v>448693.5</v>
      </c>
      <c r="AY5" s="4">
        <v>16299.046</v>
      </c>
      <c r="AZ5" s="4">
        <v>2978.2085000000002</v>
      </c>
      <c r="BA5" s="4">
        <v>13530.785</v>
      </c>
      <c r="BB5" s="4">
        <v>7298.4350999999997</v>
      </c>
      <c r="BC5">
        <v>8</v>
      </c>
      <c r="BD5">
        <v>45.41822602739726</v>
      </c>
      <c r="BE5">
        <v>0</v>
      </c>
      <c r="BF5">
        <v>8</v>
      </c>
      <c r="BG5">
        <v>1</v>
      </c>
      <c r="BH5">
        <v>6</v>
      </c>
      <c r="BL5">
        <v>28</v>
      </c>
      <c r="BM5">
        <v>23</v>
      </c>
      <c r="BN5">
        <v>25.5</v>
      </c>
      <c r="BO5">
        <v>29</v>
      </c>
      <c r="BP5">
        <v>29</v>
      </c>
      <c r="BQ5">
        <v>29</v>
      </c>
      <c r="BR5">
        <v>80</v>
      </c>
      <c r="BS5">
        <v>170</v>
      </c>
      <c r="BT5">
        <v>28</v>
      </c>
      <c r="BU5">
        <v>3780</v>
      </c>
      <c r="BV5">
        <v>6285</v>
      </c>
      <c r="BW5" s="7">
        <v>28</v>
      </c>
      <c r="BX5" s="7">
        <v>32</v>
      </c>
      <c r="BY5" s="7">
        <v>1</v>
      </c>
      <c r="BZ5" s="7">
        <v>80</v>
      </c>
      <c r="CA5" s="7">
        <v>2</v>
      </c>
      <c r="CB5" s="7">
        <v>26</v>
      </c>
      <c r="CC5" s="7">
        <v>29</v>
      </c>
      <c r="CD5" s="7">
        <v>60</v>
      </c>
      <c r="CE5" s="7">
        <v>3</v>
      </c>
      <c r="CF5" s="7">
        <v>26</v>
      </c>
      <c r="CG5" s="7">
        <v>31</v>
      </c>
      <c r="CH5" s="7">
        <v>112</v>
      </c>
      <c r="CI5" s="7">
        <v>99</v>
      </c>
      <c r="CJ5" s="7">
        <v>104</v>
      </c>
      <c r="CK5" s="7">
        <v>95</v>
      </c>
      <c r="CL5" s="7">
        <v>98</v>
      </c>
      <c r="CM5" s="7">
        <v>96</v>
      </c>
      <c r="CN5" s="2">
        <f t="shared" si="15"/>
        <v>604</v>
      </c>
      <c r="CO5" s="4">
        <f t="shared" si="16"/>
        <v>25</v>
      </c>
      <c r="CP5" s="4">
        <f t="shared" si="17"/>
        <v>-14.963054187192126</v>
      </c>
      <c r="CQ5" s="4">
        <f t="shared" si="18"/>
        <v>7.1428571428571423</v>
      </c>
      <c r="CR5" s="6">
        <v>38.840000000000003</v>
      </c>
      <c r="CS5" s="6">
        <v>-1.18</v>
      </c>
      <c r="CT5" s="6">
        <v>-0.48</v>
      </c>
      <c r="CU5" s="6">
        <v>70.400000000000006</v>
      </c>
      <c r="CV5" s="6">
        <v>2.6</v>
      </c>
      <c r="CW5" s="6">
        <v>0.41</v>
      </c>
      <c r="CX5" s="6">
        <v>0.624</v>
      </c>
      <c r="CY5" s="6">
        <v>59</v>
      </c>
      <c r="CZ5" s="6">
        <v>0.433</v>
      </c>
      <c r="DA5" s="6">
        <v>41</v>
      </c>
      <c r="DB5" s="6">
        <v>0.433</v>
      </c>
      <c r="DC5" s="6">
        <v>41</v>
      </c>
      <c r="DD5" s="6">
        <v>0.191</v>
      </c>
      <c r="DE5" s="6">
        <v>18.100000000000001</v>
      </c>
      <c r="DF5" s="6">
        <v>0.52800000000000002</v>
      </c>
      <c r="DG5" s="6">
        <v>9.5000000000000001E-2</v>
      </c>
      <c r="DH5" s="6">
        <v>9</v>
      </c>
      <c r="DI5" s="6">
        <v>9.5000000000000001E-2</v>
      </c>
      <c r="DJ5" s="6">
        <v>9.1</v>
      </c>
      <c r="DK5" s="6">
        <v>1.056</v>
      </c>
      <c r="DL5" s="6">
        <v>140.69999999999999</v>
      </c>
      <c r="DM5" s="6">
        <v>1.33</v>
      </c>
      <c r="DN5" s="6">
        <v>113.65</v>
      </c>
      <c r="DO5" s="6">
        <v>0.09</v>
      </c>
      <c r="DP5" s="6">
        <v>14.4</v>
      </c>
      <c r="DQ5" s="6">
        <v>0.34</v>
      </c>
      <c r="DR5" s="6">
        <v>54.6</v>
      </c>
      <c r="DS5" s="6">
        <v>0.19400000000000001</v>
      </c>
      <c r="DT5" s="6">
        <v>31</v>
      </c>
      <c r="DU5" s="6">
        <f t="shared" si="19"/>
        <v>0.61944566652001765</v>
      </c>
      <c r="DV5" s="6">
        <v>28.31</v>
      </c>
      <c r="DW5" s="6">
        <v>-2.58</v>
      </c>
      <c r="DX5" s="6">
        <v>0.73</v>
      </c>
      <c r="DY5" s="6">
        <v>60.5</v>
      </c>
      <c r="DZ5" s="6">
        <v>5.6</v>
      </c>
      <c r="EA5" s="6">
        <v>0.36</v>
      </c>
      <c r="EB5" s="6">
        <v>0.68899999999999995</v>
      </c>
      <c r="EC5" s="6">
        <v>60.8</v>
      </c>
      <c r="ED5" s="6">
        <v>0.443</v>
      </c>
      <c r="EE5" s="6">
        <v>39.200000000000003</v>
      </c>
      <c r="EF5" s="6">
        <v>0.443</v>
      </c>
      <c r="EG5" s="6">
        <v>39.299999999999997</v>
      </c>
      <c r="EH5" s="6">
        <v>0.245</v>
      </c>
      <c r="EI5" s="6">
        <v>21.6</v>
      </c>
      <c r="EJ5" s="6">
        <v>0.56599999999999995</v>
      </c>
      <c r="EK5" s="6">
        <v>0.122</v>
      </c>
      <c r="EL5" s="6">
        <v>10.8</v>
      </c>
      <c r="EM5" s="6">
        <v>0.122</v>
      </c>
      <c r="EN5" s="6">
        <v>10.9</v>
      </c>
      <c r="EO5" s="6">
        <v>1.129</v>
      </c>
      <c r="EP5" s="6">
        <v>120.9</v>
      </c>
      <c r="EQ5" s="6">
        <v>1.07</v>
      </c>
      <c r="ER5" s="6">
        <v>106.34</v>
      </c>
      <c r="ES5" s="6">
        <v>9.2999999999999999E-2</v>
      </c>
      <c r="ET5" s="6">
        <v>13.5</v>
      </c>
      <c r="EU5" s="6">
        <v>0.377</v>
      </c>
      <c r="EV5" s="6">
        <v>54.8</v>
      </c>
      <c r="EW5" s="6">
        <v>0.218</v>
      </c>
      <c r="EX5" s="6">
        <v>31.7</v>
      </c>
      <c r="EY5" s="6">
        <f t="shared" si="20"/>
        <v>0.568929847658454</v>
      </c>
      <c r="EZ5" s="4">
        <f t="shared" si="21"/>
        <v>14.062500000000005</v>
      </c>
      <c r="FA5" s="4">
        <f t="shared" si="22"/>
        <v>-19.337016574585633</v>
      </c>
      <c r="FB5" s="4">
        <f t="shared" si="23"/>
        <v>14.072494669509583</v>
      </c>
      <c r="FC5" s="4">
        <f t="shared" si="24"/>
        <v>19.548872180451127</v>
      </c>
      <c r="FD5" s="4">
        <f t="shared" si="25"/>
        <v>6.4320281566212074</v>
      </c>
      <c r="FE5" s="6">
        <v>114.6</v>
      </c>
      <c r="FF5" s="6">
        <v>-2.75</v>
      </c>
      <c r="FG5" s="6">
        <v>-0.79</v>
      </c>
      <c r="FH5" s="6">
        <v>80</v>
      </c>
      <c r="FI5" s="6">
        <v>0.47</v>
      </c>
      <c r="FJ5" s="6">
        <v>0.51600000000000001</v>
      </c>
      <c r="FK5" s="6">
        <v>56.7</v>
      </c>
      <c r="FL5" s="6">
        <v>0.39400000000000002</v>
      </c>
      <c r="FM5" s="6">
        <v>43.3</v>
      </c>
      <c r="FN5" s="6">
        <v>0.39500000000000002</v>
      </c>
      <c r="FO5" s="6">
        <v>43.3</v>
      </c>
      <c r="FP5" s="6">
        <v>0.123</v>
      </c>
      <c r="FQ5" s="6">
        <v>13.5</v>
      </c>
      <c r="FR5" s="6">
        <v>0.45500000000000002</v>
      </c>
      <c r="FS5" s="6">
        <v>6.0999999999999999E-2</v>
      </c>
      <c r="FT5" s="6">
        <v>6.7</v>
      </c>
      <c r="FU5" s="6">
        <v>6.0999999999999999E-2</v>
      </c>
      <c r="FV5" s="6">
        <v>6.7</v>
      </c>
      <c r="FW5" s="6">
        <v>0.91100000000000003</v>
      </c>
      <c r="FX5" s="6">
        <v>160</v>
      </c>
      <c r="FY5" s="6">
        <v>1.75</v>
      </c>
      <c r="FZ5" s="6">
        <v>131.35</v>
      </c>
      <c r="GA5" s="6">
        <v>7.3999999999999996E-2</v>
      </c>
      <c r="GB5" s="6">
        <v>14.3</v>
      </c>
      <c r="GC5" s="6">
        <v>0.26700000000000002</v>
      </c>
      <c r="GD5" s="6">
        <v>51.7</v>
      </c>
      <c r="GE5" s="6">
        <v>0.17499999999999999</v>
      </c>
      <c r="GF5" s="6">
        <v>34</v>
      </c>
    </row>
    <row r="6" spans="1:188" ht="15.6">
      <c r="A6" t="s">
        <v>18</v>
      </c>
      <c r="B6" t="s">
        <v>19</v>
      </c>
      <c r="C6">
        <v>1</v>
      </c>
      <c r="D6" s="3">
        <v>37626</v>
      </c>
      <c r="E6">
        <v>0</v>
      </c>
      <c r="F6" s="4">
        <f t="shared" si="13"/>
        <v>21.12054794520548</v>
      </c>
      <c r="G6" s="4"/>
      <c r="H6">
        <v>26.95</v>
      </c>
      <c r="I6">
        <v>8.5</v>
      </c>
      <c r="J6">
        <v>52.3</v>
      </c>
      <c r="K6">
        <v>12.7</v>
      </c>
      <c r="L6">
        <v>27.45</v>
      </c>
      <c r="M6">
        <v>9.1999999999999993</v>
      </c>
      <c r="N6">
        <v>61.8</v>
      </c>
      <c r="O6">
        <v>13.7</v>
      </c>
      <c r="P6">
        <v>20.149999999999999</v>
      </c>
      <c r="Q6">
        <v>10.6</v>
      </c>
      <c r="R6">
        <v>67.7</v>
      </c>
      <c r="S6">
        <v>5.95</v>
      </c>
      <c r="T6">
        <v>20.9</v>
      </c>
      <c r="U6">
        <v>11.4</v>
      </c>
      <c r="V6">
        <v>65.2</v>
      </c>
      <c r="W6">
        <v>6.7</v>
      </c>
      <c r="X6" s="3">
        <v>45335</v>
      </c>
      <c r="Y6">
        <v>0.157760814</v>
      </c>
      <c r="Z6">
        <v>1.235253296</v>
      </c>
      <c r="AA6">
        <v>6.8702290000000003E-3</v>
      </c>
      <c r="AB6">
        <v>5</v>
      </c>
      <c r="AD6" s="3">
        <v>44988</v>
      </c>
      <c r="AE6" s="3">
        <v>45002</v>
      </c>
      <c r="AF6" s="4">
        <f t="shared" si="14"/>
        <v>0.9506849315068493</v>
      </c>
      <c r="AG6" s="2">
        <v>1</v>
      </c>
      <c r="AH6" s="7">
        <v>0</v>
      </c>
      <c r="AI6" s="7">
        <v>1</v>
      </c>
      <c r="AJ6" t="s">
        <v>103</v>
      </c>
      <c r="AK6">
        <v>1</v>
      </c>
      <c r="AL6" s="7">
        <v>1</v>
      </c>
      <c r="AM6" s="3">
        <v>44999</v>
      </c>
      <c r="AN6">
        <v>0</v>
      </c>
      <c r="AO6">
        <v>0</v>
      </c>
      <c r="AP6">
        <v>2</v>
      </c>
      <c r="AT6">
        <v>1</v>
      </c>
      <c r="AU6" s="4">
        <v>1381470.5</v>
      </c>
      <c r="AV6" s="4">
        <v>1044454.7204000001</v>
      </c>
      <c r="AW6" s="4">
        <v>523364.01490000001</v>
      </c>
      <c r="AX6" s="4">
        <v>391770.79000000004</v>
      </c>
      <c r="AY6" s="4">
        <v>11000.357</v>
      </c>
      <c r="AZ6" s="4">
        <v>5663.5010000000002</v>
      </c>
      <c r="BA6" s="4">
        <v>12778.233700000001</v>
      </c>
      <c r="BB6" s="4">
        <v>9224.2803000000004</v>
      </c>
      <c r="BC6">
        <v>15</v>
      </c>
      <c r="BD6">
        <v>80.305705479452058</v>
      </c>
      <c r="BE6">
        <v>2</v>
      </c>
      <c r="BF6">
        <v>7</v>
      </c>
      <c r="BG6">
        <v>0</v>
      </c>
      <c r="BH6">
        <v>34</v>
      </c>
      <c r="BI6">
        <v>12</v>
      </c>
      <c r="BJ6">
        <v>22</v>
      </c>
      <c r="BK6">
        <v>0</v>
      </c>
      <c r="BL6">
        <v>28</v>
      </c>
      <c r="BM6">
        <v>27</v>
      </c>
      <c r="BN6">
        <v>27.5</v>
      </c>
      <c r="BO6">
        <v>24</v>
      </c>
      <c r="BP6">
        <v>24</v>
      </c>
      <c r="BQ6">
        <v>24</v>
      </c>
      <c r="BR6">
        <v>60</v>
      </c>
      <c r="BS6">
        <v>180</v>
      </c>
      <c r="BT6">
        <v>18.5</v>
      </c>
      <c r="BU6">
        <v>8820</v>
      </c>
      <c r="BV6">
        <v>5760</v>
      </c>
      <c r="BW6" s="7">
        <v>14</v>
      </c>
      <c r="BX6" s="7">
        <v>16</v>
      </c>
      <c r="BY6" s="7">
        <v>3</v>
      </c>
      <c r="BZ6" s="7">
        <v>81</v>
      </c>
      <c r="CA6" s="7">
        <v>4</v>
      </c>
      <c r="CB6" s="7">
        <v>16</v>
      </c>
      <c r="CC6" s="7">
        <v>21</v>
      </c>
      <c r="CD6" s="7"/>
      <c r="CE6" s="7">
        <v>1</v>
      </c>
      <c r="CF6" s="7">
        <v>19</v>
      </c>
      <c r="CG6" s="7">
        <v>20</v>
      </c>
      <c r="CH6" s="7">
        <v>120</v>
      </c>
      <c r="CI6" s="7">
        <v>115</v>
      </c>
      <c r="CJ6" s="7">
        <v>105</v>
      </c>
      <c r="CK6" s="7">
        <v>105</v>
      </c>
      <c r="CL6" s="7">
        <v>105</v>
      </c>
      <c r="CM6" s="7">
        <v>94</v>
      </c>
      <c r="CN6" s="2">
        <f t="shared" si="15"/>
        <v>644</v>
      </c>
      <c r="CO6" s="4">
        <f t="shared" si="16"/>
        <v>100</v>
      </c>
      <c r="CP6" s="4">
        <f t="shared" si="17"/>
        <v>0.42517006802721413</v>
      </c>
      <c r="CQ6" s="4">
        <f t="shared" si="18"/>
        <v>-14.285714285714285</v>
      </c>
      <c r="CU6" s="6">
        <v>74.5</v>
      </c>
      <c r="CV6" s="6">
        <v>4</v>
      </c>
      <c r="CW6" s="6">
        <v>0.41</v>
      </c>
      <c r="CX6" s="6">
        <v>0.623</v>
      </c>
      <c r="CY6" s="6">
        <v>58.3</v>
      </c>
      <c r="CZ6" s="6">
        <v>0.44400000000000001</v>
      </c>
      <c r="DA6" s="6">
        <v>41.7</v>
      </c>
      <c r="DB6" s="6">
        <v>0.44400000000000001</v>
      </c>
      <c r="DC6" s="6">
        <v>41.7</v>
      </c>
      <c r="DD6" s="6">
        <v>0.17799999999999999</v>
      </c>
      <c r="DE6" s="6">
        <v>16.7</v>
      </c>
      <c r="DF6" s="6">
        <v>0.53300000000000003</v>
      </c>
      <c r="DG6" s="6">
        <v>0.09</v>
      </c>
      <c r="DH6" s="6">
        <v>8.4</v>
      </c>
      <c r="DI6" s="6">
        <v>0.09</v>
      </c>
      <c r="DJ6" s="6">
        <v>8.3000000000000007</v>
      </c>
      <c r="DK6" s="6">
        <v>1.0660000000000001</v>
      </c>
      <c r="DL6" s="6">
        <v>149.4</v>
      </c>
      <c r="DM6" s="6">
        <v>1.4</v>
      </c>
      <c r="DN6" s="6">
        <v>112.63</v>
      </c>
      <c r="DO6" s="6">
        <v>7.9000000000000001E-2</v>
      </c>
      <c r="DP6" s="6">
        <v>12.8</v>
      </c>
      <c r="DQ6" s="6">
        <v>0.33200000000000002</v>
      </c>
      <c r="DR6" s="6">
        <v>53.2</v>
      </c>
      <c r="DS6" s="6">
        <v>0.21199999999999999</v>
      </c>
      <c r="DT6" s="6">
        <v>34</v>
      </c>
      <c r="DU6" s="6">
        <f t="shared" si="19"/>
        <v>0.66145787090473229</v>
      </c>
      <c r="DV6" s="6">
        <v>14.64</v>
      </c>
      <c r="DW6" s="6">
        <v>-4.57</v>
      </c>
      <c r="DX6" s="6">
        <v>-0.89</v>
      </c>
      <c r="DY6" s="6">
        <v>67.3</v>
      </c>
      <c r="DZ6" s="6">
        <v>6.1</v>
      </c>
      <c r="EA6" s="6">
        <v>0.37</v>
      </c>
      <c r="EB6" s="6">
        <v>0.71199999999999997</v>
      </c>
      <c r="EC6" s="6">
        <v>59.7</v>
      </c>
      <c r="ED6" s="6">
        <v>0.47199999999999998</v>
      </c>
      <c r="EE6" s="6">
        <v>40.299999999999997</v>
      </c>
      <c r="EF6" s="6">
        <v>0.47199999999999998</v>
      </c>
      <c r="EG6" s="6">
        <v>40.200000000000003</v>
      </c>
      <c r="EH6" s="6">
        <v>0.23100000000000001</v>
      </c>
      <c r="EI6" s="6">
        <v>19.399999999999999</v>
      </c>
      <c r="EJ6" s="6">
        <v>0.61799999999999999</v>
      </c>
      <c r="EK6" s="6">
        <v>0.11799999999999999</v>
      </c>
      <c r="EL6" s="6">
        <v>9.6999999999999993</v>
      </c>
      <c r="EM6" s="6">
        <v>0.11799999999999999</v>
      </c>
      <c r="EN6" s="6">
        <v>9.6999999999999993</v>
      </c>
      <c r="EO6" s="6">
        <v>1.2749999999999999</v>
      </c>
      <c r="EP6" s="6">
        <v>136</v>
      </c>
      <c r="EQ6" s="6">
        <v>1.17</v>
      </c>
      <c r="ER6" s="6">
        <v>102.77</v>
      </c>
      <c r="ES6" s="6">
        <v>7.0999999999999994E-2</v>
      </c>
      <c r="ET6" s="6">
        <v>9.9</v>
      </c>
      <c r="EU6" s="6">
        <v>0.433</v>
      </c>
      <c r="EV6" s="6">
        <v>60.7</v>
      </c>
      <c r="EW6" s="6">
        <v>0.20799999999999999</v>
      </c>
      <c r="EX6" s="6">
        <v>29.4</v>
      </c>
      <c r="EY6" s="6">
        <f t="shared" si="20"/>
        <v>0.65486036781161816</v>
      </c>
      <c r="EZ6" s="4">
        <f t="shared" si="21"/>
        <v>9.6644295302013461</v>
      </c>
      <c r="FA6" s="4">
        <f t="shared" si="22"/>
        <v>-16.167664670658681</v>
      </c>
      <c r="FB6" s="4">
        <f t="shared" si="23"/>
        <v>8.9692101740294543</v>
      </c>
      <c r="FC6" s="4">
        <f t="shared" si="24"/>
        <v>16.428571428571427</v>
      </c>
      <c r="FD6" s="4">
        <f t="shared" si="25"/>
        <v>8.7543283317055831</v>
      </c>
      <c r="FE6" s="6">
        <v>18.11</v>
      </c>
      <c r="FF6" s="6">
        <v>6.11</v>
      </c>
      <c r="FG6" s="6">
        <v>-0.92</v>
      </c>
      <c r="FH6" s="6">
        <v>86.8</v>
      </c>
      <c r="FI6" s="6">
        <v>0.48</v>
      </c>
      <c r="FJ6" s="6">
        <v>0.51400000000000001</v>
      </c>
      <c r="FK6" s="6">
        <v>57</v>
      </c>
      <c r="FL6" s="6">
        <v>0.39100000000000001</v>
      </c>
      <c r="FM6" s="6">
        <v>43.2</v>
      </c>
      <c r="FN6" s="6">
        <v>0.39100000000000001</v>
      </c>
      <c r="FO6" s="6">
        <v>43.2</v>
      </c>
      <c r="FP6" s="6">
        <v>0.124</v>
      </c>
      <c r="FQ6" s="6">
        <v>13.6</v>
      </c>
      <c r="FR6" s="6">
        <v>0.45300000000000001</v>
      </c>
      <c r="FS6" s="6">
        <v>6.2E-2</v>
      </c>
      <c r="FT6" s="6">
        <v>6.8</v>
      </c>
      <c r="FU6" s="6">
        <v>6.2E-2</v>
      </c>
      <c r="FV6" s="6">
        <v>6.8</v>
      </c>
      <c r="FW6" s="6">
        <v>0.90600000000000003</v>
      </c>
      <c r="FX6" s="6">
        <v>173.5</v>
      </c>
      <c r="FY6" s="6">
        <v>1.92</v>
      </c>
      <c r="FZ6" s="6">
        <v>132.5</v>
      </c>
      <c r="GA6" s="6">
        <v>7.6999999999999999E-2</v>
      </c>
      <c r="GB6" s="6">
        <v>14.9</v>
      </c>
      <c r="GC6" s="6">
        <v>0.25800000000000001</v>
      </c>
      <c r="GD6" s="6">
        <v>50.1</v>
      </c>
      <c r="GE6" s="6">
        <v>0.17899999999999999</v>
      </c>
      <c r="GF6" s="6">
        <v>34.9</v>
      </c>
    </row>
    <row r="7" spans="1:188" ht="15.6">
      <c r="A7" t="s">
        <v>20</v>
      </c>
      <c r="B7" t="s">
        <v>21</v>
      </c>
      <c r="C7">
        <v>1</v>
      </c>
      <c r="D7" s="3">
        <v>37201</v>
      </c>
      <c r="E7">
        <v>0</v>
      </c>
      <c r="F7" s="4">
        <f t="shared" si="13"/>
        <v>22.284931506849315</v>
      </c>
      <c r="G7" s="4"/>
      <c r="H7">
        <v>27.4</v>
      </c>
      <c r="I7">
        <v>4.3</v>
      </c>
      <c r="J7">
        <v>34.4</v>
      </c>
      <c r="K7">
        <v>10.45</v>
      </c>
      <c r="L7">
        <v>27.2</v>
      </c>
      <c r="M7">
        <v>6.2</v>
      </c>
      <c r="N7">
        <v>47.4</v>
      </c>
      <c r="O7">
        <v>12.9</v>
      </c>
      <c r="P7">
        <v>19.3</v>
      </c>
      <c r="Q7">
        <v>9.6</v>
      </c>
      <c r="R7">
        <v>64.400000000000006</v>
      </c>
      <c r="S7">
        <v>5.45</v>
      </c>
      <c r="T7">
        <v>19.95</v>
      </c>
      <c r="U7">
        <v>6.2</v>
      </c>
      <c r="V7">
        <v>38.1</v>
      </c>
      <c r="W7">
        <v>5.55</v>
      </c>
      <c r="X7" s="3">
        <v>45335</v>
      </c>
      <c r="Y7">
        <v>0.39031338999999998</v>
      </c>
      <c r="Z7">
        <v>1.8578088580000001</v>
      </c>
      <c r="AA7">
        <v>3.0769231000000001E-2</v>
      </c>
      <c r="AB7">
        <v>6</v>
      </c>
      <c r="AD7" s="3">
        <v>44849</v>
      </c>
      <c r="AE7" s="3">
        <v>44904</v>
      </c>
      <c r="AF7" s="4">
        <f t="shared" si="14"/>
        <v>1.3315068493150686</v>
      </c>
      <c r="AG7">
        <v>1.5</v>
      </c>
      <c r="AH7" s="7">
        <v>0</v>
      </c>
      <c r="AI7" s="7">
        <v>1</v>
      </c>
      <c r="AJ7" t="s">
        <v>103</v>
      </c>
      <c r="AK7">
        <v>1</v>
      </c>
      <c r="AL7" s="7">
        <v>1</v>
      </c>
      <c r="AM7" s="3">
        <v>45210</v>
      </c>
      <c r="AN7">
        <v>1</v>
      </c>
      <c r="AO7">
        <v>0</v>
      </c>
      <c r="AP7">
        <v>2</v>
      </c>
      <c r="AT7">
        <v>1</v>
      </c>
      <c r="AU7" s="4">
        <v>1384065.8</v>
      </c>
      <c r="AV7" s="4">
        <v>1052906.1194</v>
      </c>
      <c r="AW7" s="4">
        <v>523133.04839999997</v>
      </c>
      <c r="AX7" s="4">
        <v>388572.27</v>
      </c>
      <c r="AY7" s="4">
        <v>3148.8800999999999</v>
      </c>
      <c r="AZ7" s="4">
        <v>4130.3729999999996</v>
      </c>
      <c r="BA7" s="4">
        <v>13197.249100000001</v>
      </c>
      <c r="BB7" s="4">
        <v>8214.1929</v>
      </c>
      <c r="BC7">
        <v>13</v>
      </c>
      <c r="BD7">
        <v>59.892349315068493</v>
      </c>
      <c r="BE7">
        <v>8</v>
      </c>
      <c r="BF7">
        <v>1</v>
      </c>
      <c r="BG7">
        <v>3</v>
      </c>
      <c r="BH7">
        <v>37</v>
      </c>
      <c r="BI7">
        <v>21</v>
      </c>
      <c r="BJ7">
        <v>14</v>
      </c>
      <c r="BK7">
        <v>2</v>
      </c>
      <c r="BL7">
        <v>23</v>
      </c>
      <c r="BM7">
        <v>23</v>
      </c>
      <c r="BN7">
        <v>23</v>
      </c>
      <c r="BO7">
        <v>20</v>
      </c>
      <c r="BP7">
        <v>20</v>
      </c>
      <c r="BQ7">
        <v>20</v>
      </c>
      <c r="BR7">
        <v>80</v>
      </c>
      <c r="BS7">
        <v>175</v>
      </c>
      <c r="BT7">
        <v>26.1</v>
      </c>
      <c r="BU7">
        <v>1610</v>
      </c>
      <c r="BV7">
        <v>3253</v>
      </c>
      <c r="BW7" s="2">
        <v>46</v>
      </c>
      <c r="BX7" s="2">
        <v>47</v>
      </c>
      <c r="BY7" s="2">
        <v>1</v>
      </c>
      <c r="BZ7" s="2">
        <v>79</v>
      </c>
      <c r="CA7" s="2">
        <v>2</v>
      </c>
      <c r="CB7">
        <v>38</v>
      </c>
      <c r="CC7">
        <v>43</v>
      </c>
      <c r="CD7">
        <v>69</v>
      </c>
      <c r="CE7">
        <v>3</v>
      </c>
      <c r="CF7">
        <v>29</v>
      </c>
      <c r="CG7">
        <v>40</v>
      </c>
      <c r="CH7">
        <v>114</v>
      </c>
      <c r="CI7">
        <v>109</v>
      </c>
      <c r="CJ7">
        <v>107</v>
      </c>
      <c r="CK7">
        <v>108</v>
      </c>
      <c r="CL7">
        <v>102</v>
      </c>
      <c r="CM7">
        <v>107</v>
      </c>
      <c r="CN7" s="2">
        <f t="shared" si="15"/>
        <v>647</v>
      </c>
      <c r="CO7" s="4">
        <f t="shared" si="16"/>
        <v>12.658227848101266</v>
      </c>
      <c r="CP7" s="4">
        <f t="shared" si="17"/>
        <v>7.5791149452487883</v>
      </c>
      <c r="CQ7" s="4">
        <f t="shared" si="18"/>
        <v>17.391304347826086</v>
      </c>
      <c r="CR7" s="6">
        <v>17.27</v>
      </c>
      <c r="CS7" s="6">
        <v>0.2</v>
      </c>
      <c r="CT7" s="6">
        <v>-2.78</v>
      </c>
      <c r="CU7" s="6">
        <v>73.5</v>
      </c>
      <c r="CV7" s="6">
        <v>3.8</v>
      </c>
      <c r="CW7" s="6">
        <v>0.42</v>
      </c>
      <c r="CX7" s="6">
        <v>0.70399999999999996</v>
      </c>
      <c r="CY7" s="6">
        <v>61.4</v>
      </c>
      <c r="CZ7" s="6">
        <v>0.44</v>
      </c>
      <c r="DA7" s="6">
        <v>38.6</v>
      </c>
      <c r="DB7" s="6">
        <v>0.44</v>
      </c>
      <c r="DC7" s="6">
        <v>39</v>
      </c>
      <c r="DD7" s="6">
        <v>0.26</v>
      </c>
      <c r="DE7" s="6">
        <v>22.4</v>
      </c>
      <c r="DF7" s="6">
        <v>0.56899999999999995</v>
      </c>
      <c r="DG7" s="6">
        <v>0.13100000000000001</v>
      </c>
      <c r="DH7" s="6">
        <v>11</v>
      </c>
      <c r="DI7" s="6">
        <v>0.13100000000000001</v>
      </c>
      <c r="DJ7" s="6">
        <v>11.4</v>
      </c>
      <c r="DK7" s="6">
        <v>1.139</v>
      </c>
      <c r="DL7" s="6">
        <v>147.1</v>
      </c>
      <c r="DM7" s="6">
        <v>1.29</v>
      </c>
      <c r="DN7" s="6">
        <v>105.41</v>
      </c>
      <c r="DO7" s="6">
        <v>6.3E-2</v>
      </c>
      <c r="DP7" s="6">
        <v>8.9</v>
      </c>
      <c r="DQ7" s="6">
        <v>0.45400000000000001</v>
      </c>
      <c r="DR7" s="6">
        <v>64.5</v>
      </c>
      <c r="DS7" s="6">
        <v>0.187</v>
      </c>
      <c r="DT7" s="6">
        <v>26.6</v>
      </c>
      <c r="DU7" s="6">
        <f t="shared" si="19"/>
        <v>0.69727729816905415</v>
      </c>
      <c r="DV7" s="6">
        <v>16.510000000000002</v>
      </c>
      <c r="DW7" s="6">
        <v>2.29</v>
      </c>
      <c r="DX7" s="6">
        <v>-4.29</v>
      </c>
      <c r="DY7" s="6">
        <v>73.400000000000006</v>
      </c>
      <c r="DZ7" s="6">
        <v>2.2999999999999998</v>
      </c>
      <c r="EA7" s="6">
        <v>0.42</v>
      </c>
      <c r="EB7" s="6">
        <v>0.76500000000000001</v>
      </c>
      <c r="EC7" s="6">
        <v>62.8</v>
      </c>
      <c r="ED7" s="6">
        <v>0.45</v>
      </c>
      <c r="EE7" s="6">
        <v>37.200000000000003</v>
      </c>
      <c r="EF7" s="6">
        <v>0.45200000000000001</v>
      </c>
      <c r="EG7" s="6">
        <v>37</v>
      </c>
      <c r="EH7" s="6">
        <v>0.316</v>
      </c>
      <c r="EI7" s="6">
        <v>25.7</v>
      </c>
      <c r="EJ7" s="6">
        <v>0.60799999999999998</v>
      </c>
      <c r="EK7" s="6">
        <v>0.159</v>
      </c>
      <c r="EL7" s="6">
        <v>12.9</v>
      </c>
      <c r="EM7" s="6">
        <v>0.159</v>
      </c>
      <c r="EN7" s="6">
        <v>12.9</v>
      </c>
      <c r="EO7" s="6">
        <v>1.212</v>
      </c>
      <c r="EP7" s="6">
        <v>146.69999999999999</v>
      </c>
      <c r="EQ7" s="6">
        <v>1.21</v>
      </c>
      <c r="ER7" s="6">
        <v>99.11</v>
      </c>
      <c r="ES7" s="6">
        <v>6.8000000000000005E-2</v>
      </c>
      <c r="ET7" s="6">
        <v>8.9</v>
      </c>
      <c r="EU7" s="6">
        <v>0.49199999999999999</v>
      </c>
      <c r="EV7" s="6">
        <v>64.400000000000006</v>
      </c>
      <c r="EW7" s="6">
        <v>0.20499999999999999</v>
      </c>
      <c r="EX7" s="6">
        <v>26.7</v>
      </c>
      <c r="EY7" s="6">
        <f t="shared" si="20"/>
        <v>0.74059126223388161</v>
      </c>
      <c r="EZ7" s="4">
        <f t="shared" si="21"/>
        <v>0.13605442176869975</v>
      </c>
      <c r="FA7" s="4">
        <f t="shared" si="22"/>
        <v>-14.732142857142861</v>
      </c>
      <c r="FB7" s="4">
        <f t="shared" si="23"/>
        <v>0.27192386131883461</v>
      </c>
      <c r="FC7" s="4">
        <f t="shared" si="24"/>
        <v>6.2015503875969049</v>
      </c>
      <c r="FD7" s="4">
        <f t="shared" si="25"/>
        <v>5.9766625557347481</v>
      </c>
      <c r="FE7" s="6">
        <v>24.3</v>
      </c>
      <c r="FF7" s="6">
        <v>0.96</v>
      </c>
      <c r="FG7" s="6">
        <v>-2.27</v>
      </c>
      <c r="FH7" s="6">
        <v>91.8</v>
      </c>
      <c r="FI7" s="6">
        <v>0.52</v>
      </c>
      <c r="FJ7" s="6">
        <v>0.57499999999999996</v>
      </c>
      <c r="FK7" s="6">
        <v>59.8</v>
      </c>
      <c r="FL7" s="6">
        <v>0.38500000000000001</v>
      </c>
      <c r="FM7" s="6">
        <v>40.200000000000003</v>
      </c>
      <c r="FN7" s="6">
        <v>0.38500000000000001</v>
      </c>
      <c r="FO7" s="6">
        <v>40.200000000000003</v>
      </c>
      <c r="FP7" s="6">
        <v>0.189</v>
      </c>
      <c r="FQ7" s="6">
        <v>19.7</v>
      </c>
      <c r="FR7" s="6">
        <v>0.47899999999999998</v>
      </c>
      <c r="FS7" s="6">
        <v>9.5000000000000001E-2</v>
      </c>
      <c r="FT7" s="6">
        <v>9.9</v>
      </c>
      <c r="FU7" s="6">
        <v>9.5000000000000001E-2</v>
      </c>
      <c r="FV7" s="6">
        <v>9.8000000000000007</v>
      </c>
      <c r="FW7" s="6">
        <v>0.95799999999999996</v>
      </c>
      <c r="FX7" s="6">
        <v>183.7</v>
      </c>
      <c r="FY7" s="6">
        <v>1.92</v>
      </c>
      <c r="FZ7" s="6">
        <v>125.33</v>
      </c>
      <c r="GA7" s="6">
        <v>7.0999999999999994E-2</v>
      </c>
      <c r="GB7" s="6">
        <v>12.3</v>
      </c>
      <c r="GC7" s="6">
        <v>0.315</v>
      </c>
      <c r="GD7" s="6">
        <v>54.8</v>
      </c>
      <c r="GE7" s="6">
        <v>0.189</v>
      </c>
      <c r="GF7" s="6">
        <v>32.9</v>
      </c>
    </row>
    <row r="8" spans="1:188">
      <c r="A8" t="s">
        <v>64</v>
      </c>
      <c r="B8" t="s">
        <v>65</v>
      </c>
      <c r="C8">
        <v>1</v>
      </c>
      <c r="D8" s="3">
        <v>32465</v>
      </c>
      <c r="E8">
        <v>1</v>
      </c>
      <c r="F8" s="4">
        <f t="shared" si="13"/>
        <v>35.589041095890408</v>
      </c>
      <c r="G8" s="4"/>
      <c r="H8">
        <v>30.9</v>
      </c>
      <c r="I8">
        <v>5.6</v>
      </c>
      <c r="J8">
        <v>43.4</v>
      </c>
      <c r="K8">
        <v>18.75</v>
      </c>
      <c r="L8">
        <v>29.75</v>
      </c>
      <c r="M8">
        <v>5.5</v>
      </c>
      <c r="N8">
        <v>44</v>
      </c>
      <c r="O8">
        <v>14.55</v>
      </c>
      <c r="P8">
        <v>17.5</v>
      </c>
      <c r="Q8">
        <v>11.4</v>
      </c>
      <c r="R8">
        <v>49.8</v>
      </c>
      <c r="S8">
        <v>4.7</v>
      </c>
      <c r="T8">
        <v>17</v>
      </c>
      <c r="U8">
        <v>11.6</v>
      </c>
      <c r="V8">
        <v>50.6</v>
      </c>
      <c r="W8">
        <v>5.9</v>
      </c>
      <c r="X8" s="3">
        <v>45455</v>
      </c>
      <c r="Y8">
        <v>0.10000000000000002</v>
      </c>
      <c r="Z8">
        <v>2.7930555555555556</v>
      </c>
      <c r="AA8">
        <v>9.7222222222222241E-3</v>
      </c>
      <c r="AB8">
        <v>1</v>
      </c>
      <c r="AD8" s="3">
        <v>44362</v>
      </c>
      <c r="AE8" s="3">
        <v>44748</v>
      </c>
      <c r="AF8" s="4">
        <f t="shared" si="14"/>
        <v>2.9945205479452053</v>
      </c>
      <c r="AG8" s="11">
        <v>1.5</v>
      </c>
      <c r="AH8">
        <v>0</v>
      </c>
      <c r="AI8">
        <v>1</v>
      </c>
      <c r="AJ8" t="s">
        <v>101</v>
      </c>
      <c r="AK8">
        <v>0</v>
      </c>
      <c r="AL8">
        <v>1</v>
      </c>
      <c r="AM8" s="3">
        <v>45296</v>
      </c>
      <c r="AN8">
        <v>0</v>
      </c>
      <c r="AO8">
        <v>0</v>
      </c>
      <c r="AP8">
        <v>2</v>
      </c>
      <c r="AT8">
        <v>1</v>
      </c>
      <c r="AY8" s="4"/>
      <c r="BC8">
        <v>8</v>
      </c>
      <c r="BD8">
        <v>61.169390410958904</v>
      </c>
      <c r="BE8">
        <v>16</v>
      </c>
      <c r="BF8">
        <v>13</v>
      </c>
      <c r="BG8">
        <v>9</v>
      </c>
      <c r="BH8">
        <v>34</v>
      </c>
      <c r="BL8">
        <v>28</v>
      </c>
      <c r="BM8">
        <v>21</v>
      </c>
      <c r="BN8">
        <v>24.5</v>
      </c>
      <c r="BO8">
        <v>23</v>
      </c>
      <c r="BP8">
        <v>21</v>
      </c>
      <c r="BQ8">
        <v>22</v>
      </c>
      <c r="BR8">
        <v>80</v>
      </c>
      <c r="BS8">
        <v>165</v>
      </c>
      <c r="BT8">
        <v>29</v>
      </c>
      <c r="BU8">
        <v>6300</v>
      </c>
      <c r="BV8">
        <v>1260</v>
      </c>
      <c r="BW8" s="2">
        <v>40</v>
      </c>
      <c r="BX8" s="2">
        <v>40</v>
      </c>
      <c r="BY8" s="2">
        <v>3</v>
      </c>
      <c r="BZ8" s="2">
        <v>72</v>
      </c>
      <c r="CA8" s="2">
        <v>4</v>
      </c>
      <c r="CB8">
        <v>37</v>
      </c>
      <c r="CC8">
        <v>37</v>
      </c>
      <c r="CD8">
        <v>57</v>
      </c>
      <c r="CE8">
        <v>1</v>
      </c>
      <c r="CF8">
        <v>37</v>
      </c>
      <c r="CG8">
        <v>38</v>
      </c>
      <c r="CH8">
        <v>94</v>
      </c>
      <c r="CI8">
        <v>96</v>
      </c>
      <c r="CJ8">
        <v>89</v>
      </c>
      <c r="CK8">
        <v>93</v>
      </c>
      <c r="CL8">
        <v>93</v>
      </c>
      <c r="CM8">
        <v>89</v>
      </c>
      <c r="CN8" s="2">
        <f t="shared" si="15"/>
        <v>554</v>
      </c>
      <c r="CO8" s="4">
        <f t="shared" si="16"/>
        <v>20.833333333333336</v>
      </c>
      <c r="CP8" s="4">
        <f t="shared" si="17"/>
        <v>0</v>
      </c>
      <c r="CQ8" s="4">
        <f t="shared" si="18"/>
        <v>7.5</v>
      </c>
      <c r="CR8" s="6">
        <v>16.28</v>
      </c>
      <c r="CS8" s="6">
        <v>5.4</v>
      </c>
      <c r="CT8" s="6">
        <v>8.85</v>
      </c>
      <c r="CU8" s="6">
        <v>72</v>
      </c>
      <c r="CV8" s="6">
        <v>2.4</v>
      </c>
      <c r="CW8" s="6">
        <v>0.44</v>
      </c>
      <c r="CX8" s="6">
        <v>0.626</v>
      </c>
      <c r="CY8" s="6">
        <v>57.1</v>
      </c>
      <c r="CZ8" s="6">
        <v>0.47099999999999997</v>
      </c>
      <c r="DA8" s="6">
        <v>42.9</v>
      </c>
      <c r="DB8" s="6">
        <v>0.47199999999999998</v>
      </c>
      <c r="DC8" s="6">
        <v>43.1</v>
      </c>
      <c r="DD8" s="6">
        <v>0.155</v>
      </c>
      <c r="DE8" s="6">
        <v>14</v>
      </c>
      <c r="DF8" s="6">
        <v>0.54800000000000004</v>
      </c>
      <c r="DG8" s="6">
        <v>7.6999999999999999E-2</v>
      </c>
      <c r="DH8" s="6">
        <v>7</v>
      </c>
      <c r="DI8" s="6">
        <v>7.8E-2</v>
      </c>
      <c r="DJ8" s="6">
        <v>7</v>
      </c>
      <c r="DK8" s="6">
        <v>1.097</v>
      </c>
      <c r="DL8" s="6">
        <v>144</v>
      </c>
      <c r="DM8" s="6">
        <v>1.31</v>
      </c>
      <c r="DN8" s="6">
        <v>109.45</v>
      </c>
      <c r="DO8" s="6">
        <v>9.0999999999999998E-2</v>
      </c>
      <c r="DP8" s="6">
        <v>14.5</v>
      </c>
      <c r="DQ8" s="6">
        <v>0.379</v>
      </c>
      <c r="DR8" s="6">
        <v>60.6</v>
      </c>
      <c r="DS8" s="6">
        <v>0.156</v>
      </c>
      <c r="DT8" s="6">
        <v>24.9</v>
      </c>
      <c r="DU8" s="6">
        <f t="shared" si="19"/>
        <v>0.65783462768387391</v>
      </c>
      <c r="DV8" s="6">
        <v>13.28</v>
      </c>
      <c r="DW8" s="6">
        <v>1.65</v>
      </c>
      <c r="DX8" s="6">
        <v>0.92</v>
      </c>
      <c r="DY8" s="6">
        <v>65</v>
      </c>
      <c r="DZ8" s="6">
        <v>1.2</v>
      </c>
      <c r="EA8" s="6">
        <v>0.39</v>
      </c>
      <c r="EB8" s="6">
        <v>0.78</v>
      </c>
      <c r="EC8" s="6">
        <v>59.5</v>
      </c>
      <c r="ED8" s="6">
        <v>0.53400000000000003</v>
      </c>
      <c r="EE8" s="6">
        <v>40.5</v>
      </c>
      <c r="EF8" s="6">
        <v>0.53400000000000003</v>
      </c>
      <c r="EG8" s="6">
        <v>40.6</v>
      </c>
      <c r="EH8" s="6">
        <v>0.246</v>
      </c>
      <c r="EI8" s="6">
        <v>18.899999999999999</v>
      </c>
      <c r="EJ8" s="6">
        <v>0.65800000000000003</v>
      </c>
      <c r="EK8" s="6">
        <v>0.123</v>
      </c>
      <c r="EL8" s="6">
        <v>9.5</v>
      </c>
      <c r="EM8" s="6">
        <v>0.123</v>
      </c>
      <c r="EN8" s="6">
        <v>9.4</v>
      </c>
      <c r="EO8" s="6">
        <v>1.3149999999999999</v>
      </c>
      <c r="EP8" s="6">
        <v>130</v>
      </c>
      <c r="EQ8" s="6">
        <v>0.99</v>
      </c>
      <c r="ER8" s="6">
        <v>91.27</v>
      </c>
      <c r="ES8" s="6">
        <v>9.4E-2</v>
      </c>
      <c r="ET8" s="6">
        <v>12.1</v>
      </c>
      <c r="EU8" s="6">
        <v>0.51300000000000001</v>
      </c>
      <c r="EV8" s="6">
        <v>65.8</v>
      </c>
      <c r="EW8" s="6">
        <v>0.17299999999999999</v>
      </c>
      <c r="EX8" s="6">
        <v>22.1</v>
      </c>
      <c r="EY8" s="6">
        <f t="shared" si="20"/>
        <v>0.71217267448230526</v>
      </c>
      <c r="EZ8" s="4">
        <f t="shared" si="21"/>
        <v>9.7222222222222232</v>
      </c>
      <c r="FA8" s="4">
        <f t="shared" si="22"/>
        <v>-34.999999999999993</v>
      </c>
      <c r="FB8" s="4">
        <f t="shared" si="23"/>
        <v>9.7222222222222232</v>
      </c>
      <c r="FC8" s="4">
        <f t="shared" si="24"/>
        <v>24.42748091603054</v>
      </c>
      <c r="FD8" s="4">
        <f t="shared" si="25"/>
        <v>16.610324349017823</v>
      </c>
      <c r="FE8" s="6">
        <v>20.64</v>
      </c>
      <c r="FF8" s="6">
        <v>13.72</v>
      </c>
      <c r="FG8" s="6">
        <v>3.55</v>
      </c>
      <c r="FH8" s="6">
        <v>77.8</v>
      </c>
      <c r="FI8" s="6">
        <v>0.47</v>
      </c>
      <c r="FJ8" s="6">
        <v>0.54200000000000004</v>
      </c>
      <c r="FK8" s="6">
        <v>56.4</v>
      </c>
      <c r="FL8" s="6">
        <v>0.41799999999999998</v>
      </c>
      <c r="FM8" s="6">
        <v>43.6</v>
      </c>
      <c r="FN8" s="6">
        <v>0.41799999999999998</v>
      </c>
      <c r="FO8" s="6">
        <v>43.6</v>
      </c>
      <c r="FP8" s="6">
        <v>0.123</v>
      </c>
      <c r="FQ8" s="6">
        <v>12.8</v>
      </c>
      <c r="FR8" s="6">
        <v>0.48099999999999998</v>
      </c>
      <c r="FS8" s="6">
        <v>6.2E-2</v>
      </c>
      <c r="FT8" s="6">
        <v>6.4</v>
      </c>
      <c r="FU8" s="6">
        <v>6.2E-2</v>
      </c>
      <c r="FV8" s="6">
        <v>6.4</v>
      </c>
      <c r="FW8" s="6">
        <v>0.96</v>
      </c>
      <c r="FX8" s="6">
        <v>155.6</v>
      </c>
      <c r="FY8" s="6">
        <v>1.62</v>
      </c>
      <c r="FZ8" s="6">
        <v>125.09</v>
      </c>
      <c r="GA8" s="6">
        <v>7.3999999999999996E-2</v>
      </c>
      <c r="GB8" s="6">
        <v>13.6</v>
      </c>
      <c r="GC8" s="6">
        <v>0.33300000000000002</v>
      </c>
      <c r="GD8" s="6">
        <v>61.5</v>
      </c>
      <c r="GE8" s="6">
        <v>0.13400000000000001</v>
      </c>
      <c r="GF8" s="6">
        <v>24.8</v>
      </c>
    </row>
    <row r="9" spans="1:188" ht="15.6">
      <c r="A9" t="s">
        <v>14</v>
      </c>
      <c r="B9" t="s">
        <v>15</v>
      </c>
      <c r="C9">
        <v>1</v>
      </c>
      <c r="D9" s="3">
        <v>37014</v>
      </c>
      <c r="E9">
        <v>0</v>
      </c>
      <c r="F9" s="4">
        <f t="shared" si="13"/>
        <v>22.778082191780822</v>
      </c>
      <c r="G9" s="4"/>
      <c r="H9">
        <v>34.75</v>
      </c>
      <c r="I9">
        <v>7.6</v>
      </c>
      <c r="J9">
        <v>48.7</v>
      </c>
      <c r="K9">
        <v>16.350000000000001</v>
      </c>
      <c r="L9">
        <v>36.950000000000003</v>
      </c>
      <c r="M9">
        <v>2.1</v>
      </c>
      <c r="N9">
        <v>14.7</v>
      </c>
      <c r="O9">
        <v>21.55</v>
      </c>
      <c r="P9">
        <v>22</v>
      </c>
      <c r="Q9">
        <v>9</v>
      </c>
      <c r="R9">
        <v>45.1</v>
      </c>
      <c r="S9">
        <v>5.05</v>
      </c>
      <c r="T9">
        <v>23.4</v>
      </c>
      <c r="U9">
        <v>8.5</v>
      </c>
      <c r="V9">
        <v>42.6</v>
      </c>
      <c r="W9">
        <v>4.6500000000000004</v>
      </c>
      <c r="X9" s="3">
        <v>45328</v>
      </c>
      <c r="Y9">
        <v>0.121693122</v>
      </c>
      <c r="Z9">
        <v>2.0273809520000001</v>
      </c>
      <c r="AA9">
        <v>3.8095237999999997E-2</v>
      </c>
      <c r="AB9">
        <v>3</v>
      </c>
      <c r="AD9" s="3">
        <v>44972</v>
      </c>
      <c r="AE9" s="3">
        <v>45077</v>
      </c>
      <c r="AF9" s="4">
        <f t="shared" si="14"/>
        <v>0.97534246575342465</v>
      </c>
      <c r="AG9" s="2">
        <v>2</v>
      </c>
      <c r="AH9" s="7">
        <v>0</v>
      </c>
      <c r="AI9" s="7">
        <v>1</v>
      </c>
      <c r="AJ9" t="s">
        <v>106</v>
      </c>
      <c r="AK9">
        <v>1</v>
      </c>
      <c r="AL9" s="7">
        <v>1.2</v>
      </c>
      <c r="AM9" s="3">
        <v>45255</v>
      </c>
      <c r="AN9">
        <v>1</v>
      </c>
      <c r="AO9">
        <v>1</v>
      </c>
      <c r="AP9">
        <v>1</v>
      </c>
      <c r="AQ9">
        <v>1</v>
      </c>
      <c r="AR9">
        <v>0</v>
      </c>
      <c r="AS9">
        <v>0</v>
      </c>
      <c r="AT9">
        <v>1</v>
      </c>
      <c r="AU9" s="4"/>
      <c r="AV9" s="4"/>
      <c r="AW9" s="4"/>
      <c r="AX9" s="4"/>
      <c r="AY9" s="4"/>
      <c r="AZ9" s="4"/>
      <c r="BA9" s="4"/>
      <c r="BB9" s="4"/>
      <c r="BC9">
        <v>13</v>
      </c>
      <c r="BD9">
        <v>54.717280821917811</v>
      </c>
      <c r="BE9">
        <v>2</v>
      </c>
      <c r="BF9">
        <v>2</v>
      </c>
      <c r="BG9">
        <v>1</v>
      </c>
      <c r="BH9">
        <v>15</v>
      </c>
      <c r="BI9">
        <v>3</v>
      </c>
      <c r="BJ9">
        <v>12</v>
      </c>
      <c r="BK9">
        <v>0</v>
      </c>
      <c r="BL9">
        <v>21</v>
      </c>
      <c r="BM9">
        <v>17</v>
      </c>
      <c r="BN9">
        <v>19</v>
      </c>
      <c r="BO9">
        <v>20</v>
      </c>
      <c r="BP9">
        <v>21</v>
      </c>
      <c r="BQ9">
        <v>20.5</v>
      </c>
      <c r="BR9">
        <v>80</v>
      </c>
      <c r="BS9">
        <v>182</v>
      </c>
      <c r="BT9">
        <v>24.2</v>
      </c>
      <c r="BU9">
        <v>3375</v>
      </c>
      <c r="BV9">
        <v>7550</v>
      </c>
      <c r="BW9" s="7">
        <v>36</v>
      </c>
      <c r="BX9" s="7">
        <v>36</v>
      </c>
      <c r="BY9" s="7">
        <v>3</v>
      </c>
      <c r="BZ9" s="7">
        <v>84</v>
      </c>
      <c r="CA9" s="7">
        <v>4</v>
      </c>
      <c r="CB9" s="7">
        <v>39</v>
      </c>
      <c r="CC9" s="7">
        <v>39</v>
      </c>
      <c r="CD9" s="7">
        <v>78</v>
      </c>
      <c r="CE9" s="7">
        <v>1</v>
      </c>
      <c r="CF9" s="7">
        <v>34</v>
      </c>
      <c r="CG9" s="7">
        <v>34</v>
      </c>
      <c r="CH9" s="7">
        <v>120</v>
      </c>
      <c r="CI9" s="7">
        <v>116</v>
      </c>
      <c r="CJ9" s="7">
        <v>114</v>
      </c>
      <c r="CK9" s="7">
        <v>114</v>
      </c>
      <c r="CL9" s="7">
        <v>111</v>
      </c>
      <c r="CM9" s="7">
        <v>114</v>
      </c>
      <c r="CN9" s="2">
        <f t="shared" si="15"/>
        <v>689</v>
      </c>
      <c r="CO9" s="4">
        <f t="shared" si="16"/>
        <v>7.1428571428571423</v>
      </c>
      <c r="CP9" s="4">
        <f t="shared" si="17"/>
        <v>0</v>
      </c>
      <c r="CQ9" s="4">
        <f t="shared" si="18"/>
        <v>-8.3333333333333321</v>
      </c>
      <c r="CR9" s="6">
        <v>11.02</v>
      </c>
      <c r="CS9" s="6">
        <v>2.62</v>
      </c>
      <c r="CT9" s="6">
        <v>-2.1</v>
      </c>
      <c r="CU9" s="6">
        <v>72.3</v>
      </c>
      <c r="CV9" s="6">
        <v>1.7</v>
      </c>
      <c r="CW9" s="6">
        <v>0.4</v>
      </c>
      <c r="CX9" s="6">
        <v>0.64800000000000002</v>
      </c>
      <c r="CY9" s="6">
        <v>63.1</v>
      </c>
      <c r="CZ9" s="6">
        <v>0.378</v>
      </c>
      <c r="DA9" s="6">
        <v>36.9</v>
      </c>
      <c r="DB9" s="6">
        <v>0.379</v>
      </c>
      <c r="DC9" s="6">
        <v>37</v>
      </c>
      <c r="DD9" s="6">
        <v>0.26900000000000002</v>
      </c>
      <c r="DE9" s="6">
        <v>26.2</v>
      </c>
      <c r="DF9" s="6">
        <v>0.51300000000000001</v>
      </c>
      <c r="DG9" s="6">
        <v>0.13500000000000001</v>
      </c>
      <c r="DH9" s="6">
        <v>13.1</v>
      </c>
      <c r="DI9" s="6">
        <v>0.13500000000000001</v>
      </c>
      <c r="DJ9" s="6">
        <v>13.1</v>
      </c>
      <c r="DK9" s="6">
        <v>1.026</v>
      </c>
      <c r="DL9" s="6">
        <v>144.4</v>
      </c>
      <c r="DM9" s="6">
        <v>1.41</v>
      </c>
      <c r="DN9" s="6">
        <v>117.03</v>
      </c>
      <c r="DO9" s="6">
        <v>6.3E-2</v>
      </c>
      <c r="DP9" s="6">
        <v>9.8000000000000007</v>
      </c>
      <c r="DQ9" s="6">
        <v>0.35699999999999998</v>
      </c>
      <c r="DR9" s="6">
        <v>55.1</v>
      </c>
      <c r="DS9" s="6">
        <v>0.22700000000000001</v>
      </c>
      <c r="DT9" s="6">
        <v>35.1</v>
      </c>
      <c r="DU9" s="6">
        <f t="shared" si="19"/>
        <v>0.61779031017687769</v>
      </c>
      <c r="DY9" s="6">
        <v>70.599999999999994</v>
      </c>
      <c r="DZ9">
        <v>3.5</v>
      </c>
      <c r="EA9" s="6">
        <v>0.39</v>
      </c>
      <c r="EB9" s="6">
        <v>0.69099999999999995</v>
      </c>
      <c r="EC9" s="6">
        <v>63.3</v>
      </c>
      <c r="ED9" s="6">
        <v>0.39900000000000002</v>
      </c>
      <c r="EE9" s="6">
        <v>36.700000000000003</v>
      </c>
      <c r="EF9" s="6">
        <v>0.4</v>
      </c>
      <c r="EG9" s="6">
        <v>36.6</v>
      </c>
      <c r="EH9" s="6">
        <v>0.28999999999999998</v>
      </c>
      <c r="EI9" s="6">
        <v>26.6</v>
      </c>
      <c r="EJ9" s="6">
        <v>0.54500000000000004</v>
      </c>
      <c r="EK9" s="6">
        <v>0.14499999999999999</v>
      </c>
      <c r="EL9" s="6">
        <v>13.2</v>
      </c>
      <c r="EM9" s="6">
        <v>0.14599999999999999</v>
      </c>
      <c r="EN9" s="6">
        <v>13.4</v>
      </c>
      <c r="EO9" s="6">
        <v>1.0880000000000001</v>
      </c>
      <c r="EP9" s="6">
        <v>141.6</v>
      </c>
      <c r="EQ9" s="6">
        <v>1.3</v>
      </c>
      <c r="ER9" s="6">
        <v>110.35</v>
      </c>
      <c r="ES9" s="6">
        <v>6.4000000000000001E-2</v>
      </c>
      <c r="ET9" s="6">
        <v>9.3000000000000007</v>
      </c>
      <c r="EU9" s="6">
        <v>0.379</v>
      </c>
      <c r="EV9" s="6">
        <v>54.8</v>
      </c>
      <c r="EW9" s="6">
        <v>0.248</v>
      </c>
      <c r="EX9" s="6">
        <v>35.9</v>
      </c>
      <c r="EY9" s="6">
        <f t="shared" si="20"/>
        <v>0.63978251019483456</v>
      </c>
      <c r="EZ9" s="4">
        <f t="shared" si="21"/>
        <v>2.3513139695712351</v>
      </c>
      <c r="FA9" s="4">
        <f t="shared" si="22"/>
        <v>-1.5267175572519165</v>
      </c>
      <c r="FB9" s="4">
        <f t="shared" si="23"/>
        <v>1.9390581717451603</v>
      </c>
      <c r="FC9" s="4">
        <f t="shared" si="24"/>
        <v>7.8014184397163042</v>
      </c>
      <c r="FD9" s="4">
        <f t="shared" si="25"/>
        <v>5.7079381355208128</v>
      </c>
      <c r="FE9" s="6">
        <v>27.04</v>
      </c>
      <c r="FF9" s="6">
        <v>7.17</v>
      </c>
      <c r="FG9" s="6">
        <v>-0.92</v>
      </c>
      <c r="FH9" s="6">
        <v>86.5</v>
      </c>
      <c r="FI9" s="6">
        <v>0.48</v>
      </c>
      <c r="FJ9" s="6">
        <v>0.50800000000000001</v>
      </c>
      <c r="FK9" s="6">
        <v>59.5</v>
      </c>
      <c r="FL9" s="6">
        <v>0.34499999999999997</v>
      </c>
      <c r="FM9" s="6">
        <v>40.5</v>
      </c>
      <c r="FN9" s="6">
        <v>0.34499999999999997</v>
      </c>
      <c r="FO9" s="6">
        <v>40.5</v>
      </c>
      <c r="FP9" s="6">
        <v>0.16200000000000001</v>
      </c>
      <c r="FQ9" s="6">
        <v>19</v>
      </c>
      <c r="FR9" s="6">
        <v>0.42599999999999999</v>
      </c>
      <c r="FS9" s="6">
        <v>8.1000000000000003E-2</v>
      </c>
      <c r="FT9" s="6">
        <v>9.5</v>
      </c>
      <c r="FU9" s="6">
        <v>8.1000000000000003E-2</v>
      </c>
      <c r="FV9" s="6">
        <v>9.5</v>
      </c>
      <c r="FW9" s="6">
        <v>0.85299999999999998</v>
      </c>
      <c r="FX9" s="6">
        <v>172.9</v>
      </c>
      <c r="FY9" s="6">
        <v>2.0299999999999998</v>
      </c>
      <c r="FZ9" s="6">
        <v>140.79</v>
      </c>
      <c r="GA9" s="6">
        <v>7.5999999999999998E-2</v>
      </c>
      <c r="GB9" s="6">
        <v>14.9</v>
      </c>
      <c r="GC9" s="6">
        <v>0.216</v>
      </c>
      <c r="GD9" s="6">
        <v>42.4</v>
      </c>
      <c r="GE9" s="6">
        <v>0.217</v>
      </c>
      <c r="GF9" s="6">
        <v>42.7</v>
      </c>
    </row>
    <row r="10" spans="1:188" ht="15.6">
      <c r="A10" t="s">
        <v>26</v>
      </c>
      <c r="B10" t="s">
        <v>27</v>
      </c>
      <c r="C10">
        <v>1</v>
      </c>
      <c r="D10" s="3">
        <v>35623</v>
      </c>
      <c r="E10">
        <v>1</v>
      </c>
      <c r="F10" s="4">
        <f t="shared" si="13"/>
        <v>26.63013698630137</v>
      </c>
      <c r="G10" s="4"/>
      <c r="H10">
        <v>24.7</v>
      </c>
      <c r="I10">
        <v>8.1999999999999993</v>
      </c>
      <c r="J10">
        <v>64.400000000000006</v>
      </c>
      <c r="K10">
        <v>12</v>
      </c>
      <c r="L10">
        <v>24</v>
      </c>
      <c r="M10">
        <v>8.6999999999999993</v>
      </c>
      <c r="N10">
        <v>68.099999999999994</v>
      </c>
      <c r="O10">
        <v>11.05</v>
      </c>
      <c r="P10">
        <v>17.25</v>
      </c>
      <c r="Q10">
        <v>7.9</v>
      </c>
      <c r="R10">
        <v>43.3</v>
      </c>
      <c r="S10">
        <v>4.5999999999999996</v>
      </c>
      <c r="T10">
        <v>16.55</v>
      </c>
      <c r="U10">
        <v>8</v>
      </c>
      <c r="V10">
        <v>50.6</v>
      </c>
      <c r="W10">
        <v>4.3</v>
      </c>
      <c r="X10" s="3">
        <v>45343</v>
      </c>
      <c r="Y10">
        <v>1.8901660000000001E-2</v>
      </c>
      <c r="Z10">
        <v>1.13816092</v>
      </c>
      <c r="AA10">
        <v>3.5632183999999997E-2</v>
      </c>
      <c r="AB10">
        <v>3</v>
      </c>
      <c r="AD10" s="3">
        <v>44579</v>
      </c>
      <c r="AE10" s="3">
        <v>44649</v>
      </c>
      <c r="AF10" s="4">
        <f t="shared" si="14"/>
        <v>2.0931506849315067</v>
      </c>
      <c r="AG10" s="11">
        <v>1.5</v>
      </c>
      <c r="AH10">
        <v>0</v>
      </c>
      <c r="AI10">
        <v>1</v>
      </c>
      <c r="AJ10" t="s">
        <v>101</v>
      </c>
      <c r="AK10">
        <v>0</v>
      </c>
      <c r="AL10" s="7">
        <v>1</v>
      </c>
      <c r="AM10" s="3">
        <v>45310</v>
      </c>
      <c r="AN10">
        <v>0</v>
      </c>
      <c r="AO10">
        <v>0</v>
      </c>
      <c r="AP10">
        <v>1</v>
      </c>
      <c r="AQ10">
        <v>1</v>
      </c>
      <c r="AR10">
        <v>0</v>
      </c>
      <c r="AS10">
        <v>0</v>
      </c>
      <c r="AU10" s="4">
        <v>1490419.6</v>
      </c>
      <c r="AV10" s="4">
        <v>1164435.2273000001</v>
      </c>
      <c r="AW10" s="4">
        <v>554970.01030000008</v>
      </c>
      <c r="AX10" s="4">
        <v>460550.32</v>
      </c>
      <c r="AY10" s="4">
        <v>5070.5303000000004</v>
      </c>
      <c r="AZ10" s="4">
        <v>1437.3200999999999</v>
      </c>
      <c r="BA10" s="4">
        <v>15162.8367</v>
      </c>
      <c r="BB10" s="4">
        <v>8575.3125</v>
      </c>
      <c r="BC10">
        <v>8</v>
      </c>
      <c r="BD10">
        <v>45.349801369863016</v>
      </c>
      <c r="BE10">
        <v>16</v>
      </c>
      <c r="BF10">
        <v>10</v>
      </c>
      <c r="BG10">
        <v>4</v>
      </c>
      <c r="BH10">
        <v>31</v>
      </c>
      <c r="BI10">
        <v>5</v>
      </c>
      <c r="BJ10">
        <v>22</v>
      </c>
      <c r="BK10">
        <v>4</v>
      </c>
      <c r="BL10">
        <v>16</v>
      </c>
      <c r="BM10">
        <v>16</v>
      </c>
      <c r="BN10">
        <v>16</v>
      </c>
      <c r="BO10">
        <v>18</v>
      </c>
      <c r="BP10">
        <v>19</v>
      </c>
      <c r="BQ10">
        <v>18.5</v>
      </c>
      <c r="BR10">
        <v>53</v>
      </c>
      <c r="BS10">
        <v>160</v>
      </c>
      <c r="BT10">
        <v>21</v>
      </c>
      <c r="BU10">
        <v>420</v>
      </c>
      <c r="BV10">
        <v>630</v>
      </c>
      <c r="BW10" s="7">
        <v>39</v>
      </c>
      <c r="BX10" s="7">
        <v>46</v>
      </c>
      <c r="BY10" s="7">
        <v>1</v>
      </c>
      <c r="BZ10" s="7">
        <v>83</v>
      </c>
      <c r="CA10" s="7">
        <v>2</v>
      </c>
      <c r="CB10" s="7">
        <v>37</v>
      </c>
      <c r="CC10" s="7">
        <v>42</v>
      </c>
      <c r="CD10" s="7">
        <v>70</v>
      </c>
      <c r="CE10" s="7">
        <v>3</v>
      </c>
      <c r="CF10" s="7">
        <v>46</v>
      </c>
      <c r="CG10" s="7">
        <v>50</v>
      </c>
      <c r="CH10" s="7">
        <v>114</v>
      </c>
      <c r="CI10" s="7">
        <v>105</v>
      </c>
      <c r="CJ10" s="7">
        <v>108</v>
      </c>
      <c r="CK10" s="7">
        <v>105</v>
      </c>
      <c r="CL10" s="7">
        <v>108</v>
      </c>
      <c r="CM10" s="7">
        <v>107</v>
      </c>
      <c r="CN10" s="2">
        <f t="shared" si="15"/>
        <v>647</v>
      </c>
      <c r="CO10" s="4">
        <f t="shared" si="16"/>
        <v>15.66265060240964</v>
      </c>
      <c r="CP10" s="4">
        <f t="shared" si="17"/>
        <v>-19.124595211551743</v>
      </c>
      <c r="CQ10" s="4">
        <f t="shared" si="18"/>
        <v>5.1282051282051277</v>
      </c>
      <c r="CR10" s="6">
        <v>18.97</v>
      </c>
      <c r="CS10" s="6">
        <v>0.34</v>
      </c>
      <c r="CT10" s="6">
        <v>0.03</v>
      </c>
      <c r="CU10" s="6">
        <v>73.2</v>
      </c>
      <c r="CW10" s="6">
        <v>0.46</v>
      </c>
      <c r="CX10" s="6">
        <v>0.60599999999999998</v>
      </c>
      <c r="CY10" s="6">
        <v>57.7</v>
      </c>
      <c r="CZ10" s="6">
        <v>0.44400000000000001</v>
      </c>
      <c r="DA10" s="6">
        <v>42.3</v>
      </c>
      <c r="DB10" s="6">
        <v>0.44400000000000001</v>
      </c>
      <c r="DC10" s="6">
        <v>42.3</v>
      </c>
      <c r="DD10" s="6">
        <v>0.16200000000000001</v>
      </c>
      <c r="DE10" s="6">
        <v>15.4</v>
      </c>
      <c r="DF10" s="6">
        <v>0.52600000000000002</v>
      </c>
      <c r="DG10" s="6">
        <v>8.1000000000000003E-2</v>
      </c>
      <c r="DH10" s="6">
        <v>7.7</v>
      </c>
      <c r="DI10" s="6">
        <v>8.1000000000000003E-2</v>
      </c>
      <c r="DJ10" s="6">
        <v>7.7</v>
      </c>
      <c r="DK10" s="6">
        <v>1.0509999999999999</v>
      </c>
      <c r="DL10" s="6">
        <v>146.30000000000001</v>
      </c>
      <c r="DM10" s="6">
        <v>1.39</v>
      </c>
      <c r="DN10" s="6">
        <v>114.18</v>
      </c>
      <c r="DO10" s="6">
        <v>7.4999999999999997E-2</v>
      </c>
      <c r="DP10" s="6">
        <v>12.5</v>
      </c>
      <c r="DQ10" s="6">
        <v>0.32800000000000001</v>
      </c>
      <c r="DR10" s="6">
        <v>54.1</v>
      </c>
      <c r="DS10" s="6">
        <v>0.20300000000000001</v>
      </c>
      <c r="DT10" s="6">
        <v>33.5</v>
      </c>
      <c r="DU10" s="6">
        <f t="shared" si="19"/>
        <v>0.64109301103520755</v>
      </c>
      <c r="DV10" s="6">
        <v>21.37</v>
      </c>
      <c r="DW10" s="6">
        <v>0.31</v>
      </c>
      <c r="DX10" s="6">
        <v>-0.85</v>
      </c>
      <c r="DY10" s="6">
        <v>66.599999999999994</v>
      </c>
      <c r="EA10" s="6">
        <v>0.42</v>
      </c>
      <c r="EB10" s="6">
        <v>0.67</v>
      </c>
      <c r="EC10" s="6">
        <v>59.6</v>
      </c>
      <c r="ED10" s="6">
        <v>0.45500000000000002</v>
      </c>
      <c r="EE10" s="6">
        <v>40.5</v>
      </c>
      <c r="EF10" s="6">
        <v>0.45500000000000002</v>
      </c>
      <c r="EG10" s="6">
        <v>40.5</v>
      </c>
      <c r="EH10" s="6">
        <v>0.21299999999999999</v>
      </c>
      <c r="EI10" s="6">
        <v>19</v>
      </c>
      <c r="EJ10" s="6">
        <v>0.56299999999999994</v>
      </c>
      <c r="EK10" s="6">
        <v>0.107</v>
      </c>
      <c r="EL10" s="6">
        <v>9.5</v>
      </c>
      <c r="EM10" s="6">
        <v>0.107</v>
      </c>
      <c r="EN10" s="6">
        <v>9.5</v>
      </c>
      <c r="EO10" s="6">
        <v>1.123</v>
      </c>
      <c r="EP10" s="6">
        <v>133.30000000000001</v>
      </c>
      <c r="EQ10" s="6">
        <v>1.19</v>
      </c>
      <c r="ER10" s="6">
        <v>106.89</v>
      </c>
      <c r="ES10" s="6">
        <v>7.9000000000000001E-2</v>
      </c>
      <c r="ET10" s="6">
        <v>11.8</v>
      </c>
      <c r="EU10" s="6">
        <v>0.41899999999999998</v>
      </c>
      <c r="EV10" s="6">
        <v>62.6</v>
      </c>
      <c r="EW10" s="6">
        <v>0.17100000000000001</v>
      </c>
      <c r="EX10" s="6">
        <v>25.6</v>
      </c>
      <c r="EY10" s="6">
        <f t="shared" si="20"/>
        <v>0.62307044625315744</v>
      </c>
      <c r="EZ10" s="4">
        <f t="shared" si="21"/>
        <v>9.0163934426229631</v>
      </c>
      <c r="FA10" s="4">
        <f t="shared" si="22"/>
        <v>-23.376623376623375</v>
      </c>
      <c r="FB10" s="4">
        <f t="shared" si="23"/>
        <v>8.8858509911141486</v>
      </c>
      <c r="FC10" s="4">
        <f t="shared" si="24"/>
        <v>14.388489208633089</v>
      </c>
      <c r="FD10" s="4">
        <f t="shared" si="25"/>
        <v>6.3846558066211294</v>
      </c>
      <c r="FE10" s="6">
        <v>29.14</v>
      </c>
      <c r="FF10" s="6">
        <v>8.09</v>
      </c>
      <c r="FG10" s="6">
        <v>-1.25</v>
      </c>
      <c r="FH10" s="6">
        <v>83.2</v>
      </c>
      <c r="FI10" s="6">
        <v>0.52</v>
      </c>
      <c r="FJ10" s="6">
        <v>0.48699999999999999</v>
      </c>
      <c r="FK10" s="6">
        <v>55.8</v>
      </c>
      <c r="FL10" s="6">
        <v>0.38500000000000001</v>
      </c>
      <c r="FM10" s="6">
        <v>44.2</v>
      </c>
      <c r="FN10" s="6">
        <v>0.38500000000000001</v>
      </c>
      <c r="FO10" s="6">
        <v>44.2</v>
      </c>
      <c r="FP10" s="6">
        <v>0.10199999999999999</v>
      </c>
      <c r="FQ10" s="6">
        <v>11.7</v>
      </c>
      <c r="FR10" s="6">
        <v>0.436</v>
      </c>
      <c r="FS10" s="6">
        <v>5.0999999999999997E-2</v>
      </c>
      <c r="FT10" s="6">
        <v>5.8</v>
      </c>
      <c r="FU10" s="6">
        <v>5.0999999999999997E-2</v>
      </c>
      <c r="FV10" s="6">
        <v>5.9</v>
      </c>
      <c r="FW10" s="6">
        <v>0.871</v>
      </c>
      <c r="FX10" s="6">
        <v>166.4</v>
      </c>
      <c r="FY10" s="6">
        <v>1.91</v>
      </c>
      <c r="FZ10" s="6">
        <v>137.80000000000001</v>
      </c>
      <c r="GA10" s="6">
        <v>6.6000000000000003E-2</v>
      </c>
      <c r="GB10" s="6">
        <v>13.5</v>
      </c>
      <c r="GC10" s="6">
        <v>0.24299999999999999</v>
      </c>
      <c r="GD10" s="6">
        <v>50</v>
      </c>
      <c r="GE10" s="6">
        <v>0.17799999999999999</v>
      </c>
      <c r="GF10" s="6">
        <v>36.5</v>
      </c>
    </row>
    <row r="11" spans="1:188" ht="15.6">
      <c r="A11" t="s">
        <v>28</v>
      </c>
      <c r="B11" t="s">
        <v>29</v>
      </c>
      <c r="C11">
        <v>1</v>
      </c>
      <c r="D11" s="3">
        <v>31748</v>
      </c>
      <c r="E11">
        <v>1</v>
      </c>
      <c r="F11" s="4">
        <f t="shared" si="13"/>
        <v>37.263013698630139</v>
      </c>
      <c r="G11" s="4"/>
      <c r="H11">
        <v>28.15</v>
      </c>
      <c r="I11">
        <v>3.3</v>
      </c>
      <c r="J11">
        <v>18.8</v>
      </c>
      <c r="K11">
        <v>14.75</v>
      </c>
      <c r="L11">
        <v>29.45</v>
      </c>
      <c r="M11">
        <v>4.3</v>
      </c>
      <c r="N11">
        <v>26.4</v>
      </c>
      <c r="O11">
        <v>15.6</v>
      </c>
      <c r="P11">
        <v>16.95</v>
      </c>
      <c r="Q11">
        <v>6.3</v>
      </c>
      <c r="R11">
        <v>34.9</v>
      </c>
      <c r="S11">
        <v>4.8</v>
      </c>
      <c r="T11">
        <v>17.399999999999999</v>
      </c>
      <c r="U11">
        <v>11.3</v>
      </c>
      <c r="V11">
        <v>53.9</v>
      </c>
      <c r="W11">
        <v>5.4</v>
      </c>
      <c r="X11" s="3">
        <v>45349</v>
      </c>
      <c r="Y11">
        <v>1.4861996000000001E-2</v>
      </c>
      <c r="Z11">
        <v>1.561667632</v>
      </c>
      <c r="AA11">
        <v>2.9936305999999999E-2</v>
      </c>
      <c r="AB11">
        <v>4</v>
      </c>
      <c r="AD11" s="3">
        <v>44696</v>
      </c>
      <c r="AE11" s="3">
        <v>44880</v>
      </c>
      <c r="AF11" s="4">
        <f t="shared" si="14"/>
        <v>1.789041095890411</v>
      </c>
      <c r="AG11" s="11">
        <v>2</v>
      </c>
      <c r="AH11" s="11">
        <v>0</v>
      </c>
      <c r="AI11" s="11">
        <v>0</v>
      </c>
      <c r="AJ11" t="s">
        <v>101</v>
      </c>
      <c r="AK11">
        <v>0</v>
      </c>
      <c r="AL11" s="12">
        <v>1.2</v>
      </c>
      <c r="AM11" s="13">
        <v>45440</v>
      </c>
      <c r="AN11" s="14">
        <v>0</v>
      </c>
      <c r="AO11" s="14">
        <v>0</v>
      </c>
      <c r="AP11">
        <v>1</v>
      </c>
      <c r="AQ11">
        <v>1</v>
      </c>
      <c r="AR11">
        <v>0</v>
      </c>
      <c r="AS11">
        <v>0</v>
      </c>
      <c r="AT11">
        <v>1</v>
      </c>
      <c r="AU11" s="4">
        <v>1386041.6</v>
      </c>
      <c r="AV11" s="4">
        <v>1014480.6456</v>
      </c>
      <c r="AW11" s="4">
        <v>491158.70810000005</v>
      </c>
      <c r="AX11" s="4">
        <v>392793.19</v>
      </c>
      <c r="AY11" s="4">
        <v>6510.982</v>
      </c>
      <c r="AZ11" s="4">
        <v>1190.4378999999999</v>
      </c>
      <c r="BA11" s="4">
        <v>11649.9637</v>
      </c>
      <c r="BB11" s="4">
        <v>8268.2605000000003</v>
      </c>
      <c r="BC11">
        <v>13</v>
      </c>
      <c r="BD11">
        <v>60.575130136986303</v>
      </c>
      <c r="BE11">
        <v>9</v>
      </c>
      <c r="BF11">
        <v>8</v>
      </c>
      <c r="BG11">
        <v>6</v>
      </c>
      <c r="BH11">
        <v>33</v>
      </c>
      <c r="BI11">
        <v>10</v>
      </c>
      <c r="BJ11">
        <v>23</v>
      </c>
      <c r="BK11">
        <v>0</v>
      </c>
      <c r="BL11">
        <v>24</v>
      </c>
      <c r="BM11">
        <v>21</v>
      </c>
      <c r="BN11">
        <v>22.5</v>
      </c>
      <c r="BO11">
        <v>23</v>
      </c>
      <c r="BP11">
        <v>22</v>
      </c>
      <c r="BQ11">
        <v>21</v>
      </c>
      <c r="BR11">
        <v>63.5</v>
      </c>
      <c r="BS11">
        <v>160</v>
      </c>
      <c r="BT11">
        <v>25</v>
      </c>
      <c r="BU11">
        <v>3780</v>
      </c>
      <c r="BV11">
        <v>8820</v>
      </c>
      <c r="BW11" s="22">
        <v>43</v>
      </c>
      <c r="BX11" s="22">
        <v>46</v>
      </c>
      <c r="BY11" s="22">
        <v>1</v>
      </c>
      <c r="BZ11" s="22">
        <v>81</v>
      </c>
      <c r="CA11" s="22">
        <v>2</v>
      </c>
      <c r="CB11" s="22">
        <v>28</v>
      </c>
      <c r="CC11" s="22">
        <v>36</v>
      </c>
      <c r="CD11" s="22">
        <v>79</v>
      </c>
      <c r="CE11" s="22">
        <v>3</v>
      </c>
      <c r="CF11" s="22">
        <v>42</v>
      </c>
      <c r="CG11" s="22">
        <v>45</v>
      </c>
      <c r="CH11" s="22">
        <v>105</v>
      </c>
      <c r="CI11" s="22">
        <v>105</v>
      </c>
      <c r="CJ11" s="22">
        <v>102</v>
      </c>
      <c r="CK11" s="22">
        <v>102</v>
      </c>
      <c r="CL11" s="22">
        <v>102</v>
      </c>
      <c r="CM11" s="22">
        <v>104</v>
      </c>
      <c r="CN11" s="2">
        <f t="shared" si="15"/>
        <v>620</v>
      </c>
      <c r="CO11" s="4">
        <f t="shared" si="16"/>
        <v>2.4691358024691357</v>
      </c>
      <c r="CP11" s="4">
        <f t="shared" si="17"/>
        <v>10.274126502640158</v>
      </c>
      <c r="CQ11" s="4">
        <f t="shared" si="18"/>
        <v>34.883720930232556</v>
      </c>
      <c r="CR11" s="15">
        <v>12.33</v>
      </c>
      <c r="CS11" s="15">
        <v>2.36</v>
      </c>
      <c r="CT11" s="15">
        <v>-3.85</v>
      </c>
      <c r="CU11" s="15">
        <v>71.599999999999994</v>
      </c>
      <c r="CV11" s="15">
        <v>2.4</v>
      </c>
      <c r="CW11" s="15">
        <v>0.45</v>
      </c>
      <c r="CX11" s="15">
        <v>0.65</v>
      </c>
      <c r="CY11" s="15">
        <v>60.5</v>
      </c>
      <c r="CZ11" s="15">
        <v>0.42499999999999999</v>
      </c>
      <c r="DA11" s="15">
        <v>39.5</v>
      </c>
      <c r="DB11" s="15">
        <v>0.42499999999999999</v>
      </c>
      <c r="DC11" s="15">
        <v>39.6</v>
      </c>
      <c r="DD11" s="15">
        <v>0.223</v>
      </c>
      <c r="DE11" s="15">
        <v>20.8</v>
      </c>
      <c r="DF11" s="15">
        <v>0.53800000000000003</v>
      </c>
      <c r="DG11" s="15">
        <v>0.112</v>
      </c>
      <c r="DH11" s="15">
        <v>10.4</v>
      </c>
      <c r="DI11" s="15">
        <v>0.112</v>
      </c>
      <c r="DJ11" s="15">
        <v>10.4</v>
      </c>
      <c r="DK11" s="15">
        <v>1.075</v>
      </c>
      <c r="DL11" s="15">
        <v>143.19999999999999</v>
      </c>
      <c r="DM11" s="15">
        <v>1.33</v>
      </c>
      <c r="DN11" s="15">
        <v>111.71</v>
      </c>
      <c r="DO11" s="15">
        <v>0.05</v>
      </c>
      <c r="DP11" s="15">
        <v>7.6</v>
      </c>
      <c r="DQ11" s="15">
        <v>0.39800000000000002</v>
      </c>
      <c r="DR11" s="15">
        <v>61.2</v>
      </c>
      <c r="DS11" s="15">
        <v>0.20200000000000001</v>
      </c>
      <c r="DT11" s="15">
        <v>31.1</v>
      </c>
      <c r="DU11" s="6">
        <f t="shared" si="19"/>
        <v>0.64094530480708978</v>
      </c>
      <c r="DV11" s="15">
        <v>10</v>
      </c>
      <c r="DW11" s="15">
        <v>-2.12</v>
      </c>
      <c r="DX11" s="15">
        <v>-1.79</v>
      </c>
      <c r="DY11" s="15">
        <v>71.900000000000006</v>
      </c>
      <c r="DZ11" s="15">
        <v>2.5</v>
      </c>
      <c r="EA11" s="15">
        <v>0.45</v>
      </c>
      <c r="EB11" s="15">
        <v>0.65100000000000002</v>
      </c>
      <c r="EC11" s="15">
        <v>60.1</v>
      </c>
      <c r="ED11" s="15">
        <v>0.433</v>
      </c>
      <c r="EE11" s="15">
        <v>39.9</v>
      </c>
      <c r="EF11" s="15">
        <v>0.433</v>
      </c>
      <c r="EG11" s="15">
        <v>40</v>
      </c>
      <c r="EH11" s="15">
        <v>0.214</v>
      </c>
      <c r="EI11" s="15">
        <v>19.899999999999999</v>
      </c>
      <c r="EJ11" s="15">
        <v>0.54300000000000004</v>
      </c>
      <c r="EK11" s="15">
        <v>0.108</v>
      </c>
      <c r="EL11" s="15">
        <v>10.1</v>
      </c>
      <c r="EM11" s="15">
        <v>0.108</v>
      </c>
      <c r="EN11" s="15">
        <v>9.8000000000000007</v>
      </c>
      <c r="EO11" s="15">
        <v>1.083</v>
      </c>
      <c r="EP11" s="15">
        <v>143.9</v>
      </c>
      <c r="EQ11" s="15">
        <v>1.33</v>
      </c>
      <c r="ER11" s="15">
        <v>110.9</v>
      </c>
      <c r="ES11" s="15">
        <v>3.9E-2</v>
      </c>
      <c r="ET11" s="15">
        <v>5.9</v>
      </c>
      <c r="EU11" s="15">
        <v>0.41699999999999998</v>
      </c>
      <c r="EV11" s="15">
        <v>64.099999999999994</v>
      </c>
      <c r="EW11" s="15">
        <v>0.19500000000000001</v>
      </c>
      <c r="EX11" s="15">
        <v>29.9</v>
      </c>
      <c r="EY11" s="6">
        <f t="shared" si="20"/>
        <v>0.64833183047790799</v>
      </c>
      <c r="EZ11" s="4">
        <f t="shared" si="21"/>
        <v>-0.41899441340783716</v>
      </c>
      <c r="FA11" s="4">
        <f t="shared" si="22"/>
        <v>4.3269230769230873</v>
      </c>
      <c r="FB11" s="4">
        <f t="shared" si="23"/>
        <v>-0.4888268156424701</v>
      </c>
      <c r="FC11" s="4">
        <f t="shared" si="24"/>
        <v>0</v>
      </c>
      <c r="FD11" s="4">
        <f t="shared" si="25"/>
        <v>0.7250917554381775</v>
      </c>
      <c r="FE11" s="15">
        <v>24.19</v>
      </c>
      <c r="FF11" s="15">
        <v>7.47</v>
      </c>
      <c r="FG11" s="15">
        <v>-0.55000000000000004</v>
      </c>
      <c r="FH11" s="15">
        <v>82.9</v>
      </c>
      <c r="FI11" s="15">
        <v>0.52</v>
      </c>
      <c r="FJ11" s="15">
        <v>0.52700000000000002</v>
      </c>
      <c r="FK11" s="15">
        <v>57.6</v>
      </c>
      <c r="FL11" s="15">
        <v>0.38800000000000001</v>
      </c>
      <c r="FM11" s="15">
        <v>42.5</v>
      </c>
      <c r="FN11" s="15">
        <v>0.38800000000000001</v>
      </c>
      <c r="FO11" s="15">
        <v>42.5</v>
      </c>
      <c r="FP11" s="15">
        <v>0.13800000000000001</v>
      </c>
      <c r="FQ11" s="15">
        <v>15.1</v>
      </c>
      <c r="FR11" s="15">
        <v>0.45700000000000002</v>
      </c>
      <c r="FS11" s="15">
        <v>6.9000000000000006E-2</v>
      </c>
      <c r="FT11" s="15">
        <v>7.6</v>
      </c>
      <c r="FU11" s="15">
        <v>6.9000000000000006E-2</v>
      </c>
      <c r="FV11" s="15">
        <v>7.5</v>
      </c>
      <c r="FW11" s="15">
        <v>0.91500000000000004</v>
      </c>
      <c r="FX11" s="15">
        <v>165.8</v>
      </c>
      <c r="FY11" s="15">
        <v>1.81</v>
      </c>
      <c r="FZ11" s="15">
        <v>131.22</v>
      </c>
      <c r="GA11" s="15">
        <v>4.4999999999999998E-2</v>
      </c>
      <c r="GB11" s="15">
        <v>8.5</v>
      </c>
      <c r="GC11" s="15">
        <v>0.28799999999999998</v>
      </c>
      <c r="GD11" s="15">
        <v>54.8</v>
      </c>
      <c r="GE11" s="15">
        <v>0.193</v>
      </c>
      <c r="GF11" s="15">
        <v>36.700000000000003</v>
      </c>
    </row>
    <row r="12" spans="1:188" ht="15.6">
      <c r="A12" t="s">
        <v>12</v>
      </c>
      <c r="B12" t="s">
        <v>13</v>
      </c>
      <c r="C12">
        <v>1</v>
      </c>
      <c r="D12" s="3">
        <v>32151</v>
      </c>
      <c r="E12">
        <v>0</v>
      </c>
      <c r="F12" s="4">
        <f t="shared" si="13"/>
        <v>36.082191780821915</v>
      </c>
      <c r="G12" s="4"/>
      <c r="H12">
        <v>31.8</v>
      </c>
      <c r="I12">
        <v>6.1</v>
      </c>
      <c r="J12">
        <v>61.7</v>
      </c>
      <c r="K12">
        <v>13.25</v>
      </c>
      <c r="L12">
        <v>31.5</v>
      </c>
      <c r="M12">
        <v>7.1</v>
      </c>
      <c r="N12">
        <v>85.2</v>
      </c>
      <c r="O12">
        <v>15.45</v>
      </c>
      <c r="P12">
        <v>22.25</v>
      </c>
      <c r="Q12">
        <v>8</v>
      </c>
      <c r="R12">
        <v>48.6</v>
      </c>
      <c r="S12">
        <v>7.05</v>
      </c>
      <c r="T12">
        <v>22</v>
      </c>
      <c r="U12">
        <v>8</v>
      </c>
      <c r="V12">
        <v>57.2</v>
      </c>
      <c r="W12">
        <v>5.65</v>
      </c>
      <c r="X12" s="3">
        <v>45321</v>
      </c>
      <c r="Y12">
        <v>0.20261437900000001</v>
      </c>
      <c r="Z12">
        <v>1.1882352940000001</v>
      </c>
      <c r="AA12">
        <v>2.9411764999999999E-2</v>
      </c>
      <c r="AB12">
        <v>2</v>
      </c>
      <c r="AD12" s="3">
        <v>45073</v>
      </c>
      <c r="AE12" s="3">
        <v>45125</v>
      </c>
      <c r="AF12" s="4">
        <f t="shared" si="14"/>
        <v>0.67945205479452053</v>
      </c>
      <c r="AG12" s="2">
        <v>1</v>
      </c>
      <c r="AH12" s="7">
        <v>0</v>
      </c>
      <c r="AI12" s="7">
        <v>1</v>
      </c>
      <c r="AJ12" t="s">
        <v>105</v>
      </c>
      <c r="AK12">
        <v>1</v>
      </c>
      <c r="AL12" s="7">
        <v>1</v>
      </c>
      <c r="AM12" s="3">
        <v>45076</v>
      </c>
      <c r="AN12">
        <v>1</v>
      </c>
      <c r="AO12">
        <v>1</v>
      </c>
      <c r="AP12">
        <v>1</v>
      </c>
      <c r="AQ12">
        <v>1</v>
      </c>
      <c r="AR12">
        <v>0</v>
      </c>
      <c r="AS12">
        <v>1</v>
      </c>
      <c r="AT12">
        <v>0</v>
      </c>
      <c r="AU12" s="14"/>
      <c r="AV12" s="14"/>
      <c r="AW12" s="14"/>
      <c r="AX12" s="14"/>
      <c r="AY12" s="14"/>
      <c r="AZ12" s="14"/>
      <c r="BA12" s="14"/>
      <c r="BB12" s="14"/>
      <c r="BC12">
        <v>11</v>
      </c>
      <c r="BD12">
        <v>65.994321917808222</v>
      </c>
      <c r="BE12">
        <v>4</v>
      </c>
      <c r="BF12">
        <v>3</v>
      </c>
      <c r="BG12">
        <v>1</v>
      </c>
      <c r="BH12">
        <v>6</v>
      </c>
      <c r="BI12">
        <v>6</v>
      </c>
      <c r="BJ12">
        <v>0</v>
      </c>
      <c r="BK12">
        <v>0</v>
      </c>
      <c r="BL12">
        <v>24</v>
      </c>
      <c r="BM12">
        <v>23</v>
      </c>
      <c r="BN12">
        <v>23.5</v>
      </c>
      <c r="BO12">
        <v>24</v>
      </c>
      <c r="BP12">
        <v>22</v>
      </c>
      <c r="BQ12">
        <v>23</v>
      </c>
      <c r="BR12">
        <v>96</v>
      </c>
      <c r="BS12">
        <v>192</v>
      </c>
      <c r="BT12">
        <v>26</v>
      </c>
      <c r="BU12">
        <v>8316</v>
      </c>
      <c r="BV12">
        <v>7704</v>
      </c>
      <c r="BW12" s="7">
        <v>38</v>
      </c>
      <c r="BX12" s="7">
        <v>38</v>
      </c>
      <c r="BY12" s="7">
        <v>1</v>
      </c>
      <c r="BZ12" s="7">
        <v>84</v>
      </c>
      <c r="CA12" s="7">
        <v>2</v>
      </c>
      <c r="CB12" s="7">
        <v>30</v>
      </c>
      <c r="CC12" s="7">
        <v>32</v>
      </c>
      <c r="CD12" s="7">
        <v>73</v>
      </c>
      <c r="CE12" s="7">
        <v>3</v>
      </c>
      <c r="CF12" s="7">
        <v>30</v>
      </c>
      <c r="CG12" s="7">
        <v>30</v>
      </c>
      <c r="CH12" s="7">
        <v>106</v>
      </c>
      <c r="CI12" s="7">
        <v>107</v>
      </c>
      <c r="CJ12" s="7">
        <v>111</v>
      </c>
      <c r="CK12" s="7">
        <v>106</v>
      </c>
      <c r="CL12" s="7">
        <v>110</v>
      </c>
      <c r="CM12" s="7">
        <v>109</v>
      </c>
      <c r="CN12" s="2">
        <f t="shared" si="15"/>
        <v>649</v>
      </c>
      <c r="CO12" s="4">
        <f t="shared" si="16"/>
        <v>13.095238095238097</v>
      </c>
      <c r="CP12" s="4">
        <f t="shared" si="17"/>
        <v>6.25</v>
      </c>
      <c r="CQ12" s="4">
        <f t="shared" si="18"/>
        <v>21.052631578947366</v>
      </c>
      <c r="CR12" s="6">
        <v>7.2</v>
      </c>
      <c r="CS12" s="6">
        <v>3.37</v>
      </c>
      <c r="CT12" s="6">
        <v>-3.05</v>
      </c>
      <c r="CU12" s="6">
        <v>75.2</v>
      </c>
      <c r="CV12">
        <v>2.2999999999999998</v>
      </c>
      <c r="CW12" s="6">
        <v>0.39</v>
      </c>
      <c r="CX12" s="6">
        <v>0.65200000000000002</v>
      </c>
      <c r="CY12" s="6">
        <v>62</v>
      </c>
      <c r="CZ12" s="6">
        <v>0.39900000000000002</v>
      </c>
      <c r="DA12" s="6">
        <v>38</v>
      </c>
      <c r="DB12" s="6">
        <v>0.39900000000000002</v>
      </c>
      <c r="DC12" s="6">
        <v>38.1</v>
      </c>
      <c r="DD12" s="6">
        <v>0.252</v>
      </c>
      <c r="DE12" s="6">
        <v>24.1</v>
      </c>
      <c r="DF12" s="6">
        <v>0.52500000000000002</v>
      </c>
      <c r="DG12" s="6">
        <v>0.126</v>
      </c>
      <c r="DH12" s="6">
        <v>12.1</v>
      </c>
      <c r="DI12" s="6">
        <v>0.126</v>
      </c>
      <c r="DJ12" s="6">
        <v>12</v>
      </c>
      <c r="DK12" s="6">
        <v>1.05</v>
      </c>
      <c r="DL12" s="6">
        <v>150.5</v>
      </c>
      <c r="DM12" s="6">
        <v>1.43</v>
      </c>
      <c r="DN12" s="6">
        <v>114.36</v>
      </c>
      <c r="DO12" s="6">
        <v>0.115</v>
      </c>
      <c r="DP12" s="6">
        <v>17.600000000000001</v>
      </c>
      <c r="DQ12" s="6">
        <v>0.35599999999999998</v>
      </c>
      <c r="DR12" s="6">
        <v>54.7</v>
      </c>
      <c r="DS12" s="6">
        <v>0.18099999999999999</v>
      </c>
      <c r="DT12" s="6">
        <v>27.7</v>
      </c>
      <c r="DU12" s="6">
        <f t="shared" si="19"/>
        <v>0.65757257782441414</v>
      </c>
      <c r="DV12" s="6">
        <v>8.2200000000000006</v>
      </c>
      <c r="DW12" s="6">
        <v>4.2699999999999996</v>
      </c>
      <c r="DX12" s="6">
        <v>-0.93</v>
      </c>
      <c r="DY12" s="6">
        <v>76.7</v>
      </c>
      <c r="DZ12" s="6">
        <v>6.3</v>
      </c>
      <c r="EA12" s="6">
        <v>0.4</v>
      </c>
      <c r="EB12" s="6">
        <v>0.76800000000000002</v>
      </c>
      <c r="EC12" s="6">
        <v>60.5</v>
      </c>
      <c r="ED12" s="6">
        <v>0.52100000000000002</v>
      </c>
      <c r="EE12" s="6">
        <v>39.5</v>
      </c>
      <c r="EF12" s="6">
        <v>0.46400000000000002</v>
      </c>
      <c r="EG12" s="6">
        <v>37</v>
      </c>
      <c r="EH12" s="6">
        <v>0.29399999999999998</v>
      </c>
      <c r="EI12" s="6">
        <v>23.2</v>
      </c>
      <c r="EJ12" s="6">
        <v>0.66</v>
      </c>
      <c r="EK12" s="6">
        <v>0.14599999999999999</v>
      </c>
      <c r="EL12" s="6">
        <v>11.5</v>
      </c>
      <c r="EM12" s="6">
        <v>0.14799999999999999</v>
      </c>
      <c r="EN12" s="6">
        <v>11.7</v>
      </c>
      <c r="EO12" s="6">
        <v>1.288</v>
      </c>
      <c r="EP12" s="6">
        <v>155.5</v>
      </c>
      <c r="EQ12" s="6">
        <v>1.27</v>
      </c>
      <c r="ER12" s="6">
        <v>97.99</v>
      </c>
      <c r="ES12" s="6">
        <v>0.11799999999999999</v>
      </c>
      <c r="ET12" s="6">
        <v>15.4</v>
      </c>
      <c r="EU12" s="6">
        <v>0.41899999999999998</v>
      </c>
      <c r="EV12" s="6">
        <v>54.8</v>
      </c>
      <c r="EW12" s="6">
        <v>0.23100000000000001</v>
      </c>
      <c r="EX12" s="6">
        <v>29.8</v>
      </c>
      <c r="EY12" s="6">
        <f t="shared" si="20"/>
        <v>0.7827329319318298</v>
      </c>
      <c r="EZ12" s="4">
        <f t="shared" si="21"/>
        <v>-1.9946808510638296</v>
      </c>
      <c r="FA12" s="4">
        <f t="shared" si="22"/>
        <v>3.7344398340249052</v>
      </c>
      <c r="FB12" s="4">
        <f t="shared" si="23"/>
        <v>-3.322259136212625</v>
      </c>
      <c r="FC12" s="4">
        <f t="shared" si="24"/>
        <v>11.188811188811183</v>
      </c>
      <c r="FD12" s="4">
        <f t="shared" si="25"/>
        <v>14.314445610353275</v>
      </c>
      <c r="FE12" s="6">
        <v>19.43</v>
      </c>
      <c r="FF12" s="6">
        <v>8.44</v>
      </c>
      <c r="FG12" s="6">
        <v>-1.02</v>
      </c>
      <c r="FH12" s="6">
        <v>87</v>
      </c>
      <c r="FI12" s="6">
        <v>0.45</v>
      </c>
      <c r="FJ12" s="6">
        <v>0.54700000000000004</v>
      </c>
      <c r="FK12" s="6">
        <v>59.8</v>
      </c>
      <c r="FL12" s="6">
        <v>0.36699999999999999</v>
      </c>
      <c r="FM12" s="6">
        <v>40.200000000000003</v>
      </c>
      <c r="FN12" s="6">
        <v>0.36699999999999999</v>
      </c>
      <c r="FO12" s="6">
        <v>40.200000000000003</v>
      </c>
      <c r="FP12" s="6">
        <v>0.17899999999999999</v>
      </c>
      <c r="FQ12" s="6">
        <v>19.600000000000001</v>
      </c>
      <c r="FR12" s="6">
        <v>0.45600000000000002</v>
      </c>
      <c r="FS12" s="6">
        <v>8.8999999999999996E-2</v>
      </c>
      <c r="FT12" s="6">
        <v>9.8000000000000007</v>
      </c>
      <c r="FU12" s="6">
        <v>8.8999999999999996E-2</v>
      </c>
      <c r="FV12" s="6">
        <v>9.8000000000000007</v>
      </c>
      <c r="FW12" s="6">
        <v>0.91400000000000003</v>
      </c>
      <c r="FX12" s="6">
        <v>174.1</v>
      </c>
      <c r="FY12" s="6">
        <v>1.91</v>
      </c>
      <c r="FZ12" s="6">
        <v>131.38</v>
      </c>
      <c r="GA12" s="6">
        <v>9.4E-2</v>
      </c>
      <c r="GB12" s="6">
        <v>17.2</v>
      </c>
      <c r="GC12" s="6">
        <v>0.248</v>
      </c>
      <c r="GD12" s="6">
        <v>45.3</v>
      </c>
      <c r="GE12" s="6">
        <v>0.20499999999999999</v>
      </c>
      <c r="GF12" s="6">
        <v>37.5</v>
      </c>
    </row>
    <row r="13" spans="1:188" ht="15.6">
      <c r="A13" t="s">
        <v>34</v>
      </c>
      <c r="B13" t="s">
        <v>35</v>
      </c>
      <c r="C13">
        <v>1</v>
      </c>
      <c r="D13" s="3">
        <v>38169</v>
      </c>
      <c r="E13">
        <v>1</v>
      </c>
      <c r="F13" s="4">
        <f t="shared" si="13"/>
        <v>19.676712328767124</v>
      </c>
      <c r="G13" s="4"/>
      <c r="H13">
        <v>26.3</v>
      </c>
      <c r="I13">
        <v>6.5</v>
      </c>
      <c r="J13">
        <v>43.1</v>
      </c>
      <c r="K13">
        <v>13.85</v>
      </c>
      <c r="L13">
        <v>27.45</v>
      </c>
      <c r="M13">
        <v>6.2</v>
      </c>
      <c r="N13">
        <v>46.3</v>
      </c>
      <c r="O13">
        <v>13.2</v>
      </c>
      <c r="P13">
        <v>16.8</v>
      </c>
      <c r="Q13">
        <v>8.9</v>
      </c>
      <c r="R13">
        <v>56.1</v>
      </c>
      <c r="S13">
        <v>4.9000000000000004</v>
      </c>
      <c r="T13">
        <v>17.55</v>
      </c>
      <c r="U13">
        <v>8.3000000000000007</v>
      </c>
      <c r="V13">
        <v>45.5</v>
      </c>
      <c r="W13">
        <v>5.0999999999999996</v>
      </c>
      <c r="X13" s="3">
        <v>45351</v>
      </c>
      <c r="Y13">
        <v>0.100925926</v>
      </c>
      <c r="Z13">
        <v>1.061111111</v>
      </c>
      <c r="AA13">
        <v>0.350925926</v>
      </c>
      <c r="AB13">
        <v>1</v>
      </c>
      <c r="AD13" s="3">
        <v>44722</v>
      </c>
      <c r="AE13" s="3">
        <v>44797</v>
      </c>
      <c r="AF13" s="4">
        <f t="shared" si="14"/>
        <v>1.7232876712328766</v>
      </c>
      <c r="AG13" s="1">
        <v>1.5</v>
      </c>
      <c r="AH13" s="11">
        <v>0</v>
      </c>
      <c r="AI13" s="11">
        <v>1</v>
      </c>
      <c r="AJ13" t="s">
        <v>103</v>
      </c>
      <c r="AK13">
        <v>1</v>
      </c>
      <c r="AL13" s="7">
        <v>2.2999999999999998</v>
      </c>
      <c r="AM13" s="3">
        <v>44827</v>
      </c>
      <c r="AN13">
        <v>0</v>
      </c>
      <c r="AO13">
        <v>0</v>
      </c>
      <c r="AP13">
        <v>2</v>
      </c>
      <c r="AQ13">
        <v>1</v>
      </c>
      <c r="AR13">
        <v>0</v>
      </c>
      <c r="AS13">
        <v>1</v>
      </c>
      <c r="AT13">
        <v>0</v>
      </c>
      <c r="AU13" s="4"/>
      <c r="AV13" s="4"/>
      <c r="AW13" s="4"/>
      <c r="AX13" s="4"/>
      <c r="AY13" s="4"/>
      <c r="AZ13" s="4"/>
      <c r="BA13" s="4"/>
      <c r="BB13" s="4"/>
      <c r="BC13">
        <v>13</v>
      </c>
      <c r="BD13">
        <v>49.818267123287669</v>
      </c>
      <c r="BE13">
        <v>8</v>
      </c>
      <c r="BF13">
        <v>3</v>
      </c>
      <c r="BG13">
        <v>3</v>
      </c>
      <c r="BH13">
        <v>24</v>
      </c>
      <c r="BI13">
        <v>14</v>
      </c>
      <c r="BJ13">
        <v>10</v>
      </c>
      <c r="BK13">
        <v>0</v>
      </c>
      <c r="BL13">
        <v>20</v>
      </c>
      <c r="BM13">
        <v>18</v>
      </c>
      <c r="BN13">
        <v>19</v>
      </c>
      <c r="BO13">
        <v>17</v>
      </c>
      <c r="BP13">
        <v>18</v>
      </c>
      <c r="BQ13">
        <v>17.5</v>
      </c>
      <c r="BR13">
        <v>52</v>
      </c>
      <c r="BS13">
        <v>165</v>
      </c>
      <c r="BT13">
        <v>19</v>
      </c>
      <c r="BU13">
        <v>1740</v>
      </c>
      <c r="BV13">
        <v>5400</v>
      </c>
      <c r="BW13" s="7">
        <v>36</v>
      </c>
      <c r="BX13" s="7">
        <v>38</v>
      </c>
      <c r="BY13" s="7">
        <v>1</v>
      </c>
      <c r="BZ13" s="7">
        <v>84</v>
      </c>
      <c r="CA13" s="7">
        <v>2</v>
      </c>
      <c r="CB13" s="7">
        <v>44</v>
      </c>
      <c r="CC13" s="7">
        <v>44</v>
      </c>
      <c r="CD13" s="7">
        <v>81</v>
      </c>
      <c r="CE13" s="7">
        <v>3</v>
      </c>
      <c r="CF13" s="7">
        <v>49</v>
      </c>
      <c r="CG13" s="7">
        <v>49</v>
      </c>
      <c r="CH13" s="7">
        <v>120</v>
      </c>
      <c r="CI13" s="7">
        <v>114</v>
      </c>
      <c r="CJ13" s="7">
        <v>114</v>
      </c>
      <c r="CK13" s="7">
        <v>117</v>
      </c>
      <c r="CL13" s="7">
        <v>105</v>
      </c>
      <c r="CM13" s="7">
        <v>111</v>
      </c>
      <c r="CN13" s="2">
        <f t="shared" si="15"/>
        <v>681</v>
      </c>
      <c r="CO13" s="4">
        <f t="shared" si="16"/>
        <v>3.5714285714285712</v>
      </c>
      <c r="CP13" s="4">
        <f t="shared" si="17"/>
        <v>-10.818713450292405</v>
      </c>
      <c r="CQ13" s="4">
        <f t="shared" si="18"/>
        <v>-22.222222222222221</v>
      </c>
      <c r="CR13" s="6">
        <v>28.72</v>
      </c>
      <c r="CS13" s="6">
        <v>1.36</v>
      </c>
      <c r="CT13" s="6">
        <v>-2</v>
      </c>
      <c r="CU13" s="6">
        <v>72.8</v>
      </c>
      <c r="CV13" s="6">
        <v>1.8</v>
      </c>
      <c r="CW13" s="6">
        <v>0.44</v>
      </c>
      <c r="CX13" s="6">
        <v>0.60299999999999998</v>
      </c>
      <c r="CY13" s="6">
        <v>60.5</v>
      </c>
      <c r="CZ13" s="6">
        <v>0.39300000000000002</v>
      </c>
      <c r="DA13" s="6">
        <v>39.5</v>
      </c>
      <c r="DB13" s="6">
        <v>0.39300000000000002</v>
      </c>
      <c r="DC13" s="6">
        <v>39.5</v>
      </c>
      <c r="DD13" s="6">
        <v>0.20899999999999999</v>
      </c>
      <c r="DE13" s="6">
        <v>20.9</v>
      </c>
      <c r="DF13" s="6">
        <v>0.497</v>
      </c>
      <c r="DG13" s="6">
        <v>0.105</v>
      </c>
      <c r="DH13" s="6">
        <v>10.5</v>
      </c>
      <c r="DI13" s="6">
        <v>0.105</v>
      </c>
      <c r="DJ13" s="6">
        <v>10.4</v>
      </c>
      <c r="DK13" s="6">
        <v>0.99399999999999999</v>
      </c>
      <c r="DL13" s="6">
        <v>145.6</v>
      </c>
      <c r="DM13" s="6">
        <v>1.47</v>
      </c>
      <c r="DN13" s="6">
        <v>120.77</v>
      </c>
      <c r="DO13" s="6">
        <v>8.4000000000000005E-2</v>
      </c>
      <c r="DP13" s="6">
        <v>13.9</v>
      </c>
      <c r="DQ13" s="6">
        <v>0.186</v>
      </c>
      <c r="DR13" s="6">
        <v>30.8</v>
      </c>
      <c r="DS13" s="6">
        <v>0.33300000000000002</v>
      </c>
      <c r="DT13" s="6">
        <v>55.3</v>
      </c>
      <c r="DU13" s="6">
        <f t="shared" si="19"/>
        <v>0.60279870828848225</v>
      </c>
      <c r="DV13" s="6">
        <v>23.24</v>
      </c>
      <c r="DW13" s="6">
        <v>2.7</v>
      </c>
      <c r="DX13" s="6">
        <v>-2.74</v>
      </c>
      <c r="DY13" s="6">
        <v>72.599999999999994</v>
      </c>
      <c r="DZ13" s="6">
        <v>2.2999999999999998</v>
      </c>
      <c r="EA13" s="6">
        <v>0.44</v>
      </c>
      <c r="EB13" s="6">
        <v>0.63800000000000001</v>
      </c>
      <c r="EC13" s="6">
        <v>60.7</v>
      </c>
      <c r="ED13" s="6">
        <v>0.41199999999999998</v>
      </c>
      <c r="EE13" s="6">
        <v>39.299999999999997</v>
      </c>
      <c r="EF13" s="6">
        <v>0.41099999999999998</v>
      </c>
      <c r="EG13" s="6">
        <v>39.200000000000003</v>
      </c>
      <c r="EH13" s="6">
        <v>0.22500000000000001</v>
      </c>
      <c r="EI13" s="6">
        <v>21.5</v>
      </c>
      <c r="EJ13" s="6">
        <v>0.52400000000000002</v>
      </c>
      <c r="EK13" s="6">
        <v>0.113</v>
      </c>
      <c r="EL13" s="6">
        <v>10.7</v>
      </c>
      <c r="EM13" s="6">
        <v>0.113</v>
      </c>
      <c r="EN13" s="6">
        <v>10.7</v>
      </c>
      <c r="EO13" s="6">
        <v>1.0469999999999999</v>
      </c>
      <c r="EP13" s="6">
        <v>145.1</v>
      </c>
      <c r="EQ13" s="6">
        <v>1.39</v>
      </c>
      <c r="ER13" s="6">
        <v>114.65</v>
      </c>
      <c r="ES13" s="6">
        <v>9.2999999999999999E-2</v>
      </c>
      <c r="ET13" s="6">
        <v>14.6</v>
      </c>
      <c r="EU13" s="6">
        <v>0.219</v>
      </c>
      <c r="EV13" s="6">
        <v>34.4</v>
      </c>
      <c r="EW13" s="6">
        <v>0.32600000000000001</v>
      </c>
      <c r="EX13" s="6">
        <v>51</v>
      </c>
      <c r="EY13" s="6">
        <f t="shared" si="20"/>
        <v>0.63323157435673783</v>
      </c>
      <c r="EZ13" s="4">
        <f t="shared" si="21"/>
        <v>0.27472527472527863</v>
      </c>
      <c r="FA13" s="4">
        <f t="shared" si="22"/>
        <v>-2.8708133971291936</v>
      </c>
      <c r="FB13" s="4">
        <f t="shared" si="23"/>
        <v>0.34340659340659341</v>
      </c>
      <c r="FC13" s="4">
        <f t="shared" si="24"/>
        <v>5.4421768707483036</v>
      </c>
      <c r="FD13" s="4">
        <f t="shared" si="25"/>
        <v>5.0674836466009694</v>
      </c>
      <c r="FE13" s="6">
        <v>93.83</v>
      </c>
      <c r="FF13" s="6">
        <v>-21.93</v>
      </c>
      <c r="FG13" s="6">
        <v>4.05</v>
      </c>
      <c r="FH13" s="6">
        <v>88</v>
      </c>
      <c r="FI13" s="6">
        <v>0.53</v>
      </c>
      <c r="FJ13" s="6">
        <v>0.504</v>
      </c>
      <c r="FK13" s="6">
        <v>57.6</v>
      </c>
      <c r="FL13" s="6">
        <v>0.36899999999999999</v>
      </c>
      <c r="FM13" s="6">
        <v>42.3</v>
      </c>
      <c r="FN13" s="6">
        <v>0.36899999999999999</v>
      </c>
      <c r="FO13" s="6">
        <v>42.4</v>
      </c>
      <c r="FP13" s="6">
        <v>0.13400000000000001</v>
      </c>
      <c r="FQ13" s="6">
        <v>15.3</v>
      </c>
      <c r="FR13" s="6">
        <v>0.436</v>
      </c>
      <c r="FS13" s="6">
        <v>6.7000000000000004E-2</v>
      </c>
      <c r="FT13" s="6">
        <v>7.6</v>
      </c>
      <c r="FU13" s="6">
        <v>6.7000000000000004E-2</v>
      </c>
      <c r="FV13" s="6">
        <v>7.7</v>
      </c>
      <c r="FW13" s="6">
        <v>0.871</v>
      </c>
      <c r="FX13" s="6">
        <v>175.9</v>
      </c>
      <c r="FY13" s="6">
        <v>2.02</v>
      </c>
      <c r="FZ13" s="6">
        <v>137.81</v>
      </c>
      <c r="GA13" s="6">
        <v>4.8000000000000001E-2</v>
      </c>
      <c r="GB13" s="6">
        <v>9.6</v>
      </c>
      <c r="GC13" s="6">
        <v>0.192</v>
      </c>
      <c r="GD13" s="6">
        <v>38.200000000000003</v>
      </c>
      <c r="GE13" s="6">
        <v>0.26300000000000001</v>
      </c>
      <c r="GF13" s="6">
        <v>52.1</v>
      </c>
    </row>
    <row r="14" spans="1:188" ht="15.6">
      <c r="A14" t="s">
        <v>50</v>
      </c>
      <c r="B14" t="s">
        <v>51</v>
      </c>
      <c r="C14">
        <v>1</v>
      </c>
      <c r="D14" s="3">
        <v>31633</v>
      </c>
      <c r="E14">
        <v>1</v>
      </c>
      <c r="F14" s="4">
        <f t="shared" si="13"/>
        <v>37.712328767123289</v>
      </c>
      <c r="G14" s="4"/>
      <c r="H14">
        <v>27.65</v>
      </c>
      <c r="I14">
        <v>5.9</v>
      </c>
      <c r="J14">
        <v>36.9</v>
      </c>
      <c r="K14">
        <v>15</v>
      </c>
      <c r="L14">
        <v>26.35</v>
      </c>
      <c r="M14">
        <v>6.4</v>
      </c>
      <c r="N14">
        <v>39.200000000000003</v>
      </c>
      <c r="O14">
        <v>14.05</v>
      </c>
      <c r="P14">
        <v>17.7</v>
      </c>
      <c r="Q14">
        <v>8</v>
      </c>
      <c r="R14">
        <v>48.6</v>
      </c>
      <c r="S14">
        <v>5.85</v>
      </c>
      <c r="T14">
        <v>17.7</v>
      </c>
      <c r="U14">
        <v>6.8</v>
      </c>
      <c r="V14">
        <v>43.5</v>
      </c>
      <c r="W14">
        <v>5.7</v>
      </c>
      <c r="X14" s="3">
        <v>45398</v>
      </c>
      <c r="Y14">
        <v>0.18571428600000001</v>
      </c>
      <c r="Z14">
        <v>10.74285714</v>
      </c>
      <c r="AA14">
        <v>0.18571428600000001</v>
      </c>
      <c r="AB14">
        <v>2</v>
      </c>
      <c r="AD14" s="3">
        <v>44680</v>
      </c>
      <c r="AE14" s="3">
        <v>44796</v>
      </c>
      <c r="AF14" s="4">
        <f t="shared" si="14"/>
        <v>1.9671232876712328</v>
      </c>
      <c r="AG14" s="1">
        <v>1</v>
      </c>
      <c r="AH14" s="11">
        <v>0</v>
      </c>
      <c r="AI14" s="11">
        <v>0</v>
      </c>
      <c r="AJ14" t="s">
        <v>105</v>
      </c>
      <c r="AK14">
        <v>1</v>
      </c>
      <c r="AL14" s="12">
        <v>1</v>
      </c>
      <c r="AM14" s="16">
        <v>45278</v>
      </c>
      <c r="AN14" s="12">
        <v>0</v>
      </c>
      <c r="AO14" s="12">
        <v>0</v>
      </c>
      <c r="AP14">
        <v>1</v>
      </c>
      <c r="AQ14">
        <v>1</v>
      </c>
      <c r="AR14">
        <v>0</v>
      </c>
      <c r="AS14">
        <v>1</v>
      </c>
      <c r="AT14">
        <v>0</v>
      </c>
      <c r="AU14">
        <v>1429853.8</v>
      </c>
      <c r="AV14">
        <v>916632.62161000003</v>
      </c>
      <c r="AW14">
        <v>513221.17839000002</v>
      </c>
      <c r="AX14">
        <v>445833.49900000001</v>
      </c>
      <c r="AY14">
        <v>4975.17</v>
      </c>
      <c r="AZ14">
        <v>1603.8320000000001</v>
      </c>
      <c r="BA14">
        <v>12465.727999999999</v>
      </c>
      <c r="BB14">
        <v>8824.2309999999998</v>
      </c>
      <c r="BC14" s="15">
        <v>13</v>
      </c>
      <c r="BD14">
        <v>47.415623287671231</v>
      </c>
      <c r="BE14">
        <v>14</v>
      </c>
      <c r="BF14">
        <v>4</v>
      </c>
      <c r="BG14">
        <v>1</v>
      </c>
      <c r="BH14">
        <v>41</v>
      </c>
      <c r="BI14">
        <v>21</v>
      </c>
      <c r="BJ14">
        <v>17</v>
      </c>
      <c r="BK14">
        <v>3</v>
      </c>
      <c r="BL14">
        <v>19</v>
      </c>
      <c r="BM14">
        <v>19</v>
      </c>
      <c r="BN14">
        <v>19</v>
      </c>
      <c r="BO14">
        <v>23</v>
      </c>
      <c r="BP14">
        <v>29</v>
      </c>
      <c r="BQ14">
        <v>26</v>
      </c>
      <c r="BR14">
        <v>78</v>
      </c>
      <c r="BS14">
        <v>165</v>
      </c>
      <c r="BW14" s="22">
        <v>50</v>
      </c>
      <c r="BX14" s="22">
        <v>53</v>
      </c>
      <c r="BY14" s="22">
        <v>1</v>
      </c>
      <c r="BZ14" s="22">
        <v>96</v>
      </c>
      <c r="CA14" s="22">
        <v>2</v>
      </c>
      <c r="CB14" s="22">
        <v>50</v>
      </c>
      <c r="CC14" s="22">
        <v>51</v>
      </c>
      <c r="CD14" s="22">
        <v>93</v>
      </c>
      <c r="CE14" s="22">
        <v>3</v>
      </c>
      <c r="CF14" s="22">
        <v>49</v>
      </c>
      <c r="CG14" s="22">
        <v>52</v>
      </c>
      <c r="CH14" s="22">
        <v>124</v>
      </c>
      <c r="CI14" s="22">
        <v>116</v>
      </c>
      <c r="CJ14" s="22">
        <v>111</v>
      </c>
      <c r="CK14" s="22">
        <v>112</v>
      </c>
      <c r="CL14" s="22">
        <v>112</v>
      </c>
      <c r="CM14" s="22">
        <v>112</v>
      </c>
      <c r="CN14" s="2">
        <f t="shared" si="15"/>
        <v>687</v>
      </c>
      <c r="CO14" s="4">
        <f t="shared" si="16"/>
        <v>3.125</v>
      </c>
      <c r="CP14" s="4">
        <f t="shared" si="17"/>
        <v>-9.5819459859415304</v>
      </c>
      <c r="CQ14" s="4">
        <f t="shared" si="18"/>
        <v>0</v>
      </c>
      <c r="CR14" s="15">
        <v>47.79</v>
      </c>
      <c r="CS14" s="15">
        <v>0.86</v>
      </c>
      <c r="CT14" s="15">
        <v>-0.77</v>
      </c>
      <c r="CU14" s="15">
        <v>86.1</v>
      </c>
      <c r="CV14" s="15">
        <v>2.9</v>
      </c>
      <c r="CW14" s="15">
        <v>0.52</v>
      </c>
      <c r="CX14" s="15">
        <v>0.61499999999999999</v>
      </c>
      <c r="CY14" s="15">
        <v>60.6</v>
      </c>
      <c r="CZ14" s="15">
        <v>0.39800000000000002</v>
      </c>
      <c r="DA14" s="15">
        <v>39.299999999999997</v>
      </c>
      <c r="DB14" s="15">
        <v>0.39800000000000002</v>
      </c>
      <c r="DC14" s="15">
        <v>39.299999999999997</v>
      </c>
      <c r="DD14" s="15">
        <v>0.216</v>
      </c>
      <c r="DE14" s="15">
        <v>21.4</v>
      </c>
      <c r="DF14" s="15">
        <v>0.504</v>
      </c>
      <c r="DG14" s="15">
        <v>0.109</v>
      </c>
      <c r="DH14" s="15">
        <v>10.8</v>
      </c>
      <c r="DI14" s="15">
        <v>0.109</v>
      </c>
      <c r="DJ14" s="15">
        <v>10.6</v>
      </c>
      <c r="DK14" s="15">
        <v>1.0129999999999999</v>
      </c>
      <c r="DL14" s="15">
        <v>172.8</v>
      </c>
      <c r="DM14" s="15">
        <v>1.71</v>
      </c>
      <c r="DN14" s="15">
        <v>118.51</v>
      </c>
      <c r="DO14" s="15">
        <v>8.1000000000000003E-2</v>
      </c>
      <c r="DP14" s="15">
        <v>13.2</v>
      </c>
      <c r="DQ14" s="15">
        <v>0.311</v>
      </c>
      <c r="DR14" s="15">
        <v>50.5</v>
      </c>
      <c r="DS14" s="15">
        <v>0.223</v>
      </c>
      <c r="DT14" s="15">
        <v>36.299999999999997</v>
      </c>
      <c r="DU14" s="6">
        <f t="shared" si="19"/>
        <v>0.72652096869462479</v>
      </c>
      <c r="DV14" s="15">
        <v>37.25</v>
      </c>
      <c r="DW14" s="15">
        <v>-1.53</v>
      </c>
      <c r="DX14" s="15">
        <v>-8.49</v>
      </c>
      <c r="DY14" s="15">
        <v>82.7</v>
      </c>
      <c r="DZ14" s="15">
        <v>3.4</v>
      </c>
      <c r="EA14" s="15">
        <v>0.5</v>
      </c>
      <c r="EB14" s="15">
        <v>0.628</v>
      </c>
      <c r="EC14" s="15">
        <v>61.7</v>
      </c>
      <c r="ED14" s="15">
        <v>0.39100000000000001</v>
      </c>
      <c r="EE14" s="15">
        <v>38.4</v>
      </c>
      <c r="EF14" s="15">
        <v>0.39100000000000001</v>
      </c>
      <c r="EG14" s="15">
        <v>38.5</v>
      </c>
      <c r="EH14" s="15">
        <v>0.23699999999999999</v>
      </c>
      <c r="EI14" s="15">
        <v>23.2</v>
      </c>
      <c r="EJ14" s="15">
        <v>0.51</v>
      </c>
      <c r="EK14" s="15">
        <v>0.11899999999999999</v>
      </c>
      <c r="EL14" s="15">
        <v>11.6</v>
      </c>
      <c r="EM14" s="15">
        <v>0.11899999999999999</v>
      </c>
      <c r="EN14" s="15">
        <v>11.6</v>
      </c>
      <c r="EO14" s="15">
        <v>1.0189999999999999</v>
      </c>
      <c r="EP14" s="15">
        <v>165.3</v>
      </c>
      <c r="EQ14" s="15">
        <v>1.62</v>
      </c>
      <c r="ER14" s="15">
        <v>117.84</v>
      </c>
      <c r="ES14" s="15">
        <v>9.9000000000000005E-2</v>
      </c>
      <c r="ET14" s="15">
        <v>15.7</v>
      </c>
      <c r="EU14" s="15">
        <v>0.311</v>
      </c>
      <c r="EV14" s="15">
        <v>49.5</v>
      </c>
      <c r="EW14" s="15">
        <v>0.218</v>
      </c>
      <c r="EX14" s="15">
        <v>34.799999999999997</v>
      </c>
      <c r="EY14" s="6">
        <f t="shared" si="20"/>
        <v>0.70179904955872374</v>
      </c>
      <c r="EZ14" s="4">
        <f t="shared" si="21"/>
        <v>3.9488966318234517</v>
      </c>
      <c r="FA14" s="4">
        <f t="shared" si="22"/>
        <v>-8.4112149532710312</v>
      </c>
      <c r="FB14" s="4">
        <f t="shared" si="23"/>
        <v>4.3402777777777777</v>
      </c>
      <c r="FC14" s="4">
        <f t="shared" si="24"/>
        <v>5.2631578947368345</v>
      </c>
      <c r="FD14" s="4">
        <f t="shared" si="25"/>
        <v>0.56535313475656201</v>
      </c>
      <c r="FE14" s="15">
        <v>82.31</v>
      </c>
      <c r="FF14" s="15">
        <v>3.63</v>
      </c>
      <c r="FG14" s="15">
        <v>-1.27</v>
      </c>
      <c r="FH14" s="15">
        <v>85.9</v>
      </c>
      <c r="FI14" s="15">
        <v>0.52</v>
      </c>
      <c r="FJ14" s="15">
        <v>0.51100000000000001</v>
      </c>
      <c r="FK14" s="15">
        <v>60.1</v>
      </c>
      <c r="FL14" s="15">
        <v>0.33900000000000002</v>
      </c>
      <c r="FM14" s="15">
        <v>39.9</v>
      </c>
      <c r="FN14" s="15">
        <v>0.33900000000000002</v>
      </c>
      <c r="FO14" s="15">
        <v>39.9</v>
      </c>
      <c r="FP14" s="15">
        <v>0.17199999999999999</v>
      </c>
      <c r="FQ14" s="15">
        <v>20.3</v>
      </c>
      <c r="FR14" s="15">
        <v>0.42499999999999999</v>
      </c>
      <c r="FS14" s="15">
        <v>8.5999999999999993E-2</v>
      </c>
      <c r="FT14" s="15">
        <v>10.1</v>
      </c>
      <c r="FU14" s="15">
        <v>8.5999999999999993E-2</v>
      </c>
      <c r="FV14" s="15">
        <v>10.1</v>
      </c>
      <c r="FW14" s="15">
        <v>0.85</v>
      </c>
      <c r="FX14" s="15">
        <v>171.7</v>
      </c>
      <c r="FY14" s="15">
        <v>2.02</v>
      </c>
      <c r="FZ14" s="15">
        <v>141.21</v>
      </c>
      <c r="GA14" s="15">
        <v>5.8999999999999997E-2</v>
      </c>
      <c r="GB14" s="15">
        <v>11.5</v>
      </c>
      <c r="GC14" s="15">
        <v>0.221</v>
      </c>
      <c r="GD14" s="15">
        <v>43.2</v>
      </c>
      <c r="GE14" s="15">
        <v>0.23100000000000001</v>
      </c>
      <c r="GF14" s="15">
        <v>45.3</v>
      </c>
    </row>
    <row r="15" spans="1:188" ht="15.6">
      <c r="A15" t="s">
        <v>36</v>
      </c>
      <c r="B15" t="s">
        <v>37</v>
      </c>
      <c r="C15">
        <v>1</v>
      </c>
      <c r="D15" s="3">
        <v>36229</v>
      </c>
      <c r="E15">
        <v>1</v>
      </c>
      <c r="F15" s="4">
        <f t="shared" si="13"/>
        <v>25.005479452054793</v>
      </c>
      <c r="G15" s="4"/>
      <c r="H15">
        <v>25.15</v>
      </c>
      <c r="I15">
        <v>7.9</v>
      </c>
      <c r="J15">
        <v>59.1</v>
      </c>
      <c r="K15">
        <v>12.6</v>
      </c>
      <c r="L15">
        <v>25.85</v>
      </c>
      <c r="M15">
        <v>6.1</v>
      </c>
      <c r="N15">
        <v>49.2</v>
      </c>
      <c r="O15">
        <v>13.4</v>
      </c>
      <c r="P15">
        <v>16.95</v>
      </c>
      <c r="Q15">
        <v>6.8</v>
      </c>
      <c r="R15">
        <v>47.9</v>
      </c>
      <c r="S15">
        <v>5.85</v>
      </c>
      <c r="T15">
        <v>20.2</v>
      </c>
      <c r="U15">
        <v>5</v>
      </c>
      <c r="V15">
        <v>33.1</v>
      </c>
      <c r="W15">
        <v>5.5</v>
      </c>
      <c r="X15" s="3">
        <v>45356</v>
      </c>
      <c r="Y15">
        <v>8.5915492999999996E-2</v>
      </c>
      <c r="Z15">
        <v>0.79718309899999995</v>
      </c>
      <c r="AA15">
        <v>6.9014085000000003E-2</v>
      </c>
      <c r="AB15">
        <v>2</v>
      </c>
      <c r="AD15" s="3">
        <v>45035</v>
      </c>
      <c r="AE15" s="3">
        <v>45063</v>
      </c>
      <c r="AF15" s="4">
        <f t="shared" si="14"/>
        <v>0.8794520547945206</v>
      </c>
      <c r="AG15" s="2">
        <v>1</v>
      </c>
      <c r="AH15" s="7">
        <v>0</v>
      </c>
      <c r="AI15" s="7">
        <v>0</v>
      </c>
      <c r="AJ15" t="s">
        <v>101</v>
      </c>
      <c r="AK15">
        <v>0</v>
      </c>
      <c r="AL15" s="12">
        <v>1</v>
      </c>
      <c r="AM15" s="16">
        <v>45476</v>
      </c>
      <c r="AN15" s="12">
        <v>0</v>
      </c>
      <c r="AO15" s="12">
        <v>0</v>
      </c>
      <c r="AP15">
        <v>1</v>
      </c>
      <c r="AT15">
        <v>1</v>
      </c>
      <c r="AU15" s="4">
        <v>1284982.2</v>
      </c>
      <c r="AV15" s="4">
        <v>997751.72573999991</v>
      </c>
      <c r="AW15" s="4">
        <v>486396.76974000002</v>
      </c>
      <c r="AX15" s="4">
        <v>393367.57999999996</v>
      </c>
      <c r="AY15" s="4">
        <v>4441.8936000000003</v>
      </c>
      <c r="AZ15" s="4">
        <v>1073.6848</v>
      </c>
      <c r="BA15" s="4">
        <v>13474.456600000001</v>
      </c>
      <c r="BB15" s="4">
        <v>8181.3449999999993</v>
      </c>
      <c r="BC15">
        <v>13</v>
      </c>
      <c r="BD15">
        <v>64.926554794520555</v>
      </c>
      <c r="BE15">
        <v>1</v>
      </c>
      <c r="BF15">
        <v>4</v>
      </c>
      <c r="BG15">
        <v>1</v>
      </c>
      <c r="BH15">
        <v>9</v>
      </c>
      <c r="BI15">
        <v>3</v>
      </c>
      <c r="BJ15">
        <v>6</v>
      </c>
      <c r="BK15">
        <v>0</v>
      </c>
      <c r="BL15">
        <v>20</v>
      </c>
      <c r="BM15">
        <v>19</v>
      </c>
      <c r="BN15">
        <v>19.5</v>
      </c>
      <c r="BO15">
        <v>22</v>
      </c>
      <c r="BP15">
        <v>21</v>
      </c>
      <c r="BQ15">
        <v>21.5</v>
      </c>
      <c r="BR15">
        <v>46</v>
      </c>
      <c r="BS15">
        <v>165</v>
      </c>
      <c r="BT15">
        <v>17</v>
      </c>
      <c r="BU15">
        <v>6930</v>
      </c>
      <c r="BV15">
        <v>10182</v>
      </c>
      <c r="BW15" s="22">
        <v>31</v>
      </c>
      <c r="BX15" s="22">
        <v>32</v>
      </c>
      <c r="BY15" s="22">
        <v>3</v>
      </c>
      <c r="BZ15" s="22">
        <v>90</v>
      </c>
      <c r="CA15" s="22">
        <v>4</v>
      </c>
      <c r="CB15" s="22">
        <v>35</v>
      </c>
      <c r="CC15" s="22">
        <v>35</v>
      </c>
      <c r="CD15" s="22">
        <v>88</v>
      </c>
      <c r="CE15" s="22">
        <v>1</v>
      </c>
      <c r="CF15" s="22">
        <v>30</v>
      </c>
      <c r="CG15" s="22">
        <v>31</v>
      </c>
      <c r="CH15" s="22">
        <v>129</v>
      </c>
      <c r="CI15" s="22">
        <v>123</v>
      </c>
      <c r="CJ15" s="22">
        <v>121</v>
      </c>
      <c r="CK15" s="22">
        <v>122</v>
      </c>
      <c r="CL15" s="22">
        <v>122</v>
      </c>
      <c r="CM15" s="22">
        <v>128</v>
      </c>
      <c r="CN15" s="2">
        <f t="shared" si="15"/>
        <v>745</v>
      </c>
      <c r="CO15" s="4">
        <f t="shared" si="16"/>
        <v>2.2222222222222223</v>
      </c>
      <c r="CP15" s="4">
        <f t="shared" si="17"/>
        <v>-6.3508064516129004</v>
      </c>
      <c r="CQ15" s="4">
        <f t="shared" si="18"/>
        <v>-12.903225806451612</v>
      </c>
      <c r="CR15" s="15">
        <v>48.66</v>
      </c>
      <c r="CS15" s="15">
        <v>6.07</v>
      </c>
      <c r="CT15" s="15">
        <v>-1.69</v>
      </c>
      <c r="CU15" s="15">
        <v>75.900000000000006</v>
      </c>
      <c r="CV15" s="15">
        <v>3.4</v>
      </c>
      <c r="CW15" s="15">
        <v>0.46</v>
      </c>
      <c r="CX15" s="15">
        <v>0.55200000000000005</v>
      </c>
      <c r="CY15" s="15">
        <v>56.3</v>
      </c>
      <c r="CZ15" s="15">
        <v>0.42799999999999999</v>
      </c>
      <c r="DA15" s="15">
        <v>43.6</v>
      </c>
      <c r="DB15" s="15">
        <v>0.42799999999999999</v>
      </c>
      <c r="DC15" s="15">
        <v>43.7</v>
      </c>
      <c r="DD15" s="15">
        <v>0.125</v>
      </c>
      <c r="DE15" s="15">
        <v>12.7</v>
      </c>
      <c r="DF15" s="15">
        <v>0.49</v>
      </c>
      <c r="DG15" s="15">
        <v>6.2E-2</v>
      </c>
      <c r="DH15" s="15">
        <v>6.3</v>
      </c>
      <c r="DI15" s="15">
        <v>6.2E-2</v>
      </c>
      <c r="DJ15" s="15">
        <v>6.4</v>
      </c>
      <c r="DK15" s="15">
        <v>0.97899999999999998</v>
      </c>
      <c r="DL15" s="15">
        <v>151.69999999999999</v>
      </c>
      <c r="DM15" s="15">
        <v>1.55</v>
      </c>
      <c r="DN15" s="15">
        <v>122.63</v>
      </c>
      <c r="DO15" s="15">
        <v>8.7999999999999995E-2</v>
      </c>
      <c r="DP15" s="15">
        <v>15.9</v>
      </c>
      <c r="DQ15" s="15">
        <v>0.29099999999999998</v>
      </c>
      <c r="DR15" s="15">
        <v>52.6</v>
      </c>
      <c r="DS15" s="15">
        <v>0.17299999999999999</v>
      </c>
      <c r="DT15" s="15">
        <v>31.5</v>
      </c>
      <c r="DU15" s="6">
        <f t="shared" si="19"/>
        <v>0.61893500774688093</v>
      </c>
      <c r="DV15" s="15">
        <v>54.12</v>
      </c>
      <c r="DW15" s="15">
        <v>6.67</v>
      </c>
      <c r="DX15" s="15">
        <v>-4.76</v>
      </c>
      <c r="DY15" s="15">
        <v>75.5</v>
      </c>
      <c r="DZ15" s="15">
        <v>2.1</v>
      </c>
      <c r="EA15" s="15">
        <v>0.46</v>
      </c>
      <c r="EB15" s="15">
        <v>0.55500000000000005</v>
      </c>
      <c r="EC15" s="15">
        <v>56.6</v>
      </c>
      <c r="ED15" s="15">
        <v>0.42199999999999999</v>
      </c>
      <c r="EE15" s="15">
        <v>43.4</v>
      </c>
      <c r="EF15" s="15">
        <v>0.42199999999999999</v>
      </c>
      <c r="EG15" s="15">
        <v>43.5</v>
      </c>
      <c r="EH15" s="15">
        <v>0.13</v>
      </c>
      <c r="EI15" s="15">
        <v>13</v>
      </c>
      <c r="EJ15" s="15">
        <v>0.48699999999999999</v>
      </c>
      <c r="EK15" s="15">
        <v>6.6000000000000003E-2</v>
      </c>
      <c r="EL15" s="15">
        <v>6.4</v>
      </c>
      <c r="EM15" s="15">
        <v>6.6000000000000003E-2</v>
      </c>
      <c r="EN15" s="15">
        <v>6.6</v>
      </c>
      <c r="EO15" s="15">
        <v>0.97199999999999998</v>
      </c>
      <c r="EP15" s="15">
        <v>151.30000000000001</v>
      </c>
      <c r="EQ15" s="15">
        <v>1.56</v>
      </c>
      <c r="ER15" s="15">
        <v>123.48</v>
      </c>
      <c r="ES15" s="15">
        <v>8.8999999999999996E-2</v>
      </c>
      <c r="ET15" s="15">
        <v>16.100000000000001</v>
      </c>
      <c r="EU15" s="15">
        <v>0.29199999999999998</v>
      </c>
      <c r="EV15" s="15">
        <v>52.5</v>
      </c>
      <c r="EW15" s="15">
        <v>0.17399999999999999</v>
      </c>
      <c r="EX15" s="15">
        <v>31.4</v>
      </c>
      <c r="EY15" s="6">
        <f t="shared" si="20"/>
        <v>0.61143505021056044</v>
      </c>
      <c r="EZ15" s="4">
        <f t="shared" si="21"/>
        <v>0.52700922266140404</v>
      </c>
      <c r="FA15" s="4">
        <f t="shared" si="22"/>
        <v>-2.3622047244094548</v>
      </c>
      <c r="FB15" s="4">
        <f t="shared" si="23"/>
        <v>0.26367831245878526</v>
      </c>
      <c r="FC15" s="4">
        <f t="shared" si="24"/>
        <v>-0.64516129032258118</v>
      </c>
      <c r="FD15" s="4">
        <f t="shared" si="25"/>
        <v>-0.69314197178505144</v>
      </c>
      <c r="FE15" s="15">
        <v>108.58</v>
      </c>
      <c r="FF15" s="15">
        <v>16.98</v>
      </c>
      <c r="FG15" s="15">
        <v>2.35</v>
      </c>
      <c r="FH15" s="15">
        <v>86.3</v>
      </c>
      <c r="FI15" s="15">
        <v>0.53</v>
      </c>
      <c r="FJ15" s="15">
        <v>0.438</v>
      </c>
      <c r="FK15" s="15">
        <v>55.9</v>
      </c>
      <c r="FL15" s="15">
        <v>0.35499999999999998</v>
      </c>
      <c r="FM15" s="15">
        <v>44.5</v>
      </c>
      <c r="FN15" s="15">
        <v>0.35499999999999998</v>
      </c>
      <c r="FO15" s="15">
        <v>44.8</v>
      </c>
      <c r="FP15" s="15">
        <v>8.4000000000000005E-2</v>
      </c>
      <c r="FQ15" s="15">
        <v>10.8</v>
      </c>
      <c r="FR15" s="15">
        <v>0.39300000000000002</v>
      </c>
      <c r="FS15" s="15">
        <v>3.7999999999999999E-2</v>
      </c>
      <c r="FT15" s="15">
        <v>5.2</v>
      </c>
      <c r="FU15" s="15">
        <v>4.5999999999999999E-2</v>
      </c>
      <c r="FV15" s="15">
        <v>5.7</v>
      </c>
      <c r="FW15" s="15">
        <v>0.80300000000000005</v>
      </c>
      <c r="FX15" s="15">
        <v>172.5</v>
      </c>
      <c r="FY15" s="15">
        <v>2.19</v>
      </c>
      <c r="FZ15" s="15">
        <v>152.1</v>
      </c>
      <c r="GA15" s="15">
        <v>6.7000000000000004E-2</v>
      </c>
      <c r="GB15" s="15">
        <v>15.1</v>
      </c>
      <c r="GC15" s="15">
        <v>0.18099999999999999</v>
      </c>
      <c r="GD15" s="15">
        <v>41.4</v>
      </c>
      <c r="GE15" s="15">
        <v>0.191</v>
      </c>
      <c r="GF15" s="15">
        <v>43.5</v>
      </c>
    </row>
    <row r="16" spans="1:188" ht="15.6">
      <c r="A16" t="s">
        <v>24</v>
      </c>
      <c r="B16" t="s">
        <v>25</v>
      </c>
      <c r="C16">
        <v>1</v>
      </c>
      <c r="D16" s="3">
        <v>30386</v>
      </c>
      <c r="E16">
        <v>0</v>
      </c>
      <c r="F16" s="4">
        <f t="shared" si="13"/>
        <v>40.975342465753428</v>
      </c>
      <c r="G16" s="4"/>
      <c r="H16">
        <v>31.15</v>
      </c>
      <c r="I16">
        <v>6.8</v>
      </c>
      <c r="J16">
        <v>45.8</v>
      </c>
      <c r="K16">
        <v>15.75</v>
      </c>
      <c r="L16">
        <v>31.75</v>
      </c>
      <c r="M16">
        <v>7</v>
      </c>
      <c r="N16">
        <v>41.4</v>
      </c>
      <c r="O16">
        <v>16.55</v>
      </c>
      <c r="P16">
        <v>20.25</v>
      </c>
      <c r="Q16">
        <v>10.9</v>
      </c>
      <c r="R16">
        <v>62.7</v>
      </c>
      <c r="S16">
        <v>4.6500000000000004</v>
      </c>
      <c r="T16">
        <v>21.55</v>
      </c>
      <c r="U16">
        <v>10.7</v>
      </c>
      <c r="V16">
        <v>60.8</v>
      </c>
      <c r="W16">
        <v>4.0999999999999996</v>
      </c>
      <c r="X16" s="3">
        <v>45342</v>
      </c>
      <c r="Y16">
        <v>2.6617827E-2</v>
      </c>
      <c r="Z16">
        <v>1.0241758240000001</v>
      </c>
      <c r="AA16">
        <v>5.0549449999999999E-3</v>
      </c>
      <c r="AB16">
        <v>2</v>
      </c>
      <c r="AD16" s="3">
        <v>44696</v>
      </c>
      <c r="AE16" s="3">
        <v>45006</v>
      </c>
      <c r="AF16" s="4">
        <f t="shared" si="14"/>
        <v>1.7698630136986302</v>
      </c>
      <c r="AG16" s="2">
        <v>1</v>
      </c>
      <c r="AH16" s="7">
        <v>0</v>
      </c>
      <c r="AI16" s="7">
        <v>0</v>
      </c>
      <c r="AJ16" t="s">
        <v>101</v>
      </c>
      <c r="AK16">
        <v>0</v>
      </c>
      <c r="AL16" s="7">
        <v>1</v>
      </c>
      <c r="AM16" s="3">
        <v>45180</v>
      </c>
      <c r="AN16">
        <v>0</v>
      </c>
      <c r="AO16">
        <v>0</v>
      </c>
      <c r="AP16">
        <v>2</v>
      </c>
      <c r="AT16">
        <v>1</v>
      </c>
      <c r="AU16" s="4"/>
      <c r="AV16" s="4"/>
      <c r="AW16" s="4"/>
      <c r="AX16" s="4"/>
      <c r="AY16" s="4"/>
      <c r="AZ16" s="4"/>
      <c r="BA16" s="4"/>
      <c r="BB16" s="4"/>
      <c r="BC16">
        <v>13</v>
      </c>
      <c r="BD16">
        <v>49.257253424657534</v>
      </c>
      <c r="BE16">
        <v>6</v>
      </c>
      <c r="BF16">
        <v>2</v>
      </c>
      <c r="BG16">
        <v>3</v>
      </c>
      <c r="BH16">
        <v>20</v>
      </c>
      <c r="BI16">
        <v>10</v>
      </c>
      <c r="BJ16">
        <v>3</v>
      </c>
      <c r="BK16">
        <v>1</v>
      </c>
      <c r="BL16">
        <v>23</v>
      </c>
      <c r="BM16">
        <v>20</v>
      </c>
      <c r="BN16">
        <v>21.5</v>
      </c>
      <c r="BO16">
        <v>22</v>
      </c>
      <c r="BP16">
        <v>20</v>
      </c>
      <c r="BQ16">
        <v>21</v>
      </c>
      <c r="BR16">
        <v>92</v>
      </c>
      <c r="BS16">
        <v>184</v>
      </c>
      <c r="BU16">
        <v>1080</v>
      </c>
      <c r="BV16">
        <v>2235</v>
      </c>
      <c r="BW16" s="7">
        <v>38</v>
      </c>
      <c r="BX16" s="7">
        <v>39</v>
      </c>
      <c r="BY16" s="7">
        <v>1</v>
      </c>
      <c r="BZ16" s="7">
        <v>74</v>
      </c>
      <c r="CA16" s="7">
        <v>2</v>
      </c>
      <c r="CB16" s="7">
        <v>39</v>
      </c>
      <c r="CC16" s="7">
        <v>39</v>
      </c>
      <c r="CD16" s="7">
        <v>67</v>
      </c>
      <c r="CE16" s="7">
        <v>3</v>
      </c>
      <c r="CF16" s="7">
        <v>50</v>
      </c>
      <c r="CG16" s="7">
        <v>50</v>
      </c>
      <c r="CH16" s="7">
        <v>120</v>
      </c>
      <c r="CI16" s="7">
        <v>117</v>
      </c>
      <c r="CJ16" s="7">
        <v>110</v>
      </c>
      <c r="CK16" s="7">
        <v>114</v>
      </c>
      <c r="CL16" s="7">
        <v>105</v>
      </c>
      <c r="CM16" s="7">
        <v>110</v>
      </c>
      <c r="CN16" s="2">
        <f t="shared" si="15"/>
        <v>676</v>
      </c>
      <c r="CO16" s="4">
        <f t="shared" si="16"/>
        <v>9.4594594594594597</v>
      </c>
      <c r="CP16" s="4">
        <f t="shared" si="17"/>
        <v>-5.1956815114709958</v>
      </c>
      <c r="CQ16" s="4">
        <f t="shared" si="18"/>
        <v>-2.6315789473684208</v>
      </c>
      <c r="CR16" s="6">
        <v>11.98</v>
      </c>
      <c r="CS16" s="6">
        <v>1.08</v>
      </c>
      <c r="CT16" s="6">
        <v>-0.38</v>
      </c>
      <c r="CU16" s="6">
        <v>67.2</v>
      </c>
      <c r="CV16" s="6">
        <v>5.2</v>
      </c>
      <c r="CW16" s="6">
        <v>0.37</v>
      </c>
      <c r="CX16" s="6">
        <v>0.66200000000000003</v>
      </c>
      <c r="CY16" s="6">
        <v>61.5</v>
      </c>
      <c r="CZ16" s="6">
        <v>0.41399999999999998</v>
      </c>
      <c r="DA16" s="6">
        <v>38.5</v>
      </c>
      <c r="DB16" s="6">
        <v>0.41499999999999998</v>
      </c>
      <c r="DC16" s="6">
        <v>38.5</v>
      </c>
      <c r="DD16" s="6">
        <v>0.248</v>
      </c>
      <c r="DE16" s="6">
        <v>23.1</v>
      </c>
      <c r="DF16" s="6">
        <v>0.53800000000000003</v>
      </c>
      <c r="DG16" s="6">
        <v>0.124</v>
      </c>
      <c r="DH16" s="6">
        <v>11.5</v>
      </c>
      <c r="DI16" s="6">
        <v>0.124</v>
      </c>
      <c r="DJ16" s="6">
        <v>11.5</v>
      </c>
      <c r="DK16" s="6">
        <v>1.0780000000000001</v>
      </c>
      <c r="DL16" s="6">
        <v>134.4</v>
      </c>
      <c r="DM16" s="6">
        <v>1.25</v>
      </c>
      <c r="DN16" s="6">
        <v>111.32</v>
      </c>
      <c r="DO16" s="6">
        <v>5.8000000000000003E-2</v>
      </c>
      <c r="DP16" s="6">
        <v>8.6999999999999993</v>
      </c>
      <c r="DQ16" s="6">
        <v>0.40500000000000003</v>
      </c>
      <c r="DR16" s="6">
        <v>61.1</v>
      </c>
      <c r="DS16" s="6">
        <v>0.2</v>
      </c>
      <c r="DT16" s="6">
        <v>30.2</v>
      </c>
      <c r="DU16" s="6">
        <f t="shared" si="19"/>
        <v>0.60366510959396336</v>
      </c>
      <c r="DV16" s="6">
        <v>8.4600000000000009</v>
      </c>
      <c r="DW16" s="6">
        <v>4.55</v>
      </c>
      <c r="DX16" s="6">
        <v>-1.05</v>
      </c>
      <c r="DY16" s="6">
        <v>61.9</v>
      </c>
      <c r="DZ16" s="6">
        <v>7.9</v>
      </c>
      <c r="EA16" s="6">
        <v>0.34</v>
      </c>
      <c r="EB16" s="6">
        <v>0.71699999999999997</v>
      </c>
      <c r="EC16" s="6">
        <v>63.1</v>
      </c>
      <c r="ED16" s="6">
        <v>0.42</v>
      </c>
      <c r="EE16" s="6">
        <v>37</v>
      </c>
      <c r="EF16" s="6">
        <v>0.42099999999999999</v>
      </c>
      <c r="EG16" s="6">
        <v>37.1</v>
      </c>
      <c r="EH16" s="6">
        <v>0.29599999999999999</v>
      </c>
      <c r="EI16" s="6">
        <v>26</v>
      </c>
      <c r="EJ16" s="6">
        <v>0.56899999999999995</v>
      </c>
      <c r="EK16" s="6">
        <v>0.14799999999999999</v>
      </c>
      <c r="EL16" s="6">
        <v>12.9</v>
      </c>
      <c r="EM16" s="6">
        <v>0.14799999999999999</v>
      </c>
      <c r="EN16" s="6">
        <v>13</v>
      </c>
      <c r="EO16" s="6">
        <v>1.137</v>
      </c>
      <c r="EP16" s="6">
        <v>124</v>
      </c>
      <c r="EQ16" s="6">
        <v>1.0900000000000001</v>
      </c>
      <c r="ER16" s="6">
        <v>105.57</v>
      </c>
      <c r="ES16" s="6">
        <v>6.4000000000000001E-2</v>
      </c>
      <c r="ET16" s="6">
        <v>9</v>
      </c>
      <c r="EU16" s="6">
        <v>0.435</v>
      </c>
      <c r="EV16" s="6">
        <v>60.7</v>
      </c>
      <c r="EW16" s="6">
        <v>0.217</v>
      </c>
      <c r="EX16" s="6">
        <v>30.4</v>
      </c>
      <c r="EY16" s="6">
        <f t="shared" si="20"/>
        <v>0.58634081651984471</v>
      </c>
      <c r="EZ16" s="4">
        <f t="shared" si="21"/>
        <v>7.886904761904769</v>
      </c>
      <c r="FA16" s="4">
        <f t="shared" si="22"/>
        <v>-12.554112554112548</v>
      </c>
      <c r="FB16" s="4">
        <f t="shared" si="23"/>
        <v>7.7380952380952426</v>
      </c>
      <c r="FC16" s="4">
        <f t="shared" si="24"/>
        <v>12.799999999999995</v>
      </c>
      <c r="FD16" s="4">
        <f t="shared" si="25"/>
        <v>5.1652892561983474</v>
      </c>
      <c r="FE16" s="6">
        <v>18.43</v>
      </c>
      <c r="FF16" s="6">
        <v>6.57</v>
      </c>
      <c r="FG16" s="6">
        <v>-1.75</v>
      </c>
      <c r="FH16" s="6">
        <v>83.2</v>
      </c>
      <c r="FI16" s="6">
        <v>0.45</v>
      </c>
      <c r="FJ16" s="6">
        <v>0.48399999999999999</v>
      </c>
      <c r="FK16" s="6">
        <v>57.3</v>
      </c>
      <c r="FL16" s="6">
        <v>0.36</v>
      </c>
      <c r="FM16" s="6">
        <v>42.7</v>
      </c>
      <c r="FN16" s="6">
        <v>0.36</v>
      </c>
      <c r="FO16" s="6">
        <v>42.7</v>
      </c>
      <c r="FP16" s="6">
        <v>0.123</v>
      </c>
      <c r="FQ16" s="6">
        <v>14.5</v>
      </c>
      <c r="FR16" s="6">
        <v>0.42099999999999999</v>
      </c>
      <c r="FS16" s="6">
        <v>6.2E-2</v>
      </c>
      <c r="FT16" s="6">
        <v>7.3</v>
      </c>
      <c r="FU16" s="6">
        <v>6.2E-2</v>
      </c>
      <c r="FV16" s="6">
        <v>7.3</v>
      </c>
      <c r="FW16" s="6">
        <v>0.84199999999999997</v>
      </c>
      <c r="FX16" s="6">
        <v>166.3</v>
      </c>
      <c r="FY16" s="6">
        <v>1.98</v>
      </c>
      <c r="FZ16" s="6">
        <v>142.56</v>
      </c>
      <c r="GA16" s="6">
        <v>5.8000000000000003E-2</v>
      </c>
      <c r="GB16" s="6">
        <v>12</v>
      </c>
      <c r="GC16" s="6">
        <v>0.253</v>
      </c>
      <c r="GD16" s="6">
        <v>52.3</v>
      </c>
      <c r="GE16" s="6">
        <v>0.17199999999999999</v>
      </c>
      <c r="GF16" s="6">
        <v>35.700000000000003</v>
      </c>
    </row>
    <row r="17" spans="1:188" ht="15.6">
      <c r="A17" t="s">
        <v>48</v>
      </c>
      <c r="B17" t="s">
        <v>49</v>
      </c>
      <c r="C17">
        <v>1</v>
      </c>
      <c r="D17" s="3">
        <v>32574</v>
      </c>
      <c r="E17">
        <v>1</v>
      </c>
      <c r="F17" s="4">
        <f t="shared" si="13"/>
        <v>35.076712328767123</v>
      </c>
      <c r="G17" s="4"/>
      <c r="H17">
        <v>28.85</v>
      </c>
      <c r="I17">
        <v>11</v>
      </c>
      <c r="J17">
        <v>83.9</v>
      </c>
      <c r="K17">
        <v>13.9</v>
      </c>
      <c r="L17">
        <v>28.15</v>
      </c>
      <c r="M17">
        <v>11.7</v>
      </c>
      <c r="N17">
        <v>84.8</v>
      </c>
      <c r="O17">
        <v>14.75</v>
      </c>
      <c r="P17">
        <v>19.5</v>
      </c>
      <c r="Q17">
        <v>11.2</v>
      </c>
      <c r="R17">
        <v>58.6</v>
      </c>
      <c r="S17">
        <v>5.65</v>
      </c>
      <c r="T17">
        <v>19.75</v>
      </c>
      <c r="U17">
        <v>9.9</v>
      </c>
      <c r="V17">
        <v>43.6</v>
      </c>
      <c r="W17">
        <v>5.95</v>
      </c>
      <c r="X17" s="3">
        <v>45377</v>
      </c>
      <c r="Y17">
        <v>1.9199999999999998E-2</v>
      </c>
      <c r="Z17">
        <v>1.5096000000000001</v>
      </c>
      <c r="AA17">
        <v>1.5024</v>
      </c>
      <c r="AB17">
        <v>1</v>
      </c>
      <c r="AD17" s="3">
        <v>44849</v>
      </c>
      <c r="AE17" s="3">
        <v>44874</v>
      </c>
      <c r="AF17" s="4">
        <f t="shared" si="14"/>
        <v>1.4465753424657535</v>
      </c>
      <c r="AG17" s="2">
        <v>0</v>
      </c>
      <c r="AH17" s="7">
        <v>0</v>
      </c>
      <c r="AI17" s="7">
        <v>1</v>
      </c>
      <c r="AJ17" t="s">
        <v>102</v>
      </c>
      <c r="AK17">
        <v>1</v>
      </c>
      <c r="AL17" s="7">
        <v>1</v>
      </c>
      <c r="AM17" s="3">
        <v>45307</v>
      </c>
      <c r="AN17">
        <v>0</v>
      </c>
      <c r="AO17">
        <v>0</v>
      </c>
      <c r="AP17">
        <v>2</v>
      </c>
      <c r="AQ17">
        <v>1</v>
      </c>
      <c r="AR17">
        <v>0</v>
      </c>
      <c r="AS17">
        <v>1</v>
      </c>
      <c r="AT17">
        <v>1</v>
      </c>
      <c r="AU17">
        <v>1497071.6</v>
      </c>
      <c r="AV17">
        <v>945010.28753999993</v>
      </c>
      <c r="AW17">
        <v>552061.31246000016</v>
      </c>
      <c r="AX17">
        <v>490115.37</v>
      </c>
      <c r="AY17">
        <v>5095.2665999999999</v>
      </c>
      <c r="AZ17">
        <v>1766.7501</v>
      </c>
      <c r="BA17">
        <v>15091.848099999999</v>
      </c>
      <c r="BB17">
        <v>8618.9634000000005</v>
      </c>
      <c r="BC17">
        <v>13</v>
      </c>
      <c r="BD17">
        <v>43.35126712328767</v>
      </c>
      <c r="BE17">
        <v>11</v>
      </c>
      <c r="BF17">
        <v>8</v>
      </c>
      <c r="BG17">
        <v>9</v>
      </c>
      <c r="BH17">
        <v>37</v>
      </c>
      <c r="BI17">
        <v>14</v>
      </c>
      <c r="BJ17">
        <v>23</v>
      </c>
      <c r="BK17">
        <v>0</v>
      </c>
      <c r="BL17">
        <v>17</v>
      </c>
      <c r="BM17">
        <v>15</v>
      </c>
      <c r="BN17">
        <v>16</v>
      </c>
      <c r="BO17">
        <v>16</v>
      </c>
      <c r="BP17">
        <v>19</v>
      </c>
      <c r="BQ17">
        <v>17.5</v>
      </c>
      <c r="BR17">
        <v>57</v>
      </c>
      <c r="BS17">
        <v>167</v>
      </c>
      <c r="BT17">
        <v>20.5</v>
      </c>
      <c r="BU17">
        <v>7560</v>
      </c>
      <c r="BV17">
        <v>9480</v>
      </c>
      <c r="BW17" s="7">
        <v>37</v>
      </c>
      <c r="BX17" s="7">
        <v>37</v>
      </c>
      <c r="BY17" s="7">
        <v>1</v>
      </c>
      <c r="BZ17" s="7">
        <v>92</v>
      </c>
      <c r="CA17" s="7">
        <v>2</v>
      </c>
      <c r="CB17" s="7">
        <v>37</v>
      </c>
      <c r="CC17" s="7">
        <v>38</v>
      </c>
      <c r="CD17" s="7">
        <v>89</v>
      </c>
      <c r="CE17" s="7">
        <v>3</v>
      </c>
      <c r="CF17" s="7">
        <v>42</v>
      </c>
      <c r="CG17" s="7">
        <v>42</v>
      </c>
      <c r="CH17" s="7">
        <v>129</v>
      </c>
      <c r="CI17" s="7">
        <v>118</v>
      </c>
      <c r="CJ17" s="7">
        <v>120</v>
      </c>
      <c r="CK17" s="7">
        <v>113</v>
      </c>
      <c r="CL17" s="7">
        <v>116</v>
      </c>
      <c r="CM17" s="7">
        <v>112</v>
      </c>
      <c r="CN17" s="2">
        <f t="shared" si="15"/>
        <v>708</v>
      </c>
      <c r="CO17" s="4">
        <f t="shared" si="16"/>
        <v>3.2608695652173911</v>
      </c>
      <c r="CP17" s="4">
        <f t="shared" si="17"/>
        <v>2.6315789473684181</v>
      </c>
      <c r="CQ17" s="4">
        <f t="shared" si="18"/>
        <v>0</v>
      </c>
      <c r="CR17" s="6">
        <v>26.39</v>
      </c>
      <c r="CS17" s="6">
        <v>11.35</v>
      </c>
      <c r="CT17" s="6">
        <v>-3.97</v>
      </c>
      <c r="CU17" s="6">
        <v>77.5</v>
      </c>
      <c r="CV17" s="6">
        <v>1.5</v>
      </c>
      <c r="CW17" s="6">
        <v>0.46</v>
      </c>
      <c r="CX17" s="6">
        <v>0.58099999999999996</v>
      </c>
      <c r="CY17" s="6">
        <v>59.1</v>
      </c>
      <c r="CZ17" s="6">
        <v>0.40200000000000002</v>
      </c>
      <c r="DA17" s="6">
        <v>40.9</v>
      </c>
      <c r="DB17" s="6">
        <v>0.40100000000000002</v>
      </c>
      <c r="DC17" s="6">
        <v>41</v>
      </c>
      <c r="DD17" s="6">
        <v>0.17899999999999999</v>
      </c>
      <c r="DE17" s="6">
        <v>18.100000000000001</v>
      </c>
      <c r="DF17" s="6">
        <v>0.49099999999999999</v>
      </c>
      <c r="DG17" s="6">
        <v>0.09</v>
      </c>
      <c r="DH17" s="6">
        <v>9</v>
      </c>
      <c r="DI17" s="6">
        <v>0.09</v>
      </c>
      <c r="DJ17" s="6">
        <v>9</v>
      </c>
      <c r="DK17" s="6">
        <v>0.98199999999999998</v>
      </c>
      <c r="DL17" s="6">
        <v>155</v>
      </c>
      <c r="DM17" s="6">
        <v>1.58</v>
      </c>
      <c r="DN17" s="6">
        <v>122.22</v>
      </c>
      <c r="DO17" s="6">
        <v>0.04</v>
      </c>
      <c r="DP17" s="6">
        <v>6.8</v>
      </c>
      <c r="DQ17" s="6">
        <v>0.35299999999999998</v>
      </c>
      <c r="DR17" s="6">
        <v>60.8</v>
      </c>
      <c r="DS17" s="6">
        <v>0.188</v>
      </c>
      <c r="DT17" s="6">
        <v>32.4</v>
      </c>
      <c r="DU17" s="6">
        <f t="shared" si="19"/>
        <v>0.63410243822614953</v>
      </c>
      <c r="DV17" s="6">
        <v>33.22</v>
      </c>
      <c r="DW17" s="6">
        <v>4.1399999999999997</v>
      </c>
      <c r="DX17" s="6">
        <v>0.06</v>
      </c>
      <c r="DY17" s="6">
        <v>78.400000000000006</v>
      </c>
      <c r="DZ17" s="6">
        <v>2.2999999999999998</v>
      </c>
      <c r="EA17" s="6">
        <v>0.47</v>
      </c>
      <c r="EB17" s="6">
        <v>0.623</v>
      </c>
      <c r="EC17" s="6">
        <v>59.7</v>
      </c>
      <c r="ED17" s="6">
        <v>0.42199999999999999</v>
      </c>
      <c r="EE17" s="6">
        <v>40.4</v>
      </c>
      <c r="EF17" s="6">
        <v>0.42199999999999999</v>
      </c>
      <c r="EG17" s="6">
        <v>40.5</v>
      </c>
      <c r="EH17" s="6">
        <v>0.2</v>
      </c>
      <c r="EI17" s="6">
        <v>19.2</v>
      </c>
      <c r="EJ17" s="6">
        <v>0.52100000000000002</v>
      </c>
      <c r="EK17" s="6">
        <v>0.10100000000000001</v>
      </c>
      <c r="EL17" s="6">
        <v>9.6</v>
      </c>
      <c r="EM17" s="6">
        <v>0.10100000000000001</v>
      </c>
      <c r="EN17" s="6">
        <v>9.5</v>
      </c>
      <c r="EO17" s="6">
        <v>1.044</v>
      </c>
      <c r="EP17" s="6">
        <v>156.80000000000001</v>
      </c>
      <c r="EQ17" s="6">
        <v>1.5</v>
      </c>
      <c r="ER17" s="6">
        <v>114.99</v>
      </c>
      <c r="ES17" s="6">
        <v>4.9000000000000002E-2</v>
      </c>
      <c r="ET17" s="6">
        <v>7.8</v>
      </c>
      <c r="EU17" s="6">
        <v>0.38400000000000001</v>
      </c>
      <c r="EV17" s="6">
        <v>61.6</v>
      </c>
      <c r="EW17" s="6">
        <v>0.19</v>
      </c>
      <c r="EX17" s="6">
        <v>30.6</v>
      </c>
      <c r="EY17" s="6">
        <f t="shared" si="20"/>
        <v>0.68179841725367429</v>
      </c>
      <c r="EZ17" s="4">
        <f t="shared" si="21"/>
        <v>-1.1612903225806526</v>
      </c>
      <c r="FA17" s="4">
        <f t="shared" si="22"/>
        <v>-6.0773480662983301</v>
      </c>
      <c r="FB17" s="4">
        <f t="shared" si="23"/>
        <v>-1.1612903225806526</v>
      </c>
      <c r="FC17" s="4">
        <f t="shared" si="24"/>
        <v>5.0632911392405102</v>
      </c>
      <c r="FD17" s="4">
        <f t="shared" si="25"/>
        <v>5.9155621011291144</v>
      </c>
      <c r="FE17" s="6">
        <v>49.19</v>
      </c>
      <c r="FF17" s="6">
        <v>8.64</v>
      </c>
      <c r="FG17" s="6">
        <v>-5.47</v>
      </c>
      <c r="FH17" s="6">
        <v>83.8</v>
      </c>
      <c r="FI17" s="6">
        <v>0.5</v>
      </c>
      <c r="FJ17" s="6">
        <v>0.46700000000000003</v>
      </c>
      <c r="FK17" s="6">
        <v>57</v>
      </c>
      <c r="FL17" s="6">
        <v>0.35199999999999998</v>
      </c>
      <c r="FM17" s="6">
        <v>43</v>
      </c>
      <c r="FN17" s="6">
        <v>0.35199999999999998</v>
      </c>
      <c r="FO17" s="6">
        <v>43.2</v>
      </c>
      <c r="FP17" s="6">
        <v>0.113</v>
      </c>
      <c r="FQ17" s="6">
        <v>13.8</v>
      </c>
      <c r="FR17" s="6">
        <v>0.40799999999999997</v>
      </c>
      <c r="FS17" s="6">
        <v>5.7000000000000002E-2</v>
      </c>
      <c r="FT17" s="6">
        <v>6.9</v>
      </c>
      <c r="FU17" s="6">
        <v>5.8999999999999997E-2</v>
      </c>
      <c r="FV17" s="6">
        <v>7</v>
      </c>
      <c r="FW17" s="6">
        <v>0.82099999999999995</v>
      </c>
      <c r="FX17" s="6">
        <v>167.8</v>
      </c>
      <c r="FY17" s="6">
        <v>2.0499999999999998</v>
      </c>
      <c r="FZ17" s="6">
        <v>146.63</v>
      </c>
      <c r="GA17" s="6">
        <v>0.06</v>
      </c>
      <c r="GB17" s="6">
        <v>12.7</v>
      </c>
      <c r="GC17" s="6">
        <v>0.248</v>
      </c>
      <c r="GD17" s="6">
        <v>53.2</v>
      </c>
      <c r="GE17" s="6">
        <v>0.159</v>
      </c>
      <c r="GF17" s="6">
        <v>34.1</v>
      </c>
    </row>
    <row r="18" spans="1:188" ht="15.6">
      <c r="A18" t="s">
        <v>42</v>
      </c>
      <c r="B18" t="s">
        <v>43</v>
      </c>
      <c r="C18">
        <v>1</v>
      </c>
      <c r="D18" s="3">
        <v>35520</v>
      </c>
      <c r="E18">
        <v>1</v>
      </c>
      <c r="F18" s="4">
        <f t="shared" si="13"/>
        <v>26.967123287671232</v>
      </c>
      <c r="G18" s="4"/>
      <c r="H18">
        <v>26.35</v>
      </c>
      <c r="I18">
        <v>8.1999999999999993</v>
      </c>
      <c r="J18">
        <v>61.2</v>
      </c>
      <c r="K18">
        <v>11.4</v>
      </c>
      <c r="L18">
        <v>26.55</v>
      </c>
      <c r="M18">
        <v>9.5</v>
      </c>
      <c r="N18">
        <v>71</v>
      </c>
      <c r="O18">
        <v>12.7</v>
      </c>
      <c r="P18">
        <v>19.25</v>
      </c>
      <c r="Q18">
        <v>9.9</v>
      </c>
      <c r="R18">
        <v>54.1</v>
      </c>
      <c r="S18">
        <v>5.9</v>
      </c>
      <c r="T18">
        <v>19</v>
      </c>
      <c r="U18">
        <v>9.4</v>
      </c>
      <c r="V18">
        <v>48.8</v>
      </c>
      <c r="W18">
        <v>6.1</v>
      </c>
      <c r="X18" s="3">
        <v>45363</v>
      </c>
      <c r="Y18">
        <v>0.31612903199999998</v>
      </c>
      <c r="Z18">
        <v>2.480645161</v>
      </c>
      <c r="AA18">
        <v>0.45806451599999998</v>
      </c>
      <c r="AB18">
        <v>5</v>
      </c>
      <c r="AD18" s="3">
        <v>44743</v>
      </c>
      <c r="AE18" s="3">
        <v>44762</v>
      </c>
      <c r="AF18" s="4">
        <f t="shared" si="14"/>
        <v>1.6986301369863013</v>
      </c>
      <c r="AG18" s="1">
        <v>1</v>
      </c>
      <c r="AH18" s="11">
        <v>1</v>
      </c>
      <c r="AI18" s="11">
        <v>0</v>
      </c>
      <c r="AJ18" t="s">
        <v>103</v>
      </c>
      <c r="AK18">
        <v>1</v>
      </c>
      <c r="AL18" s="12">
        <v>1</v>
      </c>
      <c r="AM18" s="16">
        <v>45334</v>
      </c>
      <c r="AN18" s="12">
        <v>1</v>
      </c>
      <c r="AO18" s="12">
        <v>0</v>
      </c>
      <c r="AU18" s="4">
        <v>1329450</v>
      </c>
      <c r="AV18" s="4">
        <v>1011037.7493</v>
      </c>
      <c r="AW18" s="4">
        <v>512115.44429999997</v>
      </c>
      <c r="AX18" s="4">
        <v>381383.66000000003</v>
      </c>
      <c r="AY18" s="4"/>
      <c r="AZ18" s="4">
        <v>2601.2737000000002</v>
      </c>
      <c r="BA18" s="4">
        <v>11797.6857</v>
      </c>
      <c r="BB18" s="4">
        <v>8844.4136999999992</v>
      </c>
      <c r="BC18">
        <v>16</v>
      </c>
      <c r="BD18">
        <v>58.230171232876714</v>
      </c>
      <c r="BE18">
        <v>21</v>
      </c>
      <c r="BF18">
        <v>9</v>
      </c>
      <c r="BG18">
        <v>7</v>
      </c>
      <c r="BH18">
        <v>21</v>
      </c>
      <c r="BL18">
        <v>23</v>
      </c>
      <c r="BM18">
        <v>21</v>
      </c>
      <c r="BN18">
        <v>22</v>
      </c>
      <c r="BO18">
        <v>24</v>
      </c>
      <c r="BP18">
        <v>20</v>
      </c>
      <c r="BQ18">
        <v>22</v>
      </c>
      <c r="BT18">
        <v>18</v>
      </c>
      <c r="BU18">
        <v>1080</v>
      </c>
      <c r="BV18">
        <v>6300</v>
      </c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>
        <v>111</v>
      </c>
      <c r="CI18" s="22">
        <v>108</v>
      </c>
      <c r="CJ18" s="22">
        <v>111</v>
      </c>
      <c r="CK18" s="22">
        <v>109</v>
      </c>
      <c r="CL18" s="22">
        <v>107</v>
      </c>
      <c r="CM18" s="22">
        <v>105</v>
      </c>
      <c r="CN18" s="2">
        <f t="shared" si="15"/>
        <v>651</v>
      </c>
      <c r="CO18" s="4"/>
      <c r="CP18" s="4"/>
      <c r="CQ18" s="4"/>
      <c r="DU18" s="6"/>
      <c r="EY18" s="6"/>
      <c r="EZ18" s="4"/>
      <c r="FA18" s="4"/>
      <c r="FB18" s="4"/>
      <c r="FC18" s="4"/>
      <c r="FD18" s="4"/>
      <c r="FE18" s="15">
        <v>32.94</v>
      </c>
      <c r="FF18" s="15">
        <v>4.43</v>
      </c>
      <c r="FG18" s="15">
        <v>-2.12</v>
      </c>
      <c r="FH18" s="15">
        <v>80.900000000000006</v>
      </c>
      <c r="FI18" s="15">
        <v>0.48</v>
      </c>
      <c r="FJ18" s="15">
        <v>0.48599999999999999</v>
      </c>
      <c r="FK18" s="15">
        <v>57.6</v>
      </c>
      <c r="FL18" s="15">
        <v>0.35899999999999999</v>
      </c>
      <c r="FM18" s="15">
        <v>42.2</v>
      </c>
      <c r="FN18" s="15">
        <v>0.35899999999999999</v>
      </c>
      <c r="FO18" s="15">
        <v>42.5</v>
      </c>
      <c r="FP18" s="15">
        <v>0.126</v>
      </c>
      <c r="FQ18" s="15">
        <v>15.2</v>
      </c>
      <c r="FR18" s="15">
        <v>0.41899999999999998</v>
      </c>
      <c r="FS18" s="15">
        <v>6.2E-2</v>
      </c>
      <c r="FT18" s="15">
        <v>7.5</v>
      </c>
      <c r="FU18" s="15">
        <v>6.6000000000000003E-2</v>
      </c>
      <c r="FV18" s="15">
        <v>7.7</v>
      </c>
      <c r="FW18" s="15">
        <v>-1.2829999999999999</v>
      </c>
      <c r="FX18" s="15">
        <v>161.80000000000001</v>
      </c>
      <c r="FY18" s="15">
        <v>1.93</v>
      </c>
      <c r="FZ18" s="15">
        <v>143.1</v>
      </c>
      <c r="GA18" s="15">
        <v>0.06</v>
      </c>
      <c r="GB18" s="15">
        <v>12.4</v>
      </c>
      <c r="GC18" s="15">
        <v>0.248</v>
      </c>
      <c r="GD18" s="15">
        <v>51.1</v>
      </c>
      <c r="GE18" s="15">
        <v>0.17699999999999999</v>
      </c>
      <c r="GF18" s="15">
        <v>36.5</v>
      </c>
    </row>
    <row r="19" spans="1:188" ht="15.6">
      <c r="A19" t="s">
        <v>46</v>
      </c>
      <c r="B19" t="s">
        <v>47</v>
      </c>
      <c r="C19">
        <v>1</v>
      </c>
      <c r="D19" s="3">
        <v>32642</v>
      </c>
      <c r="E19">
        <v>0</v>
      </c>
      <c r="F19" s="4">
        <f t="shared" si="13"/>
        <v>34.890410958904113</v>
      </c>
      <c r="G19" s="4"/>
      <c r="H19">
        <v>28.55</v>
      </c>
      <c r="I19">
        <v>8.8000000000000007</v>
      </c>
      <c r="J19">
        <v>43.3</v>
      </c>
      <c r="K19">
        <v>15.4</v>
      </c>
      <c r="L19">
        <v>29.05</v>
      </c>
      <c r="M19">
        <v>10.9</v>
      </c>
      <c r="N19">
        <v>60.3</v>
      </c>
      <c r="O19">
        <v>15.05</v>
      </c>
      <c r="P19">
        <v>19.25</v>
      </c>
      <c r="Q19">
        <v>10.5</v>
      </c>
      <c r="R19">
        <v>47</v>
      </c>
      <c r="S19">
        <v>5.75</v>
      </c>
      <c r="T19">
        <v>19.95</v>
      </c>
      <c r="U19">
        <v>10.1</v>
      </c>
      <c r="V19">
        <v>49.1</v>
      </c>
      <c r="W19">
        <v>5.4</v>
      </c>
      <c r="X19" s="3">
        <v>45377</v>
      </c>
      <c r="Y19">
        <v>0.23258427000000001</v>
      </c>
      <c r="Z19">
        <v>1.329213483</v>
      </c>
      <c r="AA19">
        <v>4.9438202000000001E-2</v>
      </c>
      <c r="AB19">
        <v>6</v>
      </c>
      <c r="AD19" s="3">
        <v>44576</v>
      </c>
      <c r="AE19" s="3">
        <v>44599</v>
      </c>
      <c r="AF19" s="4">
        <f t="shared" si="14"/>
        <v>2.1945205479452055</v>
      </c>
      <c r="AG19" s="11">
        <v>1.5</v>
      </c>
      <c r="AH19">
        <v>0</v>
      </c>
      <c r="AI19">
        <v>0</v>
      </c>
      <c r="AJ19" t="s">
        <v>102</v>
      </c>
      <c r="AK19">
        <v>1</v>
      </c>
      <c r="AL19" s="7">
        <v>1.2</v>
      </c>
      <c r="AM19" s="3">
        <v>44944</v>
      </c>
      <c r="AN19" s="7">
        <v>0</v>
      </c>
      <c r="AO19" s="7">
        <v>0</v>
      </c>
      <c r="AP19">
        <v>2</v>
      </c>
      <c r="AQ19">
        <v>1</v>
      </c>
      <c r="AR19">
        <v>1</v>
      </c>
      <c r="AS19">
        <v>1</v>
      </c>
      <c r="AT19">
        <v>1</v>
      </c>
      <c r="AU19">
        <v>1447111.4</v>
      </c>
      <c r="AV19">
        <v>927610.00753000006</v>
      </c>
      <c r="AW19">
        <v>519501.39246999979</v>
      </c>
      <c r="AX19">
        <v>438888.80599999998</v>
      </c>
      <c r="AZ19">
        <v>2699.317</v>
      </c>
      <c r="BA19">
        <v>11215.8359</v>
      </c>
      <c r="BB19">
        <v>9014.6516000000011</v>
      </c>
      <c r="BC19">
        <v>16</v>
      </c>
      <c r="BD19">
        <v>55.417404109589043</v>
      </c>
      <c r="BE19">
        <v>0</v>
      </c>
      <c r="BF19">
        <v>2</v>
      </c>
      <c r="BG19">
        <v>0</v>
      </c>
      <c r="BH19">
        <v>3</v>
      </c>
      <c r="BI19">
        <v>1</v>
      </c>
      <c r="BJ19">
        <v>1</v>
      </c>
      <c r="BK19">
        <v>1</v>
      </c>
      <c r="BL19">
        <v>23</v>
      </c>
      <c r="BM19">
        <v>22</v>
      </c>
      <c r="BN19">
        <v>22.5</v>
      </c>
      <c r="BO19">
        <v>21</v>
      </c>
      <c r="BP19">
        <v>20</v>
      </c>
      <c r="BQ19">
        <v>20.5</v>
      </c>
      <c r="BR19">
        <v>70</v>
      </c>
      <c r="BS19">
        <v>173</v>
      </c>
      <c r="BT19">
        <v>23.5</v>
      </c>
      <c r="BU19">
        <v>1530</v>
      </c>
      <c r="BV19">
        <v>11100</v>
      </c>
      <c r="BW19" s="7">
        <v>42</v>
      </c>
      <c r="BX19" s="7">
        <v>48</v>
      </c>
      <c r="BY19" s="7">
        <v>1</v>
      </c>
      <c r="BZ19" s="7">
        <v>87</v>
      </c>
      <c r="CA19" s="7">
        <v>2</v>
      </c>
      <c r="CB19" s="7">
        <v>48</v>
      </c>
      <c r="CC19" s="7">
        <v>55</v>
      </c>
      <c r="CD19" s="7">
        <v>76</v>
      </c>
      <c r="CE19" s="7">
        <v>3</v>
      </c>
      <c r="CF19" s="7">
        <v>43</v>
      </c>
      <c r="CG19" s="7">
        <v>53</v>
      </c>
      <c r="CH19" s="7">
        <v>120</v>
      </c>
      <c r="CI19" s="7">
        <v>115</v>
      </c>
      <c r="CJ19" s="7">
        <v>115</v>
      </c>
      <c r="CK19" s="7">
        <v>113</v>
      </c>
      <c r="CL19" s="7">
        <v>113</v>
      </c>
      <c r="CM19" s="7">
        <v>114</v>
      </c>
      <c r="CN19" s="2">
        <f t="shared" si="15"/>
        <v>690</v>
      </c>
      <c r="CO19" s="4">
        <f t="shared" ref="CO19:CO29" si="26">((BZ19-CD19)/BZ19)*100</f>
        <v>12.643678160919542</v>
      </c>
      <c r="CP19" s="4">
        <f t="shared" ref="CP19:CP29" si="27">((BW19/BX19)-(CB19/CC19)/(BW19/BX19))*100</f>
        <v>-12.24025974025974</v>
      </c>
      <c r="CQ19" s="4">
        <f t="shared" ref="CQ19:CQ29" si="28">((BW19-CB19)/BW19)*100</f>
        <v>-14.285714285714285</v>
      </c>
      <c r="CR19" s="6">
        <v>13.69</v>
      </c>
      <c r="CS19" s="6">
        <v>0.8</v>
      </c>
      <c r="CT19" s="6">
        <v>-0.72</v>
      </c>
      <c r="CU19" s="6">
        <v>74.7</v>
      </c>
      <c r="CV19" s="6">
        <v>2.5</v>
      </c>
      <c r="CW19" s="6">
        <v>0.43</v>
      </c>
      <c r="CX19" s="6">
        <v>0.56699999999999995</v>
      </c>
      <c r="CY19" s="6">
        <v>56.7</v>
      </c>
      <c r="CZ19" s="6">
        <v>0.434</v>
      </c>
      <c r="DA19" s="6">
        <v>43.4</v>
      </c>
      <c r="DB19" s="6">
        <v>0.434</v>
      </c>
      <c r="DC19" s="6">
        <v>43.6</v>
      </c>
      <c r="DD19" s="6">
        <v>0.13100000000000001</v>
      </c>
      <c r="DE19" s="6">
        <v>13</v>
      </c>
      <c r="DF19" s="6">
        <v>0.499</v>
      </c>
      <c r="DG19" s="6">
        <v>6.7000000000000004E-2</v>
      </c>
      <c r="DH19" s="6">
        <v>6.5</v>
      </c>
      <c r="DI19" s="6">
        <v>6.7000000000000004E-2</v>
      </c>
      <c r="DJ19" s="6">
        <v>6.5</v>
      </c>
      <c r="DK19" s="6">
        <v>0.999</v>
      </c>
      <c r="DL19" s="6">
        <v>149.5</v>
      </c>
      <c r="DM19" s="6">
        <v>1.5</v>
      </c>
      <c r="DN19" s="6">
        <v>120.11</v>
      </c>
      <c r="DO19" s="6">
        <v>5.2999999999999999E-2</v>
      </c>
      <c r="DP19" s="6">
        <v>9.3000000000000007</v>
      </c>
      <c r="DQ19" s="6">
        <v>0.34499999999999997</v>
      </c>
      <c r="DR19" s="6">
        <v>60.9</v>
      </c>
      <c r="DS19" s="6">
        <v>0.16900000000000001</v>
      </c>
      <c r="DT19" s="6">
        <v>29.8</v>
      </c>
      <c r="DU19" s="6">
        <f t="shared" ref="DU19:DU29" si="29">(CU19/DN19)</f>
        <v>0.62192989759387229</v>
      </c>
      <c r="DV19" s="6">
        <v>9.6</v>
      </c>
      <c r="DW19" s="6">
        <v>0.8</v>
      </c>
      <c r="DX19" s="6">
        <v>-1.24</v>
      </c>
      <c r="DY19" s="6">
        <v>68.599999999999994</v>
      </c>
      <c r="DZ19" s="6"/>
      <c r="EA19" s="6">
        <v>0.4</v>
      </c>
      <c r="EB19" s="6">
        <v>0.629</v>
      </c>
      <c r="EC19" s="6">
        <v>58.8</v>
      </c>
      <c r="ED19" s="6">
        <v>0.44</v>
      </c>
      <c r="EE19" s="6">
        <v>41.2</v>
      </c>
      <c r="EF19" s="6">
        <v>0.441</v>
      </c>
      <c r="EG19" s="6">
        <v>41.3</v>
      </c>
      <c r="EH19" s="6">
        <v>0.187</v>
      </c>
      <c r="EI19" s="6">
        <v>17.5</v>
      </c>
      <c r="EJ19" s="6">
        <v>0.53500000000000003</v>
      </c>
      <c r="EK19" s="6">
        <v>9.4E-2</v>
      </c>
      <c r="EL19" s="6">
        <v>8.9</v>
      </c>
      <c r="EM19" s="6">
        <v>9.4E-2</v>
      </c>
      <c r="EN19" s="6">
        <v>8.6999999999999993</v>
      </c>
      <c r="EO19" s="6">
        <v>1.0669999999999999</v>
      </c>
      <c r="EP19" s="6">
        <v>137.30000000000001</v>
      </c>
      <c r="EQ19" s="6">
        <v>1.29</v>
      </c>
      <c r="ER19" s="6">
        <v>112.5</v>
      </c>
      <c r="ES19" s="6">
        <v>7.1999999999999995E-2</v>
      </c>
      <c r="ET19" s="6">
        <v>11.4</v>
      </c>
      <c r="EU19" s="6">
        <v>0.372</v>
      </c>
      <c r="EV19" s="6">
        <v>59.1</v>
      </c>
      <c r="EW19" s="6">
        <v>0.185</v>
      </c>
      <c r="EX19" s="6">
        <v>29.5</v>
      </c>
      <c r="EY19" s="6">
        <f t="shared" ref="EY19:EY29" si="30">(DY19/ER19)</f>
        <v>0.60977777777777775</v>
      </c>
      <c r="EZ19" s="4">
        <f t="shared" ref="EZ19:EZ29" si="31">(CU19-DY19)/CU19*100</f>
        <v>8.1659973226238396</v>
      </c>
      <c r="FA19" s="4">
        <f t="shared" ref="FA19:FA29" si="32">(DE19-EI19)/DE19*100</f>
        <v>-34.615384615384613</v>
      </c>
      <c r="FB19" s="4">
        <f t="shared" ref="FB19:FB29" si="33">(DL19-EP19)/DL19*100</f>
        <v>8.160535117056849</v>
      </c>
      <c r="FC19" s="4">
        <f t="shared" ref="FC19:FC29" si="34">(DM19-EQ19)/DM19*100</f>
        <v>13.999999999999998</v>
      </c>
      <c r="FD19" s="4">
        <f t="shared" ref="FD19:FD29" si="35">(DN19-ER19)/DN19*100</f>
        <v>6.3358587961035715</v>
      </c>
      <c r="FE19" s="6">
        <v>39.299999999999997</v>
      </c>
      <c r="FF19" s="6">
        <v>1.19</v>
      </c>
      <c r="FG19" s="6">
        <v>0.76</v>
      </c>
      <c r="FH19" s="6">
        <v>86</v>
      </c>
      <c r="FI19" s="6">
        <v>0.51</v>
      </c>
      <c r="FJ19" s="6">
        <v>0.46600000000000003</v>
      </c>
      <c r="FK19" s="6">
        <v>54.9</v>
      </c>
      <c r="FL19" s="6">
        <v>0.39900000000000002</v>
      </c>
      <c r="FM19" s="6">
        <v>45.8</v>
      </c>
      <c r="FN19" s="6">
        <v>0.39800000000000002</v>
      </c>
      <c r="FO19" s="6">
        <v>47.1</v>
      </c>
      <c r="FP19" s="6">
        <v>6.8000000000000005E-2</v>
      </c>
      <c r="FQ19" s="6">
        <v>7.5</v>
      </c>
      <c r="FR19" s="6">
        <v>0.42299999999999999</v>
      </c>
      <c r="FS19" s="6">
        <v>3.1E-2</v>
      </c>
      <c r="FT19" s="6">
        <v>2.9</v>
      </c>
      <c r="FU19" s="6">
        <v>4.1000000000000002E-2</v>
      </c>
      <c r="FV19" s="6">
        <v>4.5999999999999996</v>
      </c>
      <c r="FW19" s="6">
        <v>0.874</v>
      </c>
      <c r="FX19" s="6">
        <v>176.6</v>
      </c>
      <c r="FY19" s="6">
        <v>2.0099999999999998</v>
      </c>
      <c r="FZ19" s="6">
        <v>138.26</v>
      </c>
      <c r="GA19" s="6">
        <v>6.0999999999999999E-2</v>
      </c>
      <c r="GB19" s="6">
        <v>13</v>
      </c>
      <c r="GC19" s="6">
        <v>0.247</v>
      </c>
      <c r="GD19" s="6">
        <v>53</v>
      </c>
      <c r="GE19" s="6">
        <v>0.159</v>
      </c>
      <c r="GF19" s="6">
        <v>34.1</v>
      </c>
    </row>
    <row r="20" spans="1:188" ht="15.6">
      <c r="A20" t="s">
        <v>52</v>
      </c>
      <c r="B20" t="s">
        <v>53</v>
      </c>
      <c r="C20">
        <v>1</v>
      </c>
      <c r="D20" s="3">
        <v>35566</v>
      </c>
      <c r="E20">
        <v>1</v>
      </c>
      <c r="F20" s="4">
        <f t="shared" si="13"/>
        <v>26.994520547945207</v>
      </c>
      <c r="G20" s="4"/>
      <c r="H20">
        <v>24.25</v>
      </c>
      <c r="I20">
        <v>5.8</v>
      </c>
      <c r="J20">
        <v>50.6</v>
      </c>
      <c r="K20">
        <v>12.25</v>
      </c>
      <c r="L20">
        <v>24.5</v>
      </c>
      <c r="M20">
        <v>6.6</v>
      </c>
      <c r="N20">
        <v>47.7</v>
      </c>
      <c r="O20">
        <v>12.75</v>
      </c>
      <c r="P20">
        <v>16.8</v>
      </c>
      <c r="Q20">
        <v>8.1</v>
      </c>
      <c r="R20">
        <v>49.7</v>
      </c>
      <c r="S20">
        <v>4.8499999999999996</v>
      </c>
      <c r="T20">
        <v>18.350000000000001</v>
      </c>
      <c r="U20">
        <v>8</v>
      </c>
      <c r="V20">
        <v>45.2</v>
      </c>
      <c r="W20">
        <v>7.25</v>
      </c>
      <c r="X20" s="3">
        <v>45419</v>
      </c>
      <c r="Y20">
        <v>9.2226148409893988E-2</v>
      </c>
      <c r="Z20">
        <v>0.95159010600706695</v>
      </c>
      <c r="AA20">
        <v>7.5265017667844533E-2</v>
      </c>
      <c r="AB20">
        <v>3</v>
      </c>
      <c r="AD20" s="3">
        <v>43976</v>
      </c>
      <c r="AE20" s="3">
        <v>45118</v>
      </c>
      <c r="AF20" s="4">
        <f t="shared" si="14"/>
        <v>3.9534246575342467</v>
      </c>
      <c r="AG20">
        <v>1.5</v>
      </c>
      <c r="AH20" s="7">
        <v>0</v>
      </c>
      <c r="AI20" s="7">
        <v>1</v>
      </c>
      <c r="AJ20" t="s">
        <v>105</v>
      </c>
      <c r="AK20">
        <v>0</v>
      </c>
      <c r="AL20" s="7">
        <v>1</v>
      </c>
      <c r="AM20" s="3">
        <v>45089</v>
      </c>
      <c r="AN20">
        <v>0</v>
      </c>
      <c r="AO20">
        <v>0</v>
      </c>
      <c r="AP20">
        <v>2</v>
      </c>
      <c r="AT20">
        <v>1</v>
      </c>
      <c r="AU20">
        <v>1380315.2</v>
      </c>
      <c r="AV20">
        <v>885998.70525</v>
      </c>
      <c r="AW20">
        <v>494316.49474999995</v>
      </c>
      <c r="AX20">
        <v>440393.65049999999</v>
      </c>
      <c r="AZ20">
        <v>3638.0709999999999</v>
      </c>
      <c r="BA20">
        <v>11604.6505</v>
      </c>
      <c r="BB20">
        <v>7979.9269999999997</v>
      </c>
      <c r="BD20">
        <v>68.22044520547945</v>
      </c>
      <c r="BE20">
        <v>20</v>
      </c>
      <c r="BH20">
        <v>45</v>
      </c>
      <c r="BL20">
        <v>20</v>
      </c>
      <c r="BM20">
        <v>20</v>
      </c>
      <c r="BN20">
        <v>20</v>
      </c>
      <c r="BO20">
        <v>19</v>
      </c>
      <c r="BP20">
        <v>19</v>
      </c>
      <c r="BQ20">
        <v>19</v>
      </c>
      <c r="BR20">
        <v>44</v>
      </c>
      <c r="BS20">
        <v>156</v>
      </c>
      <c r="BW20" s="7">
        <v>31</v>
      </c>
      <c r="BX20" s="7">
        <v>35</v>
      </c>
      <c r="BY20" s="7">
        <v>3</v>
      </c>
      <c r="BZ20" s="7">
        <v>82</v>
      </c>
      <c r="CA20" s="7">
        <v>4</v>
      </c>
      <c r="CB20" s="7">
        <v>32</v>
      </c>
      <c r="CC20" s="7">
        <v>35</v>
      </c>
      <c r="CD20" s="7">
        <v>82</v>
      </c>
      <c r="CE20" s="7">
        <v>1</v>
      </c>
      <c r="CF20" s="7">
        <v>34</v>
      </c>
      <c r="CG20" s="7">
        <v>36</v>
      </c>
      <c r="CH20" s="7">
        <v>99</v>
      </c>
      <c r="CI20" s="7">
        <v>96</v>
      </c>
      <c r="CJ20" s="7">
        <v>97</v>
      </c>
      <c r="CK20" s="7">
        <v>97</v>
      </c>
      <c r="CL20" s="7">
        <v>99</v>
      </c>
      <c r="CM20" s="7">
        <v>102</v>
      </c>
      <c r="CN20" s="2">
        <f t="shared" si="15"/>
        <v>590</v>
      </c>
      <c r="CO20" s="4">
        <f t="shared" si="26"/>
        <v>0</v>
      </c>
      <c r="CP20" s="4">
        <f t="shared" si="27"/>
        <v>-14.654377880184333</v>
      </c>
      <c r="CQ20" s="4">
        <f t="shared" si="28"/>
        <v>-3.225806451612903</v>
      </c>
      <c r="CR20" s="6">
        <v>13.85</v>
      </c>
      <c r="CS20" s="6">
        <v>5.27</v>
      </c>
      <c r="CT20" s="6">
        <v>-1.56</v>
      </c>
      <c r="CU20" s="6">
        <v>67</v>
      </c>
      <c r="CV20" s="6"/>
      <c r="CW20" s="6">
        <v>0.49</v>
      </c>
      <c r="CX20" s="6">
        <v>0.52900000000000003</v>
      </c>
      <c r="CY20" s="6">
        <v>54.7</v>
      </c>
      <c r="CZ20" s="6">
        <v>0.443</v>
      </c>
      <c r="DA20" s="6">
        <v>45.3</v>
      </c>
      <c r="DB20" s="6">
        <v>0.441</v>
      </c>
      <c r="DC20" s="6">
        <v>46.7</v>
      </c>
      <c r="DD20" s="6">
        <v>9.0999999999999998E-2</v>
      </c>
      <c r="DE20" s="6">
        <v>8.9</v>
      </c>
      <c r="DF20" s="6">
        <v>0.46899999999999997</v>
      </c>
      <c r="DG20" s="6">
        <v>1.2999999999999999E-2</v>
      </c>
      <c r="DH20" s="6">
        <v>3.1</v>
      </c>
      <c r="DI20" s="6">
        <v>5.7000000000000002E-2</v>
      </c>
      <c r="DJ20" s="6">
        <v>5.8</v>
      </c>
      <c r="DK20" s="6">
        <v>1.052</v>
      </c>
      <c r="DL20" s="6">
        <v>133.69999999999999</v>
      </c>
      <c r="DM20" s="6">
        <v>1.41</v>
      </c>
      <c r="DN20" s="6">
        <v>126.6</v>
      </c>
      <c r="DO20" s="6">
        <v>4.8000000000000001E-2</v>
      </c>
      <c r="DP20" s="6">
        <v>9.1999999999999993</v>
      </c>
      <c r="DQ20" s="6">
        <v>0.311</v>
      </c>
      <c r="DR20" s="6">
        <v>58.7</v>
      </c>
      <c r="DS20" s="6">
        <v>0.17</v>
      </c>
      <c r="DT20" s="6">
        <v>32.200000000000003</v>
      </c>
      <c r="DU20" s="6">
        <f t="shared" si="29"/>
        <v>0.52922590837282779</v>
      </c>
      <c r="DV20" s="6">
        <v>17.39</v>
      </c>
      <c r="DW20" s="6">
        <v>1.93</v>
      </c>
      <c r="DX20" s="6">
        <v>-0.06</v>
      </c>
      <c r="DY20" s="6">
        <v>66.8</v>
      </c>
      <c r="DZ20" s="6"/>
      <c r="EA20" s="6">
        <v>0.51</v>
      </c>
      <c r="EB20" s="6">
        <v>0.52800000000000002</v>
      </c>
      <c r="EC20" s="6">
        <v>53.2</v>
      </c>
      <c r="ED20" s="6">
        <v>0.46200000000000002</v>
      </c>
      <c r="EE20" s="6">
        <v>45.9</v>
      </c>
      <c r="EF20" s="6">
        <v>0.46</v>
      </c>
      <c r="EG20" s="6">
        <v>47</v>
      </c>
      <c r="EH20" s="6">
        <v>7.1999999999999995E-2</v>
      </c>
      <c r="EI20" s="6">
        <v>9</v>
      </c>
      <c r="EJ20" s="6">
        <v>0.47099999999999997</v>
      </c>
      <c r="EK20" s="6">
        <v>2.4E-2</v>
      </c>
      <c r="EL20" s="6">
        <v>2.7</v>
      </c>
      <c r="EM20" s="6">
        <v>5.6000000000000001E-2</v>
      </c>
      <c r="EN20" s="6">
        <v>6.3</v>
      </c>
      <c r="EO20" s="6">
        <v>1.0149999999999999</v>
      </c>
      <c r="EP20" s="6">
        <v>133.19999999999999</v>
      </c>
      <c r="EQ20" s="6">
        <v>1.41</v>
      </c>
      <c r="ER20" s="6">
        <v>127.4</v>
      </c>
      <c r="ES20" s="6">
        <v>5.0999999999999997E-2</v>
      </c>
      <c r="ET20" s="6">
        <v>9.6999999999999993</v>
      </c>
      <c r="EU20" s="6">
        <v>0.308</v>
      </c>
      <c r="EV20" s="6">
        <v>58.3</v>
      </c>
      <c r="EW20" s="6">
        <v>0.17</v>
      </c>
      <c r="EX20" s="6">
        <v>32</v>
      </c>
      <c r="EY20" s="6">
        <f t="shared" si="30"/>
        <v>0.52433281004709575</v>
      </c>
      <c r="EZ20" s="4">
        <f t="shared" si="31"/>
        <v>0.29850746268657141</v>
      </c>
      <c r="FA20" s="4">
        <f t="shared" si="32"/>
        <v>-1.1235955056179736</v>
      </c>
      <c r="FB20" s="4">
        <f t="shared" si="33"/>
        <v>0.37397157816005988</v>
      </c>
      <c r="FC20" s="4">
        <f t="shared" si="34"/>
        <v>0</v>
      </c>
      <c r="FD20" s="4">
        <f t="shared" si="35"/>
        <v>-0.63191153238547504</v>
      </c>
      <c r="FE20" s="6">
        <v>13.86</v>
      </c>
      <c r="FF20" s="6">
        <v>7.9</v>
      </c>
      <c r="FG20" s="6">
        <v>-2.12</v>
      </c>
      <c r="FH20" s="6">
        <v>88.8</v>
      </c>
      <c r="FI20" s="6">
        <v>0.56999999999999995</v>
      </c>
      <c r="FJ20" s="6">
        <v>0.46200000000000002</v>
      </c>
      <c r="FK20" s="6">
        <v>53.3</v>
      </c>
      <c r="FL20" s="6">
        <v>0.44700000000000001</v>
      </c>
      <c r="FM20" s="6">
        <v>47</v>
      </c>
      <c r="FN20" s="6">
        <v>0.44500000000000001</v>
      </c>
      <c r="FO20" s="6">
        <v>55.5</v>
      </c>
      <c r="FP20" s="6">
        <v>2.1999999999999999E-2</v>
      </c>
      <c r="FQ20" s="6">
        <v>-0.4</v>
      </c>
      <c r="FR20" s="6">
        <v>0.44500000000000001</v>
      </c>
      <c r="FS20" s="6">
        <v>-1.9E-2</v>
      </c>
      <c r="FT20" s="6">
        <v>-5.6</v>
      </c>
      <c r="FU20" s="6">
        <v>4.3999999999999997E-2</v>
      </c>
      <c r="FV20" s="6">
        <v>5.2</v>
      </c>
      <c r="FW20" s="6">
        <v>0.99199999999999999</v>
      </c>
      <c r="FX20" s="6">
        <v>181.1</v>
      </c>
      <c r="FY20" s="6">
        <v>1.73</v>
      </c>
      <c r="FZ20" s="6">
        <v>124.91</v>
      </c>
      <c r="GA20" s="6">
        <v>0.04</v>
      </c>
      <c r="GB20" s="6">
        <v>8.6999999999999993</v>
      </c>
      <c r="GC20" s="6">
        <v>0.255</v>
      </c>
      <c r="GD20" s="6">
        <v>55.2</v>
      </c>
      <c r="GE20" s="6">
        <v>0.16700000000000001</v>
      </c>
      <c r="GF20" s="6">
        <v>36.1</v>
      </c>
    </row>
    <row r="21" spans="1:188" ht="15.6">
      <c r="A21" t="s">
        <v>62</v>
      </c>
      <c r="B21" t="s">
        <v>63</v>
      </c>
      <c r="C21">
        <v>1</v>
      </c>
      <c r="D21" s="3">
        <v>37376</v>
      </c>
      <c r="E21">
        <v>1</v>
      </c>
      <c r="F21" s="4">
        <f t="shared" si="13"/>
        <v>22.117808219178084</v>
      </c>
      <c r="G21" s="4"/>
      <c r="H21">
        <v>22.95</v>
      </c>
      <c r="I21">
        <v>10.9</v>
      </c>
      <c r="J21">
        <v>66.599999999999994</v>
      </c>
      <c r="K21">
        <v>12.05</v>
      </c>
      <c r="L21">
        <v>22.7</v>
      </c>
      <c r="M21">
        <v>11.8</v>
      </c>
      <c r="N21">
        <v>75.5</v>
      </c>
      <c r="O21">
        <v>12.05</v>
      </c>
      <c r="P21">
        <v>16.55</v>
      </c>
      <c r="Q21">
        <v>10</v>
      </c>
      <c r="R21">
        <v>77.900000000000006</v>
      </c>
      <c r="S21">
        <v>5.75</v>
      </c>
      <c r="T21">
        <v>16.5</v>
      </c>
      <c r="U21">
        <v>10.3</v>
      </c>
      <c r="V21">
        <v>68.599999999999994</v>
      </c>
      <c r="W21">
        <v>5.4</v>
      </c>
      <c r="X21" s="3">
        <v>45449</v>
      </c>
      <c r="Y21">
        <v>0.23947368421052631</v>
      </c>
      <c r="Z21">
        <v>0.69473684210526299</v>
      </c>
      <c r="AA21">
        <v>4.210526315789475E-2</v>
      </c>
      <c r="AB21">
        <v>6</v>
      </c>
      <c r="AD21" s="3">
        <v>44119</v>
      </c>
      <c r="AE21" s="3">
        <v>44594</v>
      </c>
      <c r="AF21" s="4">
        <f t="shared" si="14"/>
        <v>3.6438356164383561</v>
      </c>
      <c r="AG21" s="2">
        <v>1</v>
      </c>
      <c r="AH21" s="11">
        <v>0</v>
      </c>
      <c r="AI21" s="11">
        <v>0</v>
      </c>
      <c r="AJ21" t="s">
        <v>103</v>
      </c>
      <c r="AK21">
        <v>1</v>
      </c>
      <c r="AL21" s="14">
        <v>1</v>
      </c>
      <c r="AM21" s="13">
        <v>45628</v>
      </c>
      <c r="AN21" s="14">
        <v>0</v>
      </c>
      <c r="AO21" s="14">
        <v>0</v>
      </c>
      <c r="AP21">
        <v>1</v>
      </c>
      <c r="AQ21">
        <v>1</v>
      </c>
      <c r="AR21">
        <v>1</v>
      </c>
      <c r="AS21">
        <v>0</v>
      </c>
      <c r="AT21">
        <v>1</v>
      </c>
      <c r="AU21">
        <v>1535123.2</v>
      </c>
      <c r="AV21">
        <v>917085.26779999991</v>
      </c>
      <c r="AW21">
        <v>618037.93220000004</v>
      </c>
      <c r="AX21">
        <v>513694.00699999998</v>
      </c>
      <c r="AZ21">
        <v>1573.8507999999999</v>
      </c>
      <c r="BA21">
        <v>15277.4077</v>
      </c>
      <c r="BB21">
        <v>9408.2910000000011</v>
      </c>
      <c r="BC21">
        <v>15</v>
      </c>
      <c r="BD21">
        <v>56.951678082191783</v>
      </c>
      <c r="BE21">
        <v>23</v>
      </c>
      <c r="BF21">
        <v>7</v>
      </c>
      <c r="BG21">
        <v>8</v>
      </c>
      <c r="BH21">
        <v>48</v>
      </c>
      <c r="BI21">
        <v>20</v>
      </c>
      <c r="BJ21">
        <v>25</v>
      </c>
      <c r="BK21">
        <v>3</v>
      </c>
      <c r="BL21">
        <v>21</v>
      </c>
      <c r="BM21">
        <v>24</v>
      </c>
      <c r="BN21">
        <v>22.5</v>
      </c>
      <c r="BO21">
        <v>20</v>
      </c>
      <c r="BP21">
        <v>18</v>
      </c>
      <c r="BQ21">
        <v>19</v>
      </c>
      <c r="BR21">
        <v>44</v>
      </c>
      <c r="BS21">
        <v>154</v>
      </c>
      <c r="BT21">
        <v>18.600000000000001</v>
      </c>
      <c r="BU21">
        <v>20160</v>
      </c>
      <c r="BV21">
        <v>9900</v>
      </c>
      <c r="BW21" s="22">
        <v>41</v>
      </c>
      <c r="BX21" s="22">
        <v>41</v>
      </c>
      <c r="BY21" s="22">
        <v>1</v>
      </c>
      <c r="BZ21" s="22">
        <v>78</v>
      </c>
      <c r="CA21" s="22">
        <v>2</v>
      </c>
      <c r="CB21" s="22">
        <v>35</v>
      </c>
      <c r="CC21" s="22">
        <v>38</v>
      </c>
      <c r="CD21" s="22">
        <v>62</v>
      </c>
      <c r="CE21" s="22">
        <v>3</v>
      </c>
      <c r="CF21" s="22">
        <v>37</v>
      </c>
      <c r="CG21" s="22">
        <v>40</v>
      </c>
      <c r="CH21" s="22">
        <v>102</v>
      </c>
      <c r="CI21" s="22">
        <v>99</v>
      </c>
      <c r="CJ21" s="22">
        <v>99</v>
      </c>
      <c r="CK21" s="22">
        <v>99</v>
      </c>
      <c r="CL21" s="22">
        <v>99</v>
      </c>
      <c r="CM21" s="22">
        <v>93</v>
      </c>
      <c r="CN21" s="2">
        <f t="shared" si="15"/>
        <v>591</v>
      </c>
      <c r="CO21" s="4">
        <f t="shared" si="26"/>
        <v>20.512820512820511</v>
      </c>
      <c r="CP21" s="4">
        <f t="shared" si="27"/>
        <v>7.8947368421052655</v>
      </c>
      <c r="CQ21" s="4">
        <f t="shared" si="28"/>
        <v>14.634146341463413</v>
      </c>
      <c r="CR21" s="15">
        <v>43.33</v>
      </c>
      <c r="CS21" s="15">
        <v>6.83</v>
      </c>
      <c r="CT21" s="15">
        <v>1.17</v>
      </c>
      <c r="CU21" s="15">
        <v>72.7</v>
      </c>
      <c r="CV21" s="15">
        <v>2.4</v>
      </c>
      <c r="CW21" s="15">
        <v>0.5</v>
      </c>
      <c r="CX21" s="15">
        <v>0.70699999999999996</v>
      </c>
      <c r="CY21" s="15">
        <v>62.7</v>
      </c>
      <c r="CZ21" s="15">
        <v>0.441</v>
      </c>
      <c r="DA21" s="15">
        <v>37.299999999999997</v>
      </c>
      <c r="DB21" s="15">
        <v>0.441</v>
      </c>
      <c r="DC21" s="15">
        <v>36.299999999999997</v>
      </c>
      <c r="DD21" s="15">
        <v>0.26700000000000002</v>
      </c>
      <c r="DE21" s="15">
        <v>27.5</v>
      </c>
      <c r="DF21" s="15">
        <v>0.56699999999999995</v>
      </c>
      <c r="DG21" s="15">
        <v>0.11899999999999999</v>
      </c>
      <c r="DH21" s="15">
        <v>13.7</v>
      </c>
      <c r="DI21" s="15">
        <v>0.154</v>
      </c>
      <c r="DJ21" s="15">
        <v>13.7</v>
      </c>
      <c r="DK21" s="15">
        <v>1.196</v>
      </c>
      <c r="DL21" s="15">
        <v>155.5</v>
      </c>
      <c r="DM21" s="15">
        <v>1.31</v>
      </c>
      <c r="DN21" s="15">
        <v>103.76</v>
      </c>
      <c r="DO21" s="15">
        <v>0.06</v>
      </c>
      <c r="DP21" s="15">
        <v>8.5</v>
      </c>
      <c r="DQ21" s="15">
        <v>0.46500000000000002</v>
      </c>
      <c r="DR21" s="15">
        <v>65.8</v>
      </c>
      <c r="DS21" s="15">
        <v>0.18099999999999999</v>
      </c>
      <c r="DT21" s="15">
        <v>25.7</v>
      </c>
      <c r="DU21" s="6">
        <f t="shared" si="29"/>
        <v>0.70065535851966076</v>
      </c>
      <c r="DV21" s="15">
        <v>27.61</v>
      </c>
      <c r="DW21" s="15">
        <v>4.24</v>
      </c>
      <c r="DX21" s="15">
        <v>-1.56</v>
      </c>
      <c r="DY21" s="15">
        <v>65.3</v>
      </c>
      <c r="DZ21" s="15">
        <v>3.6</v>
      </c>
      <c r="EA21" s="15">
        <v>0.44</v>
      </c>
      <c r="EB21" s="15">
        <v>0.77</v>
      </c>
      <c r="EC21" s="15">
        <v>63.9</v>
      </c>
      <c r="ED21" s="15">
        <v>0.442</v>
      </c>
      <c r="EE21" s="15">
        <v>36.1</v>
      </c>
      <c r="EF21" s="15">
        <v>0.442</v>
      </c>
      <c r="EG21" s="15">
        <v>37.700000000000003</v>
      </c>
      <c r="EH21" s="15">
        <v>0.32600000000000001</v>
      </c>
      <c r="EI21" s="15">
        <v>27.1</v>
      </c>
      <c r="EJ21" s="15">
        <v>0.58499999999999996</v>
      </c>
      <c r="EK21" s="15">
        <v>0.153</v>
      </c>
      <c r="EL21" s="15">
        <v>12.1</v>
      </c>
      <c r="EM21" s="15">
        <v>0.17799999999999999</v>
      </c>
      <c r="EN21" s="15">
        <v>15</v>
      </c>
      <c r="EO21" s="15">
        <v>1.2410000000000001</v>
      </c>
      <c r="EP21" s="15">
        <v>130.69999999999999</v>
      </c>
      <c r="EQ21" s="15">
        <v>1.1000000000000001</v>
      </c>
      <c r="ER21" s="15">
        <v>101.5</v>
      </c>
      <c r="ES21" s="15">
        <v>8.6999999999999994E-2</v>
      </c>
      <c r="ET21" s="15">
        <v>11.3</v>
      </c>
      <c r="EU21" s="15">
        <v>0.497</v>
      </c>
      <c r="EV21" s="15">
        <v>64.5</v>
      </c>
      <c r="EW21" s="15">
        <v>0.186</v>
      </c>
      <c r="EX21" s="15">
        <v>24.1</v>
      </c>
      <c r="EY21" s="6">
        <f t="shared" si="30"/>
        <v>0.64334975369458125</v>
      </c>
      <c r="EZ21" s="4">
        <f t="shared" si="31"/>
        <v>10.178817056396156</v>
      </c>
      <c r="FA21" s="4">
        <f t="shared" si="32"/>
        <v>1.4545454545454493</v>
      </c>
      <c r="FB21" s="4">
        <f t="shared" si="33"/>
        <v>15.948553054662387</v>
      </c>
      <c r="FC21" s="4">
        <f t="shared" si="34"/>
        <v>16.030534351145036</v>
      </c>
      <c r="FD21" s="4">
        <f t="shared" si="35"/>
        <v>2.1781033153431042</v>
      </c>
      <c r="FE21" s="15">
        <v>42.68</v>
      </c>
      <c r="FF21" s="15">
        <v>11.44</v>
      </c>
      <c r="FG21" s="15">
        <v>-1.62</v>
      </c>
      <c r="FH21" s="15">
        <v>82.8</v>
      </c>
      <c r="FI21" s="15">
        <v>0.63</v>
      </c>
      <c r="FJ21" s="15">
        <v>0.58499999999999996</v>
      </c>
      <c r="FK21" s="15">
        <v>58.7</v>
      </c>
      <c r="FL21" s="15">
        <v>0.441</v>
      </c>
      <c r="FM21" s="15">
        <v>41.5</v>
      </c>
      <c r="FN21" s="15">
        <v>0.44</v>
      </c>
      <c r="FO21" s="15">
        <v>46.3</v>
      </c>
      <c r="FP21" s="15">
        <v>0.14799999999999999</v>
      </c>
      <c r="FQ21" s="15">
        <v>15.4</v>
      </c>
      <c r="FR21" s="15">
        <v>0.47199999999999998</v>
      </c>
      <c r="FS21" s="15">
        <v>3.2000000000000001E-2</v>
      </c>
      <c r="FT21" s="15">
        <v>3.8</v>
      </c>
      <c r="FU21" s="15">
        <v>0.111</v>
      </c>
      <c r="FV21" s="15">
        <v>11.6</v>
      </c>
      <c r="FW21" s="15">
        <v>1.08</v>
      </c>
      <c r="FX21" s="15">
        <v>166</v>
      </c>
      <c r="FY21" s="15">
        <v>1.74</v>
      </c>
      <c r="FZ21" s="15">
        <v>126.2</v>
      </c>
      <c r="GA21" s="15">
        <v>7.1999999999999995E-2</v>
      </c>
      <c r="GB21" s="15">
        <v>12.3</v>
      </c>
      <c r="GC21" s="15">
        <v>0.28899999999999998</v>
      </c>
      <c r="GD21" s="15">
        <v>49.3</v>
      </c>
      <c r="GE21" s="15">
        <v>0.224</v>
      </c>
      <c r="GF21" s="15">
        <v>38.4</v>
      </c>
    </row>
    <row r="22" spans="1:188" ht="15.6">
      <c r="A22" t="s">
        <v>40</v>
      </c>
      <c r="B22" t="s">
        <v>41</v>
      </c>
      <c r="C22">
        <v>1</v>
      </c>
      <c r="D22" s="3">
        <v>34047</v>
      </c>
      <c r="E22">
        <v>1</v>
      </c>
      <c r="F22" s="4">
        <f t="shared" si="13"/>
        <v>30.989041095890411</v>
      </c>
      <c r="G22" s="4"/>
      <c r="H22">
        <v>23.4</v>
      </c>
      <c r="I22">
        <v>8.9</v>
      </c>
      <c r="J22">
        <v>48.6</v>
      </c>
      <c r="K22">
        <v>11.9</v>
      </c>
      <c r="L22">
        <v>24.05</v>
      </c>
      <c r="M22">
        <v>7.6</v>
      </c>
      <c r="N22">
        <v>43.3</v>
      </c>
      <c r="O22">
        <v>12.75</v>
      </c>
      <c r="P22">
        <v>18.850000000000001</v>
      </c>
      <c r="Q22">
        <v>11.5</v>
      </c>
      <c r="R22">
        <v>53.3</v>
      </c>
      <c r="S22">
        <v>5.05</v>
      </c>
      <c r="T22">
        <v>19</v>
      </c>
      <c r="U22">
        <v>11</v>
      </c>
      <c r="V22">
        <v>54.2</v>
      </c>
      <c r="W22">
        <v>5.6</v>
      </c>
      <c r="X22" s="3">
        <v>45358</v>
      </c>
      <c r="Y22">
        <v>0.50800000000000001</v>
      </c>
      <c r="Z22">
        <v>3.22</v>
      </c>
      <c r="AA22">
        <v>1.1293333329999999</v>
      </c>
      <c r="AB22">
        <v>4</v>
      </c>
      <c r="AD22" s="3">
        <v>44652</v>
      </c>
      <c r="AE22" s="3">
        <v>44860</v>
      </c>
      <c r="AF22" s="4">
        <f t="shared" si="14"/>
        <v>1.9342465753424658</v>
      </c>
      <c r="AG22" s="11">
        <v>2</v>
      </c>
      <c r="AH22">
        <v>0</v>
      </c>
      <c r="AI22">
        <v>0</v>
      </c>
      <c r="AJ22" t="s">
        <v>103</v>
      </c>
      <c r="AK22">
        <v>1</v>
      </c>
      <c r="AL22">
        <v>1</v>
      </c>
      <c r="AM22" s="3">
        <v>45133</v>
      </c>
      <c r="AN22">
        <v>0</v>
      </c>
      <c r="AO22">
        <v>0</v>
      </c>
      <c r="AP22">
        <v>2</v>
      </c>
      <c r="AQ22">
        <v>1</v>
      </c>
      <c r="AR22">
        <v>0</v>
      </c>
      <c r="AS22">
        <v>0</v>
      </c>
      <c r="AT22">
        <v>1</v>
      </c>
      <c r="AU22">
        <v>1448657.4</v>
      </c>
      <c r="AV22">
        <v>905559.83154999989</v>
      </c>
      <c r="AW22">
        <v>543097.56845000002</v>
      </c>
      <c r="AX22">
        <v>469467.74699999997</v>
      </c>
      <c r="AZ22">
        <v>1494.0793000000001</v>
      </c>
      <c r="BA22">
        <v>13628.34</v>
      </c>
      <c r="BB22">
        <v>9458.7281000000003</v>
      </c>
      <c r="BC22">
        <v>16</v>
      </c>
      <c r="BD22">
        <v>55.802390410958907</v>
      </c>
      <c r="BE22">
        <v>4</v>
      </c>
      <c r="BH22">
        <v>32</v>
      </c>
      <c r="BI22">
        <v>14</v>
      </c>
      <c r="BJ22">
        <v>18</v>
      </c>
      <c r="BK22">
        <v>0</v>
      </c>
      <c r="BL22">
        <v>19</v>
      </c>
      <c r="BM22">
        <v>17</v>
      </c>
      <c r="BN22">
        <v>18</v>
      </c>
      <c r="BO22">
        <v>19</v>
      </c>
      <c r="BP22">
        <v>19</v>
      </c>
      <c r="BQ22">
        <v>19</v>
      </c>
      <c r="BR22">
        <v>43</v>
      </c>
      <c r="BS22">
        <v>150</v>
      </c>
      <c r="BT22">
        <v>19</v>
      </c>
      <c r="BU22">
        <v>1920</v>
      </c>
      <c r="BV22">
        <v>240</v>
      </c>
      <c r="BW22" s="7">
        <v>53</v>
      </c>
      <c r="BX22" s="7">
        <v>53</v>
      </c>
      <c r="BY22" s="7">
        <v>3</v>
      </c>
      <c r="BZ22" s="7">
        <v>92</v>
      </c>
      <c r="CA22" s="7">
        <v>4</v>
      </c>
      <c r="CB22" s="7">
        <v>53</v>
      </c>
      <c r="CC22" s="7">
        <v>54</v>
      </c>
      <c r="CD22" s="7">
        <v>92</v>
      </c>
      <c r="CE22" s="7">
        <v>1</v>
      </c>
      <c r="CF22" s="7">
        <v>46</v>
      </c>
      <c r="CG22" s="7">
        <v>51</v>
      </c>
      <c r="CH22" s="7">
        <v>107</v>
      </c>
      <c r="CI22" s="7">
        <v>103</v>
      </c>
      <c r="CJ22" s="7">
        <v>99</v>
      </c>
      <c r="CK22" s="7">
        <v>101</v>
      </c>
      <c r="CL22" s="7">
        <v>100</v>
      </c>
      <c r="CM22" s="7">
        <v>111</v>
      </c>
      <c r="CN22" s="2">
        <f t="shared" si="15"/>
        <v>621</v>
      </c>
      <c r="CO22" s="4">
        <f t="shared" si="26"/>
        <v>0</v>
      </c>
      <c r="CP22" s="4">
        <f t="shared" si="27"/>
        <v>1.851851851851849</v>
      </c>
      <c r="CQ22" s="4">
        <f t="shared" si="28"/>
        <v>0</v>
      </c>
      <c r="CR22" s="6">
        <v>23.09</v>
      </c>
      <c r="CS22" s="6">
        <v>2.95</v>
      </c>
      <c r="CT22" s="6">
        <v>-6.45</v>
      </c>
      <c r="CU22" s="6">
        <v>76.8</v>
      </c>
      <c r="CV22" s="6">
        <v>2.7</v>
      </c>
      <c r="CW22" s="6">
        <v>0.51</v>
      </c>
      <c r="CX22" s="6">
        <v>0.55600000000000005</v>
      </c>
      <c r="CY22" s="6">
        <v>57.2</v>
      </c>
      <c r="CZ22" s="6">
        <v>0.41699999999999998</v>
      </c>
      <c r="DA22" s="6">
        <v>42.8</v>
      </c>
      <c r="DB22" s="6">
        <v>0.41699999999999998</v>
      </c>
      <c r="DC22" s="6">
        <v>43</v>
      </c>
      <c r="DD22" s="6">
        <v>0.14000000000000001</v>
      </c>
      <c r="DE22" s="6">
        <v>14.3</v>
      </c>
      <c r="DF22" s="6">
        <v>0.48699999999999999</v>
      </c>
      <c r="DG22" s="6">
        <v>7.0000000000000007E-2</v>
      </c>
      <c r="DH22" s="6">
        <v>7.1</v>
      </c>
      <c r="DI22" s="6">
        <v>7.0000000000000007E-2</v>
      </c>
      <c r="DJ22" s="6">
        <v>7.2</v>
      </c>
      <c r="DK22" s="6">
        <v>0.97299999999999998</v>
      </c>
      <c r="DL22" s="6">
        <v>153.69999999999999</v>
      </c>
      <c r="DM22" s="6">
        <v>1.58</v>
      </c>
      <c r="DN22" s="6">
        <v>123.39</v>
      </c>
      <c r="DO22" s="6">
        <v>5.0999999999999997E-2</v>
      </c>
      <c r="DP22" s="6">
        <v>9.1999999999999993</v>
      </c>
      <c r="DQ22" s="6">
        <v>0.26600000000000001</v>
      </c>
      <c r="DR22" s="6">
        <v>47.8</v>
      </c>
      <c r="DS22" s="6">
        <v>0.23899999999999999</v>
      </c>
      <c r="DT22" s="6">
        <v>43</v>
      </c>
      <c r="DU22" s="6">
        <f t="shared" si="29"/>
        <v>0.62241672744955023</v>
      </c>
      <c r="DV22" s="6">
        <v>30.58</v>
      </c>
      <c r="DW22" s="6">
        <v>-2.5</v>
      </c>
      <c r="DX22" s="6">
        <v>-0.98</v>
      </c>
      <c r="DY22" s="6">
        <v>81.8</v>
      </c>
      <c r="DZ22" s="6">
        <v>4.7</v>
      </c>
      <c r="EA22" s="6">
        <v>0.56000000000000005</v>
      </c>
      <c r="EB22" s="6">
        <v>0.58399999999999996</v>
      </c>
      <c r="EC22" s="6">
        <v>56.5</v>
      </c>
      <c r="ED22" s="6">
        <v>0.45900000000000002</v>
      </c>
      <c r="EE22" s="6">
        <v>43.5</v>
      </c>
      <c r="EF22" s="6">
        <v>0.45900000000000002</v>
      </c>
      <c r="EG22" s="6">
        <v>44.8</v>
      </c>
      <c r="EH22" s="6">
        <v>0.128</v>
      </c>
      <c r="EI22" s="6">
        <v>12.3</v>
      </c>
      <c r="EJ22" s="6">
        <v>0.51</v>
      </c>
      <c r="EK22" s="6">
        <v>5.6000000000000001E-2</v>
      </c>
      <c r="EL22" s="6">
        <v>5.0999999999999996</v>
      </c>
      <c r="EM22" s="6">
        <v>7.3999999999999996E-2</v>
      </c>
      <c r="EN22" s="6">
        <v>7.3</v>
      </c>
      <c r="EO22" s="6">
        <v>1.026</v>
      </c>
      <c r="EP22" s="6">
        <v>169.4</v>
      </c>
      <c r="EQ22" s="6">
        <v>1.6</v>
      </c>
      <c r="ER22" s="6">
        <v>117.03</v>
      </c>
      <c r="ES22" s="6">
        <v>5.1999999999999998E-2</v>
      </c>
      <c r="ET22" s="6">
        <v>8.9</v>
      </c>
      <c r="EU22" s="6">
        <v>0.28299999999999997</v>
      </c>
      <c r="EV22" s="6">
        <v>48.4</v>
      </c>
      <c r="EW22" s="6">
        <v>0.249</v>
      </c>
      <c r="EX22" s="6">
        <v>42.7</v>
      </c>
      <c r="EY22" s="6">
        <f t="shared" si="30"/>
        <v>0.6989660770742544</v>
      </c>
      <c r="EZ22" s="4">
        <f t="shared" si="31"/>
        <v>-6.510416666666667</v>
      </c>
      <c r="FA22" s="4">
        <f t="shared" si="32"/>
        <v>13.986013986013985</v>
      </c>
      <c r="FB22" s="4">
        <f t="shared" si="33"/>
        <v>-10.214703968770342</v>
      </c>
      <c r="FC22" s="4">
        <f t="shared" si="34"/>
        <v>-1.2658227848101276</v>
      </c>
      <c r="FD22" s="4">
        <f t="shared" si="35"/>
        <v>5.154388524191587</v>
      </c>
      <c r="FE22" s="6">
        <v>24.66</v>
      </c>
      <c r="FF22" s="6">
        <v>0.78</v>
      </c>
      <c r="FG22" s="6">
        <v>-3.19</v>
      </c>
      <c r="FH22" s="6">
        <v>79.8</v>
      </c>
      <c r="FI22" s="6">
        <v>0.56000000000000005</v>
      </c>
      <c r="FJ22" s="6">
        <v>0.51100000000000001</v>
      </c>
      <c r="FK22" s="6">
        <v>55.9</v>
      </c>
      <c r="FL22" s="6">
        <v>0.40699999999999997</v>
      </c>
      <c r="FM22" s="6">
        <v>44</v>
      </c>
      <c r="FN22" s="6">
        <v>0.40600000000000003</v>
      </c>
      <c r="FO22" s="6">
        <v>45.3</v>
      </c>
      <c r="FP22" s="6">
        <v>0.104</v>
      </c>
      <c r="FQ22" s="6">
        <v>11.3</v>
      </c>
      <c r="FR22" s="6">
        <v>0.44700000000000001</v>
      </c>
      <c r="FS22" s="6">
        <v>0.04</v>
      </c>
      <c r="FT22" s="6">
        <v>4.7</v>
      </c>
      <c r="FU22" s="6">
        <v>0.06</v>
      </c>
      <c r="FV22" s="6">
        <v>6.6</v>
      </c>
      <c r="FW22" s="6">
        <v>0.92100000000000004</v>
      </c>
      <c r="FX22" s="6">
        <v>164.1</v>
      </c>
      <c r="FY22" s="6">
        <v>1.77</v>
      </c>
      <c r="FZ22" s="6">
        <v>131.30000000000001</v>
      </c>
      <c r="GA22" s="6">
        <v>4.8000000000000001E-2</v>
      </c>
      <c r="GB22" s="6">
        <v>9.3000000000000007</v>
      </c>
      <c r="GC22" s="6">
        <v>0.254</v>
      </c>
      <c r="GD22" s="6">
        <v>49.7</v>
      </c>
      <c r="GE22" s="6">
        <v>0.21</v>
      </c>
      <c r="GF22" s="6">
        <v>41</v>
      </c>
    </row>
    <row r="23" spans="1:188" ht="15.6">
      <c r="A23" t="s">
        <v>30</v>
      </c>
      <c r="B23" t="s">
        <v>31</v>
      </c>
      <c r="C23">
        <v>1</v>
      </c>
      <c r="D23" s="3">
        <v>34000</v>
      </c>
      <c r="E23">
        <v>0</v>
      </c>
      <c r="F23" s="4">
        <f t="shared" si="13"/>
        <v>31.093150684931508</v>
      </c>
      <c r="G23" s="4"/>
      <c r="H23">
        <v>26.05</v>
      </c>
      <c r="I23">
        <v>10.4</v>
      </c>
      <c r="J23">
        <v>56.6</v>
      </c>
      <c r="K23">
        <v>13.35</v>
      </c>
      <c r="L23">
        <v>25.9</v>
      </c>
      <c r="M23">
        <v>11</v>
      </c>
      <c r="N23">
        <v>57.8</v>
      </c>
      <c r="O23">
        <v>13.2</v>
      </c>
      <c r="P23">
        <v>20.100000000000001</v>
      </c>
      <c r="Q23">
        <v>4.8</v>
      </c>
      <c r="R23">
        <v>26.1</v>
      </c>
      <c r="S23">
        <v>6.7</v>
      </c>
      <c r="T23">
        <v>17.7</v>
      </c>
      <c r="U23">
        <v>4.7</v>
      </c>
      <c r="V23">
        <v>28</v>
      </c>
      <c r="W23">
        <v>4.3</v>
      </c>
      <c r="X23" s="3">
        <v>45349</v>
      </c>
      <c r="Y23">
        <v>0.116760829</v>
      </c>
      <c r="Z23">
        <v>2.6237288140000001</v>
      </c>
      <c r="AA23">
        <v>4.5762711999999997E-2</v>
      </c>
      <c r="AB23">
        <v>5</v>
      </c>
      <c r="AD23" s="3">
        <v>44696</v>
      </c>
      <c r="AE23" s="3">
        <v>44781</v>
      </c>
      <c r="AF23" s="4">
        <f t="shared" si="14"/>
        <v>1.789041095890411</v>
      </c>
      <c r="AG23" s="11">
        <v>1</v>
      </c>
      <c r="AH23">
        <v>1</v>
      </c>
      <c r="AI23">
        <v>0</v>
      </c>
      <c r="AJ23" t="s">
        <v>101</v>
      </c>
      <c r="AK23">
        <v>0</v>
      </c>
      <c r="AL23" s="12">
        <v>1</v>
      </c>
      <c r="AM23" s="16">
        <v>45299</v>
      </c>
      <c r="AN23" s="12">
        <v>1</v>
      </c>
      <c r="AO23" s="12">
        <v>0</v>
      </c>
      <c r="AP23">
        <v>1</v>
      </c>
      <c r="AQ23">
        <v>1</v>
      </c>
      <c r="AR23">
        <v>0</v>
      </c>
      <c r="AS23">
        <v>0</v>
      </c>
      <c r="AT23">
        <v>1</v>
      </c>
      <c r="AU23">
        <v>1586064.2</v>
      </c>
      <c r="AV23">
        <v>987668.16494999989</v>
      </c>
      <c r="AW23">
        <v>598396.03505000006</v>
      </c>
      <c r="AX23">
        <v>540253.45200000005</v>
      </c>
      <c r="AY23">
        <v>10301.583000000001</v>
      </c>
      <c r="AZ23">
        <v>1395.6642999999999</v>
      </c>
      <c r="BA23">
        <v>16109.887999999999</v>
      </c>
      <c r="BB23">
        <v>9484.4449999999997</v>
      </c>
      <c r="BC23">
        <v>18</v>
      </c>
      <c r="BD23">
        <v>44.765431506849318</v>
      </c>
      <c r="BE23">
        <v>2</v>
      </c>
      <c r="BF23">
        <v>6</v>
      </c>
      <c r="BG23">
        <v>2</v>
      </c>
      <c r="BH23">
        <v>11</v>
      </c>
      <c r="BI23">
        <v>2</v>
      </c>
      <c r="BJ23">
        <v>8</v>
      </c>
      <c r="BK23">
        <v>1</v>
      </c>
      <c r="BL23">
        <v>20</v>
      </c>
      <c r="BM23">
        <v>18</v>
      </c>
      <c r="BN23">
        <v>19</v>
      </c>
      <c r="BO23">
        <v>20</v>
      </c>
      <c r="BP23">
        <v>19</v>
      </c>
      <c r="BQ23">
        <v>19.5</v>
      </c>
      <c r="BR23">
        <v>80</v>
      </c>
      <c r="BS23">
        <v>170</v>
      </c>
      <c r="BT23">
        <v>27.7</v>
      </c>
      <c r="BU23">
        <v>4266</v>
      </c>
      <c r="BV23">
        <v>4533</v>
      </c>
      <c r="BW23" s="22">
        <v>29</v>
      </c>
      <c r="BX23" s="22">
        <v>30</v>
      </c>
      <c r="BY23" s="22">
        <v>1</v>
      </c>
      <c r="BZ23" s="22">
        <v>87</v>
      </c>
      <c r="CA23" s="22">
        <v>2</v>
      </c>
      <c r="CB23" s="22">
        <v>32</v>
      </c>
      <c r="CC23" s="22">
        <v>32</v>
      </c>
      <c r="CD23" s="22">
        <v>81</v>
      </c>
      <c r="CE23" s="22">
        <v>3</v>
      </c>
      <c r="CF23" s="22">
        <v>26</v>
      </c>
      <c r="CG23" s="22">
        <v>26</v>
      </c>
      <c r="CH23" s="22">
        <v>117</v>
      </c>
      <c r="CI23" s="22">
        <v>108</v>
      </c>
      <c r="CJ23" s="22">
        <v>113</v>
      </c>
      <c r="CK23" s="22">
        <v>115</v>
      </c>
      <c r="CL23" s="22">
        <v>114</v>
      </c>
      <c r="CM23" s="22">
        <v>118</v>
      </c>
      <c r="CN23" s="2">
        <f t="shared" si="15"/>
        <v>685</v>
      </c>
      <c r="CO23" s="4">
        <f t="shared" si="26"/>
        <v>6.8965517241379306</v>
      </c>
      <c r="CP23" s="4">
        <f t="shared" si="27"/>
        <v>-6.7816091954023054</v>
      </c>
      <c r="CQ23" s="4">
        <f t="shared" si="28"/>
        <v>-10.344827586206897</v>
      </c>
      <c r="CR23" s="15">
        <v>17.27</v>
      </c>
      <c r="CS23" s="15">
        <v>3.48</v>
      </c>
      <c r="CT23" s="15">
        <v>-1.41</v>
      </c>
      <c r="CU23" s="15">
        <v>79.099999999999994</v>
      </c>
      <c r="CV23" s="15">
        <v>2.4</v>
      </c>
      <c r="CW23" s="15">
        <v>0.47</v>
      </c>
      <c r="CX23" s="15">
        <v>0.63100000000000001</v>
      </c>
      <c r="CY23" s="15">
        <v>61.2</v>
      </c>
      <c r="CZ23" s="15">
        <v>0.40200000000000002</v>
      </c>
      <c r="DA23" s="15">
        <v>38.799999999999997</v>
      </c>
      <c r="DB23" s="15">
        <v>0.40200000000000002</v>
      </c>
      <c r="DC23" s="15">
        <v>38.700000000000003</v>
      </c>
      <c r="DD23" s="15">
        <v>0.22900000000000001</v>
      </c>
      <c r="DE23" s="15">
        <v>22.5</v>
      </c>
      <c r="DF23" s="15">
        <v>0.51900000000000002</v>
      </c>
      <c r="DG23" s="15">
        <v>0.115</v>
      </c>
      <c r="DH23" s="15">
        <v>11.3</v>
      </c>
      <c r="DI23" s="15">
        <v>0.115</v>
      </c>
      <c r="DJ23" s="15">
        <v>11.2</v>
      </c>
      <c r="DK23" s="15">
        <v>1.0349999999999999</v>
      </c>
      <c r="DL23" s="15">
        <v>158.19999999999999</v>
      </c>
      <c r="DM23" s="15">
        <v>1.53</v>
      </c>
      <c r="DN23" s="15">
        <v>116.02</v>
      </c>
      <c r="DO23" s="15">
        <v>7.9000000000000001E-2</v>
      </c>
      <c r="DP23" s="15">
        <v>12.5</v>
      </c>
      <c r="DQ23" s="15">
        <v>0.28199999999999997</v>
      </c>
      <c r="DR23" s="15">
        <v>44.9</v>
      </c>
      <c r="DS23" s="15">
        <v>0.26900000000000002</v>
      </c>
      <c r="DT23" s="15">
        <v>42.6</v>
      </c>
      <c r="DU23" s="6">
        <f t="shared" si="29"/>
        <v>0.68177900362006549</v>
      </c>
      <c r="DV23" s="15">
        <v>15.03</v>
      </c>
      <c r="DW23" s="15">
        <v>-1.86</v>
      </c>
      <c r="DX23" s="15">
        <v>-0.01</v>
      </c>
      <c r="DY23" s="15">
        <v>75.5</v>
      </c>
      <c r="DZ23" s="15">
        <v>2.2999999999999998</v>
      </c>
      <c r="EA23" s="15">
        <v>0.44</v>
      </c>
      <c r="EB23" s="15">
        <v>0.66100000000000003</v>
      </c>
      <c r="EC23" s="15">
        <v>62.6</v>
      </c>
      <c r="ED23" s="15">
        <v>0.39600000000000002</v>
      </c>
      <c r="EE23" s="15">
        <v>37.4</v>
      </c>
      <c r="EF23" s="15">
        <v>0.39600000000000002</v>
      </c>
      <c r="EG23" s="15">
        <v>37.4</v>
      </c>
      <c r="EH23" s="15">
        <v>0.26600000000000001</v>
      </c>
      <c r="EI23" s="15">
        <v>25.1</v>
      </c>
      <c r="EJ23" s="15">
        <v>0.52900000000000003</v>
      </c>
      <c r="EK23" s="15">
        <v>0.13300000000000001</v>
      </c>
      <c r="EL23" s="15">
        <v>12.6</v>
      </c>
      <c r="EM23" s="15">
        <v>0.13300000000000001</v>
      </c>
      <c r="EN23" s="15">
        <v>12.6</v>
      </c>
      <c r="EO23" s="15">
        <v>1.0569999999999999</v>
      </c>
      <c r="EP23" s="15">
        <v>151</v>
      </c>
      <c r="EQ23" s="15">
        <v>1.43</v>
      </c>
      <c r="ER23" s="15">
        <v>113.58</v>
      </c>
      <c r="ES23" s="15">
        <v>8.5000000000000006E-2</v>
      </c>
      <c r="ET23" s="15">
        <v>12.9</v>
      </c>
      <c r="EU23" s="15">
        <v>0.32</v>
      </c>
      <c r="EV23" s="15">
        <v>48.5</v>
      </c>
      <c r="EW23" s="15">
        <v>0.255</v>
      </c>
      <c r="EX23" s="15">
        <v>38.6</v>
      </c>
      <c r="EY23" s="6">
        <f t="shared" si="30"/>
        <v>0.66472970593414338</v>
      </c>
      <c r="EZ23" s="4">
        <f t="shared" si="31"/>
        <v>4.5512010113779953</v>
      </c>
      <c r="FA23" s="4">
        <f t="shared" si="32"/>
        <v>-11.555555555555562</v>
      </c>
      <c r="FB23" s="4">
        <f t="shared" si="33"/>
        <v>4.5512010113779953</v>
      </c>
      <c r="FC23" s="4">
        <f t="shared" si="34"/>
        <v>6.5359477124183067</v>
      </c>
      <c r="FD23" s="4">
        <f t="shared" si="35"/>
        <v>2.1030856748836388</v>
      </c>
      <c r="FE23" s="15">
        <v>27.27</v>
      </c>
      <c r="FF23" s="15">
        <v>2.5099999999999998</v>
      </c>
      <c r="FG23" s="15">
        <v>-1.52</v>
      </c>
      <c r="FH23" s="15">
        <v>90.4</v>
      </c>
      <c r="FI23" s="15">
        <v>0.53</v>
      </c>
      <c r="FJ23" s="15">
        <v>0.53300000000000003</v>
      </c>
      <c r="FK23" s="15">
        <v>59</v>
      </c>
      <c r="FL23" s="15">
        <v>0.37</v>
      </c>
      <c r="FM23" s="15">
        <v>41</v>
      </c>
      <c r="FN23" s="15">
        <v>0.37</v>
      </c>
      <c r="FO23" s="15">
        <v>40.9</v>
      </c>
      <c r="FP23" s="15">
        <v>0.16400000000000001</v>
      </c>
      <c r="FQ23" s="15">
        <v>18.2</v>
      </c>
      <c r="FR23" s="15">
        <v>0.45200000000000001</v>
      </c>
      <c r="FS23" s="15">
        <v>8.1000000000000003E-2</v>
      </c>
      <c r="FT23" s="15">
        <v>9.1</v>
      </c>
      <c r="FU23" s="15">
        <v>8.1000000000000003E-2</v>
      </c>
      <c r="FV23" s="15">
        <v>9.1</v>
      </c>
      <c r="FW23" s="15">
        <v>0.90300000000000002</v>
      </c>
      <c r="FX23" s="15">
        <v>180.9</v>
      </c>
      <c r="FY23" s="15">
        <v>2</v>
      </c>
      <c r="FZ23" s="15">
        <v>132.91999999999999</v>
      </c>
      <c r="GA23" s="15">
        <v>6.9000000000000006E-2</v>
      </c>
      <c r="GB23" s="15">
        <v>12.9</v>
      </c>
      <c r="GC23" s="15">
        <v>0.20699999999999999</v>
      </c>
      <c r="GD23" s="15">
        <v>38.9</v>
      </c>
      <c r="GE23" s="15">
        <v>0.25700000000000001</v>
      </c>
      <c r="GF23" s="15">
        <v>48.3</v>
      </c>
    </row>
    <row r="24" spans="1:188" ht="15.6">
      <c r="A24" t="s">
        <v>54</v>
      </c>
      <c r="B24" t="s">
        <v>55</v>
      </c>
      <c r="C24">
        <v>1</v>
      </c>
      <c r="D24" s="3">
        <v>29134</v>
      </c>
      <c r="E24">
        <v>1</v>
      </c>
      <c r="F24" s="4">
        <f t="shared" si="13"/>
        <v>44.657534246575345</v>
      </c>
      <c r="G24" s="4"/>
      <c r="H24">
        <v>25.6</v>
      </c>
      <c r="I24">
        <v>6.8</v>
      </c>
      <c r="J24">
        <v>55</v>
      </c>
      <c r="K24">
        <v>11.3</v>
      </c>
      <c r="L24">
        <v>27.9</v>
      </c>
      <c r="M24">
        <v>3</v>
      </c>
      <c r="N24">
        <v>39.9</v>
      </c>
      <c r="O24">
        <v>12.4</v>
      </c>
      <c r="P24">
        <v>17.899999999999999</v>
      </c>
      <c r="Q24">
        <v>5.6</v>
      </c>
      <c r="R24">
        <v>33.1</v>
      </c>
      <c r="S24">
        <v>5.2</v>
      </c>
      <c r="T24">
        <v>17.649999999999999</v>
      </c>
      <c r="U24">
        <v>6.8</v>
      </c>
      <c r="V24">
        <v>38.9</v>
      </c>
      <c r="W24">
        <v>5.85</v>
      </c>
      <c r="X24" s="3">
        <v>45434</v>
      </c>
      <c r="Y24">
        <v>5.4455445544554462E-2</v>
      </c>
      <c r="Z24">
        <v>0.55049504950495043</v>
      </c>
      <c r="AA24">
        <v>0.25148514851485149</v>
      </c>
      <c r="AB24">
        <v>3</v>
      </c>
      <c r="AD24" s="3">
        <v>44454</v>
      </c>
      <c r="AE24" s="3">
        <v>44579</v>
      </c>
      <c r="AF24" s="4">
        <f t="shared" si="14"/>
        <v>2.6849315068493151</v>
      </c>
      <c r="AG24" s="2">
        <v>1</v>
      </c>
      <c r="AH24" s="11">
        <v>0</v>
      </c>
      <c r="AI24" s="11">
        <v>0</v>
      </c>
      <c r="AJ24" t="s">
        <v>103</v>
      </c>
      <c r="AK24">
        <v>1</v>
      </c>
      <c r="AL24" s="12">
        <v>1</v>
      </c>
      <c r="AM24" s="16">
        <v>45384</v>
      </c>
      <c r="AN24" s="12">
        <v>0</v>
      </c>
      <c r="AO24" s="12">
        <v>0</v>
      </c>
      <c r="AP24">
        <v>2</v>
      </c>
      <c r="AT24">
        <v>1</v>
      </c>
      <c r="AU24" s="4">
        <v>1566153.9</v>
      </c>
      <c r="AV24" s="4">
        <v>1149285.8359099999</v>
      </c>
      <c r="AW24" s="4">
        <v>541668.24290999991</v>
      </c>
      <c r="AX24" s="4">
        <v>469175.87</v>
      </c>
      <c r="AY24" s="4">
        <v>8988.0439999999999</v>
      </c>
      <c r="AZ24" s="4">
        <v>4156.2152999999998</v>
      </c>
      <c r="BA24" s="4">
        <v>13007.696400000001</v>
      </c>
      <c r="BB24" s="4">
        <v>9669.7089999999989</v>
      </c>
      <c r="BC24">
        <v>13</v>
      </c>
      <c r="BD24">
        <v>59.950075342465752</v>
      </c>
      <c r="BE24">
        <v>19</v>
      </c>
      <c r="BF24">
        <v>6</v>
      </c>
      <c r="BG24">
        <v>6</v>
      </c>
      <c r="BH24">
        <v>43</v>
      </c>
      <c r="BI24">
        <v>20</v>
      </c>
      <c r="BJ24">
        <v>17</v>
      </c>
      <c r="BK24">
        <v>6</v>
      </c>
      <c r="BL24">
        <v>21</v>
      </c>
      <c r="BM24">
        <v>20</v>
      </c>
      <c r="BN24">
        <v>20.5</v>
      </c>
      <c r="BO24">
        <v>18</v>
      </c>
      <c r="BP24">
        <v>19</v>
      </c>
      <c r="BQ24">
        <v>18.5</v>
      </c>
      <c r="BR24">
        <v>57</v>
      </c>
      <c r="BS24">
        <v>166</v>
      </c>
      <c r="BT24">
        <v>20.7</v>
      </c>
      <c r="BU24">
        <v>7350</v>
      </c>
      <c r="BV24">
        <v>11040</v>
      </c>
      <c r="BW24" s="22">
        <v>47</v>
      </c>
      <c r="BX24" s="22">
        <v>48</v>
      </c>
      <c r="BY24" s="22">
        <v>1</v>
      </c>
      <c r="BZ24" s="22">
        <v>84</v>
      </c>
      <c r="CA24" s="22">
        <v>2</v>
      </c>
      <c r="CB24" s="22">
        <v>43</v>
      </c>
      <c r="CC24" s="22">
        <v>45</v>
      </c>
      <c r="CD24" s="22">
        <v>69</v>
      </c>
      <c r="CE24" s="22">
        <v>3</v>
      </c>
      <c r="CF24" s="22">
        <v>48</v>
      </c>
      <c r="CG24" s="22">
        <v>48</v>
      </c>
      <c r="CH24" s="22">
        <v>97</v>
      </c>
      <c r="CI24" s="22">
        <v>97</v>
      </c>
      <c r="CJ24" s="22">
        <v>88</v>
      </c>
      <c r="CK24" s="22">
        <v>92</v>
      </c>
      <c r="CL24" s="22">
        <v>94</v>
      </c>
      <c r="CM24" s="22">
        <v>95</v>
      </c>
      <c r="CN24" s="2">
        <f t="shared" si="15"/>
        <v>563</v>
      </c>
      <c r="CO24" s="4">
        <f t="shared" si="26"/>
        <v>17.857142857142858</v>
      </c>
      <c r="CP24" s="4">
        <f t="shared" si="27"/>
        <v>0.3280141843971518</v>
      </c>
      <c r="CQ24" s="4">
        <f t="shared" si="28"/>
        <v>8.5106382978723403</v>
      </c>
      <c r="CR24" s="15">
        <v>29.35</v>
      </c>
      <c r="CS24" s="15">
        <v>-0.26</v>
      </c>
      <c r="CT24" s="15">
        <v>-3.7</v>
      </c>
      <c r="CU24" s="15">
        <v>76.599999999999994</v>
      </c>
      <c r="CV24" s="15">
        <v>3</v>
      </c>
      <c r="CW24" s="15">
        <v>0.46</v>
      </c>
      <c r="CX24" s="15">
        <v>0.64900000000000002</v>
      </c>
      <c r="CY24" s="15">
        <v>59.7</v>
      </c>
      <c r="CZ24" s="15">
        <v>0.438</v>
      </c>
      <c r="DA24" s="15">
        <v>40.299999999999997</v>
      </c>
      <c r="DB24" s="15">
        <v>0.438</v>
      </c>
      <c r="DC24" s="15">
        <v>40.4</v>
      </c>
      <c r="DD24" s="15">
        <v>0.21099999999999999</v>
      </c>
      <c r="DE24" s="15">
        <v>19.399999999999999</v>
      </c>
      <c r="DF24" s="15">
        <v>0.54300000000000004</v>
      </c>
      <c r="DG24" s="15">
        <v>0.106</v>
      </c>
      <c r="DH24" s="15">
        <v>9.6999999999999993</v>
      </c>
      <c r="DI24" s="15">
        <v>0.106</v>
      </c>
      <c r="DJ24" s="15">
        <v>9.6999999999999993</v>
      </c>
      <c r="DK24" s="15">
        <v>1.087</v>
      </c>
      <c r="DL24" s="15">
        <v>153.30000000000001</v>
      </c>
      <c r="DM24" s="15">
        <v>1.41</v>
      </c>
      <c r="DN24" s="15">
        <v>110.46</v>
      </c>
      <c r="DO24" s="15">
        <v>6.3E-2</v>
      </c>
      <c r="DP24" s="15">
        <v>9.8000000000000007</v>
      </c>
      <c r="DQ24" s="15">
        <v>0.41799999999999998</v>
      </c>
      <c r="DR24" s="15">
        <v>64.400000000000006</v>
      </c>
      <c r="DS24" s="15">
        <v>0.16800000000000001</v>
      </c>
      <c r="DT24" s="15">
        <v>25.8</v>
      </c>
      <c r="DU24" s="6">
        <f t="shared" si="29"/>
        <v>0.69346369726597867</v>
      </c>
      <c r="DV24" s="15">
        <v>26.5</v>
      </c>
      <c r="DW24" s="15">
        <v>-1.01</v>
      </c>
      <c r="DX24" s="15">
        <v>0.77</v>
      </c>
      <c r="DY24" s="15">
        <v>71.2</v>
      </c>
      <c r="DZ24" s="15">
        <v>4.0999999999999996</v>
      </c>
      <c r="EA24" s="15">
        <v>0.43</v>
      </c>
      <c r="EB24" s="15">
        <v>0.73499999999999999</v>
      </c>
      <c r="EC24" s="15">
        <v>61.1</v>
      </c>
      <c r="ED24" s="15">
        <v>0.46800000000000003</v>
      </c>
      <c r="EE24" s="15">
        <v>38.9</v>
      </c>
      <c r="EF24" s="15">
        <v>0.46800000000000003</v>
      </c>
      <c r="EG24" s="15">
        <v>38.799999999999997</v>
      </c>
      <c r="EH24" s="15">
        <v>0.26900000000000002</v>
      </c>
      <c r="EI24" s="15">
        <v>22.3</v>
      </c>
      <c r="EJ24" s="15">
        <v>0.6</v>
      </c>
      <c r="EK24" s="15">
        <v>0.13400000000000001</v>
      </c>
      <c r="EL24" s="15">
        <v>11.1</v>
      </c>
      <c r="EM24" s="15">
        <v>0.13400000000000001</v>
      </c>
      <c r="EN24" s="15">
        <v>11.2</v>
      </c>
      <c r="EO24" s="15">
        <v>1.2030000000000001</v>
      </c>
      <c r="EP24" s="15">
        <v>142.1</v>
      </c>
      <c r="EQ24" s="15">
        <v>1.18</v>
      </c>
      <c r="ER24" s="15">
        <v>99.87</v>
      </c>
      <c r="ES24" s="15">
        <v>6.9000000000000006E-2</v>
      </c>
      <c r="ET24" s="15">
        <v>9.4</v>
      </c>
      <c r="EU24" s="15">
        <v>0.47699999999999998</v>
      </c>
      <c r="EV24" s="15">
        <v>65</v>
      </c>
      <c r="EW24" s="15">
        <v>0.189</v>
      </c>
      <c r="EX24" s="15">
        <v>25.6</v>
      </c>
      <c r="EY24" s="6">
        <f t="shared" si="30"/>
        <v>0.71292680484630022</v>
      </c>
      <c r="EZ24" s="4">
        <f t="shared" si="31"/>
        <v>7.0496083550913733</v>
      </c>
      <c r="FA24" s="4">
        <f t="shared" si="32"/>
        <v>-14.948453608247434</v>
      </c>
      <c r="FB24" s="4">
        <f t="shared" si="33"/>
        <v>7.305936073059371</v>
      </c>
      <c r="FC24" s="4">
        <f t="shared" si="34"/>
        <v>16.312056737588652</v>
      </c>
      <c r="FD24" s="4">
        <f t="shared" si="35"/>
        <v>9.5871808799565361</v>
      </c>
      <c r="FE24" s="15">
        <v>105.72</v>
      </c>
      <c r="FF24" s="15">
        <v>0.89</v>
      </c>
      <c r="FG24" s="15">
        <v>5.0599999999999996</v>
      </c>
      <c r="FH24" s="15">
        <v>82.3</v>
      </c>
      <c r="FI24" s="15">
        <v>0.5</v>
      </c>
      <c r="FJ24" s="15">
        <v>0.58299999999999996</v>
      </c>
      <c r="FK24" s="15">
        <v>58.2</v>
      </c>
      <c r="FL24" s="15">
        <v>0.41799999999999998</v>
      </c>
      <c r="FM24" s="15">
        <v>41.8</v>
      </c>
      <c r="FN24" s="15">
        <v>0.41799999999999998</v>
      </c>
      <c r="FO24" s="15">
        <v>41.8</v>
      </c>
      <c r="FP24" s="15">
        <v>0.16500000000000001</v>
      </c>
      <c r="FQ24" s="15">
        <v>16.399999999999999</v>
      </c>
      <c r="FR24" s="15">
        <v>0.5</v>
      </c>
      <c r="FS24" s="15">
        <v>8.2000000000000003E-2</v>
      </c>
      <c r="FT24" s="15">
        <v>8.1999999999999993</v>
      </c>
      <c r="FU24" s="15">
        <v>8.2000000000000003E-2</v>
      </c>
      <c r="FV24" s="15">
        <v>8.1999999999999993</v>
      </c>
      <c r="FW24" s="15">
        <v>1</v>
      </c>
      <c r="FX24" s="15">
        <v>164.7</v>
      </c>
      <c r="FY24" s="15">
        <v>1.65</v>
      </c>
      <c r="FZ24" s="15">
        <v>120.07</v>
      </c>
      <c r="GA24" s="15">
        <v>6.8000000000000005E-2</v>
      </c>
      <c r="GB24" s="15">
        <v>11.7</v>
      </c>
      <c r="GC24" s="15">
        <v>0.35199999999999998</v>
      </c>
      <c r="GD24" s="15">
        <v>60.3</v>
      </c>
      <c r="GE24" s="15">
        <v>0.16300000000000001</v>
      </c>
      <c r="GF24" s="15">
        <v>28</v>
      </c>
    </row>
    <row r="25" spans="1:188" ht="15.6">
      <c r="A25" t="s">
        <v>44</v>
      </c>
      <c r="B25" t="s">
        <v>45</v>
      </c>
      <c r="C25">
        <v>1</v>
      </c>
      <c r="D25" s="3">
        <v>34445</v>
      </c>
      <c r="E25">
        <v>1</v>
      </c>
      <c r="F25" s="4">
        <f t="shared" si="13"/>
        <v>29.912328767123288</v>
      </c>
      <c r="G25" s="4"/>
      <c r="H25">
        <v>23.1</v>
      </c>
      <c r="I25">
        <v>4.5</v>
      </c>
      <c r="J25">
        <v>30.1</v>
      </c>
      <c r="K25">
        <v>12.9</v>
      </c>
      <c r="L25">
        <v>23.85</v>
      </c>
      <c r="M25">
        <v>5.2</v>
      </c>
      <c r="N25">
        <v>30.7</v>
      </c>
      <c r="O25">
        <v>12.55</v>
      </c>
      <c r="P25">
        <v>16.350000000000001</v>
      </c>
      <c r="Q25">
        <v>5.8</v>
      </c>
      <c r="R25">
        <v>39.6</v>
      </c>
      <c r="S25">
        <v>5.4</v>
      </c>
      <c r="T25">
        <v>16.5</v>
      </c>
      <c r="U25">
        <v>6.4</v>
      </c>
      <c r="V25">
        <v>39</v>
      </c>
      <c r="W25">
        <v>5.65</v>
      </c>
      <c r="X25" s="3">
        <v>45363</v>
      </c>
      <c r="Y25">
        <v>0.56428571400000005</v>
      </c>
      <c r="Z25">
        <v>2.2607142859999998</v>
      </c>
      <c r="AA25">
        <v>0.32321428600000002</v>
      </c>
      <c r="AB25">
        <v>5</v>
      </c>
      <c r="AD25" s="3">
        <v>44579</v>
      </c>
      <c r="AE25" s="3">
        <v>44637</v>
      </c>
      <c r="AF25" s="4">
        <f t="shared" si="14"/>
        <v>2.1479452054794521</v>
      </c>
      <c r="AG25" s="1">
        <v>1</v>
      </c>
      <c r="AH25" s="11">
        <v>0</v>
      </c>
      <c r="AI25" s="11">
        <v>1</v>
      </c>
      <c r="AJ25" t="s">
        <v>105</v>
      </c>
      <c r="AK25">
        <v>1</v>
      </c>
      <c r="AL25" s="12">
        <v>1</v>
      </c>
      <c r="AM25" s="16">
        <v>45419</v>
      </c>
      <c r="AN25" s="12">
        <v>0</v>
      </c>
      <c r="AO25" s="12">
        <v>0</v>
      </c>
      <c r="AP25">
        <v>1</v>
      </c>
      <c r="AQ25">
        <v>1</v>
      </c>
      <c r="AR25">
        <v>0</v>
      </c>
      <c r="AS25">
        <v>1</v>
      </c>
      <c r="AT25">
        <v>1</v>
      </c>
      <c r="AU25">
        <v>1294153.8</v>
      </c>
      <c r="AV25">
        <v>788129.16442999989</v>
      </c>
      <c r="AW25">
        <v>506024.6355700001</v>
      </c>
      <c r="AX25">
        <v>426570.304</v>
      </c>
      <c r="AY25">
        <v>3115.9443000000001</v>
      </c>
      <c r="AZ25">
        <v>1277.5588</v>
      </c>
      <c r="BA25">
        <v>14516.7673</v>
      </c>
      <c r="BB25">
        <v>8218.0349999999999</v>
      </c>
      <c r="BC25" s="15">
        <v>13</v>
      </c>
      <c r="BD25">
        <v>56.184623287671236</v>
      </c>
      <c r="BE25">
        <v>4</v>
      </c>
      <c r="BF25">
        <v>5</v>
      </c>
      <c r="BG25">
        <v>3</v>
      </c>
      <c r="BH25">
        <v>19</v>
      </c>
      <c r="BI25">
        <v>11</v>
      </c>
      <c r="BJ25">
        <v>6</v>
      </c>
      <c r="BK25">
        <v>2</v>
      </c>
      <c r="BL25">
        <v>23</v>
      </c>
      <c r="BM25">
        <v>22</v>
      </c>
      <c r="BN25">
        <v>22.5</v>
      </c>
      <c r="BO25">
        <v>24</v>
      </c>
      <c r="BP25">
        <v>24</v>
      </c>
      <c r="BQ25">
        <v>24</v>
      </c>
      <c r="BR25">
        <v>59</v>
      </c>
      <c r="BS25">
        <v>150</v>
      </c>
      <c r="BW25" s="22">
        <v>45</v>
      </c>
      <c r="BX25" s="22">
        <v>47</v>
      </c>
      <c r="BY25" s="22">
        <v>3</v>
      </c>
      <c r="BZ25" s="22">
        <v>79</v>
      </c>
      <c r="CA25" s="22">
        <v>4</v>
      </c>
      <c r="CB25" s="22">
        <v>53</v>
      </c>
      <c r="CC25" s="22">
        <v>55</v>
      </c>
      <c r="CD25" s="22">
        <v>62</v>
      </c>
      <c r="CE25" s="22">
        <v>1</v>
      </c>
      <c r="CF25" s="22">
        <v>52</v>
      </c>
      <c r="CG25" s="22">
        <v>52</v>
      </c>
      <c r="CH25" s="22">
        <v>100</v>
      </c>
      <c r="CI25" s="22">
        <v>97</v>
      </c>
      <c r="CJ25" s="22">
        <v>93</v>
      </c>
      <c r="CK25" s="22">
        <v>94</v>
      </c>
      <c r="CL25" s="22">
        <v>93</v>
      </c>
      <c r="CM25" s="22">
        <v>98</v>
      </c>
      <c r="CN25" s="2">
        <f t="shared" si="15"/>
        <v>575</v>
      </c>
      <c r="CO25" s="4">
        <f t="shared" si="26"/>
        <v>21.518987341772153</v>
      </c>
      <c r="CP25" s="4">
        <f t="shared" si="27"/>
        <v>-4.9017837954008154</v>
      </c>
      <c r="CQ25" s="4">
        <f t="shared" si="28"/>
        <v>-17.777777777777779</v>
      </c>
      <c r="CR25" s="15">
        <v>21.85</v>
      </c>
      <c r="CS25" s="15">
        <v>10.97</v>
      </c>
      <c r="CT25" s="15">
        <v>-1.36</v>
      </c>
      <c r="CU25" s="15">
        <v>65.2</v>
      </c>
      <c r="CV25" s="15">
        <v>2.8</v>
      </c>
      <c r="CW25" s="15">
        <v>0.43</v>
      </c>
      <c r="CX25" s="15">
        <v>0.58899999999999997</v>
      </c>
      <c r="CY25" s="15">
        <v>62.3</v>
      </c>
      <c r="CZ25" s="15">
        <v>0.35599999999999998</v>
      </c>
      <c r="DA25" s="15">
        <v>37.700000000000003</v>
      </c>
      <c r="DB25" s="15">
        <v>0.35599999999999998</v>
      </c>
      <c r="DC25" s="15">
        <v>37.700000000000003</v>
      </c>
      <c r="DD25" s="15">
        <v>0.23400000000000001</v>
      </c>
      <c r="DE25" s="15">
        <v>24.7</v>
      </c>
      <c r="DF25" s="15">
        <v>0.47299999999999998</v>
      </c>
      <c r="DG25" s="15">
        <v>0.11700000000000001</v>
      </c>
      <c r="DH25" s="15">
        <v>12.3</v>
      </c>
      <c r="DI25" s="15">
        <v>0.11700000000000001</v>
      </c>
      <c r="DJ25" s="15">
        <v>12.4</v>
      </c>
      <c r="DK25" s="15">
        <v>0.94499999999999995</v>
      </c>
      <c r="DL25" s="15">
        <v>130.5</v>
      </c>
      <c r="DM25" s="15">
        <v>1.38</v>
      </c>
      <c r="DN25" s="15">
        <v>126.98</v>
      </c>
      <c r="DO25" s="15">
        <v>9.0999999999999998E-2</v>
      </c>
      <c r="DP25" s="15">
        <v>15.4</v>
      </c>
      <c r="DQ25" s="15">
        <v>0.29699999999999999</v>
      </c>
      <c r="DR25" s="15">
        <v>50.4</v>
      </c>
      <c r="DS25" s="15">
        <v>0.20100000000000001</v>
      </c>
      <c r="DT25" s="15">
        <v>34.200000000000003</v>
      </c>
      <c r="DU25" s="6">
        <f t="shared" si="29"/>
        <v>0.51346668766734915</v>
      </c>
      <c r="DV25" s="15">
        <v>24.6</v>
      </c>
      <c r="DW25" s="15">
        <v>-6.84</v>
      </c>
      <c r="DX25" s="15">
        <v>-4.49</v>
      </c>
      <c r="DY25" s="15">
        <v>64.7</v>
      </c>
      <c r="DZ25" s="15">
        <v>3.1</v>
      </c>
      <c r="EA25" s="15">
        <v>0.43</v>
      </c>
      <c r="EB25" s="15">
        <v>0.70899999999999996</v>
      </c>
      <c r="EC25" s="15">
        <v>62.5</v>
      </c>
      <c r="ED25" s="15">
        <v>0.38300000000000001</v>
      </c>
      <c r="EE25" s="15">
        <v>37.6</v>
      </c>
      <c r="EF25" s="15">
        <v>0.38600000000000001</v>
      </c>
      <c r="EG25" s="15">
        <v>37.5</v>
      </c>
      <c r="EH25" s="15">
        <v>0.33500000000000002</v>
      </c>
      <c r="EI25" s="15">
        <v>25.1</v>
      </c>
      <c r="EJ25" s="15">
        <v>0.51200000000000001</v>
      </c>
      <c r="EK25" s="15">
        <v>0.128</v>
      </c>
      <c r="EL25" s="15">
        <v>12.6</v>
      </c>
      <c r="EM25" s="15">
        <v>0.19700000000000001</v>
      </c>
      <c r="EN25" s="15">
        <v>12.5</v>
      </c>
      <c r="EO25" s="15">
        <v>1.022</v>
      </c>
      <c r="EP25" s="15">
        <v>129.30000000000001</v>
      </c>
      <c r="EQ25" s="15">
        <v>1.27</v>
      </c>
      <c r="ER25" s="15">
        <v>117.89</v>
      </c>
      <c r="ES25" s="15">
        <v>9.7000000000000003E-2</v>
      </c>
      <c r="ET25" s="15">
        <v>14.9</v>
      </c>
      <c r="EU25" s="15">
        <v>0.33700000000000002</v>
      </c>
      <c r="EV25" s="15">
        <v>51.9</v>
      </c>
      <c r="EW25" s="15">
        <v>0.27500000000000002</v>
      </c>
      <c r="EX25" s="15">
        <v>33.200000000000003</v>
      </c>
      <c r="EY25" s="6">
        <f t="shared" si="30"/>
        <v>0.548816693527865</v>
      </c>
      <c r="EZ25" s="4">
        <f t="shared" si="31"/>
        <v>0.76687116564417179</v>
      </c>
      <c r="FA25" s="4">
        <f t="shared" si="32"/>
        <v>-1.6194331983805754</v>
      </c>
      <c r="FB25" s="4">
        <f t="shared" si="33"/>
        <v>0.9195402298850488</v>
      </c>
      <c r="FC25" s="4">
        <f t="shared" si="34"/>
        <v>7.9710144927536142</v>
      </c>
      <c r="FD25" s="4">
        <f t="shared" si="35"/>
        <v>7.1586076547487814</v>
      </c>
      <c r="FE25" s="15">
        <v>21.45</v>
      </c>
      <c r="FF25" s="15">
        <v>0.82</v>
      </c>
      <c r="FG25" s="15">
        <v>-2.11</v>
      </c>
      <c r="FH25" s="15">
        <v>68.900000000000006</v>
      </c>
      <c r="FI25" s="15">
        <v>0.46</v>
      </c>
      <c r="FJ25" s="15">
        <v>0.499</v>
      </c>
      <c r="FK25" s="15">
        <v>60.7</v>
      </c>
      <c r="FL25" s="15">
        <v>0.32300000000000001</v>
      </c>
      <c r="FM25" s="15">
        <v>39.299999999999997</v>
      </c>
      <c r="FN25" s="15">
        <v>0.32200000000000001</v>
      </c>
      <c r="FO25" s="15">
        <v>39.299999999999997</v>
      </c>
      <c r="FP25" s="15">
        <v>0.17599999999999999</v>
      </c>
      <c r="FQ25" s="15">
        <v>21.4</v>
      </c>
      <c r="FR25" s="15">
        <v>0.41099999999999998</v>
      </c>
      <c r="FS25" s="15">
        <v>8.7999999999999995E-2</v>
      </c>
      <c r="FT25" s="15">
        <v>10.7</v>
      </c>
      <c r="FU25" s="15">
        <v>8.7999999999999995E-2</v>
      </c>
      <c r="FV25" s="15">
        <v>10.7</v>
      </c>
      <c r="FW25" s="15">
        <v>0.82199999999999995</v>
      </c>
      <c r="FX25" s="15">
        <v>137.69999999999999</v>
      </c>
      <c r="FY25" s="15">
        <v>1.68</v>
      </c>
      <c r="FZ25" s="15">
        <v>146.13</v>
      </c>
      <c r="GA25" s="15">
        <v>5.5E-2</v>
      </c>
      <c r="GB25" s="15">
        <v>11</v>
      </c>
      <c r="GC25" s="15">
        <v>0.25700000000000001</v>
      </c>
      <c r="GD25" s="15">
        <v>51.5</v>
      </c>
      <c r="GE25" s="15">
        <v>0.187</v>
      </c>
      <c r="GF25" s="15">
        <v>37.6</v>
      </c>
    </row>
    <row r="26" spans="1:188" ht="15.6">
      <c r="A26" t="s">
        <v>58</v>
      </c>
      <c r="B26" t="s">
        <v>59</v>
      </c>
      <c r="C26">
        <v>1</v>
      </c>
      <c r="D26" s="3">
        <v>35709</v>
      </c>
      <c r="E26">
        <v>1</v>
      </c>
      <c r="F26" s="4">
        <f t="shared" si="13"/>
        <v>26.660273972602738</v>
      </c>
      <c r="G26" s="4"/>
      <c r="H26">
        <v>23.85</v>
      </c>
      <c r="I26">
        <v>8.6</v>
      </c>
      <c r="J26">
        <v>68.3</v>
      </c>
      <c r="K26">
        <v>11.65</v>
      </c>
      <c r="L26">
        <v>22.95</v>
      </c>
      <c r="M26">
        <v>7.1</v>
      </c>
      <c r="N26">
        <v>59.3</v>
      </c>
      <c r="O26">
        <v>11.4</v>
      </c>
      <c r="P26">
        <v>16.95</v>
      </c>
      <c r="Q26">
        <v>9.6</v>
      </c>
      <c r="R26">
        <v>71</v>
      </c>
      <c r="S26">
        <v>5.6</v>
      </c>
      <c r="T26">
        <v>16.100000000000001</v>
      </c>
      <c r="U26">
        <v>8.6999999999999993</v>
      </c>
      <c r="V26">
        <v>60.3</v>
      </c>
      <c r="W26">
        <v>5.5</v>
      </c>
      <c r="X26" s="3">
        <v>45440</v>
      </c>
      <c r="Y26">
        <v>0.16540404040404044</v>
      </c>
      <c r="Z26">
        <v>1.3236111111111113</v>
      </c>
      <c r="AA26">
        <v>0.33472222222222225</v>
      </c>
      <c r="AB26">
        <v>5</v>
      </c>
      <c r="AD26" s="3">
        <v>44462</v>
      </c>
      <c r="AE26" s="3">
        <v>44679</v>
      </c>
      <c r="AF26" s="4">
        <f t="shared" si="14"/>
        <v>2.6794520547945204</v>
      </c>
      <c r="AG26" s="11">
        <v>1</v>
      </c>
      <c r="AH26">
        <v>0</v>
      </c>
      <c r="AI26">
        <v>0</v>
      </c>
      <c r="AJ26" t="s">
        <v>101</v>
      </c>
      <c r="AK26">
        <v>0</v>
      </c>
      <c r="AL26" s="7">
        <v>1</v>
      </c>
      <c r="AM26" s="3">
        <v>45185</v>
      </c>
      <c r="AN26" s="7">
        <v>0</v>
      </c>
      <c r="AO26" s="7">
        <v>0</v>
      </c>
      <c r="AP26">
        <v>1</v>
      </c>
      <c r="AQ26">
        <v>1</v>
      </c>
      <c r="AR26">
        <v>0</v>
      </c>
      <c r="AS26">
        <v>0</v>
      </c>
      <c r="AT26">
        <v>0</v>
      </c>
      <c r="AU26" s="4">
        <v>1444100.5</v>
      </c>
      <c r="AV26" s="4">
        <v>1088109.9597499999</v>
      </c>
      <c r="AW26" s="4">
        <v>521836.30774999992</v>
      </c>
      <c r="AX26" s="4">
        <v>429404.61</v>
      </c>
      <c r="AY26" s="4"/>
      <c r="AZ26" s="4">
        <v>1394.2023999999999</v>
      </c>
      <c r="BA26" s="4">
        <v>13970.246999999999</v>
      </c>
      <c r="BB26" s="4">
        <v>8441.7714999999989</v>
      </c>
      <c r="BC26">
        <v>13</v>
      </c>
      <c r="BD26">
        <v>58.33910273972603</v>
      </c>
      <c r="BE26">
        <v>9</v>
      </c>
      <c r="BH26">
        <v>41</v>
      </c>
      <c r="BI26">
        <v>15</v>
      </c>
      <c r="BJ26">
        <v>19</v>
      </c>
      <c r="BK26">
        <v>7</v>
      </c>
      <c r="BL26">
        <v>22</v>
      </c>
      <c r="BM26">
        <v>20</v>
      </c>
      <c r="BN26">
        <v>21</v>
      </c>
      <c r="BO26">
        <v>22</v>
      </c>
      <c r="BP26">
        <v>22</v>
      </c>
      <c r="BQ26">
        <v>22</v>
      </c>
      <c r="BR26">
        <v>49</v>
      </c>
      <c r="BS26">
        <v>155</v>
      </c>
      <c r="BT26">
        <v>20</v>
      </c>
      <c r="BU26">
        <v>1260</v>
      </c>
      <c r="BV26">
        <v>1350</v>
      </c>
      <c r="BW26" s="25">
        <v>27</v>
      </c>
      <c r="BX26" s="25">
        <v>28</v>
      </c>
      <c r="BY26" s="25">
        <v>1</v>
      </c>
      <c r="BZ26" s="25">
        <v>72</v>
      </c>
      <c r="CA26" s="25">
        <v>2</v>
      </c>
      <c r="CB26" s="25">
        <v>23</v>
      </c>
      <c r="CC26" s="25">
        <v>23</v>
      </c>
      <c r="CD26" s="25">
        <v>64</v>
      </c>
      <c r="CE26" s="25">
        <v>3</v>
      </c>
      <c r="CF26" s="25">
        <v>29</v>
      </c>
      <c r="CG26" s="25">
        <v>29</v>
      </c>
      <c r="CH26" s="25">
        <v>99</v>
      </c>
      <c r="CI26" s="25">
        <v>90</v>
      </c>
      <c r="CJ26" s="25">
        <v>93</v>
      </c>
      <c r="CK26" s="25">
        <v>87</v>
      </c>
      <c r="CL26" s="25">
        <v>89</v>
      </c>
      <c r="CM26" s="25">
        <v>91</v>
      </c>
      <c r="CN26" s="2">
        <f t="shared" si="15"/>
        <v>549</v>
      </c>
      <c r="CO26" s="4">
        <f t="shared" si="26"/>
        <v>11.111111111111111</v>
      </c>
      <c r="CP26" s="4">
        <f t="shared" si="27"/>
        <v>-7.2751322751322682</v>
      </c>
      <c r="CQ26" s="4">
        <f t="shared" si="28"/>
        <v>14.814814814814813</v>
      </c>
      <c r="CR26" s="24">
        <v>19.07</v>
      </c>
      <c r="CS26" s="24">
        <v>5.15</v>
      </c>
      <c r="CT26" s="24">
        <v>-2.73</v>
      </c>
      <c r="CU26" s="24">
        <v>75.8</v>
      </c>
      <c r="CV26" s="24"/>
      <c r="CW26" s="24">
        <v>0.49</v>
      </c>
      <c r="CX26" s="24">
        <v>0.621</v>
      </c>
      <c r="CY26" s="24">
        <v>57.4</v>
      </c>
      <c r="CZ26" s="24">
        <v>0.48</v>
      </c>
      <c r="DA26" s="24">
        <v>42.6</v>
      </c>
      <c r="DB26" s="24">
        <v>0.48199999999999998</v>
      </c>
      <c r="DC26" s="24">
        <v>46.1</v>
      </c>
      <c r="DD26" s="24">
        <v>0.14099999999999999</v>
      </c>
      <c r="DE26" s="24">
        <v>12.4</v>
      </c>
      <c r="DF26" s="24">
        <v>0.55500000000000005</v>
      </c>
      <c r="DG26" s="24">
        <v>8.0000000000000002E-3</v>
      </c>
      <c r="DH26" s="24">
        <v>4.0999999999999996</v>
      </c>
      <c r="DI26" s="24">
        <v>8.8999999999999996E-2</v>
      </c>
      <c r="DJ26" s="24">
        <v>8.3000000000000007</v>
      </c>
      <c r="DK26" s="24">
        <v>1.222</v>
      </c>
      <c r="DL26" s="24">
        <v>147.4</v>
      </c>
      <c r="DM26" s="24">
        <v>1.24</v>
      </c>
      <c r="DN26" s="24">
        <v>102.54</v>
      </c>
      <c r="DO26" s="24">
        <v>6.5000000000000002E-2</v>
      </c>
      <c r="DP26" s="24">
        <v>10.5</v>
      </c>
      <c r="DQ26" s="24">
        <v>0.36199999999999999</v>
      </c>
      <c r="DR26" s="24">
        <v>58.4</v>
      </c>
      <c r="DS26" s="24">
        <v>0.19400000000000001</v>
      </c>
      <c r="DT26" s="24">
        <v>31.2</v>
      </c>
      <c r="DU26" s="6">
        <f t="shared" si="29"/>
        <v>0.7392237175736297</v>
      </c>
      <c r="DV26" s="24">
        <v>21.95</v>
      </c>
      <c r="DW26" s="24">
        <v>-0.98</v>
      </c>
      <c r="DX26" s="24">
        <v>-0.41</v>
      </c>
      <c r="DY26" s="24">
        <v>69.099999999999994</v>
      </c>
      <c r="DZ26" s="24"/>
      <c r="EA26" s="24">
        <v>0.45</v>
      </c>
      <c r="EB26" s="24">
        <v>0.66800000000000004</v>
      </c>
      <c r="EC26" s="24">
        <v>57.3</v>
      </c>
      <c r="ED26" s="24">
        <v>0.51200000000000001</v>
      </c>
      <c r="EE26" s="24">
        <v>42.7</v>
      </c>
      <c r="EF26" s="24">
        <v>0.51200000000000001</v>
      </c>
      <c r="EG26" s="24">
        <v>47.2</v>
      </c>
      <c r="EH26" s="24">
        <v>0.157</v>
      </c>
      <c r="EI26" s="24">
        <v>12.4</v>
      </c>
      <c r="EJ26" s="24">
        <v>0.55200000000000005</v>
      </c>
      <c r="EK26" s="24">
        <v>0.06</v>
      </c>
      <c r="EL26" s="24">
        <v>2.8</v>
      </c>
      <c r="EM26" s="24">
        <v>0.11</v>
      </c>
      <c r="EN26" s="24">
        <v>9.5</v>
      </c>
      <c r="EO26" s="24">
        <v>1.234</v>
      </c>
      <c r="EP26" s="24">
        <v>139.30000000000001</v>
      </c>
      <c r="EQ26" s="24">
        <v>1.1399999999999999</v>
      </c>
      <c r="ER26" s="24">
        <v>99.99</v>
      </c>
      <c r="ES26" s="24">
        <v>7.6999999999999999E-2</v>
      </c>
      <c r="ET26" s="24">
        <v>11.6</v>
      </c>
      <c r="EU26" s="24">
        <v>0.38100000000000001</v>
      </c>
      <c r="EV26" s="24">
        <v>56.9</v>
      </c>
      <c r="EW26" s="24">
        <v>0.21</v>
      </c>
      <c r="EX26" s="24">
        <v>31.5</v>
      </c>
      <c r="EY26" s="6">
        <f t="shared" si="30"/>
        <v>0.69106910691069101</v>
      </c>
      <c r="EZ26" s="4">
        <f t="shared" si="31"/>
        <v>8.8390501319261254</v>
      </c>
      <c r="FA26" s="4">
        <f t="shared" si="32"/>
        <v>0</v>
      </c>
      <c r="FB26" s="4">
        <f t="shared" si="33"/>
        <v>5.495251017639073</v>
      </c>
      <c r="FC26" s="4">
        <f t="shared" si="34"/>
        <v>8.0645161290322651</v>
      </c>
      <c r="FD26" s="4">
        <f t="shared" si="35"/>
        <v>2.4868344060854408</v>
      </c>
      <c r="FE26" s="24">
        <v>17.73</v>
      </c>
      <c r="FF26" s="24">
        <v>2.08</v>
      </c>
      <c r="FG26" s="24">
        <v>-2.44</v>
      </c>
      <c r="FH26" s="24">
        <v>83.1</v>
      </c>
      <c r="FI26" s="24">
        <v>0.54</v>
      </c>
      <c r="FJ26" s="24">
        <v>0.52400000000000002</v>
      </c>
      <c r="FK26" s="24">
        <v>55.2</v>
      </c>
      <c r="FL26" s="24">
        <v>0.44</v>
      </c>
      <c r="FM26" s="24">
        <v>45.1</v>
      </c>
      <c r="FN26" s="24">
        <v>0.439</v>
      </c>
      <c r="FO26" s="24">
        <v>47.9</v>
      </c>
      <c r="FP26" s="24">
        <v>8.3000000000000004E-2</v>
      </c>
      <c r="FQ26" s="24">
        <v>8.1</v>
      </c>
      <c r="FR26" s="24">
        <v>0.46500000000000002</v>
      </c>
      <c r="FS26" s="24">
        <v>0.03</v>
      </c>
      <c r="FT26" s="24">
        <v>2.2000000000000002</v>
      </c>
      <c r="FU26" s="24">
        <v>5.7000000000000002E-2</v>
      </c>
      <c r="FV26" s="24">
        <v>5.9</v>
      </c>
      <c r="FW26" s="24">
        <v>0.995</v>
      </c>
      <c r="FX26" s="24">
        <v>167.2</v>
      </c>
      <c r="FY26" s="24">
        <v>1.68</v>
      </c>
      <c r="FZ26" s="24">
        <v>123.31</v>
      </c>
      <c r="GA26" s="24">
        <v>4.2000000000000003E-2</v>
      </c>
      <c r="GB26" s="24">
        <v>8</v>
      </c>
      <c r="GC26" s="24">
        <v>0.27800000000000002</v>
      </c>
      <c r="GD26" s="24">
        <v>53</v>
      </c>
      <c r="GE26" s="24">
        <v>0.20399999999999999</v>
      </c>
      <c r="GF26" s="24">
        <v>39</v>
      </c>
    </row>
    <row r="27" spans="1:188" ht="15.6">
      <c r="A27" t="s">
        <v>60</v>
      </c>
      <c r="B27" t="s">
        <v>61</v>
      </c>
      <c r="C27">
        <v>1</v>
      </c>
      <c r="D27" s="3">
        <v>30660</v>
      </c>
      <c r="E27">
        <v>1</v>
      </c>
      <c r="F27" s="4">
        <f t="shared" si="13"/>
        <v>40.495890410958907</v>
      </c>
      <c r="G27" s="4"/>
      <c r="H27">
        <v>26.3</v>
      </c>
      <c r="I27">
        <v>7.2</v>
      </c>
      <c r="J27">
        <v>78.8</v>
      </c>
      <c r="K27">
        <v>13.85</v>
      </c>
      <c r="L27">
        <v>26.3</v>
      </c>
      <c r="M27">
        <v>6.7</v>
      </c>
      <c r="N27">
        <v>67.5</v>
      </c>
      <c r="O27">
        <v>13.85</v>
      </c>
      <c r="P27">
        <v>19.05</v>
      </c>
      <c r="Q27">
        <v>6.4</v>
      </c>
      <c r="R27">
        <v>55.1</v>
      </c>
      <c r="S27">
        <v>5.95</v>
      </c>
      <c r="T27">
        <v>16.350000000000001</v>
      </c>
      <c r="U27">
        <v>6</v>
      </c>
      <c r="V27">
        <v>54.4</v>
      </c>
      <c r="W27">
        <v>5.45</v>
      </c>
      <c r="X27" s="3">
        <v>45441</v>
      </c>
      <c r="Y27">
        <v>0.32000000000000006</v>
      </c>
      <c r="Z27">
        <v>1.4735714285714288</v>
      </c>
      <c r="AA27">
        <v>4.4285714285714289E-2</v>
      </c>
      <c r="AB27">
        <v>5</v>
      </c>
      <c r="AD27" s="3">
        <v>44540</v>
      </c>
      <c r="AE27" s="3">
        <v>44572</v>
      </c>
      <c r="AF27" s="4">
        <f t="shared" si="14"/>
        <v>2.4684931506849317</v>
      </c>
      <c r="AG27" s="2">
        <v>1</v>
      </c>
      <c r="AH27" s="11">
        <v>0</v>
      </c>
      <c r="AI27" s="11">
        <v>0</v>
      </c>
      <c r="AJ27" t="s">
        <v>102</v>
      </c>
      <c r="AK27">
        <v>1</v>
      </c>
      <c r="AL27" s="12">
        <v>1</v>
      </c>
      <c r="AM27" s="16">
        <v>45443</v>
      </c>
      <c r="AN27" s="12">
        <v>0</v>
      </c>
      <c r="AO27" s="12">
        <v>0</v>
      </c>
      <c r="AP27">
        <v>2</v>
      </c>
      <c r="AT27">
        <v>1</v>
      </c>
      <c r="AU27" s="4">
        <v>1235851</v>
      </c>
      <c r="AV27" s="4">
        <v>944158.89568000007</v>
      </c>
      <c r="AW27" s="4">
        <v>461508.46268</v>
      </c>
      <c r="AX27" s="4">
        <v>364658.39</v>
      </c>
      <c r="AY27" s="4">
        <v>3440.3901000000001</v>
      </c>
      <c r="AZ27" s="4">
        <v>2948.9104000000002</v>
      </c>
      <c r="BA27" s="4">
        <v>11007.9036</v>
      </c>
      <c r="BB27" s="4">
        <v>7953.3677000000007</v>
      </c>
      <c r="BC27">
        <v>18</v>
      </c>
      <c r="BD27">
        <v>74.427458904109585</v>
      </c>
      <c r="BE27">
        <v>2</v>
      </c>
      <c r="BF27">
        <v>5</v>
      </c>
      <c r="BG27">
        <v>1</v>
      </c>
      <c r="BH27">
        <v>15</v>
      </c>
      <c r="BI27">
        <v>5</v>
      </c>
      <c r="BJ27">
        <v>9</v>
      </c>
      <c r="BK27">
        <v>1</v>
      </c>
      <c r="BL27">
        <v>21</v>
      </c>
      <c r="BM27">
        <v>21</v>
      </c>
      <c r="BN27">
        <v>21</v>
      </c>
      <c r="BO27">
        <v>23</v>
      </c>
      <c r="BP27">
        <v>21</v>
      </c>
      <c r="BQ27">
        <v>22</v>
      </c>
      <c r="BR27">
        <v>60</v>
      </c>
      <c r="BS27">
        <v>173</v>
      </c>
      <c r="BT27">
        <v>20</v>
      </c>
      <c r="BU27">
        <v>876</v>
      </c>
      <c r="BV27">
        <v>3226</v>
      </c>
      <c r="BW27" s="22">
        <v>50</v>
      </c>
      <c r="BX27" s="22">
        <v>52</v>
      </c>
      <c r="BY27" s="22">
        <v>1</v>
      </c>
      <c r="BZ27" s="22">
        <v>97</v>
      </c>
      <c r="CA27" s="22">
        <v>2</v>
      </c>
      <c r="CB27" s="22">
        <v>53</v>
      </c>
      <c r="CC27" s="22">
        <v>54</v>
      </c>
      <c r="CD27" s="22">
        <v>94</v>
      </c>
      <c r="CE27" s="22">
        <v>3</v>
      </c>
      <c r="CF27" s="22">
        <v>53</v>
      </c>
      <c r="CG27" s="22">
        <v>54</v>
      </c>
      <c r="CH27" s="22">
        <v>126</v>
      </c>
      <c r="CI27" s="22">
        <v>114</v>
      </c>
      <c r="CJ27" s="22">
        <v>114</v>
      </c>
      <c r="CK27" s="22">
        <v>114</v>
      </c>
      <c r="CL27" s="22">
        <v>115</v>
      </c>
      <c r="CM27" s="22">
        <v>119</v>
      </c>
      <c r="CN27" s="2">
        <f t="shared" si="15"/>
        <v>702</v>
      </c>
      <c r="CO27" s="4">
        <f t="shared" si="26"/>
        <v>3.0927835051546393</v>
      </c>
      <c r="CP27" s="4">
        <f t="shared" si="27"/>
        <v>-5.9202279202279158</v>
      </c>
      <c r="CQ27" s="4">
        <f t="shared" si="28"/>
        <v>-6</v>
      </c>
      <c r="CR27" s="15">
        <v>53.65</v>
      </c>
      <c r="CS27" s="15">
        <v>2.96</v>
      </c>
      <c r="CT27" s="15">
        <v>-3.75</v>
      </c>
      <c r="CU27" s="15">
        <v>86.5</v>
      </c>
      <c r="CV27" s="15">
        <v>3.7</v>
      </c>
      <c r="CW27" s="15">
        <v>0.5</v>
      </c>
      <c r="CX27" s="15">
        <v>0.61599999999999999</v>
      </c>
      <c r="CY27" s="15">
        <v>59.7</v>
      </c>
      <c r="CZ27" s="15">
        <v>0.41699999999999998</v>
      </c>
      <c r="DA27" s="15">
        <v>40.299999999999997</v>
      </c>
      <c r="DB27" s="15">
        <v>0.41699999999999998</v>
      </c>
      <c r="DC27" s="15">
        <v>40.200000000000003</v>
      </c>
      <c r="DD27" s="15">
        <v>0.19700000000000001</v>
      </c>
      <c r="DE27" s="15">
        <v>19.399999999999999</v>
      </c>
      <c r="DF27" s="15">
        <v>0.51800000000000002</v>
      </c>
      <c r="DG27" s="15">
        <v>9.9000000000000005E-2</v>
      </c>
      <c r="DH27" s="15">
        <v>9.8000000000000007</v>
      </c>
      <c r="DI27" s="15">
        <v>9.9000000000000005E-2</v>
      </c>
      <c r="DJ27" s="15">
        <v>9.6</v>
      </c>
      <c r="DK27" s="15">
        <v>1.034</v>
      </c>
      <c r="DL27" s="15">
        <v>173</v>
      </c>
      <c r="DM27" s="15">
        <v>1.68</v>
      </c>
      <c r="DN27" s="15">
        <v>116.04</v>
      </c>
      <c r="DO27" s="15">
        <v>2.9000000000000001E-2</v>
      </c>
      <c r="DP27" s="15">
        <v>4.8</v>
      </c>
      <c r="DQ27" s="15">
        <v>0.318</v>
      </c>
      <c r="DR27" s="15">
        <v>51.6</v>
      </c>
      <c r="DS27" s="15">
        <v>0.26800000000000002</v>
      </c>
      <c r="DT27" s="15">
        <v>43.6</v>
      </c>
      <c r="DU27" s="6">
        <f t="shared" si="29"/>
        <v>0.74543260944501888</v>
      </c>
      <c r="DV27" s="15">
        <v>43.48</v>
      </c>
      <c r="DW27" s="15">
        <v>5.41</v>
      </c>
      <c r="DX27" s="15">
        <v>-3.22</v>
      </c>
      <c r="DY27" s="15">
        <v>88.9</v>
      </c>
      <c r="DZ27" s="15">
        <v>3.6</v>
      </c>
      <c r="EA27" s="15">
        <v>0.51</v>
      </c>
      <c r="EB27" s="15">
        <v>0.61299999999999999</v>
      </c>
      <c r="EC27" s="15">
        <v>59.1</v>
      </c>
      <c r="ED27" s="15">
        <v>0.42399999999999999</v>
      </c>
      <c r="EE27" s="15">
        <v>40.9</v>
      </c>
      <c r="EF27" s="15">
        <v>0.42299999999999999</v>
      </c>
      <c r="EG27" s="15">
        <v>40.700000000000003</v>
      </c>
      <c r="EH27" s="15">
        <v>0.191</v>
      </c>
      <c r="EI27" s="15">
        <v>18.399999999999999</v>
      </c>
      <c r="EJ27" s="15">
        <v>0.51900000000000002</v>
      </c>
      <c r="EK27" s="15">
        <v>9.6000000000000002E-2</v>
      </c>
      <c r="EL27" s="15">
        <v>9.3000000000000007</v>
      </c>
      <c r="EM27" s="15">
        <v>9.6000000000000002E-2</v>
      </c>
      <c r="EN27" s="15">
        <v>9.1</v>
      </c>
      <c r="EO27" s="15">
        <v>1.0389999999999999</v>
      </c>
      <c r="EP27" s="15">
        <v>177.8</v>
      </c>
      <c r="EQ27" s="15">
        <v>1.71</v>
      </c>
      <c r="ER27" s="15">
        <v>115.75</v>
      </c>
      <c r="ES27" s="15">
        <v>3.1E-2</v>
      </c>
      <c r="ET27" s="15">
        <v>5</v>
      </c>
      <c r="EU27" s="15">
        <v>0.28100000000000003</v>
      </c>
      <c r="EV27" s="15">
        <v>45.7</v>
      </c>
      <c r="EW27" s="15">
        <v>0.30199999999999999</v>
      </c>
      <c r="EX27" s="15">
        <v>49.3</v>
      </c>
      <c r="EY27" s="6">
        <f t="shared" si="30"/>
        <v>0.76803455723542124</v>
      </c>
      <c r="EZ27" s="4">
        <f t="shared" si="31"/>
        <v>-2.7745664739884459</v>
      </c>
      <c r="FA27" s="4">
        <f t="shared" si="32"/>
        <v>5.1546391752577323</v>
      </c>
      <c r="FB27" s="4">
        <f t="shared" si="33"/>
        <v>-2.7745664739884459</v>
      </c>
      <c r="FC27" s="4">
        <f t="shared" si="34"/>
        <v>-1.7857142857142874</v>
      </c>
      <c r="FD27" s="4">
        <f t="shared" si="35"/>
        <v>0.24991382281972274</v>
      </c>
      <c r="FE27" s="15">
        <v>62.68</v>
      </c>
      <c r="FF27" s="15">
        <v>4.62</v>
      </c>
      <c r="FG27" s="15">
        <v>-3.3</v>
      </c>
      <c r="FH27" s="15">
        <v>93.1</v>
      </c>
      <c r="FI27" s="15">
        <v>0.54</v>
      </c>
      <c r="FJ27" s="15">
        <v>0.50900000000000001</v>
      </c>
      <c r="FK27" s="15">
        <v>57.8</v>
      </c>
      <c r="FL27" s="15">
        <v>0.371</v>
      </c>
      <c r="FM27" s="15">
        <v>42.2</v>
      </c>
      <c r="FN27" s="15">
        <v>0.371</v>
      </c>
      <c r="FO27" s="15">
        <v>42.2</v>
      </c>
      <c r="FP27" s="15">
        <v>0.13800000000000001</v>
      </c>
      <c r="FQ27" s="15">
        <v>15.6</v>
      </c>
      <c r="FR27" s="15">
        <v>0.439</v>
      </c>
      <c r="FS27" s="15">
        <v>6.9000000000000006E-2</v>
      </c>
      <c r="FT27" s="15">
        <v>7.8</v>
      </c>
      <c r="FU27" s="15">
        <v>6.9000000000000006E-2</v>
      </c>
      <c r="FV27" s="15">
        <v>7.8</v>
      </c>
      <c r="FW27" s="15">
        <v>0.879</v>
      </c>
      <c r="FX27" s="15">
        <v>186.4</v>
      </c>
      <c r="FY27" s="15">
        <v>2.12</v>
      </c>
      <c r="FZ27" s="15">
        <v>136.71</v>
      </c>
      <c r="GA27" s="15">
        <v>5.2999999999999999E-2</v>
      </c>
      <c r="GB27" s="15">
        <v>10.3</v>
      </c>
      <c r="GC27" s="15">
        <v>0.20100000000000001</v>
      </c>
      <c r="GD27" s="15">
        <v>39.6</v>
      </c>
      <c r="GE27" s="15">
        <v>0.255</v>
      </c>
      <c r="GF27" s="15">
        <v>50.1</v>
      </c>
    </row>
    <row r="28" spans="1:188" ht="15.6">
      <c r="A28" t="s">
        <v>56</v>
      </c>
      <c r="B28" t="s">
        <v>57</v>
      </c>
      <c r="C28">
        <v>1</v>
      </c>
      <c r="D28" s="3">
        <v>35193</v>
      </c>
      <c r="E28">
        <v>1</v>
      </c>
      <c r="F28" s="4">
        <f t="shared" si="13"/>
        <v>28.057534246575344</v>
      </c>
      <c r="G28" s="4"/>
      <c r="H28">
        <v>25.45</v>
      </c>
      <c r="I28">
        <v>10</v>
      </c>
      <c r="J28">
        <v>69.5</v>
      </c>
      <c r="K28">
        <v>12.35</v>
      </c>
      <c r="L28">
        <v>31.35</v>
      </c>
      <c r="M28">
        <v>7.6</v>
      </c>
      <c r="N28">
        <v>49.7</v>
      </c>
      <c r="O28">
        <v>19.5</v>
      </c>
      <c r="P28">
        <v>18.55</v>
      </c>
      <c r="Q28">
        <v>6.9</v>
      </c>
      <c r="R28">
        <v>39.200000000000003</v>
      </c>
      <c r="S28">
        <v>6.6</v>
      </c>
      <c r="T28">
        <v>17.95</v>
      </c>
      <c r="U28">
        <v>8.4</v>
      </c>
      <c r="V28">
        <v>47</v>
      </c>
      <c r="W28">
        <v>5.35</v>
      </c>
      <c r="X28" s="3">
        <v>45434</v>
      </c>
      <c r="Y28">
        <v>0.1546153846153846</v>
      </c>
      <c r="Z28">
        <v>1.956923076923077</v>
      </c>
      <c r="AA28">
        <v>7.4615384615384611E-2</v>
      </c>
      <c r="AB28">
        <v>4</v>
      </c>
      <c r="AD28" s="3">
        <v>44467</v>
      </c>
      <c r="AE28" s="3">
        <v>44573</v>
      </c>
      <c r="AF28" s="4">
        <f t="shared" si="14"/>
        <v>2.6493150684931508</v>
      </c>
      <c r="AG28" s="9" t="s">
        <v>104</v>
      </c>
      <c r="AH28">
        <v>0</v>
      </c>
      <c r="AI28">
        <v>0</v>
      </c>
      <c r="AJ28" t="s">
        <v>102</v>
      </c>
      <c r="AK28">
        <v>1</v>
      </c>
      <c r="AL28" s="14">
        <v>1</v>
      </c>
      <c r="AM28" s="17">
        <v>45397</v>
      </c>
      <c r="AN28" s="14">
        <v>0</v>
      </c>
      <c r="AO28" s="14">
        <v>0</v>
      </c>
      <c r="AP28">
        <v>2</v>
      </c>
      <c r="AQ28">
        <v>1</v>
      </c>
      <c r="AR28">
        <v>1</v>
      </c>
      <c r="AS28">
        <v>1</v>
      </c>
      <c r="AT28">
        <v>0</v>
      </c>
      <c r="AU28">
        <v>1514014.2</v>
      </c>
      <c r="AV28">
        <v>953926.90266000002</v>
      </c>
      <c r="AW28">
        <v>560087.29733999993</v>
      </c>
      <c r="AX28">
        <v>505311.29199999996</v>
      </c>
      <c r="AY28">
        <v>7234.6670000000004</v>
      </c>
      <c r="AZ28">
        <v>1774.5298</v>
      </c>
      <c r="BA28">
        <v>14270.628000000001</v>
      </c>
      <c r="BB28">
        <v>9324.844000000001</v>
      </c>
      <c r="BC28">
        <v>13</v>
      </c>
      <c r="BD28">
        <v>40.843075342465752</v>
      </c>
      <c r="BE28">
        <v>5</v>
      </c>
      <c r="BF28">
        <v>5</v>
      </c>
      <c r="BG28">
        <v>0</v>
      </c>
      <c r="BH28">
        <v>8</v>
      </c>
      <c r="BI28">
        <v>0</v>
      </c>
      <c r="BJ28">
        <v>8</v>
      </c>
      <c r="BK28">
        <v>0</v>
      </c>
      <c r="BL28">
        <v>24</v>
      </c>
      <c r="BM28">
        <v>21</v>
      </c>
      <c r="BN28">
        <v>22.5</v>
      </c>
      <c r="BO28">
        <v>21</v>
      </c>
      <c r="BP28">
        <v>20</v>
      </c>
      <c r="BQ28">
        <v>20.5</v>
      </c>
      <c r="BR28">
        <v>75</v>
      </c>
      <c r="BS28">
        <v>178</v>
      </c>
      <c r="BT28">
        <v>23.7</v>
      </c>
      <c r="BW28" s="23">
        <v>49</v>
      </c>
      <c r="BX28" s="23">
        <v>51</v>
      </c>
      <c r="BY28" s="23">
        <v>3</v>
      </c>
      <c r="BZ28" s="23">
        <v>106</v>
      </c>
      <c r="CA28" s="23">
        <v>4</v>
      </c>
      <c r="CB28" s="23">
        <v>47</v>
      </c>
      <c r="CC28" s="23">
        <v>49</v>
      </c>
      <c r="CD28" s="23">
        <v>102</v>
      </c>
      <c r="CE28" s="23">
        <v>1</v>
      </c>
      <c r="CF28" s="23">
        <v>47</v>
      </c>
      <c r="CG28" s="23">
        <v>53</v>
      </c>
      <c r="CH28" s="23">
        <v>114</v>
      </c>
      <c r="CI28" s="23">
        <v>114</v>
      </c>
      <c r="CJ28" s="23">
        <v>108</v>
      </c>
      <c r="CK28" s="23">
        <v>111</v>
      </c>
      <c r="CL28" s="23">
        <v>108</v>
      </c>
      <c r="CM28" s="23">
        <v>111</v>
      </c>
      <c r="CN28" s="2">
        <f t="shared" si="15"/>
        <v>666</v>
      </c>
      <c r="CO28" s="4">
        <f t="shared" si="26"/>
        <v>3.7735849056603774</v>
      </c>
      <c r="CP28" s="4">
        <f t="shared" si="27"/>
        <v>-3.7549713763056158</v>
      </c>
      <c r="CQ28" s="4">
        <f t="shared" si="28"/>
        <v>4.0816326530612246</v>
      </c>
      <c r="CR28" s="24">
        <v>17.77</v>
      </c>
      <c r="CS28" s="24">
        <v>4.33</v>
      </c>
      <c r="CT28" s="24">
        <v>-0.48</v>
      </c>
      <c r="CU28" s="24">
        <v>88.1</v>
      </c>
      <c r="CW28" s="24">
        <v>0.49</v>
      </c>
      <c r="CX28" s="24">
        <v>0.55400000000000005</v>
      </c>
      <c r="CY28" s="24">
        <v>58</v>
      </c>
      <c r="CZ28" s="24">
        <v>0.4</v>
      </c>
      <c r="DA28" s="24">
        <v>42</v>
      </c>
      <c r="DB28" s="24">
        <v>0.4</v>
      </c>
      <c r="DC28" s="24">
        <v>42</v>
      </c>
      <c r="DD28" s="24">
        <v>0.152</v>
      </c>
      <c r="DE28" s="24">
        <v>16</v>
      </c>
      <c r="DF28" s="24">
        <v>0.47799999999999998</v>
      </c>
      <c r="DG28" s="24">
        <v>7.5999999999999998E-2</v>
      </c>
      <c r="DH28" s="24">
        <v>8</v>
      </c>
      <c r="DI28" s="24">
        <v>7.5999999999999998E-2</v>
      </c>
      <c r="DJ28" s="24">
        <v>8</v>
      </c>
      <c r="DK28" s="24">
        <v>0.95199999999999996</v>
      </c>
      <c r="DL28" s="24">
        <v>175.9</v>
      </c>
      <c r="DM28" s="24">
        <v>1.85</v>
      </c>
      <c r="DN28" s="24">
        <v>126.01</v>
      </c>
      <c r="DO28" s="24">
        <v>7.1999999999999995E-2</v>
      </c>
      <c r="DP28" s="24">
        <v>13</v>
      </c>
      <c r="DQ28" s="24">
        <v>0.30499999999999999</v>
      </c>
      <c r="DR28" s="24">
        <v>55</v>
      </c>
      <c r="DS28" s="24">
        <v>0.17699999999999999</v>
      </c>
      <c r="DT28" s="24">
        <v>32</v>
      </c>
      <c r="DU28" s="6">
        <f t="shared" si="29"/>
        <v>0.69915086104277435</v>
      </c>
      <c r="DV28" s="24">
        <v>19.78</v>
      </c>
      <c r="DW28" s="24">
        <v>5.47</v>
      </c>
      <c r="DX28" s="24">
        <v>-2.06</v>
      </c>
      <c r="DY28" s="24">
        <v>83.4</v>
      </c>
      <c r="EA28" s="24">
        <v>0.47</v>
      </c>
      <c r="EB28" s="24">
        <v>0.57099999999999995</v>
      </c>
      <c r="EC28" s="24">
        <v>58.5</v>
      </c>
      <c r="ED28" s="24">
        <v>0.40500000000000003</v>
      </c>
      <c r="EE28" s="24">
        <v>41.5</v>
      </c>
      <c r="EF28" s="24">
        <v>0.40500000000000003</v>
      </c>
      <c r="EG28" s="24">
        <v>41.6</v>
      </c>
      <c r="EH28" s="24">
        <v>0.16500000000000001</v>
      </c>
      <c r="EI28" s="24">
        <v>16.899999999999999</v>
      </c>
      <c r="EJ28" s="24">
        <v>0.48799999999999999</v>
      </c>
      <c r="EK28" s="24">
        <v>8.3000000000000004E-2</v>
      </c>
      <c r="EL28" s="24">
        <v>8.5</v>
      </c>
      <c r="EM28" s="24">
        <v>8.3000000000000004E-2</v>
      </c>
      <c r="EN28" s="24">
        <v>8.4</v>
      </c>
      <c r="EO28" s="24">
        <v>0.97699999999999998</v>
      </c>
      <c r="EP28" s="24">
        <v>166.8</v>
      </c>
      <c r="EQ28" s="24">
        <v>1.71</v>
      </c>
      <c r="ER28" s="24">
        <v>122.9</v>
      </c>
      <c r="ES28" s="24">
        <v>0.10299999999999999</v>
      </c>
      <c r="ET28" s="24">
        <v>18.100000000000001</v>
      </c>
      <c r="EU28" s="24">
        <v>0.29599999999999999</v>
      </c>
      <c r="EV28" s="24">
        <v>51.9</v>
      </c>
      <c r="EW28" s="24">
        <v>0.17100000000000001</v>
      </c>
      <c r="EX28" s="24">
        <v>30</v>
      </c>
      <c r="EY28" s="6">
        <f t="shared" si="30"/>
        <v>0.67860048820179009</v>
      </c>
      <c r="EZ28" s="4">
        <f t="shared" si="31"/>
        <v>5.3348467650397149</v>
      </c>
      <c r="FA28" s="4">
        <f t="shared" si="32"/>
        <v>-5.6249999999999911</v>
      </c>
      <c r="FB28" s="4">
        <f t="shared" si="33"/>
        <v>5.173393973848774</v>
      </c>
      <c r="FC28" s="4">
        <f t="shared" si="34"/>
        <v>7.5675675675675738</v>
      </c>
      <c r="FD28" s="4">
        <f t="shared" si="35"/>
        <v>2.4680580906277272</v>
      </c>
      <c r="FE28" s="24">
        <v>26.5</v>
      </c>
      <c r="FF28" s="24">
        <v>4.9800000000000004</v>
      </c>
      <c r="FG28" s="24">
        <v>-2.8</v>
      </c>
      <c r="FH28" s="24">
        <v>89.1</v>
      </c>
      <c r="FI28" s="24">
        <v>0.5</v>
      </c>
      <c r="FJ28" s="24">
        <v>0.53100000000000003</v>
      </c>
      <c r="FK28" s="24">
        <v>58.1</v>
      </c>
      <c r="FL28" s="24">
        <v>0.38400000000000001</v>
      </c>
      <c r="FM28" s="24">
        <v>41.9</v>
      </c>
      <c r="FN28" s="24">
        <v>0.38400000000000001</v>
      </c>
      <c r="FO28" s="24">
        <v>42.2</v>
      </c>
      <c r="FP28" s="24">
        <v>0.14699999999999999</v>
      </c>
      <c r="FQ28" s="24">
        <v>16</v>
      </c>
      <c r="FR28" s="24">
        <v>0.45600000000000002</v>
      </c>
      <c r="FS28" s="24">
        <v>7.2999999999999995E-2</v>
      </c>
      <c r="FT28" s="24">
        <v>7.9</v>
      </c>
      <c r="FU28" s="24">
        <v>7.4999999999999997E-2</v>
      </c>
      <c r="FV28" s="24">
        <v>8.1</v>
      </c>
      <c r="FW28" s="24">
        <v>0.91800000000000004</v>
      </c>
      <c r="FX28" s="24">
        <v>178.2</v>
      </c>
      <c r="FY28" s="24">
        <v>1.94</v>
      </c>
      <c r="FZ28" s="24">
        <v>131.03</v>
      </c>
      <c r="GA28" s="24">
        <v>7.3999999999999996E-2</v>
      </c>
      <c r="GB28" s="24">
        <v>13.9</v>
      </c>
      <c r="GC28" s="24">
        <v>0.29299999999999998</v>
      </c>
      <c r="GD28" s="24">
        <v>55.1</v>
      </c>
      <c r="GE28" s="24">
        <v>0.16400000000000001</v>
      </c>
      <c r="GF28" s="24">
        <v>30.9</v>
      </c>
    </row>
    <row r="29" spans="1:188" ht="15.6">
      <c r="A29" t="s">
        <v>38</v>
      </c>
      <c r="B29" t="s">
        <v>39</v>
      </c>
      <c r="C29">
        <v>1</v>
      </c>
      <c r="D29" s="3">
        <v>35548</v>
      </c>
      <c r="E29">
        <v>1</v>
      </c>
      <c r="F29" s="4">
        <f t="shared" si="13"/>
        <v>26.87123287671233</v>
      </c>
      <c r="G29" s="4"/>
      <c r="H29">
        <v>26.55</v>
      </c>
      <c r="I29">
        <v>8.4</v>
      </c>
      <c r="J29">
        <v>72.400000000000006</v>
      </c>
      <c r="K29">
        <v>12.95</v>
      </c>
      <c r="L29">
        <v>25.85</v>
      </c>
      <c r="M29">
        <v>7.2</v>
      </c>
      <c r="N29">
        <v>58.7</v>
      </c>
      <c r="O29">
        <v>12.25</v>
      </c>
      <c r="P29">
        <v>19.3</v>
      </c>
      <c r="Q29">
        <v>5.9</v>
      </c>
      <c r="R29">
        <v>41.1</v>
      </c>
      <c r="S29">
        <v>6</v>
      </c>
      <c r="T29">
        <v>19.05</v>
      </c>
      <c r="U29">
        <v>8.3000000000000007</v>
      </c>
      <c r="V29">
        <v>65.8</v>
      </c>
      <c r="W29">
        <v>5.7</v>
      </c>
      <c r="X29" s="3">
        <v>45356</v>
      </c>
      <c r="Y29">
        <v>6.7326733E-2</v>
      </c>
      <c r="Z29">
        <v>1.404950495</v>
      </c>
      <c r="AA29">
        <v>0.71980197999999995</v>
      </c>
      <c r="AB29">
        <v>3</v>
      </c>
      <c r="AD29" s="3">
        <v>44696</v>
      </c>
      <c r="AE29" s="3">
        <v>44750</v>
      </c>
      <c r="AF29" s="4">
        <f t="shared" si="14"/>
        <v>1.8082191780821917</v>
      </c>
      <c r="AG29" s="11">
        <v>1</v>
      </c>
      <c r="AH29">
        <v>0</v>
      </c>
      <c r="AI29">
        <v>0</v>
      </c>
      <c r="AJ29" t="s">
        <v>102</v>
      </c>
      <c r="AK29">
        <v>1</v>
      </c>
      <c r="AL29">
        <v>1.2</v>
      </c>
      <c r="AM29" s="3">
        <v>45086</v>
      </c>
      <c r="AN29">
        <v>0</v>
      </c>
      <c r="AO29">
        <v>0</v>
      </c>
      <c r="AP29">
        <v>2</v>
      </c>
      <c r="AQ29">
        <v>1</v>
      </c>
      <c r="AR29">
        <v>1</v>
      </c>
      <c r="AS29">
        <v>1</v>
      </c>
      <c r="AT29">
        <v>1</v>
      </c>
      <c r="AU29">
        <v>1306081.2</v>
      </c>
      <c r="AV29">
        <v>806154.34494999982</v>
      </c>
      <c r="AW29">
        <v>499926.85505000007</v>
      </c>
      <c r="AX29">
        <v>398101.34899999999</v>
      </c>
      <c r="AY29">
        <v>6585.1</v>
      </c>
      <c r="AZ29">
        <v>4296.8975</v>
      </c>
      <c r="BA29">
        <v>12508.833500000001</v>
      </c>
      <c r="BB29">
        <v>8015.6509999999998</v>
      </c>
      <c r="BC29">
        <v>18</v>
      </c>
      <c r="BD29">
        <v>52.264212328767123</v>
      </c>
      <c r="BE29">
        <v>15</v>
      </c>
      <c r="BH29">
        <v>40</v>
      </c>
      <c r="BI29">
        <v>15</v>
      </c>
      <c r="BJ29">
        <v>19</v>
      </c>
      <c r="BK29">
        <v>5</v>
      </c>
      <c r="BL29">
        <v>23</v>
      </c>
      <c r="BM29">
        <v>22</v>
      </c>
      <c r="BN29">
        <v>22.5</v>
      </c>
      <c r="BO29">
        <v>28</v>
      </c>
      <c r="BP29">
        <v>26</v>
      </c>
      <c r="BQ29">
        <v>27</v>
      </c>
      <c r="BR29">
        <v>58</v>
      </c>
      <c r="BS29">
        <v>168</v>
      </c>
      <c r="BT29">
        <v>21</v>
      </c>
      <c r="BU29">
        <v>1260</v>
      </c>
      <c r="BV29">
        <v>1740</v>
      </c>
      <c r="BW29" s="7">
        <v>30</v>
      </c>
      <c r="BX29" s="7">
        <v>31</v>
      </c>
      <c r="BY29" s="7">
        <v>1</v>
      </c>
      <c r="BZ29" s="7">
        <v>93</v>
      </c>
      <c r="CA29" s="7">
        <v>2</v>
      </c>
      <c r="CB29" s="7">
        <v>34</v>
      </c>
      <c r="CC29" s="7">
        <v>35</v>
      </c>
      <c r="CD29" s="7">
        <v>81</v>
      </c>
      <c r="CE29" s="7">
        <v>3</v>
      </c>
      <c r="CF29" s="7">
        <v>38</v>
      </c>
      <c r="CG29" s="7">
        <v>38</v>
      </c>
      <c r="CH29" s="7">
        <v>108</v>
      </c>
      <c r="CI29" s="7">
        <v>105</v>
      </c>
      <c r="CJ29" s="7">
        <v>102</v>
      </c>
      <c r="CK29" s="7">
        <v>105</v>
      </c>
      <c r="CL29" s="7">
        <v>105</v>
      </c>
      <c r="CM29" s="7">
        <v>105</v>
      </c>
      <c r="CN29" s="2">
        <f t="shared" si="15"/>
        <v>630</v>
      </c>
      <c r="CO29" s="4">
        <f t="shared" si="26"/>
        <v>12.903225806451612</v>
      </c>
      <c r="CP29" s="4">
        <f t="shared" si="27"/>
        <v>-3.6067588325652711</v>
      </c>
      <c r="CQ29" s="4">
        <f t="shared" si="28"/>
        <v>-13.333333333333334</v>
      </c>
      <c r="CR29" s="6">
        <v>21.07</v>
      </c>
      <c r="CS29" s="6">
        <v>4.66</v>
      </c>
      <c r="CT29" s="6">
        <v>-4.33</v>
      </c>
      <c r="CU29" s="6">
        <v>82.1</v>
      </c>
      <c r="CV29" s="6">
        <v>3.7</v>
      </c>
      <c r="CW29" s="6">
        <v>0.49</v>
      </c>
      <c r="CX29" s="6">
        <v>0.58599999999999997</v>
      </c>
      <c r="CY29" s="6">
        <v>58.5</v>
      </c>
      <c r="CZ29" s="6">
        <v>0.41499999999999998</v>
      </c>
      <c r="DA29" s="6">
        <v>41.5</v>
      </c>
      <c r="DB29" s="6">
        <v>0.41499999999999998</v>
      </c>
      <c r="DC29" s="6">
        <v>41.3</v>
      </c>
      <c r="DD29" s="6">
        <v>0.17100000000000001</v>
      </c>
      <c r="DE29" s="6">
        <v>17.2</v>
      </c>
      <c r="DF29" s="6">
        <v>0.501</v>
      </c>
      <c r="DG29" s="6">
        <v>8.5000000000000006E-2</v>
      </c>
      <c r="DH29" s="6">
        <v>8.6999999999999993</v>
      </c>
      <c r="DI29" s="6">
        <v>8.5000000000000006E-2</v>
      </c>
      <c r="DJ29" s="6">
        <v>8.5</v>
      </c>
      <c r="DK29" s="6">
        <v>1.002</v>
      </c>
      <c r="DL29" s="6">
        <v>164.3</v>
      </c>
      <c r="DM29" s="6">
        <v>1.64</v>
      </c>
      <c r="DN29" s="6">
        <v>119.82</v>
      </c>
      <c r="DO29" s="6">
        <v>4.4999999999999998E-2</v>
      </c>
      <c r="DP29" s="6">
        <v>7.7</v>
      </c>
      <c r="DQ29" s="6">
        <v>0.3</v>
      </c>
      <c r="DR29" s="6">
        <v>51.2</v>
      </c>
      <c r="DS29" s="6">
        <v>0.24</v>
      </c>
      <c r="DT29" s="6">
        <v>41.1</v>
      </c>
      <c r="DU29" s="6">
        <f t="shared" si="29"/>
        <v>0.68519445835419801</v>
      </c>
      <c r="DV29" s="6">
        <v>20.57</v>
      </c>
      <c r="DW29" s="6">
        <v>2.39</v>
      </c>
      <c r="DX29" s="6">
        <v>-4.49</v>
      </c>
      <c r="DY29" s="6">
        <v>80.7</v>
      </c>
      <c r="DZ29" s="6">
        <v>3.6</v>
      </c>
      <c r="EA29" s="6">
        <v>0.48</v>
      </c>
      <c r="EB29" s="6">
        <v>0.68799999999999994</v>
      </c>
      <c r="EC29" s="6">
        <v>60.2</v>
      </c>
      <c r="ED29" s="6">
        <v>0.45500000000000002</v>
      </c>
      <c r="EE29" s="6">
        <v>39.799999999999997</v>
      </c>
      <c r="EF29" s="6">
        <v>0.45500000000000002</v>
      </c>
      <c r="EG29" s="6">
        <v>39.799999999999997</v>
      </c>
      <c r="EH29" s="6">
        <v>0.23400000000000001</v>
      </c>
      <c r="EI29" s="6">
        <v>20.399999999999999</v>
      </c>
      <c r="EJ29" s="6">
        <v>0.57099999999999995</v>
      </c>
      <c r="EK29" s="6">
        <v>0.11700000000000001</v>
      </c>
      <c r="EL29" s="6">
        <v>10.199999999999999</v>
      </c>
      <c r="EM29" s="6">
        <v>0.11700000000000001</v>
      </c>
      <c r="EN29" s="6">
        <v>10.199999999999999</v>
      </c>
      <c r="EO29" s="6">
        <v>1.1439999999999999</v>
      </c>
      <c r="EP29" s="6">
        <v>161.4</v>
      </c>
      <c r="EQ29" s="6">
        <v>1.42</v>
      </c>
      <c r="ER29" s="6">
        <v>105.05</v>
      </c>
      <c r="ES29" s="6">
        <v>5.3999999999999999E-2</v>
      </c>
      <c r="ET29" s="6">
        <v>7.8</v>
      </c>
      <c r="EU29" s="6">
        <v>0.38900000000000001</v>
      </c>
      <c r="EV29" s="6">
        <v>56.6</v>
      </c>
      <c r="EW29" s="6">
        <v>0.245</v>
      </c>
      <c r="EX29" s="6">
        <v>35.6</v>
      </c>
      <c r="EY29" s="6">
        <f t="shared" si="30"/>
        <v>0.76820561637315565</v>
      </c>
      <c r="EZ29" s="4">
        <f t="shared" si="31"/>
        <v>1.7052375152253245</v>
      </c>
      <c r="FA29" s="4">
        <f t="shared" si="32"/>
        <v>-18.604651162790695</v>
      </c>
      <c r="FB29" s="4">
        <f t="shared" si="33"/>
        <v>1.7650639074863088</v>
      </c>
      <c r="FC29" s="4">
        <f t="shared" si="34"/>
        <v>13.414634146341461</v>
      </c>
      <c r="FD29" s="4">
        <f t="shared" si="35"/>
        <v>12.326823568686359</v>
      </c>
      <c r="FE29" s="6">
        <v>20.34</v>
      </c>
      <c r="FF29" s="6">
        <v>-7.0000000000000007E-2</v>
      </c>
      <c r="FG29" s="6">
        <v>-0.32</v>
      </c>
      <c r="FH29" s="6">
        <v>87.6</v>
      </c>
      <c r="FI29" s="6">
        <v>0.52</v>
      </c>
      <c r="FJ29" s="6">
        <v>0.54200000000000004</v>
      </c>
      <c r="FK29" s="6">
        <v>57.9</v>
      </c>
      <c r="FL29" s="6">
        <v>0.39400000000000002</v>
      </c>
      <c r="FM29" s="6">
        <v>42.1</v>
      </c>
      <c r="FN29" s="6">
        <v>0.39400000000000002</v>
      </c>
      <c r="FO29" s="6">
        <v>42.1</v>
      </c>
      <c r="FP29" s="6">
        <v>0.14799999999999999</v>
      </c>
      <c r="FQ29" s="6">
        <v>15.9</v>
      </c>
      <c r="FR29" s="6">
        <v>0.46800000000000003</v>
      </c>
      <c r="FS29" s="6">
        <v>7.3999999999999996E-2</v>
      </c>
      <c r="FT29" s="6">
        <v>8</v>
      </c>
      <c r="FU29" s="6">
        <v>7.3999999999999996E-2</v>
      </c>
      <c r="FV29" s="6">
        <v>7.9</v>
      </c>
      <c r="FW29" s="6">
        <v>0.93600000000000005</v>
      </c>
      <c r="FX29" s="6">
        <v>175.1</v>
      </c>
      <c r="FY29" s="6">
        <v>1.87</v>
      </c>
      <c r="FZ29" s="6">
        <v>128.29</v>
      </c>
      <c r="GA29" s="6">
        <v>3.7999999999999999E-2</v>
      </c>
      <c r="GB29" s="6">
        <v>7</v>
      </c>
      <c r="GC29" s="6">
        <v>0.26900000000000002</v>
      </c>
      <c r="GD29" s="6">
        <v>49.7</v>
      </c>
      <c r="GE29" s="6">
        <v>0.23400000000000001</v>
      </c>
      <c r="GF29" s="6">
        <v>43.3</v>
      </c>
    </row>
    <row r="30" spans="1:188">
      <c r="AD30" s="3"/>
      <c r="AE30" s="3"/>
      <c r="AF30" s="4"/>
      <c r="AG30" s="1"/>
      <c r="AM30" s="3"/>
      <c r="BW30" s="2"/>
      <c r="BX30" s="2"/>
      <c r="BY30" s="2"/>
      <c r="BZ30" s="2"/>
      <c r="CA30" s="2"/>
      <c r="CN30" s="2"/>
      <c r="CO30" s="4"/>
      <c r="CP30" s="4"/>
      <c r="CQ30" s="4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4"/>
      <c r="FA30" s="4"/>
      <c r="FB30" s="4"/>
      <c r="FC30" s="4"/>
      <c r="FD30" s="4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</row>
    <row r="31" spans="1:188">
      <c r="AD31" s="3"/>
      <c r="AE31" s="3"/>
      <c r="AF31" s="4"/>
      <c r="AG31" s="1"/>
      <c r="AM31" s="3"/>
      <c r="AU31" s="4"/>
      <c r="AV31" s="4"/>
      <c r="AW31" s="4"/>
      <c r="AX31" s="4"/>
      <c r="AY31" s="4"/>
      <c r="AZ31" s="4"/>
      <c r="BA31" s="4"/>
      <c r="BB31" s="4"/>
      <c r="BW31" s="2"/>
      <c r="BX31" s="2"/>
      <c r="BY31" s="2"/>
      <c r="BZ31" s="2"/>
      <c r="CA31" s="2"/>
      <c r="CN31" s="2"/>
      <c r="CO31" s="4"/>
      <c r="CP31" s="4"/>
      <c r="CQ31" s="4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4"/>
      <c r="FA31" s="4"/>
      <c r="FB31" s="4"/>
      <c r="FC31" s="4"/>
      <c r="FD31" s="4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</row>
    <row r="32" spans="1:188">
      <c r="AD32" s="3"/>
      <c r="AE32" s="3"/>
      <c r="AF32" s="4"/>
      <c r="AG32" s="1"/>
      <c r="AM32" s="3"/>
      <c r="AU32" s="4"/>
      <c r="AV32" s="4"/>
      <c r="AW32" s="4"/>
      <c r="AX32" s="4"/>
      <c r="AY32" s="4"/>
      <c r="AZ32" s="4"/>
      <c r="BA32" s="4"/>
      <c r="BB32" s="4"/>
      <c r="BW32" s="2"/>
      <c r="BX32" s="2"/>
      <c r="BY32" s="2"/>
      <c r="BZ32" s="2"/>
      <c r="CA32" s="2"/>
      <c r="CN32" s="2"/>
      <c r="CO32" s="4"/>
      <c r="CP32" s="4"/>
      <c r="CQ32" s="4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4"/>
      <c r="FA32" s="4"/>
      <c r="FB32" s="4"/>
      <c r="FC32" s="4"/>
      <c r="FD32" s="4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</row>
    <row r="33" spans="30:188">
      <c r="AD33" s="3"/>
      <c r="AE33" s="3"/>
      <c r="AF33" s="4"/>
      <c r="AG33" s="1"/>
      <c r="AM33" s="3"/>
      <c r="AU33" s="4"/>
      <c r="AV33" s="4"/>
      <c r="AW33" s="4"/>
      <c r="AX33" s="4"/>
      <c r="AY33" s="4"/>
      <c r="AZ33" s="4"/>
      <c r="BA33" s="4"/>
      <c r="BB33" s="4"/>
      <c r="BW33" s="2"/>
      <c r="BX33" s="2"/>
      <c r="BY33" s="2"/>
      <c r="BZ33" s="2"/>
      <c r="CA33" s="2"/>
      <c r="CN33" s="2"/>
      <c r="CO33" s="4"/>
      <c r="CP33" s="4"/>
      <c r="CQ33" s="4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4"/>
      <c r="FA33" s="4"/>
      <c r="FB33" s="4"/>
      <c r="FC33" s="4"/>
      <c r="FD33" s="4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</row>
    <row r="34" spans="30:188">
      <c r="AD34" s="3"/>
      <c r="AF34" s="4"/>
      <c r="AG34" s="1"/>
      <c r="AU34" s="4"/>
      <c r="AV34" s="4"/>
      <c r="AW34" s="4"/>
      <c r="AX34" s="4"/>
      <c r="AY34" s="4"/>
      <c r="AZ34" s="4"/>
      <c r="BA34" s="4"/>
      <c r="BB34" s="4"/>
      <c r="BW34" s="2"/>
      <c r="BX34" s="2"/>
      <c r="BY34" s="2"/>
      <c r="BZ34" s="2"/>
      <c r="CA34" s="2"/>
      <c r="CN34" s="2"/>
      <c r="CO34" s="4"/>
      <c r="CP34" s="4"/>
      <c r="CQ34" s="4"/>
      <c r="DU34" s="6"/>
      <c r="EY34" s="6"/>
      <c r="EZ34" s="4"/>
      <c r="FA34" s="4"/>
      <c r="FB34" s="4"/>
      <c r="FC34" s="4"/>
      <c r="FD34" s="4"/>
    </row>
    <row r="35" spans="30:188">
      <c r="AD35" s="3"/>
      <c r="AE35" s="3"/>
      <c r="AF35" s="4"/>
      <c r="AG35" s="1"/>
      <c r="AM35" s="3"/>
      <c r="AU35" s="4"/>
      <c r="AV35" s="4"/>
      <c r="AW35" s="4"/>
      <c r="AX35" s="4"/>
      <c r="AY35" s="4"/>
      <c r="AZ35" s="4"/>
      <c r="BA35" s="4"/>
      <c r="BB35" s="4"/>
      <c r="BW35" s="2"/>
      <c r="BX35" s="2"/>
      <c r="BY35" s="2"/>
      <c r="BZ35" s="2"/>
      <c r="CA35" s="2"/>
      <c r="CN35" s="2"/>
      <c r="CO35" s="4"/>
      <c r="CP35" s="4"/>
      <c r="CQ35" s="4"/>
      <c r="CR35" s="6"/>
      <c r="CS35" s="6"/>
      <c r="CT35" s="6"/>
      <c r="CU35" s="6"/>
      <c r="CV35" s="6"/>
      <c r="CW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4"/>
      <c r="FA35" s="4"/>
      <c r="FB35" s="4"/>
      <c r="FC35" s="4"/>
      <c r="FD35" s="4"/>
      <c r="FE35" s="6"/>
      <c r="FF35" s="6"/>
      <c r="FG35" s="6"/>
      <c r="FH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</row>
    <row r="36" spans="30:188">
      <c r="AD36" s="3"/>
      <c r="AE36" s="3"/>
      <c r="AF36" s="4"/>
      <c r="AG36" s="1"/>
      <c r="AM36" s="3"/>
      <c r="AU36" s="4"/>
      <c r="AV36" s="4"/>
      <c r="AW36" s="4"/>
      <c r="AX36" s="4"/>
      <c r="AY36" s="4"/>
      <c r="AZ36" s="4"/>
      <c r="BA36" s="4"/>
      <c r="BB36" s="4"/>
      <c r="BW36" s="2"/>
      <c r="BX36" s="2"/>
      <c r="BY36" s="2"/>
      <c r="BZ36" s="2"/>
      <c r="CA36" s="2"/>
      <c r="CN36" s="2"/>
      <c r="CO36" s="4"/>
      <c r="CP36" s="4"/>
      <c r="CQ36" s="4"/>
      <c r="CR36" s="6"/>
      <c r="CS36" s="6"/>
      <c r="CT36" s="6"/>
      <c r="CU36" s="6"/>
      <c r="CV36" s="6"/>
      <c r="DL36" s="6"/>
      <c r="DM36" s="6"/>
      <c r="DU36" s="6"/>
      <c r="DV36" s="6"/>
      <c r="DW36" s="6"/>
      <c r="DX36" s="6"/>
      <c r="DY36" s="6"/>
      <c r="DZ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4"/>
      <c r="FA36" s="4"/>
      <c r="FB36" s="4"/>
      <c r="FC36" s="4"/>
      <c r="FD36" s="4"/>
      <c r="FE36" s="6"/>
      <c r="FF36" s="6"/>
      <c r="FG36" s="6"/>
      <c r="FH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</row>
    <row r="37" spans="30:188">
      <c r="AD37" s="3"/>
      <c r="AE37" s="3"/>
      <c r="AF37" s="4"/>
      <c r="AG37" s="1"/>
      <c r="AL37" s="8"/>
      <c r="AM37" s="3"/>
      <c r="AO37" s="10"/>
      <c r="AU37" s="4"/>
      <c r="AV37" s="4"/>
      <c r="AW37" s="4"/>
      <c r="AX37" s="4"/>
      <c r="AY37" s="4"/>
      <c r="AZ37" s="4"/>
      <c r="BA37" s="4"/>
      <c r="BB37" s="4"/>
      <c r="BW37" s="2"/>
      <c r="BX37" s="2"/>
      <c r="BY37" s="2"/>
      <c r="BZ37" s="2"/>
      <c r="CA37" s="2"/>
      <c r="CN37" s="2"/>
      <c r="CO37" s="4"/>
      <c r="CP37" s="4"/>
      <c r="CQ37" s="4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4"/>
      <c r="FA37" s="4"/>
      <c r="FB37" s="4"/>
      <c r="FC37" s="4"/>
      <c r="FD37" s="4"/>
      <c r="FE37" s="6"/>
      <c r="FF37" s="6"/>
      <c r="FG37" s="6"/>
      <c r="FH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</row>
    <row r="38" spans="30:188">
      <c r="AD38" s="3"/>
      <c r="AE38" s="3"/>
      <c r="AF38" s="4"/>
      <c r="AG38" s="1"/>
      <c r="AM38" s="3"/>
      <c r="AU38" s="4"/>
      <c r="AV38" s="4"/>
      <c r="AW38" s="4"/>
      <c r="AX38" s="4"/>
      <c r="AY38" s="4"/>
      <c r="AZ38" s="4"/>
      <c r="BA38" s="4"/>
      <c r="BB38" s="4"/>
      <c r="BW38" s="2"/>
      <c r="BX38" s="2"/>
      <c r="BY38" s="2"/>
      <c r="BZ38" s="2"/>
      <c r="CA38" s="2"/>
      <c r="CN38" s="2"/>
      <c r="CO38" s="4"/>
      <c r="CP38" s="4"/>
      <c r="CQ38" s="4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4"/>
      <c r="FA38" s="4"/>
      <c r="FB38" s="4"/>
      <c r="FC38" s="4"/>
      <c r="FD38" s="4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</row>
    <row r="39" spans="30:188">
      <c r="AD39" s="3"/>
      <c r="AE39" s="3"/>
      <c r="AF39" s="4"/>
      <c r="AG39" s="1"/>
      <c r="AM39" s="3"/>
      <c r="BW39" s="2"/>
      <c r="BX39" s="2"/>
      <c r="BY39" s="2"/>
      <c r="BZ39" s="2"/>
      <c r="CA39" s="2"/>
      <c r="CN39" s="2"/>
      <c r="CO39" s="4"/>
      <c r="CP39" s="4"/>
      <c r="CQ39" s="4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4"/>
      <c r="FA39" s="4"/>
      <c r="FB39" s="4"/>
      <c r="FC39" s="4"/>
      <c r="FD39" s="4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</row>
    <row r="40" spans="30:188">
      <c r="AD40" s="3"/>
      <c r="AE40" s="3"/>
      <c r="AF40" s="4"/>
      <c r="AG40" s="1"/>
      <c r="AM40" s="3"/>
      <c r="AU40" s="4"/>
      <c r="AV40" s="4"/>
      <c r="AW40" s="4"/>
      <c r="AX40" s="4"/>
      <c r="AY40" s="4"/>
      <c r="AZ40" s="4"/>
      <c r="BA40" s="4"/>
      <c r="BB40" s="4"/>
      <c r="BW40" s="2"/>
      <c r="BX40" s="2"/>
      <c r="BY40" s="2"/>
      <c r="BZ40" s="2"/>
      <c r="CA40" s="2"/>
      <c r="CN40" s="2"/>
      <c r="CO40" s="4"/>
      <c r="CP40" s="4"/>
      <c r="CQ40" s="4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4"/>
      <c r="FA40" s="4"/>
      <c r="FB40" s="4"/>
      <c r="FC40" s="4"/>
      <c r="FD40" s="4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</row>
    <row r="41" spans="30:188">
      <c r="AD41" s="3"/>
      <c r="AE41" s="3"/>
      <c r="AF41" s="4"/>
      <c r="AG41" s="1"/>
      <c r="AM41" s="3"/>
      <c r="AU41" s="4"/>
      <c r="AV41" s="4"/>
      <c r="AW41" s="4"/>
      <c r="AX41" s="4"/>
      <c r="AY41" s="4"/>
      <c r="AZ41" s="4"/>
      <c r="BA41" s="4"/>
      <c r="BB41" s="4"/>
      <c r="BW41" s="2"/>
      <c r="BX41" s="2"/>
      <c r="BY41" s="2"/>
      <c r="BZ41" s="2"/>
      <c r="CA41" s="2"/>
      <c r="CN41" s="2"/>
      <c r="CO41" s="4"/>
      <c r="CP41" s="4"/>
      <c r="CQ41" s="4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4"/>
      <c r="FA41" s="4"/>
      <c r="FB41" s="4"/>
      <c r="FC41" s="4"/>
      <c r="FD41" s="4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</row>
    <row r="42" spans="30:188">
      <c r="AD42" s="3"/>
      <c r="AE42" s="3"/>
      <c r="AF42" s="4"/>
      <c r="AG42" s="1"/>
      <c r="AM42" s="3"/>
      <c r="AU42" s="12"/>
      <c r="AV42" s="12"/>
      <c r="AW42" s="12"/>
      <c r="AX42" s="12"/>
      <c r="AY42" s="12"/>
      <c r="AZ42" s="12"/>
      <c r="BA42" s="12"/>
      <c r="BB42" s="12"/>
      <c r="BW42" s="2"/>
      <c r="BX42" s="2"/>
      <c r="BY42" s="2"/>
      <c r="BZ42" s="2"/>
      <c r="CA42" s="2"/>
      <c r="CN42" s="2"/>
      <c r="CO42" s="4"/>
      <c r="CP42" s="4"/>
      <c r="CQ42" s="4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4"/>
      <c r="FA42" s="4"/>
      <c r="FB42" s="4"/>
      <c r="FC42" s="4"/>
      <c r="FD42" s="4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</row>
    <row r="43" spans="30:188">
      <c r="AU43" s="4"/>
      <c r="AV43" s="4"/>
      <c r="AW43" s="4"/>
      <c r="AX43" s="4"/>
      <c r="AY43" s="4"/>
      <c r="AZ43" s="4"/>
      <c r="BA43" s="4"/>
      <c r="BB43" s="4"/>
    </row>
    <row r="44" spans="30:188">
      <c r="AD44" s="3"/>
      <c r="AE44" s="3"/>
      <c r="AF44" s="4"/>
      <c r="AG44" s="11"/>
      <c r="AM44" s="3"/>
      <c r="AU44" s="4"/>
      <c r="AV44" s="4"/>
      <c r="AW44" s="4"/>
      <c r="AX44" s="4"/>
      <c r="AY44" s="4"/>
      <c r="AZ44" s="4"/>
      <c r="BA44" s="4"/>
      <c r="BB44" s="4"/>
      <c r="BW44" s="2"/>
      <c r="BX44" s="2"/>
      <c r="BY44" s="2"/>
      <c r="BZ44" s="2"/>
      <c r="CA44" s="2"/>
      <c r="CN44" s="2"/>
      <c r="CO44" s="4"/>
      <c r="CP44" s="4"/>
      <c r="CQ44" s="4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4"/>
      <c r="FA44" s="4"/>
      <c r="FB44" s="4"/>
      <c r="FC44" s="4"/>
      <c r="FD44" s="4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</row>
    <row r="45" spans="30:188">
      <c r="AD45" s="3"/>
      <c r="AE45" s="3"/>
      <c r="AF45" s="4"/>
      <c r="AG45" s="11"/>
      <c r="AM45" s="3"/>
      <c r="AU45" s="4"/>
      <c r="AV45" s="4"/>
      <c r="AW45" s="4"/>
      <c r="AX45" s="4"/>
      <c r="AY45" s="4"/>
      <c r="AZ45" s="4"/>
      <c r="BA45" s="4"/>
      <c r="BB45" s="4"/>
      <c r="BW45" s="2"/>
      <c r="BX45" s="2"/>
      <c r="BY45" s="2"/>
      <c r="BZ45" s="2"/>
      <c r="CA45" s="2"/>
      <c r="CN45" s="2"/>
      <c r="CO45" s="4"/>
      <c r="CP45" s="4"/>
      <c r="CQ45" s="4"/>
      <c r="CR45" s="6"/>
      <c r="CS45" s="6"/>
      <c r="CT45" s="6"/>
      <c r="CU45" s="6"/>
      <c r="CV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4"/>
      <c r="FA45" s="4"/>
      <c r="FB45" s="4"/>
      <c r="FC45" s="4"/>
      <c r="FD45" s="4"/>
      <c r="FE45" s="6"/>
      <c r="FF45" s="6"/>
      <c r="FG45" s="6"/>
      <c r="FH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</row>
    <row r="46" spans="30:188">
      <c r="AD46" s="3"/>
      <c r="AE46" s="3"/>
      <c r="AF46" s="4"/>
      <c r="AG46" s="11"/>
      <c r="AM46" s="3"/>
      <c r="AU46" s="4"/>
      <c r="AV46" s="4"/>
      <c r="AW46" s="4"/>
      <c r="AX46" s="4"/>
      <c r="AY46" s="4"/>
      <c r="AZ46" s="4"/>
      <c r="BA46" s="4"/>
      <c r="BB46" s="4"/>
      <c r="BW46" s="2"/>
      <c r="BX46" s="2"/>
      <c r="BY46" s="2"/>
      <c r="BZ46" s="2"/>
      <c r="CA46" s="2"/>
      <c r="CN46" s="2"/>
      <c r="CO46" s="4"/>
      <c r="CP46" s="4"/>
      <c r="CQ46" s="4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4"/>
      <c r="FA46" s="4"/>
      <c r="FB46" s="4"/>
      <c r="FC46" s="4"/>
      <c r="FD46" s="4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</row>
    <row r="47" spans="30:188">
      <c r="AD47" s="3"/>
      <c r="AE47" s="3"/>
      <c r="AF47" s="4"/>
      <c r="AG47" s="11"/>
      <c r="AM47" s="3"/>
      <c r="AU47" s="4"/>
      <c r="AV47" s="4"/>
      <c r="AW47" s="4"/>
      <c r="AX47" s="4"/>
      <c r="AY47" s="4"/>
      <c r="AZ47" s="4"/>
      <c r="BA47" s="4"/>
      <c r="BB47" s="4"/>
      <c r="BW47" s="2"/>
      <c r="BX47" s="2"/>
      <c r="BY47" s="2"/>
      <c r="BZ47" s="2"/>
      <c r="CA47" s="2"/>
      <c r="CN47" s="2"/>
      <c r="CO47" s="4"/>
      <c r="CP47" s="4"/>
      <c r="CQ47" s="4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4"/>
      <c r="FA47" s="4"/>
      <c r="FB47" s="4"/>
      <c r="FC47" s="4"/>
      <c r="FD47" s="4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</row>
    <row r="48" spans="30:188">
      <c r="AD48" s="3"/>
      <c r="AE48" s="3"/>
      <c r="AF48" s="4"/>
      <c r="AG48" s="11"/>
      <c r="AU48" s="4"/>
      <c r="AV48" s="4"/>
      <c r="AW48" s="4"/>
      <c r="AX48" s="4"/>
      <c r="AY48" s="4"/>
      <c r="AZ48" s="4"/>
      <c r="BA48" s="4"/>
      <c r="BB48" s="4"/>
      <c r="BW48" s="2"/>
      <c r="BX48" s="2"/>
      <c r="BY48" s="2"/>
      <c r="BZ48" s="2"/>
      <c r="CA48" s="2"/>
      <c r="CN48" s="2"/>
      <c r="CO48" s="4"/>
      <c r="CP48" s="4"/>
      <c r="CQ48" s="4"/>
      <c r="DU48" s="6"/>
      <c r="EY48" s="6"/>
      <c r="EZ48" s="4"/>
      <c r="FA48" s="4"/>
      <c r="FB48" s="4"/>
      <c r="FC48" s="4"/>
      <c r="FD48" s="4"/>
    </row>
    <row r="49" spans="30:188">
      <c r="AD49" s="3"/>
      <c r="AE49" s="3"/>
      <c r="AF49" s="4"/>
      <c r="AG49" s="11"/>
      <c r="AM49" s="3"/>
      <c r="AU49" s="12"/>
      <c r="AV49" s="12"/>
      <c r="AW49" s="12"/>
      <c r="AX49" s="12"/>
      <c r="AY49" s="12"/>
      <c r="AZ49" s="12"/>
      <c r="BA49" s="12"/>
      <c r="BB49" s="12"/>
      <c r="BW49" s="2"/>
      <c r="BX49" s="2"/>
      <c r="BY49" s="2"/>
      <c r="BZ49" s="2"/>
      <c r="CA49" s="2"/>
      <c r="CN49" s="2"/>
      <c r="CO49" s="4"/>
      <c r="CP49" s="4"/>
      <c r="CQ49" s="4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4"/>
      <c r="FA49" s="4"/>
      <c r="FB49" s="4"/>
      <c r="FC49" s="4"/>
      <c r="FD49" s="4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</row>
    <row r="50" spans="30:188">
      <c r="AD50" s="3"/>
      <c r="AE50" s="3"/>
      <c r="AF50" s="4"/>
      <c r="AG50" s="11"/>
      <c r="AM50" s="3"/>
      <c r="AU50" s="4"/>
      <c r="AV50" s="4"/>
      <c r="AW50" s="4"/>
      <c r="AX50" s="4"/>
      <c r="AY50" s="4"/>
      <c r="AZ50" s="4"/>
      <c r="BA50" s="4"/>
      <c r="BB50" s="4"/>
      <c r="BW50" s="2"/>
      <c r="BX50" s="2"/>
      <c r="BY50" s="2"/>
      <c r="BZ50" s="2"/>
      <c r="CA50" s="2"/>
      <c r="CN50" s="2"/>
      <c r="CO50" s="4"/>
      <c r="CP50" s="4"/>
      <c r="CQ50" s="4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4"/>
      <c r="FA50" s="4"/>
      <c r="FB50" s="4"/>
      <c r="FC50" s="4"/>
      <c r="FD50" s="4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</row>
    <row r="51" spans="30:188">
      <c r="AU51" s="4"/>
      <c r="AV51" s="4"/>
      <c r="AW51" s="4"/>
      <c r="AX51" s="4"/>
      <c r="AY51" s="4"/>
      <c r="AZ51" s="4"/>
      <c r="BA51" s="4"/>
      <c r="BB51" s="4"/>
    </row>
    <row r="52" spans="30:188">
      <c r="AD52" s="3"/>
      <c r="AE52" s="3"/>
      <c r="AF52" s="4"/>
      <c r="AG52" s="11"/>
      <c r="AM52" s="3"/>
      <c r="AU52" s="4"/>
      <c r="AV52" s="4"/>
      <c r="AW52" s="4"/>
      <c r="AX52" s="4"/>
      <c r="AY52" s="4"/>
      <c r="AZ52" s="4"/>
      <c r="BA52" s="4"/>
      <c r="BB52" s="4"/>
      <c r="BW52" s="2"/>
      <c r="BX52" s="2"/>
      <c r="BY52" s="2"/>
      <c r="BZ52" s="2"/>
      <c r="CA52" s="2"/>
      <c r="CN52" s="2"/>
      <c r="CO52" s="4"/>
      <c r="CP52" s="4"/>
      <c r="CQ52" s="4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4"/>
      <c r="FA52" s="4"/>
      <c r="FB52" s="4"/>
      <c r="FC52" s="4"/>
      <c r="FD52" s="4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</row>
    <row r="53" spans="30:188">
      <c r="AD53" s="3"/>
      <c r="AE53" s="3"/>
      <c r="AF53" s="4"/>
      <c r="AG53" s="11"/>
      <c r="AM53" s="3"/>
      <c r="BW53" s="2"/>
      <c r="BX53" s="2"/>
      <c r="BY53" s="2"/>
      <c r="BZ53" s="2"/>
      <c r="CA53" s="2"/>
      <c r="CN53" s="2"/>
      <c r="CO53" s="4"/>
      <c r="CP53" s="4"/>
      <c r="CQ53" s="4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4"/>
      <c r="FA53" s="4"/>
      <c r="FB53" s="4"/>
      <c r="FC53" s="4"/>
      <c r="FD53" s="4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</row>
    <row r="55" spans="30:188">
      <c r="AD55" s="3"/>
      <c r="AE55" s="3"/>
      <c r="AF55" s="4"/>
      <c r="AG55" s="11"/>
      <c r="AM55" s="3"/>
      <c r="BW55" s="2"/>
      <c r="BX55" s="2"/>
      <c r="BY55" s="2"/>
      <c r="BZ55" s="2"/>
      <c r="CA55" s="2"/>
      <c r="CN55" s="2"/>
      <c r="CO55" s="4"/>
      <c r="CP55" s="4"/>
      <c r="CQ55" s="4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4"/>
      <c r="FA55" s="4"/>
      <c r="FB55" s="4"/>
      <c r="FC55" s="4"/>
      <c r="FD55" s="4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</row>
    <row r="62" spans="30:188" ht="15.6">
      <c r="AD62" s="3"/>
      <c r="AE62" s="3"/>
      <c r="AF62" s="4"/>
      <c r="AG62" s="1"/>
      <c r="AH62" s="11"/>
      <c r="AI62" s="11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2"/>
      <c r="CO62" s="4"/>
      <c r="CP62" s="4"/>
      <c r="CQ62" s="4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4"/>
      <c r="FA62" s="4"/>
      <c r="FB62" s="4"/>
      <c r="FC62" s="4"/>
      <c r="FD62" s="4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</row>
    <row r="69" spans="30:188" ht="15.6">
      <c r="AD69" s="3"/>
      <c r="AE69" s="3"/>
      <c r="AF69" s="4"/>
      <c r="AH69" s="11"/>
      <c r="AI69" s="11"/>
      <c r="AL69" s="7"/>
      <c r="AM69" s="3"/>
      <c r="BW69" s="2"/>
      <c r="BX69" s="2"/>
      <c r="BY69" s="2"/>
      <c r="BZ69" s="2"/>
      <c r="CA69" s="2"/>
      <c r="CN69" s="2"/>
      <c r="CO69" s="4"/>
      <c r="CP69" s="4"/>
      <c r="CQ69" s="4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4"/>
      <c r="FA69" s="4"/>
      <c r="FB69" s="4"/>
      <c r="FC69" s="4"/>
      <c r="FD69" s="4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</row>
    <row r="71" spans="30:188" ht="15.6">
      <c r="AD71" s="3"/>
      <c r="AE71" s="3"/>
      <c r="AF71" s="4"/>
      <c r="AG71" s="2"/>
      <c r="AH71" s="11"/>
      <c r="AI71" s="11"/>
      <c r="AL71" s="7"/>
      <c r="AM71" s="3"/>
      <c r="BW71" s="2"/>
      <c r="BX71" s="2"/>
      <c r="BY71" s="2"/>
      <c r="BZ71" s="2"/>
      <c r="CA71" s="2"/>
      <c r="CN71" s="2"/>
      <c r="CO71" s="4"/>
      <c r="CP71" s="4"/>
      <c r="CQ71" s="4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4"/>
      <c r="FA71" s="4"/>
      <c r="FB71" s="4"/>
      <c r="FC71" s="4"/>
      <c r="FD71" s="4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</row>
    <row r="72" spans="30:188">
      <c r="AD72" s="3"/>
      <c r="AE72" s="3"/>
      <c r="AF72" s="4"/>
      <c r="AG72" s="2"/>
      <c r="AH72" s="11"/>
      <c r="AI72" s="11"/>
      <c r="AL72" s="8"/>
      <c r="AM72" s="3"/>
      <c r="BW72" s="2"/>
      <c r="BX72" s="2"/>
      <c r="BY72" s="2"/>
      <c r="BZ72" s="2"/>
      <c r="CA72" s="2"/>
      <c r="CN72" s="2"/>
      <c r="CO72" s="4"/>
      <c r="CP72" s="4"/>
      <c r="CQ72" s="4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4"/>
      <c r="FA72" s="4"/>
      <c r="FB72" s="4"/>
      <c r="FC72" s="4"/>
      <c r="FD72" s="4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</row>
    <row r="73" spans="30:188" ht="15.6">
      <c r="AD73" s="3"/>
      <c r="AE73" s="3"/>
      <c r="AF73" s="4"/>
      <c r="AG73" s="2"/>
      <c r="AH73" s="11"/>
      <c r="AI73" s="11"/>
      <c r="AL73" s="7"/>
      <c r="AM73" s="3"/>
      <c r="BW73" s="2"/>
      <c r="BX73" s="2"/>
      <c r="BY73" s="2"/>
      <c r="BZ73" s="2"/>
      <c r="CA73" s="2"/>
      <c r="CN73" s="2"/>
      <c r="CO73" s="4"/>
      <c r="CP73" s="4"/>
      <c r="CQ73" s="4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4"/>
      <c r="FA73" s="4"/>
      <c r="FB73" s="4"/>
      <c r="FC73" s="4"/>
      <c r="FD73" s="4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</row>
    <row r="77" spans="30:188" ht="15.6">
      <c r="AD77" s="3"/>
      <c r="AE77" s="3"/>
      <c r="AF77" s="4"/>
      <c r="AG77" s="2"/>
      <c r="AH77" s="7"/>
      <c r="AI77" s="7"/>
      <c r="AL77" s="7"/>
      <c r="AM77" s="3"/>
      <c r="BW77" s="2"/>
      <c r="BX77" s="2"/>
      <c r="BY77" s="2"/>
      <c r="BZ77" s="2"/>
      <c r="CA77" s="2"/>
      <c r="CN77" s="2"/>
      <c r="CO77" s="4"/>
      <c r="CP77" s="4"/>
      <c r="CQ77" s="4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4"/>
      <c r="FA77" s="4"/>
      <c r="FB77" s="4"/>
      <c r="FC77" s="4"/>
      <c r="FD77" s="4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</row>
    <row r="78" spans="30:188" ht="15.6">
      <c r="AD78" s="3"/>
      <c r="AE78" s="3"/>
      <c r="AF78" s="4"/>
      <c r="AG78" s="2"/>
      <c r="AH78" s="7"/>
      <c r="AI78" s="7"/>
      <c r="AL78" s="7"/>
      <c r="AM78" s="3"/>
      <c r="BW78" s="2"/>
      <c r="BX78" s="2"/>
      <c r="BY78" s="2"/>
      <c r="BZ78" s="2"/>
      <c r="CA78" s="2"/>
      <c r="CN78" s="2"/>
      <c r="CO78" s="4"/>
      <c r="CP78" s="4"/>
      <c r="CQ78" s="4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4"/>
      <c r="FA78" s="4"/>
      <c r="FB78" s="4"/>
      <c r="FC78" s="4"/>
      <c r="FD78" s="4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</row>
    <row r="80" spans="30:188" ht="15.6">
      <c r="AD80" s="3"/>
      <c r="AE80" s="3"/>
      <c r="AF80" s="4"/>
      <c r="AG80" s="2"/>
      <c r="AH80" s="7"/>
      <c r="AI80" s="7"/>
      <c r="AL80" s="7"/>
      <c r="AM80" s="3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2"/>
      <c r="CO80" s="4"/>
      <c r="CP80" s="4"/>
      <c r="CQ80" s="4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4"/>
      <c r="FA80" s="4"/>
      <c r="FB80" s="4"/>
      <c r="FC80" s="4"/>
      <c r="FD80" s="4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</row>
    <row r="85" spans="30:188" ht="15.6">
      <c r="AD85" s="3"/>
      <c r="AE85" s="3"/>
      <c r="AF85" s="4"/>
      <c r="AG85" s="2"/>
      <c r="AH85" s="7"/>
      <c r="AI85" s="7"/>
      <c r="AL85" s="7"/>
      <c r="AM85" s="3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2"/>
      <c r="CO85" s="4"/>
      <c r="CP85" s="4"/>
      <c r="CQ85" s="4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4"/>
      <c r="FA85" s="4"/>
      <c r="FB85" s="4"/>
      <c r="FC85" s="4"/>
      <c r="FD85" s="4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</row>
    <row r="87" spans="30:188" ht="15.6">
      <c r="AD87" s="3"/>
      <c r="AE87" s="3"/>
      <c r="AF87" s="4"/>
      <c r="AG87" s="2"/>
      <c r="AH87" s="7"/>
      <c r="AI87" s="7"/>
      <c r="AM87" s="3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2"/>
      <c r="CO87" s="4"/>
      <c r="CP87" s="4"/>
      <c r="CQ87" s="4"/>
      <c r="CR87" s="6"/>
      <c r="CS87" s="6"/>
      <c r="CT87" s="6"/>
      <c r="CU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4"/>
      <c r="FA87" s="4"/>
      <c r="FB87" s="4"/>
      <c r="FC87" s="4"/>
      <c r="FD87" s="4"/>
    </row>
    <row r="90" spans="30:188">
      <c r="CO90" s="4"/>
      <c r="CP90" s="4"/>
      <c r="CQ90" s="4"/>
      <c r="EZ90" s="4"/>
      <c r="FA90" s="4"/>
      <c r="FB90" s="4"/>
      <c r="FC90" s="4"/>
      <c r="FD90" s="4"/>
    </row>
    <row r="91" spans="30:188">
      <c r="CO91" s="4"/>
      <c r="CP91" s="4"/>
      <c r="CQ91" s="4"/>
      <c r="EZ91" s="4"/>
      <c r="FA91" s="4"/>
      <c r="FB91" s="4"/>
      <c r="FC91" s="4"/>
      <c r="FD91" s="4"/>
    </row>
    <row r="92" spans="30:188">
      <c r="CO92" s="4"/>
      <c r="CP92" s="4"/>
      <c r="CQ92" s="4"/>
      <c r="EZ92" s="4"/>
      <c r="FA92" s="4"/>
      <c r="FB92" s="4"/>
      <c r="FC92" s="4"/>
      <c r="FD92" s="4"/>
    </row>
    <row r="93" spans="30:188">
      <c r="CO93" s="4"/>
      <c r="CP93" s="4"/>
      <c r="CQ93" s="4"/>
      <c r="EZ93" s="4"/>
      <c r="FA93" s="4"/>
      <c r="FB93" s="4"/>
      <c r="FC93" s="4"/>
      <c r="FD93" s="4"/>
    </row>
    <row r="94" spans="30:188">
      <c r="CO94" s="4"/>
      <c r="CP94" s="4"/>
      <c r="CQ94" s="4"/>
      <c r="EZ94" s="4"/>
      <c r="FA94" s="4"/>
      <c r="FB94" s="4"/>
      <c r="FC94" s="4"/>
      <c r="FD94" s="4"/>
    </row>
    <row r="95" spans="30:188">
      <c r="CO95" s="4"/>
      <c r="CP95" s="4"/>
      <c r="CQ95" s="4"/>
      <c r="EZ95" s="4"/>
      <c r="FA95" s="4"/>
      <c r="FB95" s="4"/>
      <c r="FC95" s="4"/>
      <c r="FD95" s="4"/>
    </row>
  </sheetData>
  <autoFilter ref="A1:GF95" xr:uid="{00000000-0001-0000-0000-000000000000}">
    <sortState xmlns:xlrd2="http://schemas.microsoft.com/office/spreadsheetml/2017/richdata2" ref="A3:GF95">
      <sortCondition ref="B1:B95"/>
    </sortState>
  </autoFilter>
  <pageMargins left="0.7" right="0.7" top="0.75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Betti</dc:creator>
  <cp:lastModifiedBy>Liuzzi Piergiuseppe</cp:lastModifiedBy>
  <dcterms:created xsi:type="dcterms:W3CDTF">2015-06-05T18:19:34Z</dcterms:created>
  <dcterms:modified xsi:type="dcterms:W3CDTF">2025-06-03T11:16:18Z</dcterms:modified>
</cp:coreProperties>
</file>