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12585" yWindow="-15" windowWidth="6300" windowHeight="12345"/>
  </bookViews>
  <sheets>
    <sheet name="Data" sheetId="1" r:id="rId1"/>
    <sheet name="Plot attributes" sheetId="2" r:id="rId2"/>
    <sheet name="Data1" sheetId="6" r:id="rId3"/>
    <sheet name="Summary" sheetId="7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F6" i="7"/>
  <c r="F5"/>
  <c r="F4"/>
  <c r="F3"/>
  <c r="F2"/>
  <c r="E6"/>
  <c r="E5"/>
  <c r="E4"/>
  <c r="E3"/>
  <c r="E2"/>
  <c r="D6"/>
  <c r="D5"/>
  <c r="D7" s="1"/>
  <c r="D4"/>
  <c r="D3"/>
  <c r="D2"/>
  <c r="C6"/>
  <c r="C5"/>
  <c r="C4"/>
  <c r="C3"/>
  <c r="C2"/>
  <c r="B6"/>
  <c r="B5"/>
  <c r="B7" s="1"/>
  <c r="B4"/>
  <c r="B3"/>
  <c r="B2"/>
  <c r="I22" i="6"/>
  <c r="E7" i="7"/>
  <c r="I21" i="6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F7" i="7" l="1"/>
  <c r="C7"/>
</calcChain>
</file>

<file path=xl/sharedStrings.xml><?xml version="1.0" encoding="utf-8"?>
<sst xmlns="http://schemas.openxmlformats.org/spreadsheetml/2006/main" count="269" uniqueCount="52">
  <si>
    <t>Date</t>
  </si>
  <si>
    <t>Region</t>
  </si>
  <si>
    <t>Comments</t>
  </si>
  <si>
    <t>Time</t>
  </si>
  <si>
    <t>Sampler</t>
  </si>
  <si>
    <t>DWC</t>
  </si>
  <si>
    <t>HOY</t>
  </si>
  <si>
    <t>BLH</t>
  </si>
  <si>
    <t>DBP</t>
  </si>
  <si>
    <t>TTH</t>
  </si>
  <si>
    <t>13-07-01</t>
  </si>
  <si>
    <t>Weather station near Bechtel house</t>
  </si>
  <si>
    <t>Site ID</t>
  </si>
  <si>
    <t>SH</t>
  </si>
  <si>
    <t>UTM-E</t>
  </si>
  <si>
    <t>UTM-N</t>
  </si>
  <si>
    <t>13-07-08</t>
  </si>
  <si>
    <t>Site_ID</t>
  </si>
  <si>
    <t>Latitude</t>
  </si>
  <si>
    <t>Longitude</t>
  </si>
  <si>
    <t>Date_established</t>
  </si>
  <si>
    <t>% Fuel moisture</t>
  </si>
  <si>
    <t>Hammered Sign</t>
  </si>
  <si>
    <t>Slight uphill, 80% canopy cover. Follow Leopard Lily trail, turn left at the pink marking tape and head up the hill</t>
  </si>
  <si>
    <t>DAYAVG</t>
  </si>
  <si>
    <t>Averages</t>
  </si>
  <si>
    <t>Start time</t>
  </si>
  <si>
    <t>End time</t>
  </si>
  <si>
    <t>Sites</t>
  </si>
  <si>
    <t>CL</t>
  </si>
  <si>
    <t>Orthopteran on the sticks</t>
  </si>
  <si>
    <t>Pushed down over hanging grass</t>
  </si>
  <si>
    <t>Scat on the sticks</t>
  </si>
  <si>
    <t>Max</t>
  </si>
  <si>
    <t>Min</t>
  </si>
  <si>
    <t>Stddev</t>
  </si>
  <si>
    <t>SE</t>
  </si>
  <si>
    <t>Count</t>
  </si>
  <si>
    <t>Out of the box. These measurements don't really count.</t>
  </si>
  <si>
    <t>Vegetation</t>
  </si>
  <si>
    <t>Douglas-fir forest</t>
  </si>
  <si>
    <t>Chaparral</t>
  </si>
  <si>
    <t>Grassland</t>
  </si>
  <si>
    <t>Oak woodland</t>
  </si>
  <si>
    <t>Very solid ground. Likely to fall over. Moved under an oak west of previous position on 13-07-08</t>
  </si>
  <si>
    <t>TBC3 plot 1340 by the DC</t>
  </si>
  <si>
    <t>Behind Hume Observatory</t>
  </si>
  <si>
    <t>Three Tree Hill</t>
  </si>
  <si>
    <t>Double ponds TBC3 plot 1301</t>
  </si>
  <si>
    <t>MH</t>
  </si>
  <si>
    <t>Take down</t>
  </si>
  <si>
    <t>Left up for winter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</si>
</sst>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0.0"/>
    <numFmt numFmtId="167" formatCode="[$-409]d\-mmm\-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applyFill="1" applyBorder="1"/>
    <xf numFmtId="0" fontId="0" fillId="0" borderId="0" xfId="0" applyNumberFormat="1" applyFill="1" applyBorder="1"/>
    <xf numFmtId="165" fontId="0" fillId="0" borderId="0" xfId="0" applyNumberFormat="1"/>
    <xf numFmtId="165" fontId="0" fillId="0" borderId="0" xfId="0" applyNumberFormat="1" applyFill="1" applyBorder="1"/>
    <xf numFmtId="0" fontId="0" fillId="0" borderId="0" xfId="0" applyAlignment="1">
      <alignment horizontal="left"/>
    </xf>
    <xf numFmtId="165" fontId="0" fillId="0" borderId="0" xfId="0" applyNumberFormat="1" applyBorder="1"/>
    <xf numFmtId="0" fontId="0" fillId="0" borderId="2" xfId="0" applyBorder="1"/>
    <xf numFmtId="0" fontId="1" fillId="0" borderId="4" xfId="0" applyFont="1" applyBorder="1"/>
    <xf numFmtId="0" fontId="1" fillId="0" borderId="1" xfId="0" applyFont="1" applyBorder="1"/>
    <xf numFmtId="0" fontId="0" fillId="0" borderId="5" xfId="0" applyFon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0" fillId="0" borderId="2" xfId="0" applyNumberFormat="1" applyBorder="1"/>
    <xf numFmtId="164" fontId="0" fillId="0" borderId="7" xfId="0" applyNumberFormat="1" applyBorder="1"/>
    <xf numFmtId="0" fontId="0" fillId="0" borderId="7" xfId="0" applyBorder="1"/>
    <xf numFmtId="164" fontId="0" fillId="0" borderId="0" xfId="0" applyNumberFormat="1" applyBorder="1"/>
    <xf numFmtId="164" fontId="0" fillId="0" borderId="3" xfId="0" applyNumberFormat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67" fontId="0" fillId="0" borderId="0" xfId="0" applyNumberFormat="1" applyBorder="1"/>
    <xf numFmtId="167" fontId="0" fillId="0" borderId="0" xfId="0" applyNumberFormat="1" applyFill="1" applyBorder="1"/>
    <xf numFmtId="14" fontId="0" fillId="0" borderId="6" xfId="0" applyNumberFormat="1" applyBorder="1"/>
    <xf numFmtId="14" fontId="0" fillId="0" borderId="3" xfId="0" applyNumberFormat="1" applyBorder="1"/>
    <xf numFmtId="14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Average fuel moisture by site (with SE)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Summary!$B$7:$F$7</c:f>
                <c:numCache>
                  <c:formatCode>General</c:formatCode>
                  <c:ptCount val="5"/>
                  <c:pt idx="0">
                    <c:v>0.90307603331348307</c:v>
                  </c:pt>
                  <c:pt idx="1">
                    <c:v>1.3371560505333668</c:v>
                  </c:pt>
                  <c:pt idx="2">
                    <c:v>0.82415506972132835</c:v>
                  </c:pt>
                  <c:pt idx="3">
                    <c:v>0.92834705517260463</c:v>
                  </c:pt>
                  <c:pt idx="4">
                    <c:v>1.1761550873391156</c:v>
                  </c:pt>
                </c:numCache>
              </c:numRef>
            </c:plus>
            <c:minus>
              <c:numRef>
                <c:f>Summary!$B$7:$F$7</c:f>
                <c:numCache>
                  <c:formatCode>General</c:formatCode>
                  <c:ptCount val="5"/>
                  <c:pt idx="0">
                    <c:v>0.90307603331348307</c:v>
                  </c:pt>
                  <c:pt idx="1">
                    <c:v>1.3371560505333668</c:v>
                  </c:pt>
                  <c:pt idx="2">
                    <c:v>0.82415506972132835</c:v>
                  </c:pt>
                  <c:pt idx="3">
                    <c:v>0.92834705517260463</c:v>
                  </c:pt>
                  <c:pt idx="4">
                    <c:v>1.1761550873391156</c:v>
                  </c:pt>
                </c:numCache>
              </c:numRef>
            </c:minus>
          </c:errBars>
          <c:cat>
            <c:strRef>
              <c:f>[1]Summary!$B$1:$F$1</c:f>
              <c:strCache>
                <c:ptCount val="5"/>
                <c:pt idx="0">
                  <c:v>HOY</c:v>
                </c:pt>
                <c:pt idx="1">
                  <c:v>DWC</c:v>
                </c:pt>
                <c:pt idx="2">
                  <c:v>BLH</c:v>
                </c:pt>
                <c:pt idx="3">
                  <c:v>DBP</c:v>
                </c:pt>
                <c:pt idx="4">
                  <c:v>TTH</c:v>
                </c:pt>
              </c:strCache>
            </c:strRef>
          </c:cat>
          <c:val>
            <c:numRef>
              <c:f>(Summary!$B$2,Summary!$C$2,Summary!$D$2,Summary!$E$2,Summary!$F$2)</c:f>
              <c:numCache>
                <c:formatCode>General</c:formatCode>
                <c:ptCount val="5"/>
                <c:pt idx="0">
                  <c:v>9.8736842105263136</c:v>
                </c:pt>
                <c:pt idx="1">
                  <c:v>15.707894736842107</c:v>
                </c:pt>
                <c:pt idx="2">
                  <c:v>9.34</c:v>
                </c:pt>
                <c:pt idx="3">
                  <c:v>12.484210526315788</c:v>
                </c:pt>
                <c:pt idx="4">
                  <c:v>11.845000000000001</c:v>
                </c:pt>
              </c:numCache>
            </c:numRef>
          </c:val>
        </c:ser>
        <c:axId val="122546816"/>
        <c:axId val="127959424"/>
      </c:barChart>
      <c:catAx>
        <c:axId val="122546816"/>
        <c:scaling>
          <c:orientation val="minMax"/>
        </c:scaling>
        <c:axPos val="b"/>
        <c:tickLblPos val="nextTo"/>
        <c:crossAx val="127959424"/>
        <c:crosses val="autoZero"/>
        <c:auto val="1"/>
        <c:lblAlgn val="ctr"/>
        <c:lblOffset val="100"/>
      </c:catAx>
      <c:valAx>
        <c:axId val="127959424"/>
        <c:scaling>
          <c:orientation val="minMax"/>
        </c:scaling>
        <c:axPos val="l"/>
        <c:majorGridlines/>
        <c:numFmt formatCode="General" sourceLinked="1"/>
        <c:tickLblPos val="nextTo"/>
        <c:crossAx val="12254681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Maximum</c:v>
          </c:tx>
          <c:cat>
            <c:strRef>
              <c:f>[1]Summary!$B$1:$F$1</c:f>
              <c:strCache>
                <c:ptCount val="5"/>
                <c:pt idx="0">
                  <c:v>HOY</c:v>
                </c:pt>
                <c:pt idx="1">
                  <c:v>DWC</c:v>
                </c:pt>
                <c:pt idx="2">
                  <c:v>BLH</c:v>
                </c:pt>
                <c:pt idx="3">
                  <c:v>DBP</c:v>
                </c:pt>
                <c:pt idx="4">
                  <c:v>TTH</c:v>
                </c:pt>
              </c:strCache>
            </c:strRef>
          </c:cat>
          <c:val>
            <c:numRef>
              <c:f>Summary!$B$3:$F$3</c:f>
              <c:numCache>
                <c:formatCode>General</c:formatCode>
                <c:ptCount val="5"/>
                <c:pt idx="0">
                  <c:v>21.3</c:v>
                </c:pt>
                <c:pt idx="1">
                  <c:v>27.8</c:v>
                </c:pt>
                <c:pt idx="2">
                  <c:v>20</c:v>
                </c:pt>
                <c:pt idx="3">
                  <c:v>22.4</c:v>
                </c:pt>
                <c:pt idx="4">
                  <c:v>24</c:v>
                </c:pt>
              </c:numCache>
            </c:numRef>
          </c:val>
        </c:ser>
        <c:ser>
          <c:idx val="1"/>
          <c:order val="1"/>
          <c:tx>
            <c:v>Minimum</c:v>
          </c:tx>
          <c:val>
            <c:numRef>
              <c:f>Summary!$B$4:$F$4</c:f>
              <c:numCache>
                <c:formatCode>General</c:formatCode>
                <c:ptCount val="5"/>
                <c:pt idx="0">
                  <c:v>5.6</c:v>
                </c:pt>
                <c:pt idx="1">
                  <c:v>5.75</c:v>
                </c:pt>
                <c:pt idx="2">
                  <c:v>4</c:v>
                </c:pt>
                <c:pt idx="3">
                  <c:v>6.8</c:v>
                </c:pt>
                <c:pt idx="4">
                  <c:v>3.5</c:v>
                </c:pt>
              </c:numCache>
            </c:numRef>
          </c:val>
        </c:ser>
        <c:axId val="127988480"/>
        <c:axId val="127990016"/>
      </c:barChart>
      <c:catAx>
        <c:axId val="127988480"/>
        <c:scaling>
          <c:orientation val="minMax"/>
        </c:scaling>
        <c:axPos val="b"/>
        <c:tickLblPos val="nextTo"/>
        <c:crossAx val="127990016"/>
        <c:crosses val="autoZero"/>
        <c:auto val="1"/>
        <c:lblAlgn val="ctr"/>
        <c:lblOffset val="100"/>
      </c:catAx>
      <c:valAx>
        <c:axId val="127990016"/>
        <c:scaling>
          <c:orientation val="minMax"/>
        </c:scaling>
        <c:axPos val="l"/>
        <c:majorGridlines/>
        <c:numFmt formatCode="General" sourceLinked="1"/>
        <c:tickLblPos val="nextTo"/>
        <c:crossAx val="12798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9</xdr:row>
      <xdr:rowOff>152400</xdr:rowOff>
    </xdr:from>
    <xdr:to>
      <xdr:col>8</xdr:col>
      <xdr:colOff>581025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9</xdr:row>
      <xdr:rowOff>180975</xdr:rowOff>
    </xdr:from>
    <xdr:to>
      <xdr:col>17</xdr:col>
      <xdr:colOff>228600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-08-27%20FMS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ata2"/>
      <sheetName val="Plot log"/>
      <sheetName val="Plot attributes"/>
      <sheetName val="Summary"/>
    </sheetNames>
    <sheetDataSet>
      <sheetData sheetId="0">
        <row r="2">
          <cell r="A2" t="str">
            <v>13-07-01</v>
          </cell>
        </row>
      </sheetData>
      <sheetData sheetId="1">
        <row r="1">
          <cell r="B1" t="str">
            <v>HOY</v>
          </cell>
        </row>
      </sheetData>
      <sheetData sheetId="2"/>
      <sheetData sheetId="3"/>
      <sheetData sheetId="4">
        <row r="1">
          <cell r="B1" t="str">
            <v>HOY</v>
          </cell>
          <cell r="C1" t="str">
            <v>DWC</v>
          </cell>
          <cell r="D1" t="str">
            <v>BLH</v>
          </cell>
          <cell r="E1" t="str">
            <v>DBP</v>
          </cell>
          <cell r="F1" t="str">
            <v>TTH</v>
          </cell>
        </row>
        <row r="3">
          <cell r="B3">
            <v>21.3</v>
          </cell>
          <cell r="C3">
            <v>27.8</v>
          </cell>
          <cell r="D3">
            <v>20</v>
          </cell>
          <cell r="E3">
            <v>22.4</v>
          </cell>
          <cell r="F3">
            <v>24</v>
          </cell>
        </row>
        <row r="4">
          <cell r="B4">
            <v>5.6</v>
          </cell>
          <cell r="C4">
            <v>8.5</v>
          </cell>
          <cell r="D4">
            <v>4.5</v>
          </cell>
          <cell r="E4">
            <v>6.8</v>
          </cell>
          <cell r="F4">
            <v>3.5</v>
          </cell>
        </row>
        <row r="5">
          <cell r="B5">
            <v>3.9338484209095839</v>
          </cell>
          <cell r="C5">
            <v>5.4601377798699717</v>
          </cell>
          <cell r="D5">
            <v>3.5597407751077741</v>
          </cell>
          <cell r="E5">
            <v>3.9332502483747351</v>
          </cell>
          <cell r="F5">
            <v>5.2472047696594428</v>
          </cell>
        </row>
        <row r="7">
          <cell r="B7">
            <v>0.92721696486171967</v>
          </cell>
          <cell r="C7">
            <v>1.286966816786306</v>
          </cell>
          <cell r="D7">
            <v>0.81666054231031227</v>
          </cell>
          <cell r="E7">
            <v>0.92707597424314925</v>
          </cell>
          <cell r="F7">
            <v>1.203791333000533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8"/>
  <sheetViews>
    <sheetView tabSelected="1" workbookViewId="0">
      <pane ySplit="1" topLeftCell="A2" activePane="bottomLeft" state="frozen"/>
      <selection pane="bottomLeft" activeCell="G23" sqref="G23"/>
    </sheetView>
  </sheetViews>
  <sheetFormatPr defaultRowHeight="15"/>
  <cols>
    <col min="1" max="1" width="9.85546875" style="24" bestFit="1" customWidth="1"/>
    <col min="2" max="2" width="9.140625" style="3"/>
    <col min="3" max="3" width="6.7109375" style="3" bestFit="1" customWidth="1"/>
    <col min="4" max="4" width="15.42578125" style="8" bestFit="1" customWidth="1"/>
    <col min="5" max="5" width="5.5703125" style="20" bestFit="1" customWidth="1"/>
    <col min="6" max="6" width="51.5703125" style="3" bestFit="1" customWidth="1"/>
    <col min="7" max="16384" width="9.140625" style="3"/>
  </cols>
  <sheetData>
    <row r="1" spans="1:6">
      <c r="A1" s="24" t="s">
        <v>0</v>
      </c>
      <c r="B1" s="3" t="s">
        <v>4</v>
      </c>
      <c r="C1" s="3" t="s">
        <v>12</v>
      </c>
      <c r="D1" s="8" t="s">
        <v>21</v>
      </c>
      <c r="E1" s="20" t="s">
        <v>3</v>
      </c>
      <c r="F1" s="3" t="s">
        <v>2</v>
      </c>
    </row>
    <row r="2" spans="1:6">
      <c r="A2" s="24">
        <v>41456</v>
      </c>
      <c r="B2" s="3" t="s">
        <v>13</v>
      </c>
      <c r="C2" s="3" t="s">
        <v>7</v>
      </c>
      <c r="D2" s="8">
        <v>4.5</v>
      </c>
      <c r="E2" s="20">
        <v>0.45555555555555555</v>
      </c>
      <c r="F2" s="3" t="s">
        <v>38</v>
      </c>
    </row>
    <row r="3" spans="1:6">
      <c r="A3" s="24">
        <v>41456</v>
      </c>
      <c r="B3" s="3" t="s">
        <v>13</v>
      </c>
      <c r="C3" s="3" t="s">
        <v>8</v>
      </c>
      <c r="D3" s="8">
        <v>11</v>
      </c>
      <c r="E3" s="20">
        <v>0.48541666666666666</v>
      </c>
      <c r="F3" s="3" t="s">
        <v>38</v>
      </c>
    </row>
    <row r="4" spans="1:6">
      <c r="A4" s="24">
        <v>41456</v>
      </c>
      <c r="B4" s="3" t="s">
        <v>13</v>
      </c>
      <c r="C4" s="3" t="s">
        <v>5</v>
      </c>
      <c r="D4" s="8">
        <v>8.5</v>
      </c>
      <c r="E4" s="20">
        <v>0.3888888888888889</v>
      </c>
      <c r="F4" s="3" t="s">
        <v>38</v>
      </c>
    </row>
    <row r="5" spans="1:6">
      <c r="A5" s="24">
        <v>41456</v>
      </c>
      <c r="B5" s="3" t="s">
        <v>13</v>
      </c>
      <c r="C5" s="3" t="s">
        <v>6</v>
      </c>
      <c r="D5" s="8">
        <v>6.2</v>
      </c>
      <c r="E5" s="20">
        <v>0.42777777777777781</v>
      </c>
      <c r="F5" s="3" t="s">
        <v>38</v>
      </c>
    </row>
    <row r="6" spans="1:6">
      <c r="A6" s="24">
        <v>41456</v>
      </c>
      <c r="B6" s="3" t="s">
        <v>13</v>
      </c>
      <c r="C6" s="3" t="s">
        <v>9</v>
      </c>
      <c r="D6" s="8">
        <v>3.5</v>
      </c>
      <c r="E6" s="20">
        <v>0.52222222222222225</v>
      </c>
      <c r="F6" s="3" t="s">
        <v>38</v>
      </c>
    </row>
    <row r="7" spans="1:6">
      <c r="A7" s="25">
        <v>41465</v>
      </c>
      <c r="B7" s="5" t="s">
        <v>13</v>
      </c>
      <c r="C7" s="3" t="s">
        <v>7</v>
      </c>
      <c r="D7" s="8">
        <v>8</v>
      </c>
      <c r="E7" s="20">
        <v>0.56736111111111109</v>
      </c>
    </row>
    <row r="8" spans="1:6">
      <c r="A8" s="25">
        <v>41465</v>
      </c>
      <c r="B8" s="5" t="s">
        <v>13</v>
      </c>
      <c r="C8" s="3" t="s">
        <v>8</v>
      </c>
      <c r="D8" s="8">
        <v>10</v>
      </c>
      <c r="E8" s="20">
        <v>0.58680555555555558</v>
      </c>
      <c r="F8" s="5" t="s">
        <v>22</v>
      </c>
    </row>
    <row r="9" spans="1:6">
      <c r="A9" s="25">
        <v>41465</v>
      </c>
      <c r="B9" s="5" t="s">
        <v>13</v>
      </c>
      <c r="C9" s="3" t="s">
        <v>5</v>
      </c>
      <c r="D9" s="8">
        <v>13</v>
      </c>
      <c r="E9" s="20">
        <v>0.55555555555555558</v>
      </c>
      <c r="F9" s="5" t="s">
        <v>22</v>
      </c>
    </row>
    <row r="10" spans="1:6">
      <c r="A10" s="25">
        <v>41465</v>
      </c>
      <c r="B10" s="5" t="s">
        <v>13</v>
      </c>
      <c r="C10" s="3" t="s">
        <v>6</v>
      </c>
      <c r="D10" s="8">
        <v>7</v>
      </c>
      <c r="E10" s="20">
        <v>0.54027777777777775</v>
      </c>
      <c r="F10" s="5" t="s">
        <v>22</v>
      </c>
    </row>
    <row r="11" spans="1:6">
      <c r="A11" s="25">
        <v>41465</v>
      </c>
      <c r="B11" s="5" t="s">
        <v>13</v>
      </c>
      <c r="C11" s="3" t="s">
        <v>9</v>
      </c>
      <c r="D11" s="8">
        <v>10</v>
      </c>
      <c r="E11" s="20">
        <v>0.6069444444444444</v>
      </c>
    </row>
    <row r="12" spans="1:6">
      <c r="A12" s="25">
        <v>41470</v>
      </c>
      <c r="B12" s="5" t="s">
        <v>13</v>
      </c>
      <c r="C12" s="3" t="s">
        <v>7</v>
      </c>
      <c r="D12" s="8">
        <v>9.5</v>
      </c>
      <c r="E12" s="20">
        <v>0.60833333333333328</v>
      </c>
    </row>
    <row r="13" spans="1:6">
      <c r="A13" s="25">
        <v>41470</v>
      </c>
      <c r="B13" s="5" t="s">
        <v>13</v>
      </c>
      <c r="C13" s="3" t="s">
        <v>8</v>
      </c>
      <c r="D13" s="8">
        <v>15</v>
      </c>
      <c r="E13" s="20">
        <v>0.62638888888888888</v>
      </c>
    </row>
    <row r="14" spans="1:6">
      <c r="A14" s="25">
        <v>41470</v>
      </c>
      <c r="B14" s="5" t="s">
        <v>13</v>
      </c>
      <c r="C14" s="3" t="s">
        <v>5</v>
      </c>
      <c r="D14" s="8">
        <v>20</v>
      </c>
      <c r="E14" s="20">
        <v>0.59444444444444444</v>
      </c>
    </row>
    <row r="15" spans="1:6">
      <c r="A15" s="25">
        <v>41470</v>
      </c>
      <c r="B15" s="5" t="s">
        <v>13</v>
      </c>
      <c r="C15" s="3" t="s">
        <v>6</v>
      </c>
      <c r="D15" s="8">
        <v>11</v>
      </c>
      <c r="E15" s="20">
        <v>0.57847222222222217</v>
      </c>
    </row>
    <row r="16" spans="1:6">
      <c r="A16" s="25">
        <v>41470</v>
      </c>
      <c r="B16" s="5" t="s">
        <v>13</v>
      </c>
      <c r="C16" s="3" t="s">
        <v>9</v>
      </c>
      <c r="D16" s="8">
        <v>12</v>
      </c>
      <c r="E16" s="20">
        <v>0.64097222222222217</v>
      </c>
    </row>
    <row r="17" spans="1:5">
      <c r="A17" s="25">
        <v>41471</v>
      </c>
      <c r="B17" s="5" t="s">
        <v>13</v>
      </c>
      <c r="C17" s="3" t="s">
        <v>7</v>
      </c>
      <c r="D17" s="8">
        <v>20</v>
      </c>
      <c r="E17" s="20">
        <v>0.56388888888888888</v>
      </c>
    </row>
    <row r="18" spans="1:5">
      <c r="A18" s="25">
        <v>41471</v>
      </c>
      <c r="B18" s="5" t="s">
        <v>13</v>
      </c>
      <c r="C18" s="3" t="s">
        <v>8</v>
      </c>
      <c r="D18" s="8">
        <v>18</v>
      </c>
      <c r="E18" s="20">
        <v>0.57777777777777783</v>
      </c>
    </row>
    <row r="19" spans="1:5">
      <c r="A19" s="25">
        <v>41471</v>
      </c>
      <c r="B19" s="5" t="s">
        <v>13</v>
      </c>
      <c r="C19" s="3" t="s">
        <v>5</v>
      </c>
      <c r="D19" s="8">
        <v>27.8</v>
      </c>
      <c r="E19" s="20">
        <v>0.5541666666666667</v>
      </c>
    </row>
    <row r="20" spans="1:5">
      <c r="A20" s="25">
        <v>41471</v>
      </c>
      <c r="B20" s="5" t="s">
        <v>13</v>
      </c>
      <c r="C20" s="3" t="s">
        <v>6</v>
      </c>
      <c r="D20" s="8">
        <v>21.3</v>
      </c>
      <c r="E20" s="20">
        <v>0.54375000000000007</v>
      </c>
    </row>
    <row r="21" spans="1:5">
      <c r="A21" s="25">
        <v>41471</v>
      </c>
      <c r="B21" s="5" t="s">
        <v>13</v>
      </c>
      <c r="C21" s="3" t="s">
        <v>9</v>
      </c>
      <c r="D21" s="8">
        <v>24</v>
      </c>
      <c r="E21" s="20">
        <v>0.59305555555555556</v>
      </c>
    </row>
    <row r="22" spans="1:5">
      <c r="A22" s="25">
        <v>41472</v>
      </c>
      <c r="B22" s="5" t="s">
        <v>13</v>
      </c>
      <c r="C22" s="3" t="s">
        <v>7</v>
      </c>
      <c r="D22" s="8">
        <v>9.4</v>
      </c>
      <c r="E22" s="20">
        <v>0.58819444444444446</v>
      </c>
    </row>
    <row r="23" spans="1:5">
      <c r="A23" s="25">
        <v>41472</v>
      </c>
      <c r="B23" s="5" t="s">
        <v>13</v>
      </c>
      <c r="C23" s="3" t="s">
        <v>8</v>
      </c>
      <c r="D23" s="8">
        <v>14</v>
      </c>
      <c r="E23" s="20">
        <v>0.60138888888888886</v>
      </c>
    </row>
    <row r="24" spans="1:5">
      <c r="A24" s="25">
        <v>41472</v>
      </c>
      <c r="B24" s="5" t="s">
        <v>13</v>
      </c>
      <c r="C24" s="3" t="s">
        <v>5</v>
      </c>
      <c r="D24" s="8">
        <v>20.2</v>
      </c>
      <c r="E24" s="20">
        <v>0.57986111111111105</v>
      </c>
    </row>
    <row r="25" spans="1:5">
      <c r="A25" s="25">
        <v>41472</v>
      </c>
      <c r="B25" s="5" t="s">
        <v>13</v>
      </c>
      <c r="C25" s="3" t="s">
        <v>6</v>
      </c>
      <c r="D25" s="8">
        <v>12</v>
      </c>
      <c r="E25" s="20">
        <v>0.56944444444444442</v>
      </c>
    </row>
    <row r="26" spans="1:5">
      <c r="A26" s="25">
        <v>41472</v>
      </c>
      <c r="B26" s="5" t="s">
        <v>13</v>
      </c>
      <c r="C26" s="3" t="s">
        <v>9</v>
      </c>
      <c r="D26" s="8">
        <v>13.4</v>
      </c>
      <c r="E26" s="20">
        <v>0.61249999999999993</v>
      </c>
    </row>
    <row r="27" spans="1:5">
      <c r="A27" s="25">
        <v>41473</v>
      </c>
      <c r="B27" s="5" t="s">
        <v>13</v>
      </c>
      <c r="C27" s="3" t="s">
        <v>7</v>
      </c>
      <c r="D27" s="8">
        <v>8.4</v>
      </c>
      <c r="E27" s="20">
        <v>0.58194444444444449</v>
      </c>
    </row>
    <row r="28" spans="1:5">
      <c r="A28" s="25">
        <v>41473</v>
      </c>
      <c r="B28" s="5" t="s">
        <v>13</v>
      </c>
      <c r="C28" s="3" t="s">
        <v>8</v>
      </c>
      <c r="D28" s="8">
        <v>10.8</v>
      </c>
      <c r="E28" s="20">
        <v>0.60069444444444442</v>
      </c>
    </row>
    <row r="29" spans="1:5">
      <c r="A29" s="25">
        <v>41473</v>
      </c>
      <c r="B29" s="5" t="s">
        <v>13</v>
      </c>
      <c r="C29" s="3" t="s">
        <v>5</v>
      </c>
      <c r="D29" s="8">
        <v>13</v>
      </c>
      <c r="E29" s="20">
        <v>0.57152777777777775</v>
      </c>
    </row>
    <row r="30" spans="1:5">
      <c r="A30" s="25">
        <v>41473</v>
      </c>
      <c r="B30" s="5" t="s">
        <v>13</v>
      </c>
      <c r="C30" s="3" t="s">
        <v>6</v>
      </c>
      <c r="D30" s="8">
        <v>9.6</v>
      </c>
      <c r="E30" s="20">
        <v>0.55972222222222223</v>
      </c>
    </row>
    <row r="31" spans="1:5">
      <c r="A31" s="25">
        <v>41473</v>
      </c>
      <c r="B31" s="5" t="s">
        <v>13</v>
      </c>
      <c r="C31" s="3" t="s">
        <v>9</v>
      </c>
      <c r="D31" s="8">
        <v>10.199999999999999</v>
      </c>
      <c r="E31" s="20">
        <v>0.61041666666666672</v>
      </c>
    </row>
    <row r="32" spans="1:5">
      <c r="A32" s="25">
        <v>41474</v>
      </c>
      <c r="B32" s="5" t="s">
        <v>29</v>
      </c>
      <c r="C32" s="3" t="s">
        <v>7</v>
      </c>
      <c r="D32" s="8">
        <v>6</v>
      </c>
      <c r="E32" s="20">
        <v>0.58819444444444446</v>
      </c>
    </row>
    <row r="33" spans="1:5">
      <c r="A33" s="25">
        <v>41474</v>
      </c>
      <c r="B33" s="5" t="s">
        <v>29</v>
      </c>
      <c r="C33" s="3" t="s">
        <v>8</v>
      </c>
      <c r="D33" s="8">
        <v>11.8</v>
      </c>
      <c r="E33" s="20">
        <v>0.60833333333333328</v>
      </c>
    </row>
    <row r="34" spans="1:5">
      <c r="A34" s="25">
        <v>41474</v>
      </c>
      <c r="B34" s="5" t="s">
        <v>29</v>
      </c>
      <c r="C34" s="3" t="s">
        <v>5</v>
      </c>
      <c r="D34" s="8">
        <v>13</v>
      </c>
      <c r="E34" s="20">
        <v>0.58124999999999993</v>
      </c>
    </row>
    <row r="35" spans="1:5">
      <c r="A35" s="25">
        <v>41474</v>
      </c>
      <c r="B35" s="5" t="s">
        <v>29</v>
      </c>
      <c r="C35" s="3" t="s">
        <v>6</v>
      </c>
      <c r="D35" s="8">
        <v>9.8000000000000007</v>
      </c>
      <c r="E35" s="20">
        <v>0.56874999999999998</v>
      </c>
    </row>
    <row r="36" spans="1:5">
      <c r="A36" s="25">
        <v>41474</v>
      </c>
      <c r="B36" s="5" t="s">
        <v>29</v>
      </c>
      <c r="C36" s="3" t="s">
        <v>9</v>
      </c>
      <c r="D36" s="8">
        <v>7.8</v>
      </c>
      <c r="E36" s="20">
        <v>0.61875000000000002</v>
      </c>
    </row>
    <row r="37" spans="1:5">
      <c r="A37" s="25">
        <v>41477</v>
      </c>
      <c r="B37" s="5" t="s">
        <v>13</v>
      </c>
      <c r="C37" s="3" t="s">
        <v>7</v>
      </c>
      <c r="D37" s="8">
        <v>7.6</v>
      </c>
      <c r="E37" s="20">
        <v>0.64722222222222225</v>
      </c>
    </row>
    <row r="38" spans="1:5">
      <c r="A38" s="25">
        <v>41477</v>
      </c>
      <c r="B38" s="5" t="s">
        <v>13</v>
      </c>
      <c r="C38" s="3" t="s">
        <v>8</v>
      </c>
      <c r="D38" s="8">
        <v>6.8</v>
      </c>
      <c r="E38" s="20">
        <v>0.6333333333333333</v>
      </c>
    </row>
    <row r="39" spans="1:5">
      <c r="A39" s="25">
        <v>41477</v>
      </c>
      <c r="B39" s="5" t="s">
        <v>13</v>
      </c>
      <c r="C39" s="3" t="s">
        <v>5</v>
      </c>
      <c r="D39" s="8">
        <v>12.6</v>
      </c>
      <c r="E39" s="20">
        <v>0.65902777777777777</v>
      </c>
    </row>
    <row r="40" spans="1:5">
      <c r="A40" s="25">
        <v>41477</v>
      </c>
      <c r="B40" s="5" t="s">
        <v>13</v>
      </c>
      <c r="C40" s="3" t="s">
        <v>6</v>
      </c>
      <c r="D40" s="8">
        <v>8</v>
      </c>
      <c r="E40" s="20">
        <v>0.65208333333333335</v>
      </c>
    </row>
    <row r="41" spans="1:5">
      <c r="A41" s="25">
        <v>41477</v>
      </c>
      <c r="B41" s="5" t="s">
        <v>13</v>
      </c>
      <c r="C41" s="3" t="s">
        <v>9</v>
      </c>
      <c r="D41" s="8">
        <v>9.4</v>
      </c>
      <c r="E41" s="20">
        <v>0.62222222222222223</v>
      </c>
    </row>
    <row r="42" spans="1:5">
      <c r="A42" s="25">
        <v>41478</v>
      </c>
      <c r="B42" s="5" t="s">
        <v>13</v>
      </c>
      <c r="C42" s="3" t="s">
        <v>7</v>
      </c>
      <c r="D42" s="8">
        <v>9.8000000000000007</v>
      </c>
      <c r="E42" s="20">
        <v>0.55555555555555558</v>
      </c>
    </row>
    <row r="43" spans="1:5">
      <c r="A43" s="25">
        <v>41478</v>
      </c>
      <c r="B43" s="5" t="s">
        <v>13</v>
      </c>
      <c r="C43" s="3" t="s">
        <v>8</v>
      </c>
      <c r="D43" s="8">
        <v>10.8</v>
      </c>
      <c r="E43" s="20">
        <v>0.56874999999999998</v>
      </c>
    </row>
    <row r="44" spans="1:5">
      <c r="A44" s="25">
        <v>41478</v>
      </c>
      <c r="B44" s="5" t="s">
        <v>13</v>
      </c>
      <c r="C44" s="3" t="s">
        <v>5</v>
      </c>
      <c r="D44" s="8">
        <v>13.6</v>
      </c>
      <c r="E44" s="20">
        <v>0.54583333333333328</v>
      </c>
    </row>
    <row r="45" spans="1:5">
      <c r="A45" s="25">
        <v>41478</v>
      </c>
      <c r="B45" s="5" t="s">
        <v>13</v>
      </c>
      <c r="C45" s="3" t="s">
        <v>6</v>
      </c>
      <c r="D45" s="8">
        <v>9.8000000000000007</v>
      </c>
      <c r="E45" s="20">
        <v>0.53680555555555554</v>
      </c>
    </row>
    <row r="46" spans="1:5">
      <c r="A46" s="25">
        <v>41478</v>
      </c>
      <c r="B46" s="5" t="s">
        <v>13</v>
      </c>
      <c r="C46" s="3" t="s">
        <v>9</v>
      </c>
      <c r="D46" s="8">
        <v>11.4</v>
      </c>
      <c r="E46" s="20">
        <v>0.57777777777777783</v>
      </c>
    </row>
    <row r="47" spans="1:5">
      <c r="A47" s="25">
        <v>41479</v>
      </c>
      <c r="B47" s="5" t="s">
        <v>13</v>
      </c>
      <c r="C47" s="3" t="s">
        <v>7</v>
      </c>
      <c r="D47" s="8">
        <v>7.4</v>
      </c>
      <c r="E47" s="20">
        <v>0.62916666666666665</v>
      </c>
    </row>
    <row r="48" spans="1:5">
      <c r="A48" s="25">
        <v>41479</v>
      </c>
      <c r="B48" s="5" t="s">
        <v>13</v>
      </c>
      <c r="C48" s="3" t="s">
        <v>8</v>
      </c>
      <c r="D48" s="8">
        <v>10.6</v>
      </c>
      <c r="E48" s="20">
        <v>0.57916666666666672</v>
      </c>
    </row>
    <row r="49" spans="1:6">
      <c r="A49" s="25">
        <v>41479</v>
      </c>
      <c r="B49" s="5" t="s">
        <v>13</v>
      </c>
      <c r="C49" s="3" t="s">
        <v>5</v>
      </c>
      <c r="D49" s="8">
        <v>11.4</v>
      </c>
      <c r="E49" s="20">
        <v>0.6430555555555556</v>
      </c>
    </row>
    <row r="50" spans="1:6">
      <c r="A50" s="25">
        <v>41479</v>
      </c>
      <c r="B50" s="5" t="s">
        <v>13</v>
      </c>
      <c r="C50" s="3" t="s">
        <v>6</v>
      </c>
      <c r="D50" s="8">
        <v>6.8</v>
      </c>
      <c r="E50" s="20">
        <v>0.63541666666666663</v>
      </c>
    </row>
    <row r="51" spans="1:6">
      <c r="A51" s="25">
        <v>41479</v>
      </c>
      <c r="B51" s="5" t="s">
        <v>13</v>
      </c>
      <c r="C51" s="3" t="s">
        <v>9</v>
      </c>
      <c r="D51" s="8">
        <v>7</v>
      </c>
      <c r="E51" s="20">
        <v>0.62013888888888891</v>
      </c>
      <c r="F51" s="3" t="s">
        <v>30</v>
      </c>
    </row>
    <row r="52" spans="1:6">
      <c r="A52" s="25">
        <v>41480</v>
      </c>
      <c r="B52" s="5" t="s">
        <v>13</v>
      </c>
      <c r="C52" s="3" t="s">
        <v>7</v>
      </c>
      <c r="D52" s="8">
        <v>8.6</v>
      </c>
      <c r="E52" s="20">
        <v>0.57222222222222219</v>
      </c>
    </row>
    <row r="53" spans="1:6">
      <c r="A53" s="25">
        <v>41480</v>
      </c>
      <c r="B53" s="5" t="s">
        <v>13</v>
      </c>
      <c r="C53" s="3" t="s">
        <v>8</v>
      </c>
      <c r="D53" s="8">
        <v>10.199999999999999</v>
      </c>
      <c r="E53" s="20">
        <v>0.60625000000000007</v>
      </c>
      <c r="F53" s="5" t="s">
        <v>31</v>
      </c>
    </row>
    <row r="54" spans="1:6">
      <c r="A54" s="25">
        <v>41480</v>
      </c>
      <c r="B54" s="5" t="s">
        <v>13</v>
      </c>
      <c r="C54" s="3" t="s">
        <v>5</v>
      </c>
      <c r="D54" s="8">
        <v>12</v>
      </c>
      <c r="E54" s="20">
        <v>0.55902777777777779</v>
      </c>
    </row>
    <row r="55" spans="1:6">
      <c r="A55" s="25">
        <v>41480</v>
      </c>
      <c r="B55" s="5" t="s">
        <v>13</v>
      </c>
      <c r="C55" s="3" t="s">
        <v>6</v>
      </c>
      <c r="D55" s="8">
        <v>7.6</v>
      </c>
      <c r="E55" s="20">
        <v>0.54999999999999993</v>
      </c>
      <c r="F55" s="5" t="s">
        <v>31</v>
      </c>
    </row>
    <row r="56" spans="1:6">
      <c r="A56" s="25">
        <v>41480</v>
      </c>
      <c r="B56" s="5" t="s">
        <v>13</v>
      </c>
      <c r="C56" s="3" t="s">
        <v>9</v>
      </c>
      <c r="D56" s="8">
        <v>10</v>
      </c>
      <c r="E56" s="20">
        <v>0.58194444444444449</v>
      </c>
    </row>
    <row r="57" spans="1:6">
      <c r="A57" s="25">
        <v>41481</v>
      </c>
      <c r="B57" s="5" t="s">
        <v>13</v>
      </c>
      <c r="C57" s="3" t="s">
        <v>7</v>
      </c>
      <c r="D57" s="8">
        <v>9.1999999999999993</v>
      </c>
      <c r="E57" s="20">
        <v>0.55138888888888882</v>
      </c>
    </row>
    <row r="58" spans="1:6">
      <c r="A58" s="25">
        <v>41481</v>
      </c>
      <c r="B58" s="5" t="s">
        <v>13</v>
      </c>
      <c r="C58" s="3" t="s">
        <v>8</v>
      </c>
      <c r="D58" s="8">
        <v>11.4</v>
      </c>
      <c r="E58" s="20">
        <v>0.57986111111111105</v>
      </c>
    </row>
    <row r="59" spans="1:6">
      <c r="A59" s="25">
        <v>41481</v>
      </c>
      <c r="B59" s="5" t="s">
        <v>13</v>
      </c>
      <c r="C59" s="3" t="s">
        <v>5</v>
      </c>
      <c r="D59" s="8">
        <v>14.8</v>
      </c>
      <c r="E59" s="20">
        <v>0.62291666666666667</v>
      </c>
    </row>
    <row r="60" spans="1:6">
      <c r="A60" s="25">
        <v>41481</v>
      </c>
      <c r="B60" s="5" t="s">
        <v>13</v>
      </c>
      <c r="C60" s="3" t="s">
        <v>6</v>
      </c>
      <c r="D60" s="8">
        <v>8.1999999999999993</v>
      </c>
      <c r="E60" s="20">
        <v>0.63611111111111118</v>
      </c>
    </row>
    <row r="61" spans="1:6">
      <c r="A61" s="25">
        <v>41481</v>
      </c>
      <c r="B61" s="5" t="s">
        <v>13</v>
      </c>
      <c r="C61" s="3" t="s">
        <v>9</v>
      </c>
      <c r="D61" s="8">
        <v>10.6</v>
      </c>
      <c r="E61" s="20">
        <v>0.59861111111111109</v>
      </c>
    </row>
    <row r="62" spans="1:6">
      <c r="A62" s="25">
        <v>41484</v>
      </c>
      <c r="B62" s="5" t="s">
        <v>13</v>
      </c>
      <c r="C62" s="3" t="s">
        <v>7</v>
      </c>
      <c r="D62" s="8">
        <v>14.2</v>
      </c>
      <c r="E62" s="20">
        <v>0.58402777777777781</v>
      </c>
    </row>
    <row r="63" spans="1:6">
      <c r="A63" s="25">
        <v>41484</v>
      </c>
      <c r="B63" s="5" t="s">
        <v>13</v>
      </c>
      <c r="C63" s="3" t="s">
        <v>8</v>
      </c>
      <c r="D63" s="8">
        <v>18.399999999999999</v>
      </c>
      <c r="E63" s="20">
        <v>0.56527777777777777</v>
      </c>
    </row>
    <row r="64" spans="1:6">
      <c r="A64" s="25">
        <v>41484</v>
      </c>
      <c r="B64" s="5" t="s">
        <v>13</v>
      </c>
      <c r="C64" s="3" t="s">
        <v>5</v>
      </c>
      <c r="D64" s="8">
        <v>23.4</v>
      </c>
      <c r="E64" s="20">
        <v>0.59027777777777779</v>
      </c>
    </row>
    <row r="65" spans="1:6">
      <c r="A65" s="25">
        <v>41484</v>
      </c>
      <c r="B65" s="5" t="s">
        <v>13</v>
      </c>
      <c r="C65" s="3" t="s">
        <v>6</v>
      </c>
      <c r="D65" s="8">
        <v>15.2</v>
      </c>
      <c r="E65" s="20">
        <v>0.59722222222222221</v>
      </c>
    </row>
    <row r="66" spans="1:6">
      <c r="A66" s="25">
        <v>41484</v>
      </c>
      <c r="B66" s="5" t="s">
        <v>13</v>
      </c>
      <c r="C66" s="3" t="s">
        <v>9</v>
      </c>
      <c r="D66" s="8">
        <v>23</v>
      </c>
      <c r="E66" s="20">
        <v>0.5756944444444444</v>
      </c>
    </row>
    <row r="67" spans="1:6">
      <c r="A67" s="25">
        <v>41485</v>
      </c>
      <c r="B67" s="5" t="s">
        <v>13</v>
      </c>
      <c r="C67" s="3" t="s">
        <v>7</v>
      </c>
      <c r="D67" s="8">
        <v>15</v>
      </c>
      <c r="E67" s="20">
        <v>0.54027777777777775</v>
      </c>
    </row>
    <row r="68" spans="1:6">
      <c r="A68" s="25">
        <v>41485</v>
      </c>
      <c r="B68" s="5" t="s">
        <v>13</v>
      </c>
      <c r="C68" s="3" t="s">
        <v>8</v>
      </c>
      <c r="D68" s="8">
        <v>15.2</v>
      </c>
      <c r="E68" s="20">
        <v>0.61319444444444449</v>
      </c>
      <c r="F68" s="5" t="s">
        <v>32</v>
      </c>
    </row>
    <row r="69" spans="1:6">
      <c r="A69" s="25">
        <v>41485</v>
      </c>
      <c r="B69" s="5" t="s">
        <v>13</v>
      </c>
      <c r="C69" s="3" t="s">
        <v>5</v>
      </c>
      <c r="D69" s="8">
        <v>23.4</v>
      </c>
      <c r="E69" s="20">
        <v>0.53125</v>
      </c>
    </row>
    <row r="70" spans="1:6">
      <c r="A70" s="25">
        <v>41485</v>
      </c>
      <c r="B70" s="5" t="s">
        <v>13</v>
      </c>
      <c r="C70" s="3" t="s">
        <v>6</v>
      </c>
      <c r="D70" s="8">
        <v>13.4</v>
      </c>
      <c r="E70" s="20">
        <v>0.48472222222222222</v>
      </c>
    </row>
    <row r="71" spans="1:6">
      <c r="A71" s="25">
        <v>41485</v>
      </c>
      <c r="B71" s="5" t="s">
        <v>13</v>
      </c>
      <c r="C71" s="3" t="s">
        <v>9</v>
      </c>
      <c r="D71" s="8">
        <v>19</v>
      </c>
      <c r="E71" s="20">
        <v>0.54999999999999993</v>
      </c>
    </row>
    <row r="72" spans="1:6">
      <c r="A72" s="25">
        <v>41486</v>
      </c>
      <c r="B72" s="5" t="s">
        <v>13</v>
      </c>
      <c r="C72" s="3" t="s">
        <v>7</v>
      </c>
      <c r="D72" s="8">
        <v>10.8</v>
      </c>
      <c r="E72" s="20">
        <v>0.6118055555555556</v>
      </c>
    </row>
    <row r="73" spans="1:6">
      <c r="A73" s="25">
        <v>41486</v>
      </c>
      <c r="B73" s="5" t="s">
        <v>13</v>
      </c>
      <c r="C73" s="3" t="s">
        <v>8</v>
      </c>
      <c r="D73" s="8">
        <v>12.4</v>
      </c>
      <c r="E73" s="20">
        <v>0.59791666666666665</v>
      </c>
    </row>
    <row r="74" spans="1:6">
      <c r="A74" s="25">
        <v>41486</v>
      </c>
      <c r="B74" s="5" t="s">
        <v>13</v>
      </c>
      <c r="C74" s="3" t="s">
        <v>5</v>
      </c>
      <c r="D74" s="8">
        <v>20.8</v>
      </c>
      <c r="E74" s="20">
        <v>0.55694444444444446</v>
      </c>
    </row>
    <row r="75" spans="1:6">
      <c r="A75" s="25">
        <v>41486</v>
      </c>
      <c r="B75" s="5" t="s">
        <v>13</v>
      </c>
      <c r="C75" s="3" t="s">
        <v>6</v>
      </c>
      <c r="D75" s="8">
        <v>12</v>
      </c>
      <c r="E75" s="20">
        <v>0.54861111111111105</v>
      </c>
    </row>
    <row r="76" spans="1:6">
      <c r="A76" s="25">
        <v>41486</v>
      </c>
      <c r="B76" s="5" t="s">
        <v>13</v>
      </c>
      <c r="C76" s="3" t="s">
        <v>9</v>
      </c>
      <c r="D76" s="8">
        <v>14</v>
      </c>
      <c r="E76" s="20">
        <v>0.58750000000000002</v>
      </c>
    </row>
    <row r="77" spans="1:6">
      <c r="A77" s="25">
        <v>41487</v>
      </c>
      <c r="B77" s="5" t="s">
        <v>13</v>
      </c>
      <c r="C77" s="5" t="s">
        <v>7</v>
      </c>
      <c r="D77" s="8">
        <v>6.4</v>
      </c>
      <c r="E77" s="20">
        <v>0.62986111111111109</v>
      </c>
    </row>
    <row r="78" spans="1:6">
      <c r="A78" s="25">
        <v>41487</v>
      </c>
      <c r="B78" s="5" t="s">
        <v>13</v>
      </c>
      <c r="C78" s="5" t="s">
        <v>6</v>
      </c>
      <c r="D78" s="8">
        <v>5.6</v>
      </c>
      <c r="E78" s="20">
        <v>0.63611111111111118</v>
      </c>
    </row>
    <row r="79" spans="1:6">
      <c r="A79" s="25">
        <v>41487</v>
      </c>
      <c r="B79" s="5" t="s">
        <v>13</v>
      </c>
      <c r="C79" s="5" t="s">
        <v>9</v>
      </c>
      <c r="D79" s="8">
        <v>9.6</v>
      </c>
      <c r="E79" s="20">
        <v>0.61527777777777781</v>
      </c>
    </row>
    <row r="80" spans="1:6">
      <c r="A80" s="25">
        <v>41488</v>
      </c>
      <c r="B80" s="5" t="s">
        <v>13</v>
      </c>
      <c r="C80" s="5" t="s">
        <v>5</v>
      </c>
      <c r="D80" s="8">
        <v>14.6</v>
      </c>
      <c r="E80" s="20">
        <v>0.59027777777777779</v>
      </c>
    </row>
    <row r="81" spans="1:6">
      <c r="A81" s="25">
        <v>41493</v>
      </c>
      <c r="B81" s="5" t="s">
        <v>13</v>
      </c>
      <c r="C81" s="3" t="s">
        <v>7</v>
      </c>
      <c r="D81" s="8">
        <v>11</v>
      </c>
      <c r="E81" s="20">
        <v>0.61319444444444449</v>
      </c>
    </row>
    <row r="82" spans="1:6">
      <c r="A82" s="25">
        <v>41493</v>
      </c>
      <c r="B82" s="5" t="s">
        <v>13</v>
      </c>
      <c r="C82" s="3" t="s">
        <v>8</v>
      </c>
      <c r="D82" s="8">
        <v>22.4</v>
      </c>
      <c r="E82" s="20">
        <v>0.58750000000000002</v>
      </c>
    </row>
    <row r="83" spans="1:6">
      <c r="A83" s="25">
        <v>41493</v>
      </c>
      <c r="B83" s="5" t="s">
        <v>13</v>
      </c>
      <c r="C83" s="3" t="s">
        <v>5</v>
      </c>
      <c r="D83" s="8">
        <v>20.8</v>
      </c>
      <c r="E83" s="20">
        <v>0.56041666666666667</v>
      </c>
    </row>
    <row r="84" spans="1:6">
      <c r="A84" s="25">
        <v>41493</v>
      </c>
      <c r="B84" s="5" t="s">
        <v>13</v>
      </c>
      <c r="C84" s="3" t="s">
        <v>6</v>
      </c>
      <c r="D84" s="8">
        <v>12.2</v>
      </c>
      <c r="E84" s="20">
        <v>0.55069444444444449</v>
      </c>
    </row>
    <row r="85" spans="1:6">
      <c r="A85" s="25">
        <v>41493</v>
      </c>
      <c r="B85" s="5" t="s">
        <v>13</v>
      </c>
      <c r="C85" s="3" t="s">
        <v>9</v>
      </c>
      <c r="D85" s="8">
        <v>15</v>
      </c>
      <c r="E85" s="20">
        <v>0.59930555555555554</v>
      </c>
    </row>
    <row r="86" spans="1:6">
      <c r="A86" s="25">
        <v>41500</v>
      </c>
      <c r="B86" s="5" t="s">
        <v>13</v>
      </c>
      <c r="C86" s="3" t="s">
        <v>7</v>
      </c>
      <c r="D86" s="8">
        <v>7.4</v>
      </c>
      <c r="E86" s="20">
        <v>0.61458333333333337</v>
      </c>
    </row>
    <row r="87" spans="1:6">
      <c r="A87" s="25">
        <v>41500</v>
      </c>
      <c r="B87" s="5" t="s">
        <v>13</v>
      </c>
      <c r="C87" s="3" t="s">
        <v>8</v>
      </c>
      <c r="D87" s="8">
        <v>9</v>
      </c>
      <c r="E87" s="20">
        <v>0.60277777777777775</v>
      </c>
    </row>
    <row r="88" spans="1:6">
      <c r="A88" s="25">
        <v>41500</v>
      </c>
      <c r="B88" s="5" t="s">
        <v>13</v>
      </c>
      <c r="C88" s="3" t="s">
        <v>5</v>
      </c>
      <c r="D88" s="8">
        <v>9.8000000000000007</v>
      </c>
      <c r="E88" s="20">
        <v>0.59652777777777777</v>
      </c>
    </row>
    <row r="89" spans="1:6">
      <c r="A89" s="25">
        <v>41500</v>
      </c>
      <c r="B89" s="5" t="s">
        <v>13</v>
      </c>
      <c r="C89" s="3" t="s">
        <v>6</v>
      </c>
      <c r="D89" s="8">
        <v>5.9</v>
      </c>
      <c r="E89" s="20">
        <v>0.59166666666666667</v>
      </c>
    </row>
    <row r="90" spans="1:6">
      <c r="A90" s="25">
        <v>41500</v>
      </c>
      <c r="B90" s="5" t="s">
        <v>13</v>
      </c>
      <c r="C90" s="3" t="s">
        <v>9</v>
      </c>
      <c r="D90" s="8">
        <v>7.1</v>
      </c>
      <c r="E90" s="20">
        <v>0.62291666666666667</v>
      </c>
    </row>
    <row r="91" spans="1:6">
      <c r="A91" s="25">
        <v>41507</v>
      </c>
      <c r="B91" s="5" t="s">
        <v>13</v>
      </c>
      <c r="C91" s="3" t="s">
        <v>7</v>
      </c>
      <c r="D91" s="8">
        <v>14</v>
      </c>
      <c r="E91" s="20">
        <v>0.60972222222222217</v>
      </c>
    </row>
    <row r="92" spans="1:6">
      <c r="A92" s="25">
        <v>41507</v>
      </c>
      <c r="B92" s="5" t="s">
        <v>13</v>
      </c>
      <c r="C92" s="3" t="s">
        <v>8</v>
      </c>
      <c r="D92" s="8">
        <v>8</v>
      </c>
      <c r="E92" s="20">
        <v>0.65555555555555556</v>
      </c>
    </row>
    <row r="93" spans="1:6">
      <c r="A93" s="25">
        <v>41507</v>
      </c>
      <c r="B93" s="5" t="s">
        <v>13</v>
      </c>
      <c r="C93" s="3" t="s">
        <v>9</v>
      </c>
      <c r="D93" s="8">
        <v>13.4</v>
      </c>
      <c r="E93" s="20">
        <v>0.6430555555555556</v>
      </c>
    </row>
    <row r="94" spans="1:6">
      <c r="A94" s="25">
        <v>41565</v>
      </c>
      <c r="B94" s="5" t="s">
        <v>49</v>
      </c>
      <c r="C94" s="3" t="s">
        <v>7</v>
      </c>
      <c r="D94" s="8">
        <v>7</v>
      </c>
      <c r="E94" s="20">
        <v>0.625</v>
      </c>
      <c r="F94" s="5" t="s">
        <v>50</v>
      </c>
    </row>
    <row r="95" spans="1:6">
      <c r="A95" s="25">
        <v>41565</v>
      </c>
      <c r="B95" s="5" t="s">
        <v>49</v>
      </c>
      <c r="C95" s="3" t="s">
        <v>8</v>
      </c>
      <c r="D95" s="8">
        <v>4</v>
      </c>
      <c r="E95" s="20">
        <v>0.64027777777777783</v>
      </c>
      <c r="F95" s="3" t="s">
        <v>51</v>
      </c>
    </row>
    <row r="96" spans="1:6">
      <c r="A96" s="25">
        <v>41565</v>
      </c>
      <c r="B96" s="5" t="s">
        <v>49</v>
      </c>
      <c r="C96" s="3" t="s">
        <v>5</v>
      </c>
      <c r="D96" s="8">
        <v>5.75</v>
      </c>
      <c r="E96" s="20">
        <v>0.60069444444444442</v>
      </c>
      <c r="F96" s="3" t="s">
        <v>50</v>
      </c>
    </row>
    <row r="97" spans="1:6">
      <c r="A97" s="25">
        <v>41565</v>
      </c>
      <c r="B97" s="5" t="s">
        <v>49</v>
      </c>
      <c r="C97" s="3" t="s">
        <v>6</v>
      </c>
      <c r="D97" s="8">
        <v>6</v>
      </c>
      <c r="E97" s="20">
        <v>0.59444444444444444</v>
      </c>
      <c r="F97" s="3" t="s">
        <v>50</v>
      </c>
    </row>
    <row r="98" spans="1:6">
      <c r="A98" s="25">
        <v>41565</v>
      </c>
      <c r="B98" s="5" t="s">
        <v>49</v>
      </c>
      <c r="C98" s="3" t="s">
        <v>9</v>
      </c>
      <c r="D98" s="8">
        <v>6.5</v>
      </c>
      <c r="E98" s="20">
        <v>0.61458333333333337</v>
      </c>
      <c r="F98" s="5" t="s">
        <v>50</v>
      </c>
    </row>
  </sheetData>
  <sortState ref="A2:F98">
    <sortCondition ref="A2:A98"/>
    <sortCondition ref="C2:C98"/>
  </sortState>
  <dataConsolidate function="average"/>
  <conditionalFormatting sqref="F7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pane ySplit="1" topLeftCell="A2" activePane="bottomLeft" state="frozen"/>
      <selection pane="bottomLeft" activeCell="B21" sqref="B21"/>
    </sheetView>
  </sheetViews>
  <sheetFormatPr defaultRowHeight="15"/>
  <cols>
    <col min="2" max="2" width="16.5703125" style="1" bestFit="1" customWidth="1"/>
    <col min="3" max="3" width="48.42578125" bestFit="1" customWidth="1"/>
    <col min="4" max="4" width="7" bestFit="1" customWidth="1"/>
    <col min="5" max="5" width="8" bestFit="1" customWidth="1"/>
    <col min="6" max="6" width="16.5703125" bestFit="1" customWidth="1"/>
    <col min="7" max="7" width="30.28515625" customWidth="1"/>
    <col min="8" max="8" width="12" bestFit="1" customWidth="1"/>
    <col min="9" max="9" width="12.7109375" bestFit="1" customWidth="1"/>
  </cols>
  <sheetData>
    <row r="1" spans="1:9">
      <c r="A1" t="s">
        <v>17</v>
      </c>
      <c r="B1" s="1" t="s">
        <v>20</v>
      </c>
      <c r="C1" t="s">
        <v>1</v>
      </c>
      <c r="D1" t="s">
        <v>14</v>
      </c>
      <c r="E1" t="s">
        <v>15</v>
      </c>
      <c r="F1" t="s">
        <v>39</v>
      </c>
      <c r="G1" t="s">
        <v>2</v>
      </c>
      <c r="H1" t="s">
        <v>18</v>
      </c>
      <c r="I1" t="s">
        <v>19</v>
      </c>
    </row>
    <row r="2" spans="1:9" ht="60">
      <c r="A2" t="s">
        <v>5</v>
      </c>
      <c r="B2" s="1" t="s">
        <v>10</v>
      </c>
      <c r="C2" t="s">
        <v>45</v>
      </c>
      <c r="D2">
        <v>527228</v>
      </c>
      <c r="E2">
        <v>4269290</v>
      </c>
      <c r="F2" t="s">
        <v>40</v>
      </c>
      <c r="G2" s="22" t="s">
        <v>23</v>
      </c>
      <c r="H2">
        <v>38.571648393934701</v>
      </c>
      <c r="I2">
        <v>-122.68743515258799</v>
      </c>
    </row>
    <row r="3" spans="1:9">
      <c r="A3" t="s">
        <v>6</v>
      </c>
      <c r="B3" s="1" t="s">
        <v>10</v>
      </c>
      <c r="C3" t="s">
        <v>46</v>
      </c>
      <c r="D3">
        <v>527292</v>
      </c>
      <c r="E3">
        <v>4268631</v>
      </c>
      <c r="F3" t="s">
        <v>41</v>
      </c>
      <c r="G3" s="22"/>
      <c r="H3">
        <v>38.565707594804501</v>
      </c>
      <c r="I3">
        <v>-122.686726260068</v>
      </c>
    </row>
    <row r="4" spans="1:9">
      <c r="A4" t="s">
        <v>7</v>
      </c>
      <c r="B4" s="1" t="s">
        <v>10</v>
      </c>
      <c r="C4" t="s">
        <v>11</v>
      </c>
      <c r="D4">
        <v>526658</v>
      </c>
      <c r="E4">
        <v>4269185</v>
      </c>
      <c r="F4" t="s">
        <v>42</v>
      </c>
      <c r="G4" s="22"/>
      <c r="H4">
        <v>38.570719435206598</v>
      </c>
      <c r="I4">
        <v>-122.693982415348</v>
      </c>
    </row>
    <row r="5" spans="1:9">
      <c r="A5" s="3" t="s">
        <v>9</v>
      </c>
      <c r="B5" s="4" t="s">
        <v>10</v>
      </c>
      <c r="C5" s="3" t="s">
        <v>47</v>
      </c>
      <c r="D5" s="3">
        <v>525326</v>
      </c>
      <c r="E5" s="3">
        <v>4270423</v>
      </c>
      <c r="F5" s="5" t="s">
        <v>42</v>
      </c>
      <c r="G5" s="23"/>
      <c r="H5">
        <v>38.581915138791501</v>
      </c>
      <c r="I5">
        <v>-122.709227803513</v>
      </c>
    </row>
    <row r="6" spans="1:9" ht="45">
      <c r="A6" s="5" t="s">
        <v>8</v>
      </c>
      <c r="B6" s="6" t="s">
        <v>16</v>
      </c>
      <c r="C6" t="s">
        <v>48</v>
      </c>
      <c r="D6" s="5">
        <v>526283</v>
      </c>
      <c r="E6" s="5">
        <v>4270341</v>
      </c>
      <c r="F6" s="5" t="s">
        <v>43</v>
      </c>
      <c r="G6" s="22" t="s">
        <v>44</v>
      </c>
      <c r="H6">
        <v>38.5811483524921</v>
      </c>
      <c r="I6">
        <v>-122.69824355151999</v>
      </c>
    </row>
    <row r="7" spans="1:9">
      <c r="A7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2"/>
  <sheetViews>
    <sheetView workbookViewId="0">
      <selection activeCell="C29" sqref="C29"/>
    </sheetView>
  </sheetViews>
  <sheetFormatPr defaultRowHeight="15"/>
  <cols>
    <col min="1" max="1" width="10.7109375" bestFit="1" customWidth="1"/>
    <col min="7" max="8" width="9.140625" style="2"/>
    <col min="11" max="11" width="13.140625" bestFit="1" customWidth="1"/>
    <col min="12" max="12" width="11.42578125" bestFit="1" customWidth="1"/>
    <col min="13" max="13" width="12" bestFit="1" customWidth="1"/>
    <col min="14" max="14" width="10.85546875" bestFit="1" customWidth="1"/>
    <col min="15" max="15" width="11.140625" bestFit="1" customWidth="1"/>
    <col min="16" max="16" width="10.85546875" bestFit="1" customWidth="1"/>
  </cols>
  <sheetData>
    <row r="1" spans="1:16">
      <c r="A1" s="12" t="s">
        <v>0</v>
      </c>
      <c r="B1" s="13" t="s">
        <v>6</v>
      </c>
      <c r="C1" s="13" t="s">
        <v>5</v>
      </c>
      <c r="D1" s="13" t="s">
        <v>7</v>
      </c>
      <c r="E1" s="13" t="s">
        <v>8</v>
      </c>
      <c r="F1" s="13" t="s">
        <v>9</v>
      </c>
      <c r="G1" s="16" t="s">
        <v>26</v>
      </c>
      <c r="H1" s="15" t="s">
        <v>27</v>
      </c>
      <c r="I1" s="14" t="s">
        <v>24</v>
      </c>
    </row>
    <row r="2" spans="1:16">
      <c r="A2" s="26">
        <v>41456</v>
      </c>
      <c r="B2">
        <v>6.2</v>
      </c>
      <c r="C2">
        <v>8.5</v>
      </c>
      <c r="D2">
        <v>4.5</v>
      </c>
      <c r="E2" s="7">
        <v>11</v>
      </c>
      <c r="F2">
        <v>3.5</v>
      </c>
      <c r="G2" s="18">
        <v>0.42777777777777781</v>
      </c>
      <c r="H2" s="2">
        <v>0.52222222222222225</v>
      </c>
      <c r="I2" s="19">
        <f>AVERAGE(B2:F2)</f>
        <v>6.74</v>
      </c>
    </row>
    <row r="3" spans="1:16">
      <c r="A3" s="27">
        <v>41465</v>
      </c>
      <c r="B3">
        <v>7</v>
      </c>
      <c r="C3">
        <v>13</v>
      </c>
      <c r="D3">
        <v>8</v>
      </c>
      <c r="E3">
        <v>10</v>
      </c>
      <c r="F3">
        <v>10</v>
      </c>
      <c r="G3" s="17">
        <v>0.54027777777777775</v>
      </c>
      <c r="H3" s="2">
        <v>0.6069444444444444</v>
      </c>
      <c r="I3" s="11">
        <f t="shared" ref="I3:I22" si="0">AVERAGE(B3:F3)</f>
        <v>9.6</v>
      </c>
    </row>
    <row r="4" spans="1:16">
      <c r="A4" s="27">
        <v>41470</v>
      </c>
      <c r="B4" s="7">
        <v>11</v>
      </c>
      <c r="C4" s="7">
        <v>20</v>
      </c>
      <c r="D4" s="7">
        <v>9.5</v>
      </c>
      <c r="E4" s="7">
        <v>15</v>
      </c>
      <c r="F4" s="7">
        <v>12</v>
      </c>
      <c r="G4" s="17">
        <v>0.57847222222222217</v>
      </c>
      <c r="H4" s="2">
        <v>0.64097222222222217</v>
      </c>
      <c r="I4" s="11">
        <f t="shared" si="0"/>
        <v>13.5</v>
      </c>
      <c r="N4" s="3"/>
    </row>
    <row r="5" spans="1:16">
      <c r="A5" s="27">
        <v>41471</v>
      </c>
      <c r="B5" s="7">
        <v>21.3</v>
      </c>
      <c r="C5" s="7">
        <v>27.8</v>
      </c>
      <c r="D5" s="7">
        <v>20</v>
      </c>
      <c r="E5" s="7">
        <v>18</v>
      </c>
      <c r="F5">
        <v>24</v>
      </c>
      <c r="G5" s="17">
        <v>0.54375000000000007</v>
      </c>
      <c r="H5" s="2">
        <v>0.59305555555555556</v>
      </c>
      <c r="I5" s="11">
        <f t="shared" si="0"/>
        <v>22.22</v>
      </c>
      <c r="N5" s="3"/>
    </row>
    <row r="6" spans="1:16">
      <c r="A6" s="27">
        <v>41472</v>
      </c>
      <c r="B6" s="7">
        <v>12</v>
      </c>
      <c r="C6" s="7">
        <v>20.2</v>
      </c>
      <c r="D6" s="7">
        <v>9.4</v>
      </c>
      <c r="E6" s="7">
        <v>14</v>
      </c>
      <c r="F6" s="7">
        <v>13.4</v>
      </c>
      <c r="G6" s="17">
        <v>0.56944444444444442</v>
      </c>
      <c r="H6" s="2">
        <v>0.61249999999999993</v>
      </c>
      <c r="I6" s="11">
        <f t="shared" si="0"/>
        <v>13.8</v>
      </c>
      <c r="N6" s="10"/>
    </row>
    <row r="7" spans="1:16">
      <c r="A7" s="27">
        <v>41473</v>
      </c>
      <c r="B7" s="7">
        <v>9.6</v>
      </c>
      <c r="C7" s="7">
        <v>13</v>
      </c>
      <c r="D7" s="7">
        <v>8.4</v>
      </c>
      <c r="E7" s="7">
        <v>10.8</v>
      </c>
      <c r="F7" s="8">
        <v>10.199999999999999</v>
      </c>
      <c r="G7" s="17">
        <v>0.55972222222222223</v>
      </c>
      <c r="H7" s="2">
        <v>0.61041666666666672</v>
      </c>
      <c r="I7" s="11">
        <f t="shared" si="0"/>
        <v>10.4</v>
      </c>
      <c r="N7" s="10"/>
    </row>
    <row r="8" spans="1:16">
      <c r="A8" s="27">
        <v>41474</v>
      </c>
      <c r="B8" s="7">
        <v>9.8000000000000007</v>
      </c>
      <c r="C8" s="7">
        <v>13</v>
      </c>
      <c r="D8" s="7">
        <v>6</v>
      </c>
      <c r="E8" s="7">
        <v>11.8</v>
      </c>
      <c r="F8" s="8">
        <v>7.8</v>
      </c>
      <c r="G8" s="17">
        <v>0.56874999999999998</v>
      </c>
      <c r="H8" s="2">
        <v>0.61875000000000002</v>
      </c>
      <c r="I8" s="11">
        <f t="shared" si="0"/>
        <v>9.68</v>
      </c>
    </row>
    <row r="9" spans="1:16">
      <c r="A9" s="27">
        <v>41477</v>
      </c>
      <c r="B9" s="7">
        <v>8</v>
      </c>
      <c r="C9" s="7">
        <v>12.6</v>
      </c>
      <c r="D9" s="7">
        <v>7.6</v>
      </c>
      <c r="E9" s="7">
        <v>6.8</v>
      </c>
      <c r="F9" s="8">
        <v>9.4</v>
      </c>
      <c r="G9" s="17">
        <v>0.62222222222222223</v>
      </c>
      <c r="H9" s="2">
        <v>0.65902777777777777</v>
      </c>
      <c r="I9" s="11">
        <f t="shared" si="0"/>
        <v>8.879999999999999</v>
      </c>
    </row>
    <row r="10" spans="1:16">
      <c r="A10" s="27">
        <v>41478</v>
      </c>
      <c r="B10" s="7">
        <v>9.8000000000000007</v>
      </c>
      <c r="C10" s="7">
        <v>13.6</v>
      </c>
      <c r="D10" s="7">
        <v>9.8000000000000007</v>
      </c>
      <c r="E10" s="7">
        <v>10.8</v>
      </c>
      <c r="F10" s="8">
        <v>11.4</v>
      </c>
      <c r="G10" s="17">
        <v>0.53680555555555554</v>
      </c>
      <c r="H10" s="2">
        <v>0.57777777777777783</v>
      </c>
      <c r="I10" s="11">
        <f t="shared" si="0"/>
        <v>11.08</v>
      </c>
    </row>
    <row r="11" spans="1:16">
      <c r="A11" s="27">
        <v>41479</v>
      </c>
      <c r="B11" s="7">
        <v>6.8</v>
      </c>
      <c r="C11" s="7">
        <v>11.4</v>
      </c>
      <c r="D11" s="7">
        <v>7.4</v>
      </c>
      <c r="E11" s="7">
        <v>10.6</v>
      </c>
      <c r="F11" s="8">
        <v>7</v>
      </c>
      <c r="G11" s="17">
        <v>0.57916666666666672</v>
      </c>
      <c r="H11" s="2">
        <v>0.6430555555555556</v>
      </c>
      <c r="I11" s="11">
        <f t="shared" si="0"/>
        <v>8.64</v>
      </c>
    </row>
    <row r="12" spans="1:16">
      <c r="A12" s="27">
        <v>41480</v>
      </c>
      <c r="B12" s="7">
        <v>7.6</v>
      </c>
      <c r="C12" s="7">
        <v>12</v>
      </c>
      <c r="D12" s="7">
        <v>8.6</v>
      </c>
      <c r="E12" s="7">
        <v>10.199999999999999</v>
      </c>
      <c r="F12" s="7">
        <v>10</v>
      </c>
      <c r="G12" s="17">
        <v>0.54999999999999993</v>
      </c>
      <c r="H12" s="2">
        <v>0.60625000000000007</v>
      </c>
      <c r="I12" s="11">
        <f t="shared" si="0"/>
        <v>9.6800000000000015</v>
      </c>
      <c r="K12" s="9"/>
      <c r="L12" s="1"/>
      <c r="M12" s="1"/>
      <c r="N12" s="1"/>
      <c r="O12" s="1"/>
      <c r="P12" s="1"/>
    </row>
    <row r="13" spans="1:16">
      <c r="A13" s="27">
        <v>41481</v>
      </c>
      <c r="B13" s="7">
        <v>8.1999999999999993</v>
      </c>
      <c r="C13" s="7">
        <v>14.8</v>
      </c>
      <c r="D13" s="7">
        <v>9.1999999999999993</v>
      </c>
      <c r="E13" s="7">
        <v>11.4</v>
      </c>
      <c r="F13" s="7">
        <v>10.6</v>
      </c>
      <c r="G13" s="17">
        <v>0.55138888888888882</v>
      </c>
      <c r="H13" s="2">
        <v>0.63611111111111118</v>
      </c>
      <c r="I13" s="11">
        <f t="shared" si="0"/>
        <v>10.84</v>
      </c>
      <c r="K13" s="9"/>
      <c r="L13" s="1"/>
      <c r="M13" s="1"/>
      <c r="N13" s="1"/>
      <c r="O13" s="1"/>
      <c r="P13" s="1"/>
    </row>
    <row r="14" spans="1:16">
      <c r="A14" s="27">
        <v>41484</v>
      </c>
      <c r="B14" s="7">
        <v>15.2</v>
      </c>
      <c r="C14" s="7">
        <v>23.4</v>
      </c>
      <c r="D14" s="7">
        <v>14.2</v>
      </c>
      <c r="E14" s="7">
        <v>18.399999999999999</v>
      </c>
      <c r="F14" s="7">
        <v>23</v>
      </c>
      <c r="G14" s="17">
        <v>0.56527777777777777</v>
      </c>
      <c r="H14" s="2">
        <v>0.59722222222222221</v>
      </c>
      <c r="I14" s="11">
        <f t="shared" si="0"/>
        <v>18.839999999999996</v>
      </c>
      <c r="K14" s="9"/>
      <c r="L14" s="1"/>
      <c r="M14" s="1"/>
      <c r="N14" s="1"/>
      <c r="O14" s="1"/>
      <c r="P14" s="1"/>
    </row>
    <row r="15" spans="1:16">
      <c r="A15" s="28">
        <v>41485</v>
      </c>
      <c r="B15" s="7">
        <v>13.4</v>
      </c>
      <c r="C15" s="7">
        <v>23.4</v>
      </c>
      <c r="D15" s="7">
        <v>15</v>
      </c>
      <c r="E15" s="7">
        <v>15.2</v>
      </c>
      <c r="F15" s="7">
        <v>19</v>
      </c>
      <c r="G15" s="17">
        <v>0.48472222222222222</v>
      </c>
      <c r="H15" s="21">
        <v>0.61319444444444449</v>
      </c>
      <c r="I15" s="3">
        <f t="shared" si="0"/>
        <v>17.2</v>
      </c>
      <c r="K15" s="9"/>
      <c r="L15" s="1"/>
      <c r="M15" s="1"/>
      <c r="N15" s="1"/>
      <c r="O15" s="1"/>
      <c r="P15" s="1"/>
    </row>
    <row r="16" spans="1:16">
      <c r="A16" s="27">
        <v>41486</v>
      </c>
      <c r="B16" s="7">
        <v>12</v>
      </c>
      <c r="C16" s="7">
        <v>20.8</v>
      </c>
      <c r="D16" s="7">
        <v>10.8</v>
      </c>
      <c r="E16" s="7">
        <v>12.4</v>
      </c>
      <c r="F16" s="7">
        <v>14</v>
      </c>
      <c r="G16" s="17">
        <v>0.54861111111111105</v>
      </c>
      <c r="H16" s="21">
        <v>0.6118055555555556</v>
      </c>
      <c r="I16" s="10">
        <f t="shared" si="0"/>
        <v>14</v>
      </c>
      <c r="K16" s="9"/>
      <c r="L16" s="1"/>
      <c r="M16" s="1"/>
      <c r="N16" s="1"/>
      <c r="O16" s="1"/>
      <c r="P16" s="1"/>
    </row>
    <row r="17" spans="1:16">
      <c r="A17" s="27">
        <v>41487</v>
      </c>
      <c r="B17" s="7">
        <v>5.6</v>
      </c>
      <c r="D17" s="7">
        <v>6.4</v>
      </c>
      <c r="F17" s="7">
        <v>9.6</v>
      </c>
      <c r="G17" s="17">
        <v>0.61527777777777781</v>
      </c>
      <c r="H17" s="21">
        <v>0.63611111111111118</v>
      </c>
      <c r="I17" s="10">
        <f t="shared" si="0"/>
        <v>7.2</v>
      </c>
      <c r="K17" s="9"/>
      <c r="L17" s="1"/>
      <c r="M17" s="1"/>
      <c r="N17" s="1"/>
      <c r="O17" s="1"/>
      <c r="P17" s="1"/>
    </row>
    <row r="18" spans="1:16">
      <c r="A18" s="27">
        <v>41488</v>
      </c>
      <c r="C18" s="7">
        <v>14.6</v>
      </c>
      <c r="G18" s="17">
        <v>0.59027777777777779</v>
      </c>
      <c r="H18" s="21">
        <v>0.59027777777777779</v>
      </c>
      <c r="I18" s="10">
        <f t="shared" si="0"/>
        <v>14.6</v>
      </c>
    </row>
    <row r="19" spans="1:16">
      <c r="A19" s="27">
        <v>41493</v>
      </c>
      <c r="B19">
        <v>12.2</v>
      </c>
      <c r="C19" s="7">
        <v>20.8</v>
      </c>
      <c r="D19" s="7">
        <v>11</v>
      </c>
      <c r="E19" s="7">
        <v>22.4</v>
      </c>
      <c r="F19" s="7">
        <v>15</v>
      </c>
      <c r="G19" s="17">
        <v>0.55069444444444449</v>
      </c>
      <c r="H19" s="21">
        <v>0.61319444444444449</v>
      </c>
      <c r="I19" s="10">
        <f t="shared" si="0"/>
        <v>16.28</v>
      </c>
    </row>
    <row r="20" spans="1:16">
      <c r="A20" s="27">
        <v>41500</v>
      </c>
      <c r="B20" s="7">
        <v>5.9</v>
      </c>
      <c r="C20" s="7">
        <v>9.8000000000000007</v>
      </c>
      <c r="D20" s="7">
        <v>9</v>
      </c>
      <c r="E20" s="7">
        <v>7.4</v>
      </c>
      <c r="F20" s="7">
        <v>7.1</v>
      </c>
      <c r="G20" s="17">
        <v>0.59166666666666667</v>
      </c>
      <c r="H20" s="21">
        <v>0.62291666666666667</v>
      </c>
      <c r="I20" s="10">
        <f t="shared" si="0"/>
        <v>7.8400000000000007</v>
      </c>
    </row>
    <row r="21" spans="1:16">
      <c r="A21" s="28">
        <v>41507</v>
      </c>
      <c r="B21" s="7"/>
      <c r="C21" s="7"/>
      <c r="D21" s="7">
        <v>8</v>
      </c>
      <c r="E21" s="7">
        <v>14</v>
      </c>
      <c r="F21" s="7">
        <v>13.4</v>
      </c>
      <c r="G21" s="2">
        <v>0.60972222222222217</v>
      </c>
      <c r="H21" s="2">
        <v>0.65555555555555556</v>
      </c>
      <c r="I21" s="10">
        <f t="shared" si="0"/>
        <v>11.799999999999999</v>
      </c>
    </row>
    <row r="22" spans="1:16">
      <c r="A22" s="28">
        <v>41565</v>
      </c>
      <c r="B22" s="7">
        <v>6</v>
      </c>
      <c r="C22" s="7">
        <v>5.75</v>
      </c>
      <c r="D22" s="7">
        <v>4</v>
      </c>
      <c r="E22" s="7">
        <v>7</v>
      </c>
      <c r="F22" s="8">
        <v>6.5</v>
      </c>
      <c r="G22" s="2">
        <v>0.59444444444444444</v>
      </c>
      <c r="H22" s="2">
        <v>0.64027777777777783</v>
      </c>
      <c r="I22" s="10">
        <f t="shared" si="0"/>
        <v>5.85</v>
      </c>
    </row>
  </sheetData>
  <conditionalFormatting sqref="B1:F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33" sqref="F33"/>
    </sheetView>
  </sheetViews>
  <sheetFormatPr defaultRowHeight="15"/>
  <sheetData>
    <row r="1" spans="1:6">
      <c r="A1" t="s">
        <v>28</v>
      </c>
      <c r="B1" s="13" t="s">
        <v>6</v>
      </c>
      <c r="C1" s="13" t="s">
        <v>5</v>
      </c>
      <c r="D1" s="13" t="s">
        <v>7</v>
      </c>
      <c r="E1" s="13" t="s">
        <v>8</v>
      </c>
      <c r="F1" s="13" t="s">
        <v>9</v>
      </c>
    </row>
    <row r="2" spans="1:6">
      <c r="A2" t="s">
        <v>25</v>
      </c>
      <c r="B2">
        <f>AVERAGE(Data1!B2:B22)</f>
        <v>9.8736842105263136</v>
      </c>
      <c r="C2">
        <f>AVERAGE(Data1!C2:C22)</f>
        <v>15.707894736842107</v>
      </c>
      <c r="D2">
        <f>AVERAGE(Data1!D2:D22)</f>
        <v>9.34</v>
      </c>
      <c r="E2">
        <f>AVERAGE(Data1!E2:E22)</f>
        <v>12.484210526315788</v>
      </c>
      <c r="F2">
        <f>AVERAGE(Data1!F2:F22)</f>
        <v>11.845000000000001</v>
      </c>
    </row>
    <row r="3" spans="1:6">
      <c r="A3" t="s">
        <v>33</v>
      </c>
      <c r="B3">
        <f>MAX(Data1!B2:B22)</f>
        <v>21.3</v>
      </c>
      <c r="C3">
        <f>MAX(Data1!C2:C22)</f>
        <v>27.8</v>
      </c>
      <c r="D3">
        <f>MAX(Data1!D2:D22)</f>
        <v>20</v>
      </c>
      <c r="E3">
        <f>MAX(Data1!E2:E22)</f>
        <v>22.4</v>
      </c>
      <c r="F3">
        <f>MAX(Data1!F2:F22)</f>
        <v>24</v>
      </c>
    </row>
    <row r="4" spans="1:6">
      <c r="A4" t="s">
        <v>34</v>
      </c>
      <c r="B4">
        <f>MIN(Data1!B2:B22)</f>
        <v>5.6</v>
      </c>
      <c r="C4">
        <f>MIN(Data1!C2:C22)</f>
        <v>5.75</v>
      </c>
      <c r="D4">
        <f>MIN(Data1!D2:D22)</f>
        <v>4</v>
      </c>
      <c r="E4">
        <f>MIN(Data1!E2:E22)</f>
        <v>6.8</v>
      </c>
      <c r="F4">
        <f>MIN(Data1!F2:F22)</f>
        <v>3.5</v>
      </c>
    </row>
    <row r="5" spans="1:6">
      <c r="A5" t="s">
        <v>35</v>
      </c>
      <c r="B5">
        <f>STDEV(Data1!B2:B22)</f>
        <v>3.9364171675470438</v>
      </c>
      <c r="C5">
        <f>STDEV(Data1!C2:C22)</f>
        <v>5.8285280960189132</v>
      </c>
      <c r="D5">
        <f>STDEV(Data1!D2:D22)</f>
        <v>3.6857335197959378</v>
      </c>
      <c r="E5">
        <f>STDEV(Data1!E2:E22)</f>
        <v>4.0465709980309619</v>
      </c>
      <c r="F5">
        <f>STDEV(Data1!F2:F22)</f>
        <v>5.2599254547449297</v>
      </c>
    </row>
    <row r="6" spans="1:6">
      <c r="A6" t="s">
        <v>37</v>
      </c>
      <c r="B6">
        <f>COUNT(Data1!B2:B22)</f>
        <v>19</v>
      </c>
      <c r="C6">
        <f>COUNT(Data1!C2:C22)</f>
        <v>19</v>
      </c>
      <c r="D6">
        <f>COUNT(Data1!D2:D22)</f>
        <v>20</v>
      </c>
      <c r="E6">
        <f>COUNT(Data1!E2:E22)</f>
        <v>19</v>
      </c>
      <c r="F6">
        <f>COUNT(Data1!F2:F22)</f>
        <v>20</v>
      </c>
    </row>
    <row r="7" spans="1:6">
      <c r="A7" t="s">
        <v>36</v>
      </c>
      <c r="B7">
        <f>B5/SQRT(B6)</f>
        <v>0.90307603331348307</v>
      </c>
      <c r="C7">
        <f t="shared" ref="C7:F7" si="0">C5/SQRT(C6)</f>
        <v>1.3371560505333668</v>
      </c>
      <c r="D7">
        <f t="shared" si="0"/>
        <v>0.82415506972132835</v>
      </c>
      <c r="E7">
        <f t="shared" si="0"/>
        <v>0.92834705517260463</v>
      </c>
      <c r="F7">
        <f t="shared" si="0"/>
        <v>1.1761550873391156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Plot attributes</vt:lpstr>
      <vt:lpstr>Data1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sherniman</dc:creator>
  <cp:lastModifiedBy>Michelle Jensen</cp:lastModifiedBy>
  <dcterms:created xsi:type="dcterms:W3CDTF">2013-06-27T17:34:08Z</dcterms:created>
  <dcterms:modified xsi:type="dcterms:W3CDTF">2013-10-18T22:47:01Z</dcterms:modified>
</cp:coreProperties>
</file>