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ektronika\Loveread Lamp\Docs\Testing Qi Coil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 s="1"/>
  <c r="H16" i="1"/>
  <c r="H17" i="1" s="1"/>
  <c r="G16" i="1"/>
  <c r="G17" i="1" s="1"/>
  <c r="F17" i="1"/>
  <c r="F16" i="1"/>
  <c r="H13" i="1"/>
  <c r="G13" i="1"/>
  <c r="H12" i="1"/>
  <c r="G12" i="1"/>
  <c r="F13" i="1"/>
  <c r="F12" i="1"/>
</calcChain>
</file>

<file path=xl/sharedStrings.xml><?xml version="1.0" encoding="utf-8"?>
<sst xmlns="http://schemas.openxmlformats.org/spreadsheetml/2006/main" count="16" uniqueCount="16">
  <si>
    <t>862-6537</t>
  </si>
  <si>
    <t>862-6530</t>
  </si>
  <si>
    <t>923-6324</t>
  </si>
  <si>
    <t>Coils:</t>
  </si>
  <si>
    <t>L_nom, uH</t>
  </si>
  <si>
    <t>L_s, uH</t>
  </si>
  <si>
    <t>L_s', uH</t>
  </si>
  <si>
    <t>f, kHz</t>
  </si>
  <si>
    <t>R, Ohm</t>
  </si>
  <si>
    <t>C, nF</t>
  </si>
  <si>
    <t>f', kHz</t>
  </si>
  <si>
    <t>fs, kHz</t>
  </si>
  <si>
    <r>
      <t>f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, kHz</t>
    </r>
  </si>
  <si>
    <t>C2, nF</t>
  </si>
  <si>
    <t>C1, nF</t>
  </si>
  <si>
    <t>from the BQ51013 datasheet, page 29-31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</si>
</sst>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workbookViewId="0">
      <selection activeCell="J17" sqref="J17"/>
    </sheetView>
  </sheetViews>
  <sheetFormatPr defaultRowHeight="15" x14ac:dyDescent="0.25"/>
  <cols>
    <col min="5" max="5" width="10.28515625" bestFit="1" customWidth="1"/>
    <col min="6" max="6" width="12.5703125" customWidth="1"/>
    <col min="7" max="7" width="12.7109375" customWidth="1"/>
    <col min="8" max="8" width="13.140625" customWidth="1"/>
  </cols>
  <sheetData>
    <row r="3" spans="2:10" ht="18.75" x14ac:dyDescent="0.3">
      <c r="B3" s="4" t="s">
        <v>15</v>
      </c>
    </row>
    <row r="7" spans="2:10" x14ac:dyDescent="0.25">
      <c r="E7" s="1" t="s">
        <v>3</v>
      </c>
      <c r="F7" s="2" t="s">
        <v>0</v>
      </c>
      <c r="G7" s="2" t="s">
        <v>1</v>
      </c>
      <c r="H7" s="2" t="s">
        <v>2</v>
      </c>
    </row>
    <row r="9" spans="2:10" x14ac:dyDescent="0.25">
      <c r="B9" t="s">
        <v>8</v>
      </c>
      <c r="C9">
        <v>100</v>
      </c>
      <c r="E9" t="s">
        <v>7</v>
      </c>
      <c r="F9">
        <v>108.2</v>
      </c>
      <c r="G9">
        <v>87.72</v>
      </c>
      <c r="H9">
        <v>104.2</v>
      </c>
    </row>
    <row r="10" spans="2:10" x14ac:dyDescent="0.25">
      <c r="B10" t="s">
        <v>9</v>
      </c>
      <c r="C10">
        <v>220</v>
      </c>
      <c r="E10" t="s">
        <v>10</v>
      </c>
      <c r="F10">
        <v>102</v>
      </c>
      <c r="G10">
        <v>81.900000000000006</v>
      </c>
      <c r="H10">
        <v>104.2</v>
      </c>
    </row>
    <row r="11" spans="2:10" x14ac:dyDescent="0.25">
      <c r="E11" t="s">
        <v>4</v>
      </c>
      <c r="F11">
        <v>10.7</v>
      </c>
      <c r="G11">
        <v>16.2</v>
      </c>
      <c r="H11">
        <v>11.8</v>
      </c>
    </row>
    <row r="12" spans="2:10" x14ac:dyDescent="0.25">
      <c r="B12" t="s">
        <v>11</v>
      </c>
      <c r="C12">
        <v>100</v>
      </c>
      <c r="E12" t="s">
        <v>5</v>
      </c>
      <c r="F12" s="3">
        <f>1000000000/(F9*6.28)^2/$C$10</f>
        <v>9.8447232089395964</v>
      </c>
      <c r="G12" s="3">
        <f t="shared" ref="G12:H12" si="0">1000000000/(G9*6.28)^2/$C$10</f>
        <v>14.978240019988828</v>
      </c>
      <c r="H12" s="3">
        <f t="shared" si="0"/>
        <v>10.61506343373201</v>
      </c>
      <c r="J12">
        <v>11</v>
      </c>
    </row>
    <row r="13" spans="2:10" ht="18" x14ac:dyDescent="0.35">
      <c r="B13" t="s">
        <v>12</v>
      </c>
      <c r="C13">
        <v>1000</v>
      </c>
      <c r="E13" t="s">
        <v>6</v>
      </c>
      <c r="F13" s="3">
        <f>1000000000/(F10*6.28)^2/$C$10</f>
        <v>11.077906318783738</v>
      </c>
      <c r="G13" s="3">
        <f t="shared" ref="G13:H13" si="1">1000000000/(G10*6.28)^2/$C$10</f>
        <v>17.182653335633105</v>
      </c>
      <c r="H13" s="3">
        <f>1000000000/(H10*6.28)^2/$C$10</f>
        <v>10.61506343373201</v>
      </c>
      <c r="J13">
        <v>16</v>
      </c>
    </row>
    <row r="16" spans="2:10" x14ac:dyDescent="0.25">
      <c r="E16" t="s">
        <v>14</v>
      </c>
      <c r="F16">
        <f>1000000000/(6.28*$C$12)^2/F13</f>
        <v>228.88800000000003</v>
      </c>
      <c r="G16">
        <f>1000000000/(6.28*$C$12)^2/G13</f>
        <v>147.56742000000008</v>
      </c>
      <c r="H16">
        <f>1000000000/(6.28*$C$12)^2/H13</f>
        <v>238.86808000000002</v>
      </c>
      <c r="J16">
        <f>1000000000/(6.28*$C$12)^2/J13</f>
        <v>158.47498884336079</v>
      </c>
    </row>
    <row r="17" spans="5:10" x14ac:dyDescent="0.25">
      <c r="E17" t="s">
        <v>13</v>
      </c>
      <c r="F17">
        <f>1000000000/((6.28*$C$13)^2*F12-1/(F16*0.000000001))</f>
        <v>2.6049048397307675</v>
      </c>
      <c r="G17">
        <f>1000000000/((6.28*$C$13)^2*G12-1/(G16*0.000000001))</f>
        <v>1.7125010211169365</v>
      </c>
      <c r="H17">
        <f>1000000000/((6.28*$C$13)^2*H12-1/(H16*0.000000001))</f>
        <v>2.4128088888888888</v>
      </c>
      <c r="J17">
        <f>1000000000/((6.28*$C$13)^2*J12-1/(J16*0.000000001))</f>
        <v>2.33911422647027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 Krivic</dc:creator>
  <cp:lastModifiedBy>Pero Krivic</cp:lastModifiedBy>
  <dcterms:created xsi:type="dcterms:W3CDTF">2016-11-08T16:44:07Z</dcterms:created>
  <dcterms:modified xsi:type="dcterms:W3CDTF">2016-11-08T22:09:09Z</dcterms:modified>
</cp:coreProperties>
</file>