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rizzle\Desktop\Biogeochemical Assays\"/>
    </mc:Choice>
  </mc:AlternateContent>
  <xr:revisionPtr revIDLastSave="0" documentId="13_ncr:1_{19FA8190-AA58-4885-87D7-91C73FC2127C}" xr6:coauthVersionLast="33" xr6:coauthVersionMax="33" xr10:uidLastSave="{00000000-0000-0000-0000-000000000000}"/>
  <bookViews>
    <workbookView xWindow="0" yWindow="0" windowWidth="23040" windowHeight="9048" activeTab="1" xr2:uid="{00000000-000D-0000-FFFF-FFFF00000000}"/>
  </bookViews>
  <sheets>
    <sheet name="Metadata" sheetId="2" r:id="rId1"/>
    <sheet name="Master_Sheet" sheetId="1" r:id="rId2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B51" i="1" l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A39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<sst xmlns="http://schemas.openxmlformats.org/spreadsheetml/2006/main" count="300" uniqueCount="72">
  <si>
    <t>Date</t>
  </si>
  <si>
    <t>Site</t>
  </si>
  <si>
    <t>Ag</t>
  </si>
  <si>
    <t>MSM</t>
  </si>
  <si>
    <t>Original number scheme</t>
  </si>
  <si>
    <t>NA</t>
  </si>
  <si>
    <t>Hydrology</t>
  </si>
  <si>
    <t>wet</t>
  </si>
  <si>
    <t>Sample IDs</t>
  </si>
  <si>
    <t>Variable</t>
    <phoneticPr fontId="0" type="noConversion"/>
  </si>
  <si>
    <t>Units</t>
    <phoneticPr fontId="0" type="noConversion"/>
  </si>
  <si>
    <t>description</t>
    <phoneticPr fontId="0" type="noConversion"/>
  </si>
  <si>
    <t>use</t>
    <phoneticPr fontId="0" type="noConversion"/>
  </si>
  <si>
    <t>Notes</t>
    <phoneticPr fontId="0" type="noConversion"/>
  </si>
  <si>
    <t>Treatment</t>
  </si>
  <si>
    <t>Soil chemistry data to be collected</t>
  </si>
  <si>
    <t>moisture</t>
    <phoneticPr fontId="0" type="noConversion"/>
  </si>
  <si>
    <t>%</t>
  </si>
  <si>
    <t>analysis of veg and microbes</t>
  </si>
  <si>
    <t>soil dried overnight at 105 degC</t>
  </si>
  <si>
    <t>fresh</t>
  </si>
  <si>
    <t>dried</t>
  </si>
  <si>
    <t>ammonium-N</t>
  </si>
  <si>
    <t>KCl extracts on dried soils, inorganic N analysis via colormetric assay</t>
  </si>
  <si>
    <t>nirate-N</t>
  </si>
  <si>
    <t>Soil microbial function</t>
  </si>
  <si>
    <t>denitrification</t>
  </si>
  <si>
    <t>ng N2O (g DM)^-1 hr^-1</t>
  </si>
  <si>
    <t>analysis of microbial data</t>
    <phoneticPr fontId="0" type="noConversion"/>
  </si>
  <si>
    <t xml:space="preserve"> nitrification</t>
  </si>
  <si>
    <t>ng NO2--N (g DM)^-1 hr^-1</t>
  </si>
  <si>
    <t>nitrification colorimetric assay</t>
  </si>
  <si>
    <t>N mineralization</t>
  </si>
  <si>
    <t>Original_number_scheme</t>
  </si>
  <si>
    <t>1 to 12 (for Ag, MSM per date)</t>
  </si>
  <si>
    <t>Sample number (1-12) for Ag or MSM</t>
  </si>
  <si>
    <t>Date of sampling</t>
  </si>
  <si>
    <t>Ag, MSM</t>
  </si>
  <si>
    <t>wet or dry</t>
  </si>
  <si>
    <t>Location: Mattamuskeet National Wildlife Refuge, Hyde County, NC</t>
  </si>
  <si>
    <t>Road</t>
  </si>
  <si>
    <t>near or far</t>
  </si>
  <si>
    <t>near: 20m from road; far: 40m from road</t>
  </si>
  <si>
    <t>dry</t>
  </si>
  <si>
    <t>near</t>
  </si>
  <si>
    <t>far</t>
  </si>
  <si>
    <t>Moisture</t>
  </si>
  <si>
    <t>nitrification</t>
  </si>
  <si>
    <t>Nmineralization</t>
  </si>
  <si>
    <t>(wet: MSM=inundated; Ag= 25m from ditch; dry: MSM=sporadically inundated; Ag = 5m from ditch)</t>
  </si>
  <si>
    <t>ugNH4/gDM</t>
  </si>
  <si>
    <t>ugNO3/gDM</t>
  </si>
  <si>
    <t>7/27/2017, 9/27/2017, 12/13/17</t>
  </si>
  <si>
    <t>Soil/Sediment samples collected from  MSM and agricultural waterfowl impoundments - Lake Mattamuskeet watershed (Hyde County, NC)</t>
  </si>
  <si>
    <t>1-(mass dry soil/mass wet soil)</t>
  </si>
  <si>
    <r>
      <t>μg NH</t>
    </r>
    <r>
      <rPr>
        <vertAlign val="subscript"/>
        <sz val="12"/>
        <color theme="1"/>
        <rFont val="Calibri"/>
        <family val="2"/>
      </rPr>
      <t>4</t>
    </r>
    <r>
      <rPr>
        <vertAlign val="superscript"/>
        <sz val="12"/>
        <color theme="1"/>
        <rFont val="Calibri"/>
        <family val="2"/>
      </rPr>
      <t>+</t>
    </r>
    <r>
      <rPr>
        <sz val="12"/>
        <color theme="1"/>
        <rFont val="Calibri"/>
        <family val="2"/>
      </rPr>
      <t>-N g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 xml:space="preserve"> DM</t>
    </r>
  </si>
  <si>
    <r>
      <t>μg NO</t>
    </r>
    <r>
      <rPr>
        <vertAlign val="subscript"/>
        <sz val="12"/>
        <color theme="1"/>
        <rFont val="Calibri"/>
        <family val="2"/>
      </rPr>
      <t>3</t>
    </r>
    <r>
      <rPr>
        <vertAlign val="superscript"/>
        <sz val="12"/>
        <color theme="1"/>
        <rFont val="Calibri"/>
        <family val="2"/>
      </rPr>
      <t>-</t>
    </r>
    <r>
      <rPr>
        <sz val="12"/>
        <color theme="1"/>
        <rFont val="Calibri"/>
        <family val="2"/>
      </rPr>
      <t>-N g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 xml:space="preserve"> DM</t>
    </r>
  </si>
  <si>
    <t>Divide Fields into plots representing Hydrology of fields</t>
  </si>
  <si>
    <t>Ag = agricultural field (cotton/corn); MSM = moist soil management (FWS)</t>
  </si>
  <si>
    <t>analysis on fresh, dried</t>
  </si>
  <si>
    <t>Converted from mg/L (see Soil_KCLex_file)</t>
  </si>
  <si>
    <t>For seasonal sequential compilation data see denitrification folder</t>
  </si>
  <si>
    <t>For seasonal sequential compilation data see nitrification folder</t>
  </si>
  <si>
    <t>For seasonal sequential compilation data see Mineralization folder</t>
  </si>
  <si>
    <r>
      <t xml:space="preserve">denitrification enzyme assay, </t>
    </r>
    <r>
      <rPr>
        <b/>
        <sz val="10"/>
        <rFont val="Verdana"/>
        <family val="2"/>
      </rPr>
      <t>Note that DEA data in master sheet is just A+ set due to lab error when completing September DEA experiment</t>
    </r>
  </si>
  <si>
    <r>
      <t xml:space="preserve">KCl extracts on fresh and incubated soils, inorganic N analysis via colormetric assay, </t>
    </r>
    <r>
      <rPr>
        <b/>
        <sz val="12"/>
        <rFont val="Calibri"/>
        <family val="2"/>
      </rPr>
      <t>Note that Dec Ag4 value missing, substituted as the mean of all Dec Ag N-min Values</t>
    </r>
  </si>
  <si>
    <t>Mean_AIR_TEMP (C )</t>
  </si>
  <si>
    <t>Soil_pH</t>
  </si>
  <si>
    <t>Soil_C_wt_%</t>
  </si>
  <si>
    <t>Soil_N_wt_%</t>
  </si>
  <si>
    <t>C/N_Ratio</t>
  </si>
  <si>
    <r>
      <t>μg NH</t>
    </r>
    <r>
      <rPr>
        <vertAlign val="subscript"/>
        <sz val="12"/>
        <color theme="1"/>
        <rFont val="Calibri"/>
        <family val="2"/>
      </rPr>
      <t>4</t>
    </r>
    <r>
      <rPr>
        <vertAlign val="superscript"/>
        <sz val="12"/>
        <color theme="1"/>
        <rFont val="Calibri"/>
        <family val="2"/>
      </rPr>
      <t>+</t>
    </r>
    <r>
      <rPr>
        <sz val="12"/>
        <color theme="1"/>
        <rFont val="Calibri"/>
        <family val="2"/>
      </rPr>
      <t>-N g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 xml:space="preserve"> DM Day-1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</si>
</sst>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0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name val="Verdana"/>
      <family val="2"/>
    </font>
    <font>
      <b/>
      <i/>
      <sz val="16"/>
      <name val="Calibri"/>
      <family val="2"/>
    </font>
    <font>
      <u/>
      <sz val="12"/>
      <name val="Calibri"/>
      <family val="2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0"/>
      <name val="Arial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6">
    <xf numFmtId="0" fontId="0" fillId="0" borderId="0"/>
    <xf numFmtId="0" fontId="1" fillId="0" borderId="0"/>
    <xf numFmtId="0" fontId="4" fillId="0" borderId="0"/>
    <xf numFmtId="0" fontId="13" fillId="0" borderId="0"/>
    <xf numFmtId="0" fontId="4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5" applyNumberFormat="0" applyAlignment="0" applyProtection="0"/>
    <xf numFmtId="0" fontId="22" fillId="7" borderId="6" applyNumberFormat="0" applyAlignment="0" applyProtection="0"/>
    <xf numFmtId="0" fontId="23" fillId="7" borderId="5" applyNumberFormat="0" applyAlignment="0" applyProtection="0"/>
    <xf numFmtId="0" fontId="24" fillId="0" borderId="7" applyNumberFormat="0" applyFill="0" applyAlignment="0" applyProtection="0"/>
    <xf numFmtId="0" fontId="25" fillId="8" borderId="8" applyNumberFormat="0" applyAlignment="0" applyProtection="0"/>
    <xf numFmtId="0" fontId="26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50">
    <xf numFmtId="0" fontId="0" fillId="0" borderId="0" xfId="0"/>
    <xf numFmtId="0" fontId="3" fillId="0" borderId="0" xfId="1" applyFont="1"/>
    <xf numFmtId="0" fontId="3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4" fillId="0" borderId="0" xfId="2"/>
    <xf numFmtId="0" fontId="9" fillId="0" borderId="0" xfId="2" applyFont="1"/>
    <xf numFmtId="0" fontId="9" fillId="0" borderId="0" xfId="2" applyFont="1" applyFill="1" applyBorder="1" applyAlignment="1">
      <alignment wrapText="1"/>
    </xf>
    <xf numFmtId="0" fontId="10" fillId="0" borderId="1" xfId="1" applyFont="1" applyBorder="1"/>
    <xf numFmtId="0" fontId="8" fillId="0" borderId="0" xfId="2" applyFont="1"/>
    <xf numFmtId="2" fontId="6" fillId="0" borderId="1" xfId="2" applyNumberFormat="1" applyFont="1" applyBorder="1"/>
    <xf numFmtId="0" fontId="6" fillId="0" borderId="1" xfId="2" applyFont="1" applyBorder="1"/>
    <xf numFmtId="0" fontId="6" fillId="0" borderId="1" xfId="2" applyFont="1" applyBorder="1" applyAlignment="1">
      <alignment wrapText="1"/>
    </xf>
    <xf numFmtId="164" fontId="6" fillId="0" borderId="1" xfId="2" applyNumberFormat="1" applyFont="1" applyBorder="1" applyAlignment="1">
      <alignment horizontal="left"/>
    </xf>
    <xf numFmtId="0" fontId="10" fillId="0" borderId="1" xfId="2" applyFont="1" applyBorder="1"/>
    <xf numFmtId="165" fontId="6" fillId="0" borderId="0" xfId="2" applyNumberFormat="1" applyFont="1" applyBorder="1"/>
    <xf numFmtId="0" fontId="6" fillId="0" borderId="0" xfId="2" applyFont="1" applyBorder="1" applyAlignment="1">
      <alignment wrapText="1"/>
    </xf>
    <xf numFmtId="0" fontId="6" fillId="2" borderId="1" xfId="3" applyFont="1" applyFill="1" applyBorder="1"/>
    <xf numFmtId="0" fontId="4" fillId="0" borderId="1" xfId="4" applyBorder="1"/>
    <xf numFmtId="0" fontId="4" fillId="0" borderId="1" xfId="4" applyBorder="1" applyAlignment="1">
      <alignment wrapText="1"/>
    </xf>
    <xf numFmtId="0" fontId="4" fillId="0" borderId="0" xfId="4"/>
    <xf numFmtId="2" fontId="6" fillId="0" borderId="0" xfId="2" applyNumberFormat="1" applyFont="1" applyBorder="1"/>
    <xf numFmtId="0" fontId="10" fillId="0" borderId="0" xfId="2" applyFont="1" applyBorder="1"/>
    <xf numFmtId="0" fontId="6" fillId="0" borderId="0" xfId="4" applyFont="1" applyBorder="1"/>
    <xf numFmtId="0" fontId="6" fillId="0" borderId="0" xfId="4" applyFont="1" applyBorder="1" applyAlignment="1">
      <alignment wrapText="1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16" fontId="6" fillId="0" borderId="1" xfId="2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15" fontId="6" fillId="0" borderId="1" xfId="2" applyNumberFormat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/>
    <xf numFmtId="0" fontId="6" fillId="0" borderId="1" xfId="2" applyFont="1" applyFill="1" applyBorder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0" fontId="2" fillId="0" borderId="1" xfId="0" applyFont="1" applyBorder="1"/>
    <xf numFmtId="0" fontId="8" fillId="0" borderId="0" xfId="2" applyFont="1" applyFill="1" applyAlignment="1">
      <alignment wrapText="1"/>
    </xf>
    <xf numFmtId="0" fontId="6" fillId="0" borderId="0" xfId="2" applyFont="1" applyFill="1" applyAlignment="1"/>
    <xf numFmtId="0" fontId="6" fillId="0" borderId="0" xfId="2" applyFont="1" applyFill="1"/>
    <xf numFmtId="0" fontId="4" fillId="0" borderId="0" xfId="2" applyFill="1"/>
    <xf numFmtId="14" fontId="0" fillId="0" borderId="0" xfId="0" applyNumberFormat="1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11" xfId="0" applyFill="1" applyBorder="1"/>
    <xf numFmtId="2" fontId="0" fillId="0" borderId="0" xfId="0" applyNumberFormat="1" applyAlignment="1">
      <alignment horizont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_Emiquon 2008-soil chem data.xls" xfId="3" xr:uid="{00000000-0005-0000-0000-000001000000}"/>
    <cellStyle name="Normal 2" xfId="1" xr:uid="{00000000-0005-0000-0000-000002000000}"/>
    <cellStyle name="Normal 2 2" xfId="2" xr:uid="{00000000-0005-0000-0000-000003000000}"/>
    <cellStyle name="Normal 2 5" xfId="4" xr:uid="{00000000-0005-0000-0000-000004000000}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91" zoomScaleNormal="91" zoomScalePageLayoutView="91" workbookViewId="0">
      <selection activeCell="C24" sqref="C24"/>
    </sheetView>
  </sheetViews>
  <sheetFormatPr defaultColWidth="10.77734375" defaultRowHeight="15.6" x14ac:dyDescent="0.3"/>
  <cols>
    <col min="1" max="1" width="52.88671875" style="4" customWidth="1"/>
    <col min="2" max="2" width="28.6640625" style="4" customWidth="1"/>
    <col min="3" max="3" width="33.77734375" style="4" bestFit="1" customWidth="1"/>
    <col min="4" max="4" width="53.5546875" style="4" bestFit="1" customWidth="1"/>
    <col min="5" max="5" width="151.77734375" style="4" bestFit="1" customWidth="1"/>
    <col min="6" max="6" width="44.6640625" style="6" bestFit="1" customWidth="1"/>
    <col min="7" max="16384" width="10.77734375" style="6"/>
  </cols>
  <sheetData>
    <row r="1" spans="1:6" s="5" customFormat="1" ht="21" x14ac:dyDescent="0.4">
      <c r="A1" s="1" t="s">
        <v>53</v>
      </c>
      <c r="B1" s="2"/>
      <c r="C1" s="2"/>
      <c r="D1" s="3"/>
      <c r="E1" s="4"/>
    </row>
    <row r="3" spans="1:6" s="42" customFormat="1" ht="19.95" customHeight="1" x14ac:dyDescent="0.4">
      <c r="A3" s="39" t="s">
        <v>8</v>
      </c>
      <c r="B3" s="40"/>
      <c r="C3" s="41"/>
      <c r="D3" s="41"/>
      <c r="E3" s="41" t="s">
        <v>39</v>
      </c>
    </row>
    <row r="4" spans="1:6" ht="19.95" customHeight="1" x14ac:dyDescent="0.3">
      <c r="A4" s="7" t="s">
        <v>9</v>
      </c>
      <c r="B4" s="8" t="s">
        <v>10</v>
      </c>
      <c r="C4" s="7" t="s">
        <v>11</v>
      </c>
      <c r="D4" s="7" t="s">
        <v>12</v>
      </c>
      <c r="E4" s="7" t="s">
        <v>13</v>
      </c>
    </row>
    <row r="5" spans="1:6" ht="31.2" x14ac:dyDescent="0.3">
      <c r="A5" s="26" t="s">
        <v>33</v>
      </c>
      <c r="B5" s="28" t="s">
        <v>34</v>
      </c>
      <c r="C5" s="29" t="s">
        <v>35</v>
      </c>
      <c r="D5" s="12" t="s">
        <v>57</v>
      </c>
      <c r="E5" s="12"/>
    </row>
    <row r="6" spans="1:6" ht="19.95" customHeight="1" x14ac:dyDescent="0.3">
      <c r="A6" s="27" t="s">
        <v>0</v>
      </c>
      <c r="B6" s="30" t="s">
        <v>52</v>
      </c>
      <c r="C6" s="29" t="s">
        <v>36</v>
      </c>
      <c r="D6" s="12"/>
      <c r="E6" s="12"/>
    </row>
    <row r="7" spans="1:6" ht="46.8" x14ac:dyDescent="0.3">
      <c r="A7" s="27" t="s">
        <v>14</v>
      </c>
      <c r="B7" s="29" t="s">
        <v>37</v>
      </c>
      <c r="C7" s="31" t="s">
        <v>58</v>
      </c>
      <c r="D7" s="12"/>
      <c r="E7" s="12"/>
    </row>
    <row r="8" spans="1:6" ht="46.8" x14ac:dyDescent="0.3">
      <c r="A8" s="29" t="s">
        <v>6</v>
      </c>
      <c r="B8" s="29" t="s">
        <v>38</v>
      </c>
      <c r="C8" s="31" t="s">
        <v>49</v>
      </c>
      <c r="D8" s="12"/>
      <c r="E8" s="12"/>
    </row>
    <row r="9" spans="1:6" ht="19.95" customHeight="1" x14ac:dyDescent="0.3">
      <c r="A9" s="9" t="s">
        <v>40</v>
      </c>
      <c r="B9" s="32" t="s">
        <v>41</v>
      </c>
      <c r="C9" s="33" t="s">
        <v>42</v>
      </c>
      <c r="D9" s="12"/>
      <c r="E9" s="12"/>
    </row>
    <row r="11" spans="1:6" ht="21" x14ac:dyDescent="0.4">
      <c r="A11" s="10" t="s">
        <v>15</v>
      </c>
    </row>
    <row r="12" spans="1:6" x14ac:dyDescent="0.3">
      <c r="A12" s="7" t="s">
        <v>9</v>
      </c>
      <c r="B12" s="8" t="s">
        <v>10</v>
      </c>
      <c r="C12" s="7" t="s">
        <v>11</v>
      </c>
      <c r="D12" s="7" t="s">
        <v>12</v>
      </c>
      <c r="E12" s="7" t="s">
        <v>13</v>
      </c>
      <c r="F12" s="6" t="s">
        <v>59</v>
      </c>
    </row>
    <row r="13" spans="1:6" x14ac:dyDescent="0.3">
      <c r="A13" s="11" t="s">
        <v>16</v>
      </c>
      <c r="B13" s="12" t="s">
        <v>17</v>
      </c>
      <c r="C13" s="13" t="s">
        <v>54</v>
      </c>
      <c r="D13" s="13" t="s">
        <v>18</v>
      </c>
      <c r="E13" s="13" t="s">
        <v>19</v>
      </c>
      <c r="F13" s="6" t="s">
        <v>20</v>
      </c>
    </row>
    <row r="14" spans="1:6" ht="18.600000000000001" x14ac:dyDescent="0.4">
      <c r="A14" s="14" t="s">
        <v>22</v>
      </c>
      <c r="B14" s="15" t="s">
        <v>55</v>
      </c>
      <c r="C14" s="12" t="s">
        <v>60</v>
      </c>
      <c r="D14" s="13" t="s">
        <v>18</v>
      </c>
      <c r="E14" s="12" t="s">
        <v>23</v>
      </c>
      <c r="F14" s="6" t="s">
        <v>21</v>
      </c>
    </row>
    <row r="15" spans="1:6" ht="18.600000000000001" x14ac:dyDescent="0.4">
      <c r="A15" s="14" t="s">
        <v>24</v>
      </c>
      <c r="B15" s="15" t="s">
        <v>56</v>
      </c>
      <c r="C15" s="12" t="s">
        <v>60</v>
      </c>
      <c r="D15" s="13" t="s">
        <v>18</v>
      </c>
      <c r="E15" s="12" t="s">
        <v>23</v>
      </c>
      <c r="F15" s="6" t="s">
        <v>21</v>
      </c>
    </row>
    <row r="16" spans="1:6" x14ac:dyDescent="0.3">
      <c r="A16" s="16"/>
      <c r="B16" s="17"/>
      <c r="C16" s="17"/>
      <c r="D16" s="17"/>
      <c r="E16" s="17"/>
    </row>
    <row r="17" spans="1:6" ht="21" x14ac:dyDescent="0.4">
      <c r="A17" s="10" t="s">
        <v>25</v>
      </c>
    </row>
    <row r="18" spans="1:6" s="21" customFormat="1" x14ac:dyDescent="0.3">
      <c r="A18" s="18" t="s">
        <v>26</v>
      </c>
      <c r="B18" s="19" t="s">
        <v>27</v>
      </c>
      <c r="C18" s="19" t="s">
        <v>61</v>
      </c>
      <c r="D18" s="20" t="s">
        <v>28</v>
      </c>
      <c r="E18" s="19" t="s">
        <v>64</v>
      </c>
      <c r="F18" s="21" t="s">
        <v>20</v>
      </c>
    </row>
    <row r="19" spans="1:6" s="21" customFormat="1" x14ac:dyDescent="0.3">
      <c r="A19" s="18" t="s">
        <v>29</v>
      </c>
      <c r="B19" s="19" t="s">
        <v>30</v>
      </c>
      <c r="C19" s="19" t="s">
        <v>62</v>
      </c>
      <c r="D19" s="20" t="s">
        <v>28</v>
      </c>
      <c r="E19" s="19" t="s">
        <v>31</v>
      </c>
      <c r="F19" s="21" t="s">
        <v>20</v>
      </c>
    </row>
    <row r="20" spans="1:6" ht="18.600000000000001" x14ac:dyDescent="0.4">
      <c r="A20" s="11" t="s">
        <v>32</v>
      </c>
      <c r="B20" s="15" t="s">
        <v>71</v>
      </c>
      <c r="C20" s="19" t="s">
        <v>63</v>
      </c>
      <c r="D20" s="20" t="s">
        <v>28</v>
      </c>
      <c r="E20" s="12" t="s">
        <v>65</v>
      </c>
      <c r="F20" s="6" t="s">
        <v>20</v>
      </c>
    </row>
    <row r="21" spans="1:6" x14ac:dyDescent="0.3">
      <c r="A21" s="22"/>
      <c r="B21" s="23"/>
      <c r="C21" s="24"/>
      <c r="D21" s="25"/>
      <c r="E21" s="24"/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tabSelected="1" topLeftCell="B1" zoomScale="92" zoomScaleNormal="92" zoomScalePageLayoutView="92" workbookViewId="0">
      <selection activeCell="L14" sqref="L14"/>
    </sheetView>
  </sheetViews>
  <sheetFormatPr defaultColWidth="8.77734375" defaultRowHeight="14.4" x14ac:dyDescent="0.3"/>
  <cols>
    <col min="1" max="1" width="19.33203125" bestFit="1" customWidth="1"/>
    <col min="2" max="2" width="11.44140625" bestFit="1" customWidth="1"/>
    <col min="4" max="4" width="9.77734375" bestFit="1" customWidth="1"/>
    <col min="5" max="7" width="18.109375" style="34" customWidth="1"/>
    <col min="8" max="8" width="13.6640625" style="34" customWidth="1"/>
    <col min="9" max="9" width="12.21875" style="34" bestFit="1" customWidth="1"/>
    <col min="10" max="10" width="8.109375" style="34" bestFit="1" customWidth="1"/>
    <col min="11" max="13" width="8.109375" style="34" customWidth="1"/>
    <col min="14" max="14" width="12.88671875" bestFit="1" customWidth="1"/>
    <col min="15" max="15" width="13.6640625" bestFit="1" customWidth="1"/>
    <col min="16" max="16" width="13" bestFit="1" customWidth="1"/>
  </cols>
  <sheetData>
    <row r="1" spans="1:16" x14ac:dyDescent="0.3">
      <c r="A1" s="35" t="s">
        <v>4</v>
      </c>
      <c r="B1" s="35" t="s">
        <v>0</v>
      </c>
      <c r="C1" s="35" t="s">
        <v>1</v>
      </c>
      <c r="D1" s="35" t="s">
        <v>6</v>
      </c>
      <c r="E1" s="36" t="s">
        <v>40</v>
      </c>
      <c r="F1" s="36" t="s">
        <v>66</v>
      </c>
      <c r="G1" s="36" t="s">
        <v>67</v>
      </c>
      <c r="H1" s="36" t="s">
        <v>46</v>
      </c>
      <c r="I1" s="36" t="s">
        <v>50</v>
      </c>
      <c r="J1" s="36" t="s">
        <v>51</v>
      </c>
      <c r="K1" s="36" t="s">
        <v>68</v>
      </c>
      <c r="L1" s="36" t="s">
        <v>69</v>
      </c>
      <c r="M1" s="36" t="s">
        <v>70</v>
      </c>
      <c r="N1" s="35" t="s">
        <v>26</v>
      </c>
      <c r="O1" s="35" t="s">
        <v>47</v>
      </c>
      <c r="P1" s="35" t="s">
        <v>48</v>
      </c>
    </row>
    <row r="2" spans="1:16" x14ac:dyDescent="0.3">
      <c r="A2" s="35">
        <v>1</v>
      </c>
      <c r="B2" s="37">
        <v>42943</v>
      </c>
      <c r="C2" s="35" t="s">
        <v>2</v>
      </c>
      <c r="D2" s="35" t="s">
        <v>7</v>
      </c>
      <c r="E2" s="36" t="s">
        <v>44</v>
      </c>
      <c r="F2" s="36">
        <v>26.66</v>
      </c>
      <c r="G2" s="47">
        <v>5.49</v>
      </c>
      <c r="H2" s="36">
        <v>0.16320716299999999</v>
      </c>
      <c r="I2" s="47">
        <v>0.67484550200000004</v>
      </c>
      <c r="J2" s="47">
        <v>44.652277400000003</v>
      </c>
      <c r="K2" s="49">
        <v>4.2</v>
      </c>
      <c r="L2" s="49">
        <v>0.19</v>
      </c>
      <c r="M2" s="47">
        <f>K2/L2</f>
        <v>22.105263157894736</v>
      </c>
      <c r="N2">
        <v>12.67</v>
      </c>
      <c r="O2" s="38">
        <v>5.5019999999999998</v>
      </c>
      <c r="P2" s="47">
        <v>9.3971993000000004E-2</v>
      </c>
    </row>
    <row r="3" spans="1:16" x14ac:dyDescent="0.3">
      <c r="A3" s="35">
        <f>1+A2</f>
        <v>2</v>
      </c>
      <c r="B3" s="37">
        <f>B2</f>
        <v>42943</v>
      </c>
      <c r="C3" s="35" t="s">
        <v>2</v>
      </c>
      <c r="D3" s="35" t="s">
        <v>7</v>
      </c>
      <c r="E3" s="36" t="s">
        <v>45</v>
      </c>
      <c r="F3" s="36">
        <v>26.66</v>
      </c>
      <c r="G3" s="47">
        <v>5.8</v>
      </c>
      <c r="H3" s="36">
        <v>0.16623758699999999</v>
      </c>
      <c r="I3" s="47">
        <v>0.82310559800000005</v>
      </c>
      <c r="J3" s="47">
        <v>3.7039751920000001</v>
      </c>
      <c r="K3" s="49">
        <v>5.0199999999999996</v>
      </c>
      <c r="L3" s="49">
        <v>0.25</v>
      </c>
      <c r="M3" s="47">
        <f t="shared" ref="M3:M66" si="0">K3/L3</f>
        <v>20.079999999999998</v>
      </c>
      <c r="N3">
        <v>31.55</v>
      </c>
      <c r="O3" s="38">
        <v>5.5510000000000002</v>
      </c>
      <c r="P3" s="47">
        <v>1.2143581429999999</v>
      </c>
    </row>
    <row r="4" spans="1:16" x14ac:dyDescent="0.3">
      <c r="A4" s="35">
        <f t="shared" ref="A4:A13" si="1">1+A3</f>
        <v>3</v>
      </c>
      <c r="B4" s="37">
        <f t="shared" ref="B4:B25" si="2">B3</f>
        <v>42943</v>
      </c>
      <c r="C4" s="35" t="s">
        <v>2</v>
      </c>
      <c r="D4" s="35" t="s">
        <v>43</v>
      </c>
      <c r="E4" s="36" t="s">
        <v>44</v>
      </c>
      <c r="F4" s="36">
        <v>26.66</v>
      </c>
      <c r="G4" s="47">
        <v>5.88</v>
      </c>
      <c r="H4" s="36">
        <v>0.111513396</v>
      </c>
      <c r="I4" s="47">
        <v>0.782963042</v>
      </c>
      <c r="J4" s="47">
        <v>4.4740745239999997</v>
      </c>
      <c r="K4" s="49">
        <v>3.97</v>
      </c>
      <c r="L4" s="49">
        <v>0.22</v>
      </c>
      <c r="M4" s="47">
        <f t="shared" si="0"/>
        <v>18.045454545454547</v>
      </c>
      <c r="N4">
        <v>27.01</v>
      </c>
      <c r="O4" s="38">
        <v>5.4349999999999996</v>
      </c>
      <c r="P4" s="47">
        <v>0.73378330199999997</v>
      </c>
    </row>
    <row r="5" spans="1:16" x14ac:dyDescent="0.3">
      <c r="A5" s="35">
        <f t="shared" si="1"/>
        <v>4</v>
      </c>
      <c r="B5" s="37">
        <f t="shared" si="2"/>
        <v>42943</v>
      </c>
      <c r="C5" s="35" t="s">
        <v>2</v>
      </c>
      <c r="D5" s="35" t="s">
        <v>43</v>
      </c>
      <c r="E5" s="36" t="s">
        <v>45</v>
      </c>
      <c r="F5" s="36">
        <v>26.66</v>
      </c>
      <c r="G5" s="47">
        <v>5.83</v>
      </c>
      <c r="H5" s="36">
        <v>0.11692176899999999</v>
      </c>
      <c r="I5" s="47">
        <v>0.56363925500000001</v>
      </c>
      <c r="J5" s="47">
        <v>2.408276818</v>
      </c>
      <c r="K5" s="49">
        <v>2.44</v>
      </c>
      <c r="L5" s="49">
        <v>0.13</v>
      </c>
      <c r="M5" s="47">
        <f t="shared" si="0"/>
        <v>18.769230769230766</v>
      </c>
      <c r="N5">
        <v>0.79</v>
      </c>
      <c r="O5" s="38">
        <v>4.25</v>
      </c>
      <c r="P5" s="47">
        <v>0.73129467299999995</v>
      </c>
    </row>
    <row r="6" spans="1:16" x14ac:dyDescent="0.3">
      <c r="A6" s="35">
        <f t="shared" si="1"/>
        <v>5</v>
      </c>
      <c r="B6" s="37">
        <f t="shared" si="2"/>
        <v>42943</v>
      </c>
      <c r="C6" s="35" t="s">
        <v>2</v>
      </c>
      <c r="D6" s="35" t="s">
        <v>7</v>
      </c>
      <c r="E6" s="36" t="s">
        <v>44</v>
      </c>
      <c r="F6" s="36">
        <v>26.66</v>
      </c>
      <c r="G6" s="47">
        <v>5.69</v>
      </c>
      <c r="H6" s="36">
        <v>0.119292472</v>
      </c>
      <c r="I6" s="47">
        <v>0.83694156500000005</v>
      </c>
      <c r="J6" s="47">
        <v>11.382405289999999</v>
      </c>
      <c r="K6" s="49">
        <v>3.6</v>
      </c>
      <c r="L6" s="49">
        <v>0.22</v>
      </c>
      <c r="M6" s="47">
        <f t="shared" si="0"/>
        <v>16.363636363636363</v>
      </c>
      <c r="N6">
        <v>62.81</v>
      </c>
      <c r="O6" s="38">
        <v>9.5079999999999991</v>
      </c>
      <c r="P6" s="47">
        <v>0.636884173</v>
      </c>
    </row>
    <row r="7" spans="1:16" x14ac:dyDescent="0.3">
      <c r="A7" s="35">
        <f t="shared" si="1"/>
        <v>6</v>
      </c>
      <c r="B7" s="37">
        <f t="shared" si="2"/>
        <v>42943</v>
      </c>
      <c r="C7" s="35" t="s">
        <v>2</v>
      </c>
      <c r="D7" s="35" t="s">
        <v>7</v>
      </c>
      <c r="E7" s="36" t="s">
        <v>45</v>
      </c>
      <c r="F7" s="36">
        <v>26.66</v>
      </c>
      <c r="G7" s="47">
        <v>5.6</v>
      </c>
      <c r="H7" s="36">
        <v>0.130536131</v>
      </c>
      <c r="I7" s="47">
        <v>0.52819014900000005</v>
      </c>
      <c r="J7" s="47">
        <v>2.1127605950000001</v>
      </c>
      <c r="K7" s="49">
        <v>3.73</v>
      </c>
      <c r="L7" s="49">
        <v>0.22</v>
      </c>
      <c r="M7" s="47">
        <f t="shared" si="0"/>
        <v>16.954545454545453</v>
      </c>
      <c r="N7">
        <v>181.13</v>
      </c>
      <c r="O7" s="38">
        <v>6.1340000000000003</v>
      </c>
      <c r="P7" s="47">
        <v>0.63805151500000001</v>
      </c>
    </row>
    <row r="8" spans="1:16" x14ac:dyDescent="0.3">
      <c r="A8" s="35">
        <f t="shared" si="1"/>
        <v>7</v>
      </c>
      <c r="B8" s="37">
        <f t="shared" si="2"/>
        <v>42943</v>
      </c>
      <c r="C8" s="35" t="s">
        <v>2</v>
      </c>
      <c r="D8" s="35" t="s">
        <v>43</v>
      </c>
      <c r="E8" s="36" t="s">
        <v>44</v>
      </c>
      <c r="F8" s="36">
        <v>26.66</v>
      </c>
      <c r="G8" s="47">
        <v>5.61</v>
      </c>
      <c r="H8" s="36">
        <v>0.120199693</v>
      </c>
      <c r="I8" s="47">
        <v>0.51959842899999997</v>
      </c>
      <c r="J8" s="47">
        <v>3.1175905730000002</v>
      </c>
      <c r="K8" s="49">
        <v>3.13</v>
      </c>
      <c r="L8" s="49">
        <v>0.18</v>
      </c>
      <c r="M8" s="47">
        <f t="shared" si="0"/>
        <v>17.388888888888889</v>
      </c>
      <c r="N8">
        <v>111.1</v>
      </c>
      <c r="O8" s="38">
        <v>7.109</v>
      </c>
      <c r="P8" s="47">
        <v>1.653652414</v>
      </c>
    </row>
    <row r="9" spans="1:16" x14ac:dyDescent="0.3">
      <c r="A9" s="35">
        <f t="shared" si="1"/>
        <v>8</v>
      </c>
      <c r="B9" s="37">
        <f t="shared" si="2"/>
        <v>42943</v>
      </c>
      <c r="C9" s="35" t="s">
        <v>2</v>
      </c>
      <c r="D9" s="35" t="s">
        <v>43</v>
      </c>
      <c r="E9" s="36" t="s">
        <v>45</v>
      </c>
      <c r="F9" s="36">
        <v>26.66</v>
      </c>
      <c r="G9" s="47">
        <v>5.68</v>
      </c>
      <c r="H9" s="36">
        <v>0.138461538</v>
      </c>
      <c r="I9" s="47">
        <v>0.51523692099999996</v>
      </c>
      <c r="J9" s="47">
        <v>4.0073982719999997</v>
      </c>
      <c r="K9" s="49">
        <v>2.25</v>
      </c>
      <c r="L9" s="49">
        <v>0.13</v>
      </c>
      <c r="M9" s="47">
        <f t="shared" si="0"/>
        <v>17.307692307692307</v>
      </c>
      <c r="N9">
        <v>13.55</v>
      </c>
      <c r="O9" s="38">
        <v>4.7560000000000002</v>
      </c>
      <c r="P9" s="47">
        <v>0.33168022400000002</v>
      </c>
    </row>
    <row r="10" spans="1:16" x14ac:dyDescent="0.3">
      <c r="A10" s="35">
        <f t="shared" si="1"/>
        <v>9</v>
      </c>
      <c r="B10" s="37">
        <f t="shared" si="2"/>
        <v>42943</v>
      </c>
      <c r="C10" s="35" t="s">
        <v>2</v>
      </c>
      <c r="D10" s="35" t="s">
        <v>7</v>
      </c>
      <c r="E10" s="36" t="s">
        <v>44</v>
      </c>
      <c r="F10" s="36">
        <v>26.66</v>
      </c>
      <c r="G10" s="47">
        <v>5.88</v>
      </c>
      <c r="H10" s="36">
        <v>0.11010558099999999</v>
      </c>
      <c r="I10" s="47">
        <v>0.65699126799999996</v>
      </c>
      <c r="J10" s="47">
        <v>4.3251925120000001</v>
      </c>
      <c r="K10" s="49">
        <v>4.37</v>
      </c>
      <c r="L10" s="49">
        <v>0.25</v>
      </c>
      <c r="M10" s="47">
        <f t="shared" si="0"/>
        <v>17.48</v>
      </c>
      <c r="N10">
        <v>102.92</v>
      </c>
      <c r="O10" s="38">
        <v>5.5709999999999997</v>
      </c>
      <c r="P10" s="47">
        <v>1.8455164079999999</v>
      </c>
    </row>
    <row r="11" spans="1:16" x14ac:dyDescent="0.3">
      <c r="A11" s="35">
        <f t="shared" si="1"/>
        <v>10</v>
      </c>
      <c r="B11" s="37">
        <f t="shared" si="2"/>
        <v>42943</v>
      </c>
      <c r="C11" s="35" t="s">
        <v>2</v>
      </c>
      <c r="D11" s="35" t="s">
        <v>43</v>
      </c>
      <c r="E11" s="36" t="s">
        <v>45</v>
      </c>
      <c r="F11" s="36">
        <v>26.66</v>
      </c>
      <c r="G11" s="47">
        <v>5.68</v>
      </c>
      <c r="H11" s="36">
        <v>0.110255371</v>
      </c>
      <c r="I11" s="47">
        <v>2.3123671680000002</v>
      </c>
      <c r="J11" s="47">
        <v>41.515057059999997</v>
      </c>
      <c r="K11" s="49">
        <v>2.87</v>
      </c>
      <c r="L11" s="49">
        <v>0.17</v>
      </c>
      <c r="M11" s="47">
        <f t="shared" si="0"/>
        <v>16.882352941176471</v>
      </c>
      <c r="N11">
        <v>8.7200000000000006</v>
      </c>
      <c r="O11" s="38">
        <v>5.0519999999999996</v>
      </c>
      <c r="P11" s="47">
        <v>0.398971309</v>
      </c>
    </row>
    <row r="12" spans="1:16" x14ac:dyDescent="0.3">
      <c r="A12" s="35">
        <f t="shared" si="1"/>
        <v>11</v>
      </c>
      <c r="B12" s="37">
        <f t="shared" si="2"/>
        <v>42943</v>
      </c>
      <c r="C12" s="35" t="s">
        <v>2</v>
      </c>
      <c r="D12" s="35" t="s">
        <v>7</v>
      </c>
      <c r="E12" s="36" t="s">
        <v>44</v>
      </c>
      <c r="F12" s="36">
        <v>26.66</v>
      </c>
      <c r="G12" s="47">
        <v>5.62</v>
      </c>
      <c r="H12" s="36">
        <v>0.12100639000000001</v>
      </c>
      <c r="I12" s="47">
        <v>0.67455603500000005</v>
      </c>
      <c r="J12" s="47">
        <v>24.076461569999999</v>
      </c>
      <c r="K12" s="49">
        <v>2.66</v>
      </c>
      <c r="L12" s="49">
        <v>0.16</v>
      </c>
      <c r="M12" s="47">
        <f t="shared" si="0"/>
        <v>16.625</v>
      </c>
      <c r="N12">
        <v>-0.34</v>
      </c>
      <c r="O12" s="38">
        <v>4.7779999999999996</v>
      </c>
      <c r="P12" s="47">
        <v>0.33338456599999999</v>
      </c>
    </row>
    <row r="13" spans="1:16" x14ac:dyDescent="0.3">
      <c r="A13" s="35">
        <f t="shared" si="1"/>
        <v>12</v>
      </c>
      <c r="B13" s="37">
        <f t="shared" si="2"/>
        <v>42943</v>
      </c>
      <c r="C13" s="35" t="s">
        <v>2</v>
      </c>
      <c r="D13" s="35" t="s">
        <v>43</v>
      </c>
      <c r="E13" s="36" t="s">
        <v>45</v>
      </c>
      <c r="F13" s="36">
        <v>26.66</v>
      </c>
      <c r="G13" s="47">
        <v>5.8</v>
      </c>
      <c r="H13" s="36">
        <v>0.11115311899999999</v>
      </c>
      <c r="I13" s="47">
        <v>0.63757440499999996</v>
      </c>
      <c r="J13" s="47">
        <v>5.3662512419999997</v>
      </c>
      <c r="K13" s="49">
        <v>2.72</v>
      </c>
      <c r="L13" s="49">
        <v>0.15</v>
      </c>
      <c r="M13" s="47">
        <f t="shared" si="0"/>
        <v>18.133333333333336</v>
      </c>
      <c r="N13">
        <v>104.17</v>
      </c>
      <c r="O13" s="38">
        <v>4.5279999999999996</v>
      </c>
      <c r="P13" s="47">
        <v>0.69884056999999999</v>
      </c>
    </row>
    <row r="14" spans="1:16" x14ac:dyDescent="0.3">
      <c r="A14" s="35">
        <v>1</v>
      </c>
      <c r="B14" s="37">
        <f t="shared" si="2"/>
        <v>42943</v>
      </c>
      <c r="C14" s="35" t="s">
        <v>3</v>
      </c>
      <c r="D14" s="35" t="s">
        <v>43</v>
      </c>
      <c r="E14" s="35" t="s">
        <v>5</v>
      </c>
      <c r="F14" s="36">
        <v>26.66</v>
      </c>
      <c r="G14" s="47">
        <v>5.0199999999999996</v>
      </c>
      <c r="H14" s="36">
        <v>0.513503233</v>
      </c>
      <c r="I14" s="47">
        <v>6.4486654689999998</v>
      </c>
      <c r="J14" s="47">
        <v>0.60456238799999995</v>
      </c>
      <c r="K14" s="49">
        <v>7.8</v>
      </c>
      <c r="L14" s="49">
        <v>0.61</v>
      </c>
      <c r="M14" s="47">
        <f t="shared" si="0"/>
        <v>12.78688524590164</v>
      </c>
      <c r="N14">
        <v>27.04</v>
      </c>
      <c r="O14" s="38">
        <v>1.319</v>
      </c>
      <c r="P14" s="47">
        <v>4.7482049359999996</v>
      </c>
    </row>
    <row r="15" spans="1:16" x14ac:dyDescent="0.3">
      <c r="A15" s="35">
        <f>A14+1</f>
        <v>2</v>
      </c>
      <c r="B15" s="37">
        <f t="shared" si="2"/>
        <v>42943</v>
      </c>
      <c r="C15" s="35" t="s">
        <v>3</v>
      </c>
      <c r="D15" s="35" t="s">
        <v>7</v>
      </c>
      <c r="E15" s="35" t="s">
        <v>5</v>
      </c>
      <c r="F15" s="36">
        <v>26.66</v>
      </c>
      <c r="G15" s="47">
        <v>5.38</v>
      </c>
      <c r="H15" s="36">
        <v>0.49881516599999998</v>
      </c>
      <c r="I15" s="47">
        <v>14.084272009999999</v>
      </c>
      <c r="J15" s="47">
        <v>0.56337088000000002</v>
      </c>
      <c r="K15" s="49">
        <v>5.24</v>
      </c>
      <c r="L15" s="49">
        <v>0.3</v>
      </c>
      <c r="M15" s="47">
        <f t="shared" si="0"/>
        <v>17.466666666666669</v>
      </c>
      <c r="N15">
        <v>109.11</v>
      </c>
      <c r="O15" s="38">
        <v>0.51200000000000001</v>
      </c>
      <c r="P15" s="47">
        <v>1.001415221</v>
      </c>
    </row>
    <row r="16" spans="1:16" x14ac:dyDescent="0.3">
      <c r="A16" s="35">
        <f t="shared" ref="A16:A25" si="3">A15+1</f>
        <v>3</v>
      </c>
      <c r="B16" s="37">
        <f t="shared" si="2"/>
        <v>42943</v>
      </c>
      <c r="C16" s="35" t="s">
        <v>3</v>
      </c>
      <c r="D16" s="35" t="s">
        <v>7</v>
      </c>
      <c r="E16" s="35" t="s">
        <v>5</v>
      </c>
      <c r="F16" s="36">
        <v>26.66</v>
      </c>
      <c r="G16" s="47">
        <v>5.86</v>
      </c>
      <c r="H16" s="36">
        <v>0.470504229</v>
      </c>
      <c r="I16" s="47">
        <v>18.345058999999999</v>
      </c>
      <c r="J16" s="47">
        <v>0.51919978300000003</v>
      </c>
      <c r="K16" s="49">
        <v>6.63</v>
      </c>
      <c r="L16" s="49">
        <v>0.32</v>
      </c>
      <c r="M16" s="47">
        <f t="shared" si="0"/>
        <v>20.71875</v>
      </c>
      <c r="N16">
        <v>171.73</v>
      </c>
      <c r="O16" s="38">
        <v>-0.16400000000000001</v>
      </c>
      <c r="P16" s="47">
        <v>0.29322957500000002</v>
      </c>
    </row>
    <row r="17" spans="1:16" x14ac:dyDescent="0.3">
      <c r="A17" s="35">
        <f t="shared" si="3"/>
        <v>4</v>
      </c>
      <c r="B17" s="37">
        <f t="shared" si="2"/>
        <v>42943</v>
      </c>
      <c r="C17" s="35" t="s">
        <v>3</v>
      </c>
      <c r="D17" s="35" t="s">
        <v>43</v>
      </c>
      <c r="E17" s="35" t="s">
        <v>5</v>
      </c>
      <c r="F17" s="36">
        <v>26.66</v>
      </c>
      <c r="G17" s="47">
        <v>4.4000000000000004</v>
      </c>
      <c r="H17" s="36">
        <v>0.44707624000000001</v>
      </c>
      <c r="I17" s="47">
        <v>1.9361794299999999</v>
      </c>
      <c r="J17" s="47">
        <v>2.1121957419999999</v>
      </c>
      <c r="K17" s="49">
        <v>5.52</v>
      </c>
      <c r="L17" s="49">
        <v>0.33</v>
      </c>
      <c r="M17" s="47">
        <f t="shared" si="0"/>
        <v>16.727272727272727</v>
      </c>
      <c r="N17">
        <v>38.04</v>
      </c>
      <c r="O17" s="38">
        <v>1.4159999999999999</v>
      </c>
      <c r="P17" s="47">
        <v>0.75441535000000004</v>
      </c>
    </row>
    <row r="18" spans="1:16" x14ac:dyDescent="0.3">
      <c r="A18" s="35">
        <f t="shared" si="3"/>
        <v>5</v>
      </c>
      <c r="B18" s="37">
        <f t="shared" si="2"/>
        <v>42943</v>
      </c>
      <c r="C18" s="35" t="s">
        <v>3</v>
      </c>
      <c r="D18" s="35" t="s">
        <v>43</v>
      </c>
      <c r="E18" s="35" t="s">
        <v>5</v>
      </c>
      <c r="F18" s="36">
        <v>26.66</v>
      </c>
      <c r="G18" s="47">
        <v>5.0999999999999996</v>
      </c>
      <c r="H18" s="36">
        <v>0.40956826099999999</v>
      </c>
      <c r="I18" s="47">
        <v>2.7507497019999998</v>
      </c>
      <c r="J18" s="47">
        <v>0.62874278900000002</v>
      </c>
      <c r="K18" s="49">
        <v>4.3899999999999997</v>
      </c>
      <c r="L18" s="49">
        <v>0.22</v>
      </c>
      <c r="M18" s="47">
        <f t="shared" si="0"/>
        <v>19.954545454545453</v>
      </c>
      <c r="N18">
        <v>19.28</v>
      </c>
      <c r="O18" s="38">
        <v>0.26100000000000001</v>
      </c>
      <c r="P18" s="47">
        <v>2.0211110309999998</v>
      </c>
    </row>
    <row r="19" spans="1:16" x14ac:dyDescent="0.3">
      <c r="A19" s="35">
        <f t="shared" si="3"/>
        <v>6</v>
      </c>
      <c r="B19" s="37">
        <f t="shared" si="2"/>
        <v>42943</v>
      </c>
      <c r="C19" s="35" t="s">
        <v>3</v>
      </c>
      <c r="D19" s="35" t="s">
        <v>43</v>
      </c>
      <c r="E19" s="35" t="s">
        <v>5</v>
      </c>
      <c r="F19" s="36">
        <v>26.66</v>
      </c>
      <c r="G19" s="47">
        <v>5.18</v>
      </c>
      <c r="H19" s="36">
        <v>0.35382363700000002</v>
      </c>
      <c r="I19" s="47">
        <v>1.4970400180000001</v>
      </c>
      <c r="J19" s="47">
        <v>1.8713000230000001</v>
      </c>
      <c r="K19" s="49">
        <v>4.33</v>
      </c>
      <c r="L19" s="49">
        <v>0.23</v>
      </c>
      <c r="M19" s="47">
        <f t="shared" si="0"/>
        <v>18.826086956521738</v>
      </c>
      <c r="N19">
        <v>540.08000000000004</v>
      </c>
      <c r="O19" s="38">
        <v>1.1220000000000001</v>
      </c>
      <c r="P19" s="47">
        <v>2.3596162139999999</v>
      </c>
    </row>
    <row r="20" spans="1:16" x14ac:dyDescent="0.3">
      <c r="A20" s="35">
        <f t="shared" si="3"/>
        <v>7</v>
      </c>
      <c r="B20" s="37">
        <f t="shared" si="2"/>
        <v>42943</v>
      </c>
      <c r="C20" s="35" t="s">
        <v>3</v>
      </c>
      <c r="D20" s="35" t="s">
        <v>43</v>
      </c>
      <c r="E20" s="35" t="s">
        <v>5</v>
      </c>
      <c r="F20" s="36">
        <v>26.66</v>
      </c>
      <c r="G20" s="47">
        <v>4.8899999999999997</v>
      </c>
      <c r="H20" s="36">
        <v>0.42412297999999998</v>
      </c>
      <c r="I20" s="47">
        <v>1.6228802449999999</v>
      </c>
      <c r="J20" s="47">
        <v>1.2983041959999999</v>
      </c>
      <c r="K20" s="49">
        <v>5.65</v>
      </c>
      <c r="L20" s="49">
        <v>0.33</v>
      </c>
      <c r="M20" s="47">
        <f t="shared" si="0"/>
        <v>17.121212121212121</v>
      </c>
      <c r="N20">
        <v>158.16999999999999</v>
      </c>
      <c r="O20" s="38">
        <v>0.35899999999999999</v>
      </c>
      <c r="P20" s="47">
        <v>1.683663446</v>
      </c>
    </row>
    <row r="21" spans="1:16" x14ac:dyDescent="0.3">
      <c r="A21" s="35">
        <f t="shared" si="3"/>
        <v>8</v>
      </c>
      <c r="B21" s="37">
        <f t="shared" si="2"/>
        <v>42943</v>
      </c>
      <c r="C21" s="35" t="s">
        <v>3</v>
      </c>
      <c r="D21" s="35" t="s">
        <v>7</v>
      </c>
      <c r="E21" s="35" t="s">
        <v>5</v>
      </c>
      <c r="F21" s="36">
        <v>26.66</v>
      </c>
      <c r="G21" s="47">
        <v>5.67</v>
      </c>
      <c r="H21" s="36">
        <v>0.30860299899999999</v>
      </c>
      <c r="I21" s="47">
        <v>12.10895189</v>
      </c>
      <c r="J21" s="47">
        <v>0.47090368500000002</v>
      </c>
      <c r="K21" s="49">
        <v>2.88</v>
      </c>
      <c r="L21" s="49">
        <v>0.11</v>
      </c>
      <c r="M21" s="47">
        <f t="shared" si="0"/>
        <v>26.18181818181818</v>
      </c>
      <c r="N21">
        <v>98.18</v>
      </c>
      <c r="O21" s="38">
        <v>-5.8000000000000003E-2</v>
      </c>
      <c r="P21" s="47">
        <v>0.34805971800000002</v>
      </c>
    </row>
    <row r="22" spans="1:16" x14ac:dyDescent="0.3">
      <c r="A22" s="35">
        <f t="shared" si="3"/>
        <v>9</v>
      </c>
      <c r="B22" s="37">
        <f t="shared" si="2"/>
        <v>42943</v>
      </c>
      <c r="C22" s="35" t="s">
        <v>3</v>
      </c>
      <c r="D22" s="35" t="s">
        <v>7</v>
      </c>
      <c r="E22" s="35" t="s">
        <v>5</v>
      </c>
      <c r="F22" s="36">
        <v>26.66</v>
      </c>
      <c r="G22" s="47">
        <v>5.66</v>
      </c>
      <c r="H22" s="36">
        <v>0.43297101399999999</v>
      </c>
      <c r="I22" s="47">
        <v>22.910771319999998</v>
      </c>
      <c r="J22" s="47">
        <v>0.55111821000000005</v>
      </c>
      <c r="K22" s="49">
        <v>3.93</v>
      </c>
      <c r="L22" s="49">
        <v>0.19</v>
      </c>
      <c r="M22" s="47">
        <f t="shared" si="0"/>
        <v>20.684210526315791</v>
      </c>
      <c r="N22">
        <v>87.66</v>
      </c>
      <c r="O22" s="38">
        <v>0.52900000000000003</v>
      </c>
      <c r="P22" s="47">
        <v>0.23979265799999999</v>
      </c>
    </row>
    <row r="23" spans="1:16" x14ac:dyDescent="0.3">
      <c r="A23" s="35">
        <f t="shared" si="3"/>
        <v>10</v>
      </c>
      <c r="B23" s="37">
        <f t="shared" si="2"/>
        <v>42943</v>
      </c>
      <c r="C23" s="35" t="s">
        <v>3</v>
      </c>
      <c r="D23" s="35" t="s">
        <v>7</v>
      </c>
      <c r="E23" s="35" t="s">
        <v>5</v>
      </c>
      <c r="F23" s="36">
        <v>26.66</v>
      </c>
      <c r="G23" s="47">
        <v>5.84</v>
      </c>
      <c r="H23" s="36">
        <v>0.36253422000000002</v>
      </c>
      <c r="I23" s="47">
        <v>6.7971542720000002</v>
      </c>
      <c r="J23" s="47">
        <v>0.50084294600000001</v>
      </c>
      <c r="K23" s="49">
        <v>2.73</v>
      </c>
      <c r="L23" s="49">
        <v>0.09</v>
      </c>
      <c r="M23" s="47">
        <f t="shared" si="0"/>
        <v>30.333333333333336</v>
      </c>
      <c r="N23">
        <v>37.53</v>
      </c>
      <c r="O23" s="38">
        <v>-1.4E-2</v>
      </c>
      <c r="P23" s="47">
        <v>-0.50084294600000001</v>
      </c>
    </row>
    <row r="24" spans="1:16" x14ac:dyDescent="0.3">
      <c r="A24" s="35">
        <f t="shared" si="3"/>
        <v>11</v>
      </c>
      <c r="B24" s="37">
        <f t="shared" si="2"/>
        <v>42943</v>
      </c>
      <c r="C24" s="35" t="s">
        <v>3</v>
      </c>
      <c r="D24" s="35" t="s">
        <v>7</v>
      </c>
      <c r="E24" s="35" t="s">
        <v>5</v>
      </c>
      <c r="F24" s="36">
        <v>26.66</v>
      </c>
      <c r="G24" s="47">
        <v>5.5</v>
      </c>
      <c r="H24" s="36">
        <v>0.40171606900000001</v>
      </c>
      <c r="I24" s="47">
        <v>13.37157758</v>
      </c>
      <c r="J24" s="47">
        <v>0.71209584800000003</v>
      </c>
      <c r="K24" s="49">
        <v>4.32</v>
      </c>
      <c r="L24" s="49">
        <v>0.2</v>
      </c>
      <c r="M24" s="47">
        <f t="shared" si="0"/>
        <v>21.6</v>
      </c>
      <c r="N24">
        <v>46.15</v>
      </c>
      <c r="O24" s="38">
        <v>0.55200000000000005</v>
      </c>
      <c r="P24" s="47">
        <v>1.0523926800000001</v>
      </c>
    </row>
    <row r="25" spans="1:16" x14ac:dyDescent="0.3">
      <c r="A25" s="35">
        <f t="shared" si="3"/>
        <v>12</v>
      </c>
      <c r="B25" s="37">
        <f t="shared" si="2"/>
        <v>42943</v>
      </c>
      <c r="C25" s="35" t="s">
        <v>3</v>
      </c>
      <c r="D25" s="35" t="s">
        <v>43</v>
      </c>
      <c r="E25" s="35" t="s">
        <v>5</v>
      </c>
      <c r="F25" s="36">
        <v>26.66</v>
      </c>
      <c r="G25" s="47">
        <v>4.82</v>
      </c>
      <c r="H25" s="36">
        <v>0.498634413</v>
      </c>
      <c r="I25" s="47">
        <v>2.839546656</v>
      </c>
      <c r="J25" s="47">
        <v>0.73278623399999998</v>
      </c>
      <c r="K25" s="49">
        <v>5.85</v>
      </c>
      <c r="L25" s="49">
        <v>0.41</v>
      </c>
      <c r="M25" s="47">
        <f t="shared" si="0"/>
        <v>14.268292682926829</v>
      </c>
      <c r="N25">
        <v>31.59</v>
      </c>
      <c r="O25" s="38">
        <v>-5.0999999999999997E-2</v>
      </c>
      <c r="P25" s="47">
        <v>2.7112568459999999</v>
      </c>
    </row>
    <row r="26" spans="1:16" x14ac:dyDescent="0.3">
      <c r="A26" s="35">
        <v>1</v>
      </c>
      <c r="B26" s="37">
        <v>43005</v>
      </c>
      <c r="C26" s="35" t="s">
        <v>2</v>
      </c>
      <c r="D26" s="35" t="s">
        <v>7</v>
      </c>
      <c r="E26" s="36" t="s">
        <v>44</v>
      </c>
      <c r="F26" s="48">
        <v>25.55</v>
      </c>
      <c r="G26" s="47">
        <v>5.78</v>
      </c>
      <c r="H26" s="46">
        <v>0.23206602000000001</v>
      </c>
      <c r="I26" s="47">
        <v>0.82679065100000004</v>
      </c>
      <c r="J26" s="47">
        <v>2.6575413769999998</v>
      </c>
      <c r="K26" s="49">
        <v>4.04</v>
      </c>
      <c r="L26" s="49">
        <v>0.2</v>
      </c>
      <c r="M26" s="47">
        <f t="shared" si="0"/>
        <v>20.2</v>
      </c>
      <c r="N26" s="45">
        <v>611.71</v>
      </c>
      <c r="O26" s="38">
        <v>5.8840000000000003</v>
      </c>
      <c r="P26" s="47">
        <v>0.39536755899999998</v>
      </c>
    </row>
    <row r="27" spans="1:16" x14ac:dyDescent="0.3">
      <c r="A27" s="35">
        <f>1+A26</f>
        <v>2</v>
      </c>
      <c r="B27" s="37">
        <f>B26</f>
        <v>43005</v>
      </c>
      <c r="C27" s="35" t="s">
        <v>2</v>
      </c>
      <c r="D27" s="35" t="s">
        <v>7</v>
      </c>
      <c r="E27" s="36" t="s">
        <v>45</v>
      </c>
      <c r="F27" s="48">
        <v>25.55</v>
      </c>
      <c r="G27" s="47">
        <v>5.68</v>
      </c>
      <c r="H27" s="46">
        <v>0.248996572</v>
      </c>
      <c r="I27" s="47">
        <v>0.884542151</v>
      </c>
      <c r="J27" s="47">
        <v>4.169984425</v>
      </c>
      <c r="K27" s="49">
        <v>4.32</v>
      </c>
      <c r="L27" s="49">
        <v>0.21</v>
      </c>
      <c r="M27" s="47">
        <f t="shared" si="0"/>
        <v>20.571428571428573</v>
      </c>
      <c r="N27" s="45">
        <v>881.15</v>
      </c>
      <c r="O27" s="38">
        <v>6.194</v>
      </c>
      <c r="P27" s="47">
        <v>0.57529289800000005</v>
      </c>
    </row>
    <row r="28" spans="1:16" x14ac:dyDescent="0.3">
      <c r="A28" s="35">
        <f t="shared" ref="A28:A37" si="4">1+A27</f>
        <v>3</v>
      </c>
      <c r="B28" s="37">
        <f t="shared" ref="B28:B49" si="5">B27</f>
        <v>43005</v>
      </c>
      <c r="C28" s="35" t="s">
        <v>2</v>
      </c>
      <c r="D28" s="35" t="s">
        <v>43</v>
      </c>
      <c r="E28" s="36" t="s">
        <v>44</v>
      </c>
      <c r="F28" s="48">
        <v>25.55</v>
      </c>
      <c r="G28" s="47">
        <v>6.09</v>
      </c>
      <c r="H28" s="46">
        <v>0.17286648800000001</v>
      </c>
      <c r="I28" s="47">
        <v>0.80122723100000004</v>
      </c>
      <c r="J28" s="47">
        <v>3.6627530560000001</v>
      </c>
      <c r="K28" s="49">
        <v>2.4900000000000002</v>
      </c>
      <c r="L28" s="49">
        <v>0.14000000000000001</v>
      </c>
      <c r="M28" s="47">
        <f t="shared" si="0"/>
        <v>17.785714285714285</v>
      </c>
      <c r="N28" s="45">
        <v>568.09</v>
      </c>
      <c r="O28" s="38">
        <v>5.94</v>
      </c>
      <c r="P28" s="47">
        <v>0.35730275700000003</v>
      </c>
    </row>
    <row r="29" spans="1:16" x14ac:dyDescent="0.3">
      <c r="A29" s="35">
        <f t="shared" si="4"/>
        <v>4</v>
      </c>
      <c r="B29" s="37">
        <f t="shared" si="5"/>
        <v>43005</v>
      </c>
      <c r="C29" s="35" t="s">
        <v>2</v>
      </c>
      <c r="D29" s="35" t="s">
        <v>43</v>
      </c>
      <c r="E29" s="36" t="s">
        <v>45</v>
      </c>
      <c r="F29" s="48">
        <v>25.55</v>
      </c>
      <c r="G29" s="47">
        <v>5.98</v>
      </c>
      <c r="H29" s="46">
        <v>0.17211030899999999</v>
      </c>
      <c r="I29" s="47">
        <v>0.70022631199999996</v>
      </c>
      <c r="J29" s="47">
        <v>2.509144284</v>
      </c>
      <c r="K29" s="49">
        <v>2.39</v>
      </c>
      <c r="L29" s="49">
        <v>0.13</v>
      </c>
      <c r="M29" s="47">
        <f t="shared" si="0"/>
        <v>18.384615384615383</v>
      </c>
      <c r="N29" s="45">
        <v>522.70000000000005</v>
      </c>
      <c r="O29" s="38">
        <v>4.8049999999999997</v>
      </c>
      <c r="P29" s="47">
        <v>0.16543808500000001</v>
      </c>
    </row>
    <row r="30" spans="1:16" x14ac:dyDescent="0.3">
      <c r="A30" s="35">
        <f t="shared" si="4"/>
        <v>5</v>
      </c>
      <c r="B30" s="37">
        <f t="shared" si="5"/>
        <v>43005</v>
      </c>
      <c r="C30" s="35" t="s">
        <v>2</v>
      </c>
      <c r="D30" s="35" t="s">
        <v>7</v>
      </c>
      <c r="E30" s="36" t="s">
        <v>44</v>
      </c>
      <c r="F30" s="48">
        <v>25.55</v>
      </c>
      <c r="G30" s="47">
        <v>5.76</v>
      </c>
      <c r="H30" s="46">
        <v>0.16655062100000001</v>
      </c>
      <c r="I30" s="47">
        <v>0.61458263499999999</v>
      </c>
      <c r="J30" s="47">
        <v>1.508521014</v>
      </c>
      <c r="K30" s="49">
        <v>2.58</v>
      </c>
      <c r="L30" s="49">
        <v>0.16</v>
      </c>
      <c r="M30" s="47">
        <f t="shared" si="0"/>
        <v>16.125</v>
      </c>
      <c r="N30" s="45">
        <v>574.44000000000005</v>
      </c>
      <c r="O30" s="38">
        <v>9.6449999999999996</v>
      </c>
      <c r="P30" s="47">
        <v>1.2169248429999999</v>
      </c>
    </row>
    <row r="31" spans="1:16" x14ac:dyDescent="0.3">
      <c r="A31" s="35">
        <f t="shared" si="4"/>
        <v>6</v>
      </c>
      <c r="B31" s="37">
        <f t="shared" si="5"/>
        <v>43005</v>
      </c>
      <c r="C31" s="35" t="s">
        <v>2</v>
      </c>
      <c r="D31" s="35" t="s">
        <v>7</v>
      </c>
      <c r="E31" s="36" t="s">
        <v>45</v>
      </c>
      <c r="F31" s="48">
        <v>25.55</v>
      </c>
      <c r="G31" s="47">
        <v>5.72</v>
      </c>
      <c r="H31" s="46">
        <v>0.194503974</v>
      </c>
      <c r="I31" s="47">
        <v>0.684163152</v>
      </c>
      <c r="J31" s="47">
        <v>2.4515846290000001</v>
      </c>
      <c r="K31" s="49">
        <v>2.99</v>
      </c>
      <c r="L31" s="49">
        <v>0.17</v>
      </c>
      <c r="M31" s="47">
        <f t="shared" si="0"/>
        <v>17.588235294117649</v>
      </c>
      <c r="N31" s="45">
        <v>1030.22</v>
      </c>
      <c r="O31" s="38">
        <v>6.3650000000000002</v>
      </c>
      <c r="P31" s="47">
        <v>1.1467058569999999</v>
      </c>
    </row>
    <row r="32" spans="1:16" x14ac:dyDescent="0.3">
      <c r="A32" s="35">
        <f t="shared" si="4"/>
        <v>7</v>
      </c>
      <c r="B32" s="37">
        <f t="shared" si="5"/>
        <v>43005</v>
      </c>
      <c r="C32" s="35" t="s">
        <v>2</v>
      </c>
      <c r="D32" s="35" t="s">
        <v>43</v>
      </c>
      <c r="E32" s="36" t="s">
        <v>44</v>
      </c>
      <c r="F32" s="48">
        <v>25.55</v>
      </c>
      <c r="G32" s="47">
        <v>5.74</v>
      </c>
      <c r="H32" s="46">
        <v>0.14899995799999999</v>
      </c>
      <c r="I32" s="47">
        <v>0.62823663699999999</v>
      </c>
      <c r="J32" s="47">
        <v>3.8836446659999999</v>
      </c>
      <c r="K32" s="49">
        <v>2.04</v>
      </c>
      <c r="L32" s="49">
        <v>0.14000000000000001</v>
      </c>
      <c r="M32" s="47">
        <f t="shared" si="0"/>
        <v>14.571428571428571</v>
      </c>
      <c r="N32" s="45">
        <v>540.42999999999995</v>
      </c>
      <c r="O32" s="38">
        <v>6.875</v>
      </c>
      <c r="P32" s="47">
        <v>0.75151248900000001</v>
      </c>
    </row>
    <row r="33" spans="1:16" x14ac:dyDescent="0.3">
      <c r="A33" s="35">
        <f t="shared" si="4"/>
        <v>8</v>
      </c>
      <c r="B33" s="37">
        <f t="shared" si="5"/>
        <v>43005</v>
      </c>
      <c r="C33" s="35" t="s">
        <v>2</v>
      </c>
      <c r="D33" s="35" t="s">
        <v>43</v>
      </c>
      <c r="E33" s="36" t="s">
        <v>45</v>
      </c>
      <c r="F33" s="48">
        <v>25.55</v>
      </c>
      <c r="G33" s="47">
        <v>5.62</v>
      </c>
      <c r="H33" s="46">
        <v>0.15230930600000001</v>
      </c>
      <c r="I33" s="47">
        <v>0.58518291899999997</v>
      </c>
      <c r="J33" s="47">
        <v>2.021540994</v>
      </c>
      <c r="K33" s="49">
        <v>1.97</v>
      </c>
      <c r="L33" s="49">
        <v>0.11</v>
      </c>
      <c r="M33" s="47">
        <f t="shared" si="0"/>
        <v>17.90909090909091</v>
      </c>
      <c r="N33" s="45">
        <v>421.63</v>
      </c>
      <c r="O33" s="38">
        <v>5.1150000000000002</v>
      </c>
      <c r="P33" s="47">
        <v>0.20389752799999999</v>
      </c>
    </row>
    <row r="34" spans="1:16" x14ac:dyDescent="0.3">
      <c r="A34" s="35">
        <f t="shared" si="4"/>
        <v>9</v>
      </c>
      <c r="B34" s="37">
        <f t="shared" si="5"/>
        <v>43005</v>
      </c>
      <c r="C34" s="35" t="s">
        <v>2</v>
      </c>
      <c r="D34" s="35" t="s">
        <v>7</v>
      </c>
      <c r="E34" s="36" t="s">
        <v>44</v>
      </c>
      <c r="F34" s="48">
        <v>25.55</v>
      </c>
      <c r="G34" s="47">
        <v>5.77</v>
      </c>
      <c r="H34" s="46">
        <v>0.227506766</v>
      </c>
      <c r="I34" s="47">
        <v>0.86403509300000003</v>
      </c>
      <c r="J34" s="47">
        <v>3.9498747120000002</v>
      </c>
      <c r="K34" s="49">
        <v>3.03</v>
      </c>
      <c r="L34" s="49">
        <v>0.17</v>
      </c>
      <c r="M34" s="47">
        <f t="shared" si="0"/>
        <v>17.823529411764703</v>
      </c>
      <c r="N34" s="45">
        <v>1155.47</v>
      </c>
      <c r="O34" s="38">
        <v>6.3559999999999999</v>
      </c>
      <c r="P34" s="47">
        <v>0.90251817499999998</v>
      </c>
    </row>
    <row r="35" spans="1:16" x14ac:dyDescent="0.3">
      <c r="A35" s="35">
        <f t="shared" si="4"/>
        <v>10</v>
      </c>
      <c r="B35" s="37">
        <f t="shared" si="5"/>
        <v>43005</v>
      </c>
      <c r="C35" s="35" t="s">
        <v>2</v>
      </c>
      <c r="D35" s="35" t="s">
        <v>43</v>
      </c>
      <c r="E35" s="36" t="s">
        <v>45</v>
      </c>
      <c r="F35" s="48">
        <v>25.55</v>
      </c>
      <c r="G35" s="47">
        <v>5.94</v>
      </c>
      <c r="H35" s="46">
        <v>0.13240987200000001</v>
      </c>
      <c r="I35" s="47">
        <v>0.72386637799999998</v>
      </c>
      <c r="J35" s="47">
        <v>2.672737396</v>
      </c>
      <c r="K35" s="49">
        <v>2.25</v>
      </c>
      <c r="L35" s="49">
        <v>0.13</v>
      </c>
      <c r="M35" s="47">
        <f t="shared" si="0"/>
        <v>17.307692307692307</v>
      </c>
      <c r="N35" s="45">
        <v>623.55999999999995</v>
      </c>
      <c r="O35" s="38">
        <v>5.0880000000000001</v>
      </c>
      <c r="P35" s="47">
        <v>0.80925406200000005</v>
      </c>
    </row>
    <row r="36" spans="1:16" x14ac:dyDescent="0.3">
      <c r="A36" s="35">
        <f t="shared" si="4"/>
        <v>11</v>
      </c>
      <c r="B36" s="37">
        <f t="shared" si="5"/>
        <v>43005</v>
      </c>
      <c r="C36" s="35" t="s">
        <v>2</v>
      </c>
      <c r="D36" s="35" t="s">
        <v>7</v>
      </c>
      <c r="E36" s="36" t="s">
        <v>44</v>
      </c>
      <c r="F36" s="48">
        <v>25.55</v>
      </c>
      <c r="G36" s="47">
        <v>5.95</v>
      </c>
      <c r="H36" s="46">
        <v>0.22578446499999999</v>
      </c>
      <c r="I36" s="47">
        <v>0.91173881300000004</v>
      </c>
      <c r="J36" s="47">
        <v>1.762695039</v>
      </c>
      <c r="K36" s="49">
        <v>2.98</v>
      </c>
      <c r="L36" s="49">
        <v>0.16</v>
      </c>
      <c r="M36" s="47">
        <f t="shared" si="0"/>
        <v>18.625</v>
      </c>
      <c r="N36" s="45">
        <v>1215.78</v>
      </c>
      <c r="O36" s="38">
        <v>5.8929999999999998</v>
      </c>
      <c r="P36" s="47">
        <v>1.075696056</v>
      </c>
    </row>
    <row r="37" spans="1:16" x14ac:dyDescent="0.3">
      <c r="A37" s="35">
        <f t="shared" si="4"/>
        <v>12</v>
      </c>
      <c r="B37" s="37">
        <f t="shared" si="5"/>
        <v>43005</v>
      </c>
      <c r="C37" s="35" t="s">
        <v>2</v>
      </c>
      <c r="D37" s="35" t="s">
        <v>43</v>
      </c>
      <c r="E37" s="36" t="s">
        <v>45</v>
      </c>
      <c r="F37" s="48">
        <v>25.55</v>
      </c>
      <c r="G37" s="47">
        <v>5.82</v>
      </c>
      <c r="H37" s="46">
        <v>0.15898709899999999</v>
      </c>
      <c r="I37" s="47">
        <v>0.71069201000000004</v>
      </c>
      <c r="J37" s="47">
        <v>1.8587329500000001</v>
      </c>
      <c r="K37" s="49">
        <v>2.72</v>
      </c>
      <c r="L37" s="49">
        <v>0.16</v>
      </c>
      <c r="M37" s="47">
        <f t="shared" si="0"/>
        <v>17</v>
      </c>
      <c r="N37" s="45">
        <v>914.83</v>
      </c>
      <c r="O37" s="38">
        <v>5.5389999999999997</v>
      </c>
      <c r="P37" s="47">
        <v>0.72763531000000004</v>
      </c>
    </row>
    <row r="38" spans="1:16" x14ac:dyDescent="0.3">
      <c r="A38" s="35">
        <v>1</v>
      </c>
      <c r="B38" s="37">
        <f t="shared" si="5"/>
        <v>43005</v>
      </c>
      <c r="C38" s="35" t="s">
        <v>3</v>
      </c>
      <c r="D38" s="35" t="s">
        <v>43</v>
      </c>
      <c r="E38" s="35" t="s">
        <v>5</v>
      </c>
      <c r="F38" s="48">
        <v>25.55</v>
      </c>
      <c r="G38" s="47">
        <v>4.87</v>
      </c>
      <c r="H38" s="46">
        <v>0.37465601300000001</v>
      </c>
      <c r="I38" s="47">
        <v>2.4631449380000001</v>
      </c>
      <c r="J38" s="47">
        <v>0.61578623399999999</v>
      </c>
      <c r="K38" s="49">
        <v>3.67</v>
      </c>
      <c r="L38" s="49">
        <v>0.23</v>
      </c>
      <c r="M38" s="47">
        <f t="shared" si="0"/>
        <v>15.956521739130434</v>
      </c>
      <c r="N38" s="46">
        <v>465.03</v>
      </c>
      <c r="O38" s="38">
        <v>0.95499999999999996</v>
      </c>
      <c r="P38" s="47">
        <v>-0.18497688300000001</v>
      </c>
    </row>
    <row r="39" spans="1:16" x14ac:dyDescent="0.3">
      <c r="A39" s="35">
        <f>A38+1</f>
        <v>2</v>
      </c>
      <c r="B39" s="37">
        <f t="shared" si="5"/>
        <v>43005</v>
      </c>
      <c r="C39" s="35" t="s">
        <v>3</v>
      </c>
      <c r="D39" s="35" t="s">
        <v>7</v>
      </c>
      <c r="E39" s="35" t="s">
        <v>5</v>
      </c>
      <c r="F39" s="48">
        <v>25.55</v>
      </c>
      <c r="G39" s="47">
        <v>4.75</v>
      </c>
      <c r="H39" s="46">
        <v>0.57037083399999999</v>
      </c>
      <c r="I39" s="47">
        <v>4.5228027239999999</v>
      </c>
      <c r="J39" s="47">
        <v>1.103122615</v>
      </c>
      <c r="K39" s="49">
        <v>8.61</v>
      </c>
      <c r="L39" s="49">
        <v>0.56000000000000005</v>
      </c>
      <c r="M39" s="47">
        <f t="shared" si="0"/>
        <v>15.374999999999998</v>
      </c>
      <c r="N39" s="46">
        <v>1088.6300000000001</v>
      </c>
      <c r="O39" s="38">
        <v>0.41899999999999998</v>
      </c>
      <c r="P39" s="47">
        <v>0.69037694500000002</v>
      </c>
    </row>
    <row r="40" spans="1:16" x14ac:dyDescent="0.3">
      <c r="A40" s="35">
        <f t="shared" ref="A40:A49" si="6">A39+1</f>
        <v>3</v>
      </c>
      <c r="B40" s="37">
        <f t="shared" si="5"/>
        <v>43005</v>
      </c>
      <c r="C40" s="35" t="s">
        <v>3</v>
      </c>
      <c r="D40" s="35" t="s">
        <v>7</v>
      </c>
      <c r="E40" s="35" t="s">
        <v>5</v>
      </c>
      <c r="F40" s="48">
        <v>25.55</v>
      </c>
      <c r="G40" s="47">
        <v>5.24</v>
      </c>
      <c r="H40" s="46">
        <v>0.55985591599999995</v>
      </c>
      <c r="I40" s="47">
        <v>4.2509927379999999</v>
      </c>
      <c r="J40" s="47">
        <v>0.80424186900000005</v>
      </c>
      <c r="K40" s="49">
        <v>4.93</v>
      </c>
      <c r="L40" s="49">
        <v>0.34</v>
      </c>
      <c r="M40" s="47">
        <f t="shared" si="0"/>
        <v>14.499999999999998</v>
      </c>
      <c r="N40" s="46">
        <v>1429.32</v>
      </c>
      <c r="O40" s="38">
        <v>-5.7000000000000002E-2</v>
      </c>
      <c r="P40" s="47">
        <v>0.196260034</v>
      </c>
    </row>
    <row r="41" spans="1:16" x14ac:dyDescent="0.3">
      <c r="A41" s="35">
        <f t="shared" si="6"/>
        <v>4</v>
      </c>
      <c r="B41" s="37">
        <f t="shared" si="5"/>
        <v>43005</v>
      </c>
      <c r="C41" s="35" t="s">
        <v>3</v>
      </c>
      <c r="D41" s="35" t="s">
        <v>43</v>
      </c>
      <c r="E41" s="35" t="s">
        <v>5</v>
      </c>
      <c r="F41" s="48">
        <v>25.55</v>
      </c>
      <c r="G41" s="47">
        <v>4.6900000000000004</v>
      </c>
      <c r="H41" s="46">
        <v>0.33097053799999998</v>
      </c>
      <c r="I41" s="47">
        <v>3.3254099340000001</v>
      </c>
      <c r="J41" s="47">
        <v>0.17319843400000001</v>
      </c>
      <c r="K41" s="49">
        <v>5.03</v>
      </c>
      <c r="L41" s="49">
        <v>0.32</v>
      </c>
      <c r="M41" s="47">
        <f t="shared" si="0"/>
        <v>15.71875</v>
      </c>
      <c r="N41" s="46">
        <v>331.26</v>
      </c>
      <c r="O41" s="38">
        <v>1.1160000000000001</v>
      </c>
      <c r="P41" s="47">
        <v>3.6207881999999997E-2</v>
      </c>
    </row>
    <row r="42" spans="1:16" x14ac:dyDescent="0.3">
      <c r="A42" s="35">
        <f t="shared" si="6"/>
        <v>5</v>
      </c>
      <c r="B42" s="37">
        <f t="shared" si="5"/>
        <v>43005</v>
      </c>
      <c r="C42" s="35" t="s">
        <v>3</v>
      </c>
      <c r="D42" s="35" t="s">
        <v>43</v>
      </c>
      <c r="E42" s="35" t="s">
        <v>5</v>
      </c>
      <c r="F42" s="48">
        <v>25.55</v>
      </c>
      <c r="G42" s="47">
        <v>5.2</v>
      </c>
      <c r="H42" s="46">
        <v>0.47639118899999999</v>
      </c>
      <c r="I42" s="47">
        <v>3.5531585360000002</v>
      </c>
      <c r="J42" s="47">
        <v>0.62180274400000002</v>
      </c>
      <c r="K42" s="49">
        <v>6.07</v>
      </c>
      <c r="L42" s="49">
        <v>0.36</v>
      </c>
      <c r="M42" s="47">
        <f t="shared" si="0"/>
        <v>16.861111111111114</v>
      </c>
      <c r="N42" s="46">
        <v>458.23</v>
      </c>
      <c r="O42" s="38">
        <v>0.33800000000000002</v>
      </c>
      <c r="P42" s="47">
        <v>0.44193660600000001</v>
      </c>
    </row>
    <row r="43" spans="1:16" x14ac:dyDescent="0.3">
      <c r="A43" s="35">
        <f t="shared" si="6"/>
        <v>6</v>
      </c>
      <c r="B43" s="37">
        <f t="shared" si="5"/>
        <v>43005</v>
      </c>
      <c r="C43" s="35" t="s">
        <v>3</v>
      </c>
      <c r="D43" s="35" t="s">
        <v>43</v>
      </c>
      <c r="E43" s="35" t="s">
        <v>5</v>
      </c>
      <c r="F43" s="48">
        <v>25.55</v>
      </c>
      <c r="G43" s="47">
        <v>5.33</v>
      </c>
      <c r="H43" s="46">
        <v>0.443299569</v>
      </c>
      <c r="I43" s="47">
        <v>2.1875294630000002</v>
      </c>
      <c r="J43" s="47">
        <v>0.67308598900000005</v>
      </c>
      <c r="K43" s="49">
        <v>5.04</v>
      </c>
      <c r="L43" s="49">
        <v>0.3</v>
      </c>
      <c r="M43" s="47">
        <f t="shared" si="0"/>
        <v>16.8</v>
      </c>
      <c r="N43" s="46">
        <v>414.51</v>
      </c>
      <c r="O43" s="38">
        <v>1.131</v>
      </c>
      <c r="P43" s="47">
        <v>7.7135129999999996E-2</v>
      </c>
    </row>
    <row r="44" spans="1:16" x14ac:dyDescent="0.3">
      <c r="A44" s="35">
        <f t="shared" si="6"/>
        <v>7</v>
      </c>
      <c r="B44" s="37">
        <f t="shared" si="5"/>
        <v>43005</v>
      </c>
      <c r="C44" s="35" t="s">
        <v>3</v>
      </c>
      <c r="D44" s="35" t="s">
        <v>43</v>
      </c>
      <c r="E44" s="35" t="s">
        <v>5</v>
      </c>
      <c r="F44" s="48">
        <v>25.55</v>
      </c>
      <c r="G44" s="47">
        <v>5.05</v>
      </c>
      <c r="H44" s="46">
        <v>0.41347705200000001</v>
      </c>
      <c r="I44" s="47">
        <v>1.629594387</v>
      </c>
      <c r="J44" s="47">
        <v>0.57035803600000001</v>
      </c>
      <c r="K44" s="49">
        <v>3.42</v>
      </c>
      <c r="L44" s="49">
        <v>0.17</v>
      </c>
      <c r="M44" s="47">
        <f t="shared" si="0"/>
        <v>20.117647058823529</v>
      </c>
      <c r="N44" s="46">
        <v>286.58</v>
      </c>
      <c r="O44" s="38">
        <v>0.34</v>
      </c>
      <c r="P44" s="47">
        <v>7.2364901999999995E-2</v>
      </c>
    </row>
    <row r="45" spans="1:16" x14ac:dyDescent="0.3">
      <c r="A45" s="35">
        <f t="shared" si="6"/>
        <v>8</v>
      </c>
      <c r="B45" s="37">
        <f t="shared" si="5"/>
        <v>43005</v>
      </c>
      <c r="C45" s="35" t="s">
        <v>3</v>
      </c>
      <c r="D45" s="35" t="s">
        <v>7</v>
      </c>
      <c r="E45" s="35" t="s">
        <v>5</v>
      </c>
      <c r="F45" s="48">
        <v>25.55</v>
      </c>
      <c r="G45" s="47">
        <v>5.73</v>
      </c>
      <c r="H45" s="46">
        <v>0.38363977399999999</v>
      </c>
      <c r="I45" s="47">
        <v>7.6851845809999997</v>
      </c>
      <c r="J45" s="47">
        <v>0.62102501700000001</v>
      </c>
      <c r="K45" s="49">
        <v>3.26</v>
      </c>
      <c r="L45" s="49">
        <v>0.13</v>
      </c>
      <c r="M45" s="47">
        <f t="shared" si="0"/>
        <v>25.076923076923073</v>
      </c>
      <c r="N45" s="46">
        <v>295.14</v>
      </c>
      <c r="O45" s="38">
        <v>-2.4E-2</v>
      </c>
      <c r="P45" s="47">
        <v>-9.0397345000000004E-2</v>
      </c>
    </row>
    <row r="46" spans="1:16" x14ac:dyDescent="0.3">
      <c r="A46" s="35">
        <f t="shared" si="6"/>
        <v>9</v>
      </c>
      <c r="B46" s="37">
        <f t="shared" si="5"/>
        <v>43005</v>
      </c>
      <c r="C46" s="35" t="s">
        <v>3</v>
      </c>
      <c r="D46" s="35" t="s">
        <v>7</v>
      </c>
      <c r="E46" s="35" t="s">
        <v>5</v>
      </c>
      <c r="F46" s="48">
        <v>25.55</v>
      </c>
      <c r="G46" s="47">
        <v>5.71</v>
      </c>
      <c r="H46" s="46">
        <v>0.41202643</v>
      </c>
      <c r="I46" s="47">
        <v>7.939650533</v>
      </c>
      <c r="J46" s="47">
        <v>0.50145161299999996</v>
      </c>
      <c r="K46" s="49">
        <v>3.54</v>
      </c>
      <c r="L46" s="49">
        <v>0.16</v>
      </c>
      <c r="M46" s="47">
        <f t="shared" si="0"/>
        <v>22.125</v>
      </c>
      <c r="N46" s="46">
        <v>570.54999999999995</v>
      </c>
      <c r="O46" s="38">
        <v>0.46100000000000002</v>
      </c>
      <c r="P46" s="47">
        <v>-0.50979240199999998</v>
      </c>
    </row>
    <row r="47" spans="1:16" x14ac:dyDescent="0.3">
      <c r="A47" s="35">
        <f t="shared" si="6"/>
        <v>10</v>
      </c>
      <c r="B47" s="37">
        <f t="shared" si="5"/>
        <v>43005</v>
      </c>
      <c r="C47" s="35" t="s">
        <v>3</v>
      </c>
      <c r="D47" s="35" t="s">
        <v>7</v>
      </c>
      <c r="E47" s="35" t="s">
        <v>5</v>
      </c>
      <c r="F47" s="48">
        <v>25.55</v>
      </c>
      <c r="G47" s="47">
        <v>5.79</v>
      </c>
      <c r="H47" s="46">
        <v>0.41162959100000002</v>
      </c>
      <c r="I47" s="47">
        <v>10.261793859999999</v>
      </c>
      <c r="J47" s="47">
        <v>0.68411959099999997</v>
      </c>
      <c r="K47" s="49">
        <v>2.64</v>
      </c>
      <c r="L47" s="49">
        <v>0.12</v>
      </c>
      <c r="M47" s="47">
        <f t="shared" si="0"/>
        <v>22.000000000000004</v>
      </c>
      <c r="N47" s="46">
        <v>485.63</v>
      </c>
      <c r="O47" s="38">
        <v>0.05</v>
      </c>
      <c r="P47" s="47">
        <v>2.3883314999999999E-2</v>
      </c>
    </row>
    <row r="48" spans="1:16" x14ac:dyDescent="0.3">
      <c r="A48" s="35">
        <f t="shared" si="6"/>
        <v>11</v>
      </c>
      <c r="B48" s="37">
        <f t="shared" si="5"/>
        <v>43005</v>
      </c>
      <c r="C48" s="35" t="s">
        <v>3</v>
      </c>
      <c r="D48" s="35" t="s">
        <v>7</v>
      </c>
      <c r="E48" s="35" t="s">
        <v>5</v>
      </c>
      <c r="F48" s="48">
        <v>25.55</v>
      </c>
      <c r="G48" s="47">
        <v>5.31</v>
      </c>
      <c r="H48" s="46">
        <v>0.42478084900000002</v>
      </c>
      <c r="I48" s="47">
        <v>8.6378076299999993</v>
      </c>
      <c r="J48" s="47">
        <v>0.78525523900000005</v>
      </c>
      <c r="K48" s="49">
        <v>4.5599999999999996</v>
      </c>
      <c r="L48" s="49">
        <v>0.25</v>
      </c>
      <c r="M48" s="47">
        <f t="shared" si="0"/>
        <v>18.239999999999998</v>
      </c>
      <c r="N48" s="46">
        <v>952.86</v>
      </c>
      <c r="O48" s="38">
        <v>0.38200000000000001</v>
      </c>
      <c r="P48" s="47">
        <v>0.44630987599999999</v>
      </c>
    </row>
    <row r="49" spans="1:16" x14ac:dyDescent="0.3">
      <c r="A49" s="35">
        <f t="shared" si="6"/>
        <v>12</v>
      </c>
      <c r="B49" s="37">
        <f t="shared" si="5"/>
        <v>43005</v>
      </c>
      <c r="C49" s="35" t="s">
        <v>3</v>
      </c>
      <c r="D49" s="35" t="s">
        <v>43</v>
      </c>
      <c r="E49" s="35" t="s">
        <v>5</v>
      </c>
      <c r="F49" s="48">
        <v>25.55</v>
      </c>
      <c r="G49" s="47">
        <v>5.16</v>
      </c>
      <c r="H49" s="46">
        <v>0.348288133</v>
      </c>
      <c r="I49" s="47">
        <v>1.543608571</v>
      </c>
      <c r="J49" s="47">
        <v>0.58804136100000004</v>
      </c>
      <c r="K49" s="49">
        <v>3.21</v>
      </c>
      <c r="L49" s="49">
        <v>0.14000000000000001</v>
      </c>
      <c r="M49" s="47">
        <f t="shared" si="0"/>
        <v>22.928571428571427</v>
      </c>
      <c r="N49" s="46">
        <v>297.2</v>
      </c>
      <c r="O49" s="38">
        <v>-3.9E-2</v>
      </c>
      <c r="P49" s="47">
        <v>-1.4589407E-2</v>
      </c>
    </row>
    <row r="50" spans="1:16" x14ac:dyDescent="0.3">
      <c r="A50" s="35">
        <v>1</v>
      </c>
      <c r="B50" s="43">
        <v>43082</v>
      </c>
      <c r="C50" s="35" t="s">
        <v>2</v>
      </c>
      <c r="D50" s="35" t="s">
        <v>7</v>
      </c>
      <c r="E50" s="36" t="s">
        <v>44</v>
      </c>
      <c r="F50" s="48">
        <v>1.66</v>
      </c>
      <c r="G50" s="47">
        <v>5.67</v>
      </c>
      <c r="H50" s="44">
        <v>0.26651480599999999</v>
      </c>
      <c r="I50" s="47">
        <v>3.473930959</v>
      </c>
      <c r="J50" s="47">
        <v>0.72100453900000006</v>
      </c>
      <c r="K50" s="49">
        <v>4.2699999999999996</v>
      </c>
      <c r="L50" s="49">
        <v>0.16</v>
      </c>
      <c r="M50" s="47">
        <f t="shared" si="0"/>
        <v>26.687499999999996</v>
      </c>
      <c r="N50" s="46">
        <v>105.48</v>
      </c>
      <c r="O50" s="46">
        <v>1.194820046</v>
      </c>
      <c r="P50" s="47">
        <v>1.988089421</v>
      </c>
    </row>
    <row r="51" spans="1:16" x14ac:dyDescent="0.3">
      <c r="A51" s="35">
        <f>1+A50</f>
        <v>2</v>
      </c>
      <c r="B51" s="43">
        <f>B50</f>
        <v>43082</v>
      </c>
      <c r="C51" s="35" t="s">
        <v>2</v>
      </c>
      <c r="D51" s="35" t="s">
        <v>7</v>
      </c>
      <c r="E51" s="36" t="s">
        <v>45</v>
      </c>
      <c r="F51" s="48">
        <v>1.66</v>
      </c>
      <c r="G51" s="47">
        <v>5.75</v>
      </c>
      <c r="H51" s="44">
        <v>0.28203094000000001</v>
      </c>
      <c r="I51" s="47">
        <v>4.7225759150000002</v>
      </c>
      <c r="J51" s="47">
        <v>0.75287442100000002</v>
      </c>
      <c r="K51" s="49">
        <v>3.4</v>
      </c>
      <c r="L51" s="49">
        <v>0.14000000000000001</v>
      </c>
      <c r="M51" s="47">
        <f t="shared" si="0"/>
        <v>24.285714285714281</v>
      </c>
      <c r="N51" s="46">
        <v>846.73</v>
      </c>
      <c r="O51" s="46">
        <v>1.1261171489999999</v>
      </c>
      <c r="P51" s="47">
        <v>0.98307012900000001</v>
      </c>
    </row>
    <row r="52" spans="1:16" x14ac:dyDescent="0.3">
      <c r="A52" s="35">
        <f t="shared" ref="A52:A61" si="7">1+A51</f>
        <v>3</v>
      </c>
      <c r="B52" s="43">
        <f t="shared" ref="B52:B73" si="8">B51</f>
        <v>43082</v>
      </c>
      <c r="C52" s="35" t="s">
        <v>2</v>
      </c>
      <c r="D52" s="35" t="s">
        <v>43</v>
      </c>
      <c r="E52" s="36" t="s">
        <v>44</v>
      </c>
      <c r="F52" s="48">
        <v>1.66</v>
      </c>
      <c r="G52" s="47">
        <v>6.06</v>
      </c>
      <c r="H52" s="44">
        <v>0.24234503399999999</v>
      </c>
      <c r="I52" s="47">
        <v>7.7100849599999997</v>
      </c>
      <c r="J52" s="47">
        <v>0.65339703100000002</v>
      </c>
      <c r="K52" s="49">
        <v>2.38</v>
      </c>
      <c r="L52" s="49">
        <v>0.13</v>
      </c>
      <c r="M52" s="47">
        <f t="shared" si="0"/>
        <v>18.307692307692307</v>
      </c>
      <c r="N52" s="46">
        <v>988.29</v>
      </c>
      <c r="O52" s="46">
        <v>3.0204266290000001</v>
      </c>
      <c r="P52" s="47">
        <v>1.599373132</v>
      </c>
    </row>
    <row r="53" spans="1:16" x14ac:dyDescent="0.3">
      <c r="A53" s="35">
        <f t="shared" si="7"/>
        <v>4</v>
      </c>
      <c r="B53" s="43">
        <f t="shared" si="8"/>
        <v>43082</v>
      </c>
      <c r="C53" s="35" t="s">
        <v>2</v>
      </c>
      <c r="D53" s="35" t="s">
        <v>43</v>
      </c>
      <c r="E53" s="36" t="s">
        <v>45</v>
      </c>
      <c r="F53" s="48">
        <v>1.66</v>
      </c>
      <c r="G53" s="47">
        <v>5.65</v>
      </c>
      <c r="H53" s="44">
        <v>0.24958540600000001</v>
      </c>
      <c r="I53" s="47">
        <v>5.0013505199999999</v>
      </c>
      <c r="J53" s="47">
        <v>0.46065070600000002</v>
      </c>
      <c r="K53" s="49">
        <v>3.08</v>
      </c>
      <c r="L53" s="49">
        <v>0.13</v>
      </c>
      <c r="M53" s="47">
        <f t="shared" si="0"/>
        <v>23.692307692307693</v>
      </c>
      <c r="N53" s="46">
        <v>533.99</v>
      </c>
      <c r="O53" s="46">
        <v>2.0556291359999999</v>
      </c>
      <c r="P53" s="47">
        <v>1.7524299999999999</v>
      </c>
    </row>
    <row r="54" spans="1:16" x14ac:dyDescent="0.3">
      <c r="A54" s="35">
        <f t="shared" si="7"/>
        <v>5</v>
      </c>
      <c r="B54" s="43">
        <f t="shared" si="8"/>
        <v>43082</v>
      </c>
      <c r="C54" s="35" t="s">
        <v>2</v>
      </c>
      <c r="D54" s="35" t="s">
        <v>7</v>
      </c>
      <c r="E54" s="36" t="s">
        <v>44</v>
      </c>
      <c r="F54" s="48">
        <v>1.66</v>
      </c>
      <c r="G54" s="47">
        <v>5.9</v>
      </c>
      <c r="H54" s="44">
        <v>0.18501872699999999</v>
      </c>
      <c r="I54" s="47">
        <v>3.432650669</v>
      </c>
      <c r="J54" s="47">
        <v>0.66244135699999995</v>
      </c>
      <c r="K54" s="49">
        <v>1.93</v>
      </c>
      <c r="L54" s="49">
        <v>0.09</v>
      </c>
      <c r="M54" s="47">
        <f t="shared" si="0"/>
        <v>21.444444444444443</v>
      </c>
      <c r="N54" s="46">
        <v>363.28</v>
      </c>
      <c r="O54" s="46">
        <v>1.9797586389999999</v>
      </c>
      <c r="P54" s="47">
        <v>1.593243698</v>
      </c>
    </row>
    <row r="55" spans="1:16" x14ac:dyDescent="0.3">
      <c r="A55" s="35">
        <f t="shared" si="7"/>
        <v>6</v>
      </c>
      <c r="B55" s="43">
        <f t="shared" si="8"/>
        <v>43082</v>
      </c>
      <c r="C55" s="35" t="s">
        <v>2</v>
      </c>
      <c r="D55" s="35" t="s">
        <v>7</v>
      </c>
      <c r="E55" s="36" t="s">
        <v>45</v>
      </c>
      <c r="F55" s="48">
        <v>1.66</v>
      </c>
      <c r="G55" s="47">
        <v>5.56</v>
      </c>
      <c r="H55" s="44">
        <v>0.27168576100000003</v>
      </c>
      <c r="I55" s="47">
        <v>6.1095937769999997</v>
      </c>
      <c r="J55" s="47">
        <v>0.77994814199999996</v>
      </c>
      <c r="K55" s="49">
        <v>2.42</v>
      </c>
      <c r="L55" s="49">
        <v>0.12</v>
      </c>
      <c r="M55" s="47">
        <f t="shared" si="0"/>
        <v>20.166666666666668</v>
      </c>
      <c r="N55" s="46">
        <v>164.77</v>
      </c>
      <c r="O55" s="46">
        <v>4.9065225080000001</v>
      </c>
      <c r="P55" s="47">
        <v>1.657835129</v>
      </c>
    </row>
    <row r="56" spans="1:16" x14ac:dyDescent="0.3">
      <c r="A56" s="35">
        <f t="shared" si="7"/>
        <v>7</v>
      </c>
      <c r="B56" s="43">
        <f t="shared" si="8"/>
        <v>43082</v>
      </c>
      <c r="C56" s="35" t="s">
        <v>2</v>
      </c>
      <c r="D56" s="35" t="s">
        <v>43</v>
      </c>
      <c r="E56" s="36" t="s">
        <v>44</v>
      </c>
      <c r="F56" s="48">
        <v>1.66</v>
      </c>
      <c r="G56" s="47">
        <v>5.9</v>
      </c>
      <c r="H56" s="44">
        <v>0.23845287300000001</v>
      </c>
      <c r="I56" s="47">
        <v>5.8768844590000002</v>
      </c>
      <c r="J56" s="47">
        <v>0.79582810400000004</v>
      </c>
      <c r="K56" s="49">
        <v>2.0299999999999998</v>
      </c>
      <c r="L56" s="49">
        <v>0.12</v>
      </c>
      <c r="M56" s="47">
        <f t="shared" si="0"/>
        <v>16.916666666666664</v>
      </c>
      <c r="N56" s="46">
        <v>1299.08</v>
      </c>
      <c r="O56" s="46">
        <v>5.0942777069999998</v>
      </c>
      <c r="P56" s="47">
        <v>1.8578470579999999</v>
      </c>
    </row>
    <row r="57" spans="1:16" x14ac:dyDescent="0.3">
      <c r="A57" s="35">
        <f t="shared" si="7"/>
        <v>8</v>
      </c>
      <c r="B57" s="43">
        <f t="shared" si="8"/>
        <v>43082</v>
      </c>
      <c r="C57" s="35" t="s">
        <v>2</v>
      </c>
      <c r="D57" s="35" t="s">
        <v>43</v>
      </c>
      <c r="E57" s="36" t="s">
        <v>45</v>
      </c>
      <c r="F57" s="48">
        <v>1.66</v>
      </c>
      <c r="G57" s="47">
        <v>5.88</v>
      </c>
      <c r="H57" s="44">
        <v>0.213912344</v>
      </c>
      <c r="I57" s="47">
        <v>3.1915979349999999</v>
      </c>
      <c r="J57" s="47">
        <v>0.66240711900000004</v>
      </c>
      <c r="K57" s="49">
        <v>2.0299999999999998</v>
      </c>
      <c r="L57" s="49">
        <v>0.11</v>
      </c>
      <c r="M57" s="47">
        <f t="shared" si="0"/>
        <v>18.454545454545453</v>
      </c>
      <c r="N57" s="46">
        <v>818.77</v>
      </c>
      <c r="O57" s="46">
        <v>3.7270200679999999</v>
      </c>
      <c r="P57" s="47">
        <v>0.57997348100000001</v>
      </c>
    </row>
    <row r="58" spans="1:16" x14ac:dyDescent="0.3">
      <c r="A58" s="35">
        <f t="shared" si="7"/>
        <v>9</v>
      </c>
      <c r="B58" s="43">
        <f t="shared" si="8"/>
        <v>43082</v>
      </c>
      <c r="C58" s="35" t="s">
        <v>2</v>
      </c>
      <c r="D58" s="35" t="s">
        <v>7</v>
      </c>
      <c r="E58" s="36" t="s">
        <v>44</v>
      </c>
      <c r="F58" s="48">
        <v>1.66</v>
      </c>
      <c r="G58" s="47">
        <v>6.14</v>
      </c>
      <c r="H58" s="44">
        <v>0.23362766700000001</v>
      </c>
      <c r="I58" s="47">
        <v>9.2775221250000008</v>
      </c>
      <c r="J58" s="47">
        <v>0.441786768</v>
      </c>
      <c r="K58" s="49">
        <v>2.8</v>
      </c>
      <c r="L58" s="49">
        <v>0.13</v>
      </c>
      <c r="M58" s="47">
        <f t="shared" si="0"/>
        <v>21.538461538461537</v>
      </c>
      <c r="N58" s="46">
        <v>536.67999999999995</v>
      </c>
      <c r="O58" s="46">
        <v>2.0612291300000001</v>
      </c>
      <c r="P58" s="47">
        <v>2.9443973620000001</v>
      </c>
    </row>
    <row r="59" spans="1:16" x14ac:dyDescent="0.3">
      <c r="A59" s="35">
        <f t="shared" si="7"/>
        <v>10</v>
      </c>
      <c r="B59" s="43">
        <f t="shared" si="8"/>
        <v>43082</v>
      </c>
      <c r="C59" s="35" t="s">
        <v>2</v>
      </c>
      <c r="D59" s="35" t="s">
        <v>43</v>
      </c>
      <c r="E59" s="36" t="s">
        <v>45</v>
      </c>
      <c r="F59" s="48">
        <v>1.66</v>
      </c>
      <c r="G59" s="47">
        <v>5.93</v>
      </c>
      <c r="H59" s="44">
        <v>0.21583850900000001</v>
      </c>
      <c r="I59" s="47">
        <v>5.5445544529999999</v>
      </c>
      <c r="J59" s="47">
        <v>0.73927392700000005</v>
      </c>
      <c r="K59" s="49">
        <v>1.46</v>
      </c>
      <c r="L59" s="49">
        <v>0.08</v>
      </c>
      <c r="M59" s="47">
        <f t="shared" si="0"/>
        <v>18.25</v>
      </c>
      <c r="N59" s="46">
        <v>899.11</v>
      </c>
      <c r="O59" s="46">
        <v>5.0087168399999999</v>
      </c>
      <c r="P59" s="47">
        <v>1.6248939170000001</v>
      </c>
    </row>
    <row r="60" spans="1:16" x14ac:dyDescent="0.3">
      <c r="A60" s="35">
        <f t="shared" si="7"/>
        <v>11</v>
      </c>
      <c r="B60" s="43">
        <f t="shared" si="8"/>
        <v>43082</v>
      </c>
      <c r="C60" s="35" t="s">
        <v>2</v>
      </c>
      <c r="D60" s="35" t="s">
        <v>7</v>
      </c>
      <c r="E60" s="36" t="s">
        <v>44</v>
      </c>
      <c r="F60" s="48">
        <v>1.66</v>
      </c>
      <c r="G60" s="47">
        <v>6.06</v>
      </c>
      <c r="H60" s="44">
        <v>0.24762658200000001</v>
      </c>
      <c r="I60" s="47">
        <v>5.658660501</v>
      </c>
      <c r="J60" s="47">
        <v>0.46058864500000002</v>
      </c>
      <c r="K60" s="49">
        <v>2.87</v>
      </c>
      <c r="L60" s="49">
        <v>0.15</v>
      </c>
      <c r="M60" s="47">
        <f t="shared" si="0"/>
        <v>19.133333333333336</v>
      </c>
      <c r="N60" s="46">
        <v>1224.33</v>
      </c>
      <c r="O60" s="46">
        <v>3.9981920610000001</v>
      </c>
      <c r="P60" s="47">
        <v>2.2204189589999999</v>
      </c>
    </row>
    <row r="61" spans="1:16" x14ac:dyDescent="0.3">
      <c r="A61" s="35">
        <f t="shared" si="7"/>
        <v>12</v>
      </c>
      <c r="B61" s="43">
        <f t="shared" si="8"/>
        <v>43082</v>
      </c>
      <c r="C61" s="35" t="s">
        <v>2</v>
      </c>
      <c r="D61" s="35" t="s">
        <v>43</v>
      </c>
      <c r="E61" s="36" t="s">
        <v>45</v>
      </c>
      <c r="F61" s="48">
        <v>1.66</v>
      </c>
      <c r="G61" s="47">
        <v>5.76</v>
      </c>
      <c r="H61" s="44">
        <v>0.246559633</v>
      </c>
      <c r="I61" s="47">
        <v>7.1503547559999996</v>
      </c>
      <c r="J61" s="47">
        <v>0.82260718399999999</v>
      </c>
      <c r="K61" s="49">
        <v>2.81</v>
      </c>
      <c r="L61" s="49">
        <v>0.12</v>
      </c>
      <c r="M61" s="47">
        <f t="shared" si="0"/>
        <v>23.416666666666668</v>
      </c>
      <c r="N61" s="46">
        <v>883.65</v>
      </c>
      <c r="O61" s="46">
        <v>5.0931454770000002</v>
      </c>
      <c r="P61" s="47">
        <v>2.227601913</v>
      </c>
    </row>
    <row r="62" spans="1:16" x14ac:dyDescent="0.3">
      <c r="A62" s="35">
        <v>1</v>
      </c>
      <c r="B62" s="43">
        <f t="shared" si="8"/>
        <v>43082</v>
      </c>
      <c r="C62" s="35" t="s">
        <v>3</v>
      </c>
      <c r="D62" s="35" t="s">
        <v>43</v>
      </c>
      <c r="E62" s="35" t="s">
        <v>5</v>
      </c>
      <c r="F62" s="48">
        <v>1.66</v>
      </c>
      <c r="G62" s="47">
        <v>5.0599999999999996</v>
      </c>
      <c r="H62" s="44">
        <v>0.36470143599999999</v>
      </c>
      <c r="I62" s="47">
        <v>4.4917912580000001</v>
      </c>
      <c r="J62" s="47">
        <v>0.193611692</v>
      </c>
      <c r="K62" s="49">
        <v>3.32</v>
      </c>
      <c r="L62" s="49">
        <v>0.18</v>
      </c>
      <c r="M62" s="47">
        <f t="shared" si="0"/>
        <v>18.444444444444443</v>
      </c>
      <c r="N62" s="46">
        <v>315.18</v>
      </c>
      <c r="O62" s="46">
        <v>0.44713988599999999</v>
      </c>
      <c r="P62" s="47">
        <v>2.4023051620000002</v>
      </c>
    </row>
    <row r="63" spans="1:16" x14ac:dyDescent="0.3">
      <c r="A63" s="35">
        <f>A62+1</f>
        <v>2</v>
      </c>
      <c r="B63" s="43">
        <f t="shared" si="8"/>
        <v>43082</v>
      </c>
      <c r="C63" s="35" t="s">
        <v>3</v>
      </c>
      <c r="D63" s="35" t="s">
        <v>7</v>
      </c>
      <c r="E63" s="35" t="s">
        <v>5</v>
      </c>
      <c r="F63" s="48">
        <v>1.66</v>
      </c>
      <c r="G63" s="47">
        <v>4.82</v>
      </c>
      <c r="H63" s="44">
        <v>0.38097288000000001</v>
      </c>
      <c r="I63" s="47">
        <v>5.1945878280000004</v>
      </c>
      <c r="J63" s="47">
        <v>0.19676468999999999</v>
      </c>
      <c r="K63" s="49">
        <v>4.5199999999999996</v>
      </c>
      <c r="L63" s="49">
        <v>0.28000000000000003</v>
      </c>
      <c r="M63" s="47">
        <f t="shared" si="0"/>
        <v>16.142857142857139</v>
      </c>
      <c r="N63" s="46">
        <v>422.02</v>
      </c>
      <c r="O63" s="46">
        <v>2.2963438999999999E-2</v>
      </c>
      <c r="P63" s="47">
        <v>2.3614670709999999</v>
      </c>
    </row>
    <row r="64" spans="1:16" x14ac:dyDescent="0.3">
      <c r="A64" s="35">
        <f t="shared" ref="A64:A73" si="9">A63+1</f>
        <v>3</v>
      </c>
      <c r="B64" s="43">
        <f t="shared" si="8"/>
        <v>43082</v>
      </c>
      <c r="C64" s="35" t="s">
        <v>3</v>
      </c>
      <c r="D64" s="35" t="s">
        <v>7</v>
      </c>
      <c r="E64" s="35" t="s">
        <v>5</v>
      </c>
      <c r="F64" s="48">
        <v>1.66</v>
      </c>
      <c r="G64" s="47">
        <v>5.12</v>
      </c>
      <c r="H64" s="44">
        <v>0.322111388</v>
      </c>
      <c r="I64" s="47">
        <v>4.5169196740000004</v>
      </c>
      <c r="J64" s="47">
        <v>1.003759928</v>
      </c>
      <c r="K64" s="49">
        <v>3.83</v>
      </c>
      <c r="L64" s="49">
        <v>0.15</v>
      </c>
      <c r="M64" s="47">
        <f t="shared" si="0"/>
        <v>25.533333333333335</v>
      </c>
      <c r="N64" s="46">
        <v>206.6</v>
      </c>
      <c r="O64" s="46">
        <v>-0.132010511</v>
      </c>
      <c r="P64" s="47">
        <v>0.77508695299999997</v>
      </c>
    </row>
    <row r="65" spans="1:16" x14ac:dyDescent="0.3">
      <c r="A65" s="35">
        <f t="shared" si="9"/>
        <v>4</v>
      </c>
      <c r="B65" s="43">
        <f t="shared" si="8"/>
        <v>43082</v>
      </c>
      <c r="C65" s="35" t="s">
        <v>3</v>
      </c>
      <c r="D65" s="35" t="s">
        <v>43</v>
      </c>
      <c r="E65" s="35" t="s">
        <v>5</v>
      </c>
      <c r="F65" s="48">
        <v>1.66</v>
      </c>
      <c r="G65" s="47">
        <v>4.84</v>
      </c>
      <c r="H65" s="44">
        <v>0.40825096700000002</v>
      </c>
      <c r="I65" s="47">
        <v>2.7070336930000001</v>
      </c>
      <c r="J65" s="47">
        <v>0.19904659499999999</v>
      </c>
      <c r="K65" s="49">
        <v>5.37</v>
      </c>
      <c r="L65" s="49">
        <v>0.32</v>
      </c>
      <c r="M65" s="47">
        <f t="shared" si="0"/>
        <v>16.78125</v>
      </c>
      <c r="N65" s="46">
        <v>600.52</v>
      </c>
      <c r="O65" s="46">
        <v>-0.26437725400000001</v>
      </c>
      <c r="P65" s="47">
        <v>2.494129166</v>
      </c>
    </row>
    <row r="66" spans="1:16" x14ac:dyDescent="0.3">
      <c r="A66" s="35">
        <f t="shared" si="9"/>
        <v>5</v>
      </c>
      <c r="B66" s="43">
        <f t="shared" si="8"/>
        <v>43082</v>
      </c>
      <c r="C66" s="35" t="s">
        <v>3</v>
      </c>
      <c r="D66" s="35" t="s">
        <v>43</v>
      </c>
      <c r="E66" s="35" t="s">
        <v>5</v>
      </c>
      <c r="F66" s="48">
        <v>1.66</v>
      </c>
      <c r="G66" s="47">
        <v>5.48</v>
      </c>
      <c r="H66" s="44">
        <v>0.46550976100000002</v>
      </c>
      <c r="I66" s="47">
        <v>4.4535831699999999</v>
      </c>
      <c r="J66" s="47">
        <v>0.52395096100000005</v>
      </c>
      <c r="K66" s="49">
        <v>3.58</v>
      </c>
      <c r="L66" s="49">
        <v>0.16</v>
      </c>
      <c r="M66" s="47">
        <f t="shared" si="0"/>
        <v>22.375</v>
      </c>
      <c r="N66" s="46">
        <v>337.12</v>
      </c>
      <c r="O66" s="46">
        <v>0.463092375</v>
      </c>
      <c r="P66" s="47">
        <v>3.4284809530000002</v>
      </c>
    </row>
    <row r="67" spans="1:16" x14ac:dyDescent="0.3">
      <c r="A67" s="35">
        <f t="shared" si="9"/>
        <v>6</v>
      </c>
      <c r="B67" s="43">
        <f t="shared" si="8"/>
        <v>43082</v>
      </c>
      <c r="C67" s="35" t="s">
        <v>3</v>
      </c>
      <c r="D67" s="35" t="s">
        <v>43</v>
      </c>
      <c r="E67" s="35" t="s">
        <v>5</v>
      </c>
      <c r="F67" s="48">
        <v>1.66</v>
      </c>
      <c r="G67" s="47">
        <v>5.46</v>
      </c>
      <c r="H67" s="44">
        <v>0.333199195</v>
      </c>
      <c r="I67" s="47">
        <v>2.1973600719999999</v>
      </c>
      <c r="J67" s="47">
        <v>0.95218936499999995</v>
      </c>
      <c r="K67" s="49">
        <v>3.96</v>
      </c>
      <c r="L67" s="49">
        <v>0.19</v>
      </c>
      <c r="M67" s="47">
        <f t="shared" ref="M67:M73" si="10">K67/L67</f>
        <v>20.842105263157894</v>
      </c>
      <c r="N67" s="46">
        <v>455.98</v>
      </c>
      <c r="O67" s="46">
        <v>0.21872359199999999</v>
      </c>
      <c r="P67" s="47">
        <v>1.5305985070000001</v>
      </c>
    </row>
    <row r="68" spans="1:16" x14ac:dyDescent="0.3">
      <c r="A68" s="35">
        <f t="shared" si="9"/>
        <v>7</v>
      </c>
      <c r="B68" s="43">
        <f t="shared" si="8"/>
        <v>43082</v>
      </c>
      <c r="C68" s="35" t="s">
        <v>3</v>
      </c>
      <c r="D68" s="35" t="s">
        <v>43</v>
      </c>
      <c r="E68" s="35" t="s">
        <v>5</v>
      </c>
      <c r="F68" s="48">
        <v>1.66</v>
      </c>
      <c r="G68" s="47">
        <v>5.15</v>
      </c>
      <c r="H68" s="44">
        <v>0.45173422499999999</v>
      </c>
      <c r="I68" s="47">
        <v>14.609725579999999</v>
      </c>
      <c r="J68" s="47">
        <v>1.734904912</v>
      </c>
      <c r="K68" s="49">
        <v>4.97</v>
      </c>
      <c r="L68" s="49">
        <v>0.27</v>
      </c>
      <c r="M68" s="47">
        <f t="shared" si="10"/>
        <v>18.407407407407405</v>
      </c>
      <c r="N68" s="46">
        <v>718.44</v>
      </c>
      <c r="O68" s="46">
        <v>6.6734910000000001E-3</v>
      </c>
      <c r="P68" s="47">
        <v>3.1793760760000001</v>
      </c>
    </row>
    <row r="69" spans="1:16" x14ac:dyDescent="0.3">
      <c r="A69" s="35">
        <f t="shared" si="9"/>
        <v>8</v>
      </c>
      <c r="B69" s="43">
        <f t="shared" si="8"/>
        <v>43082</v>
      </c>
      <c r="C69" s="35" t="s">
        <v>3</v>
      </c>
      <c r="D69" s="35" t="s">
        <v>7</v>
      </c>
      <c r="E69" s="35" t="s">
        <v>5</v>
      </c>
      <c r="F69" s="48">
        <v>1.66</v>
      </c>
      <c r="G69" s="47">
        <v>5.38</v>
      </c>
      <c r="H69" s="44">
        <v>0.30639018200000001</v>
      </c>
      <c r="I69" s="47">
        <v>16.343237819999999</v>
      </c>
      <c r="J69" s="47">
        <v>0.57597313900000002</v>
      </c>
      <c r="K69" s="49">
        <v>3.19</v>
      </c>
      <c r="L69" s="49">
        <v>0.11</v>
      </c>
      <c r="M69" s="47">
        <f t="shared" si="10"/>
        <v>29</v>
      </c>
      <c r="N69" s="46">
        <v>195.97</v>
      </c>
      <c r="O69" s="46">
        <v>-9.0597530999999995E-2</v>
      </c>
      <c r="P69" s="47">
        <v>0.75589779999999995</v>
      </c>
    </row>
    <row r="70" spans="1:16" x14ac:dyDescent="0.3">
      <c r="A70" s="35">
        <f t="shared" si="9"/>
        <v>9</v>
      </c>
      <c r="B70" s="43">
        <f t="shared" si="8"/>
        <v>43082</v>
      </c>
      <c r="C70" s="35" t="s">
        <v>3</v>
      </c>
      <c r="D70" s="35" t="s">
        <v>7</v>
      </c>
      <c r="E70" s="35" t="s">
        <v>5</v>
      </c>
      <c r="F70" s="48">
        <v>1.66</v>
      </c>
      <c r="G70" s="47">
        <v>5.52</v>
      </c>
      <c r="H70" s="44">
        <v>0.30025884400000002</v>
      </c>
      <c r="I70" s="47">
        <v>8.21823339</v>
      </c>
      <c r="J70" s="47">
        <v>1.018188208</v>
      </c>
      <c r="K70" s="49">
        <v>3.1</v>
      </c>
      <c r="L70" s="49">
        <v>0.11</v>
      </c>
      <c r="M70" s="47">
        <f t="shared" si="10"/>
        <v>28.181818181818183</v>
      </c>
      <c r="N70" s="46">
        <v>27.77</v>
      </c>
      <c r="O70" s="46">
        <v>-4.5313654000000002E-2</v>
      </c>
      <c r="P70" s="47">
        <v>0.50159589500000001</v>
      </c>
    </row>
    <row r="71" spans="1:16" x14ac:dyDescent="0.3">
      <c r="A71" s="35">
        <f t="shared" si="9"/>
        <v>10</v>
      </c>
      <c r="B71" s="43">
        <f t="shared" si="8"/>
        <v>43082</v>
      </c>
      <c r="C71" s="35" t="s">
        <v>3</v>
      </c>
      <c r="D71" s="35" t="s">
        <v>7</v>
      </c>
      <c r="E71" s="35" t="s">
        <v>5</v>
      </c>
      <c r="F71" s="48">
        <v>1.66</v>
      </c>
      <c r="G71" s="47">
        <v>5.23</v>
      </c>
      <c r="H71" s="44">
        <v>0.33433091100000001</v>
      </c>
      <c r="I71" s="47">
        <v>10.14017342</v>
      </c>
      <c r="J71" s="47">
        <v>0.97646114399999995</v>
      </c>
      <c r="K71" s="49">
        <v>2.48</v>
      </c>
      <c r="L71" s="49">
        <v>0.09</v>
      </c>
      <c r="M71" s="47">
        <f t="shared" si="10"/>
        <v>27.555555555555557</v>
      </c>
      <c r="N71" s="46">
        <v>-27.07</v>
      </c>
      <c r="O71" s="46">
        <v>1.7050027999999998E-2</v>
      </c>
      <c r="P71" s="47">
        <v>0.79468092099999998</v>
      </c>
    </row>
    <row r="72" spans="1:16" x14ac:dyDescent="0.3">
      <c r="A72" s="35">
        <f t="shared" si="9"/>
        <v>11</v>
      </c>
      <c r="B72" s="43">
        <f t="shared" si="8"/>
        <v>43082</v>
      </c>
      <c r="C72" s="35" t="s">
        <v>3</v>
      </c>
      <c r="D72" s="35" t="s">
        <v>7</v>
      </c>
      <c r="E72" s="35" t="s">
        <v>5</v>
      </c>
      <c r="F72" s="48">
        <v>1.66</v>
      </c>
      <c r="G72" s="47">
        <v>5.14</v>
      </c>
      <c r="H72" s="44">
        <v>0.41711229900000002</v>
      </c>
      <c r="I72" s="47">
        <v>16.006336879999999</v>
      </c>
      <c r="J72" s="47">
        <v>0.221082001</v>
      </c>
      <c r="K72" s="49">
        <v>4.18</v>
      </c>
      <c r="L72" s="49">
        <v>0.18</v>
      </c>
      <c r="M72" s="47">
        <f t="shared" si="10"/>
        <v>23.222222222222221</v>
      </c>
      <c r="N72" s="46">
        <v>365.74</v>
      </c>
      <c r="O72" s="46">
        <v>-4.0959778000000002E-2</v>
      </c>
      <c r="P72" s="47">
        <v>2.8508011940000002</v>
      </c>
    </row>
    <row r="73" spans="1:16" x14ac:dyDescent="0.3">
      <c r="A73" s="35">
        <f t="shared" si="9"/>
        <v>12</v>
      </c>
      <c r="B73" s="43">
        <f t="shared" si="8"/>
        <v>43082</v>
      </c>
      <c r="C73" s="35" t="s">
        <v>3</v>
      </c>
      <c r="D73" s="35" t="s">
        <v>43</v>
      </c>
      <c r="E73" s="35" t="s">
        <v>5</v>
      </c>
      <c r="F73" s="48">
        <v>1.66</v>
      </c>
      <c r="G73" s="47">
        <v>4.9800000000000004</v>
      </c>
      <c r="H73" s="44">
        <v>0.56776226900000004</v>
      </c>
      <c r="I73" s="47">
        <v>7.2711309479999997</v>
      </c>
      <c r="J73" s="47">
        <v>0.275421627</v>
      </c>
      <c r="K73" s="49">
        <v>4.55</v>
      </c>
      <c r="L73" s="49">
        <v>0.23</v>
      </c>
      <c r="M73" s="47">
        <f t="shared" si="10"/>
        <v>19.782608695652172</v>
      </c>
      <c r="N73" s="46">
        <v>595.58000000000004</v>
      </c>
      <c r="O73" s="46">
        <v>1.4024956999999999E-2</v>
      </c>
      <c r="P73" s="47">
        <v>3.1837004649999998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Master_Sheet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B-rizzle</dc:creator>
  <cp:lastModifiedBy>B-rizzle</cp:lastModifiedBy>
  <dcterms:created xsi:type="dcterms:W3CDTF">2017-10-31T19:31:00Z</dcterms:created>
  <dcterms:modified xsi:type="dcterms:W3CDTF">2018-06-03T15:05:54Z</dcterms:modified>
</cp:coreProperties>
</file>