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028"/>
  <workbookPr autoCompressPictures="0"/>
  <bookViews>
    <workbookView xWindow="340" yWindow="0" windowWidth="24480" windowHeight="13280" firstSheet="1" activeTab="1"/>
  </bookViews>
  <sheets>
    <sheet name="Provincial split" sheetId="1" r:id="rId1"/>
    <sheet name="Confirmed cases" sheetId="2" r:id="rId2"/>
    <sheet name="Western Cape" sheetId="3" r:id="rId3"/>
    <sheet name="Hospitalisations" sheetId="4" r:id="rId4"/>
    <sheet name="Hosp private public" sheetId="7" r:id="rId5"/>
    <sheet name="Deaths detail" sheetId="5" r:id="rId6"/>
    <sheet name="Deaths" sheetId="6" r:id="rId7"/>
    <sheet name="Sheet1" sheetId="8" r:id="rId8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4" l="1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E3" i="4"/>
  <c r="E4" i="4"/>
  <c r="E5" i="4"/>
  <c r="E6" i="4"/>
  <c r="E7" i="4"/>
  <c r="E8" i="4"/>
  <c r="E2" i="4"/>
  <c r="D3" i="4"/>
  <c r="D4" i="4"/>
  <c r="D5" i="4"/>
  <c r="D6" i="4"/>
  <c r="D7" i="4"/>
  <c r="D8" i="4"/>
  <c r="D2" i="4"/>
  <c r="K10" i="7"/>
  <c r="K9" i="7"/>
  <c r="K5" i="7"/>
  <c r="K6" i="7"/>
  <c r="K4" i="7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24" i="6"/>
  <c r="C12" i="1"/>
  <c r="B12" i="1"/>
  <c r="C13" i="1"/>
  <c r="C10" i="2"/>
  <c r="C31" i="2"/>
  <c r="C24" i="2"/>
  <c r="C3" i="2"/>
  <c r="C4" i="2"/>
  <c r="C5" i="2"/>
  <c r="C6" i="2"/>
  <c r="C7" i="2"/>
  <c r="C8" i="2"/>
  <c r="C9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5" i="2"/>
  <c r="C26" i="2"/>
  <c r="C27" i="2"/>
  <c r="C28" i="2"/>
  <c r="C29" i="2"/>
  <c r="C30" i="2"/>
  <c r="C2" i="2"/>
</calcChain>
</file>

<file path=xl/comments1.xml><?xml version="1.0" encoding="utf-8"?>
<comments xmlns="http://schemas.openxmlformats.org/spreadsheetml/2006/main">
  <authors>
    <author>Dave Strugnell</author>
  </authors>
  <commentList>
    <comment ref="B4" authorId="0">
      <text>
        <r>
          <rPr>
            <b/>
            <sz val="9"/>
            <color indexed="81"/>
            <rFont val="Calibri"/>
            <family val="2"/>
          </rPr>
          <t>Dave Strugnell:</t>
        </r>
        <r>
          <rPr>
            <sz val="9"/>
            <color indexed="81"/>
            <rFont val="Calibri"/>
            <family val="2"/>
          </rPr>
          <t xml:space="preserve">
87 - looks like anomaly due to Netcare</t>
        </r>
      </text>
    </comment>
    <comment ref="C4" authorId="0">
      <text>
        <r>
          <rPr>
            <b/>
            <sz val="9"/>
            <color indexed="81"/>
            <rFont val="Calibri"/>
            <family val="2"/>
          </rPr>
          <t>Dave Strugnell:</t>
        </r>
        <r>
          <rPr>
            <sz val="9"/>
            <color indexed="81"/>
            <rFont val="Calibri"/>
            <family val="2"/>
          </rPr>
          <t xml:space="preserve">
27 - looks like anomaly due to Netcare</t>
        </r>
      </text>
    </comment>
  </commentList>
</comments>
</file>

<file path=xl/sharedStrings.xml><?xml version="1.0" encoding="utf-8"?>
<sst xmlns="http://schemas.openxmlformats.org/spreadsheetml/2006/main" count="179" uniqueCount="83">
  <si>
    <t>Gauteng</t>
  </si>
  <si>
    <t>Cases</t>
  </si>
  <si>
    <t>%urban</t>
  </si>
  <si>
    <t>Western Cape</t>
  </si>
  <si>
    <t>KZN</t>
  </si>
  <si>
    <t>Free State</t>
  </si>
  <si>
    <t>Eastern Cape</t>
  </si>
  <si>
    <t>Limpopo</t>
  </si>
  <si>
    <t>Mpumalanga</t>
  </si>
  <si>
    <t>North West</t>
  </si>
  <si>
    <t>Northern Cape</t>
  </si>
  <si>
    <t>Unidientified</t>
  </si>
  <si>
    <t>Presumed urban</t>
  </si>
  <si>
    <t>Date</t>
  </si>
  <si>
    <t>Hosp.</t>
  </si>
  <si>
    <t>ICU</t>
  </si>
  <si>
    <t>Confirmed</t>
  </si>
  <si>
    <t>Note: as of 00h01 on each day, so could perhaps map onto previous day</t>
  </si>
  <si>
    <t>Not clear whether ICU numbers included in hospitalisations, but presume so from the wording</t>
  </si>
  <si>
    <t>Recovered</t>
  </si>
  <si>
    <t>Deaths</t>
  </si>
  <si>
    <t>report_id</t>
  </si>
  <si>
    <t>date</t>
  </si>
  <si>
    <t>YYYYMMDD</t>
  </si>
  <si>
    <t>province</t>
  </si>
  <si>
    <t xml:space="preserve"> geo</t>
  </si>
  <si>
    <t xml:space="preserve"> gender</t>
  </si>
  <si>
    <t xml:space="preserve"> age</t>
  </si>
  <si>
    <t xml:space="preserve"> confirmed_date</t>
  </si>
  <si>
    <t>transmission_type</t>
  </si>
  <si>
    <t xml:space="preserve"> notes_comorbidity</t>
  </si>
  <si>
    <t xml:space="preserve"> source</t>
  </si>
  <si>
    <t>WC</t>
  </si>
  <si>
    <t>ZA-WC</t>
  </si>
  <si>
    <t xml:space="preserve"> female</t>
  </si>
  <si>
    <t>Had prior Pulmonary Embolism</t>
  </si>
  <si>
    <t xml:space="preserve"> https://www.westerncape.gov.za/news/statement-premier-alan-winde-first-coronavirus-deaths</t>
  </si>
  <si>
    <t>ZA-KZN</t>
  </si>
  <si>
    <t xml:space="preserve"> male</t>
  </si>
  <si>
    <t xml:space="preserve"> travelled to Kruger National Park</t>
  </si>
  <si>
    <t xml:space="preserve"> underlying skin cancer condition (melanoma) which had already complicated. He presented with the following symptoms: respiratory distress shortness of breath cardiac failure decreased saturation and his temperature was above 38 degrees.</t>
  </si>
  <si>
    <t xml:space="preserve"> https://www.gov.za/speeches/minister-zweli-mkhize-confirms2nd-death-and-total-1280-cases-coronavirus-covid-19-29-mar</t>
  </si>
  <si>
    <t>FS</t>
  </si>
  <si>
    <t>ZA-FS</t>
  </si>
  <si>
    <t>male</t>
  </si>
  <si>
    <t>GP</t>
  </si>
  <si>
    <t>ZA-GP</t>
  </si>
  <si>
    <t>presented with respiratory distress</t>
  </si>
  <si>
    <t>https://sacoronavirus.co.za/2020/03/31/update-of-covid-19-31st-march-2020/</t>
  </si>
  <si>
    <t>female</t>
  </si>
  <si>
    <t>had an underlying condition of hypertension chronic asthma and at the time of admission presented with an acute asthmatic attack</t>
  </si>
  <si>
    <t>https://www.gov.za/speeches/minister-zweli-mkhize-confirms-1585-cases</t>
  </si>
  <si>
    <t>local transmissionm no travel history</t>
  </si>
  <si>
    <t>https://www.gov.za/speeches/minister-zweli-mkhize-confirmsminister-zweli-mkhize-confirms-7-deaths-and-total-1505cases-3</t>
  </si>
  <si>
    <t>She had presented with fever;short breath; body pains; dry cough and sore throat. She also had comorbidities that included  hypertension; diabetes and cholesterol.</t>
  </si>
  <si>
    <t>https://sacoronavirus.co.za/2020/04/05/update-of-covid-19-05th-april-2020/</t>
  </si>
  <si>
    <t>diagnosis of bronchopneumonia and respiratory distress. He had an underlying condition of chronic obstructive airway disease (COAD)</t>
  </si>
  <si>
    <t>He had co-morbidities that included diabetes and ischaemic heart disease.</t>
  </si>
  <si>
    <t>Cum. Confirmed</t>
  </si>
  <si>
    <t>Cum. Deaths</t>
  </si>
  <si>
    <t>Presentation to the Portfolio Committee: data at 9 April (KZN slight out of date, presumably 8th)</t>
  </si>
  <si>
    <t>Hospitalised</t>
  </si>
  <si>
    <t>Public</t>
  </si>
  <si>
    <t>Private</t>
  </si>
  <si>
    <t>Recoveries</t>
  </si>
  <si>
    <t>EC</t>
  </si>
  <si>
    <t>GT</t>
  </si>
  <si>
    <t>LP</t>
  </si>
  <si>
    <t>MP</t>
  </si>
  <si>
    <t>NW</t>
  </si>
  <si>
    <t>NC</t>
  </si>
  <si>
    <t>Total</t>
  </si>
  <si>
    <t>Private hospital</t>
  </si>
  <si>
    <t>Private ICU</t>
  </si>
  <si>
    <t>Est. total hospital</t>
  </si>
  <si>
    <t>Est. total ICU</t>
  </si>
  <si>
    <t>Diabetes hypertension renal failure</t>
  </si>
  <si>
    <t>uknown</t>
  </si>
  <si>
    <t>hypertension</t>
  </si>
  <si>
    <t>diabetes</t>
  </si>
  <si>
    <t>diabetes hypertension</t>
  </si>
  <si>
    <t>unknown</t>
  </si>
  <si>
    <t>chronic asthma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</si>
</sst>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\ d\ mmm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9" fontId="0" fillId="0" borderId="0" xfId="0" applyNumberFormat="1"/>
    <xf numFmtId="1" fontId="0" fillId="0" borderId="0" xfId="0" applyNumberFormat="1"/>
    <xf numFmtId="9" fontId="0" fillId="0" borderId="0" xfId="1" applyFont="1"/>
    <xf numFmtId="164" fontId="0" fillId="0" borderId="0" xfId="0" applyNumberFormat="1"/>
    <xf numFmtId="0" fontId="0" fillId="0" borderId="0" xfId="0" applyAlignment="1">
      <alignment horizontal="right" wrapText="1"/>
    </xf>
    <xf numFmtId="0" fontId="0" fillId="2" borderId="0" xfId="0" applyFill="1"/>
    <xf numFmtId="1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" fontId="0" fillId="3" borderId="0" xfId="0" applyNumberFormat="1" applyFill="1"/>
    <xf numFmtId="0" fontId="0" fillId="0" borderId="0" xfId="0" applyAlignment="1">
      <alignment horizontal="right"/>
    </xf>
    <xf numFmtId="14" fontId="0" fillId="0" borderId="0" xfId="0" applyNumberFormat="1"/>
    <xf numFmtId="3" fontId="0" fillId="0" borderId="0" xfId="0" applyNumberFormat="1"/>
    <xf numFmtId="0" fontId="1" fillId="0" borderId="0" xfId="2"/>
    <xf numFmtId="14" fontId="1" fillId="0" borderId="0" xfId="2" applyNumberFormat="1"/>
  </cellXfs>
  <cellStyles count="11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F32" sqref="F32"/>
    </sheetView>
  </sheetViews>
  <sheetFormatPr baseColWidth="10" defaultColWidth="8.83203125" defaultRowHeight="14" x14ac:dyDescent="0"/>
  <cols>
    <col min="1" max="1" width="18.6640625" customWidth="1"/>
  </cols>
  <sheetData>
    <row r="1" spans="1:3">
      <c r="B1" t="s">
        <v>1</v>
      </c>
      <c r="C1" t="s">
        <v>2</v>
      </c>
    </row>
    <row r="2" spans="1:3">
      <c r="A2" t="s">
        <v>0</v>
      </c>
      <c r="B2">
        <v>672</v>
      </c>
      <c r="C2" s="1">
        <v>1</v>
      </c>
    </row>
    <row r="3" spans="1:3">
      <c r="A3" t="s">
        <v>3</v>
      </c>
      <c r="B3">
        <v>374</v>
      </c>
      <c r="C3" s="1">
        <v>1</v>
      </c>
    </row>
    <row r="4" spans="1:3">
      <c r="A4" t="s">
        <v>4</v>
      </c>
      <c r="B4">
        <v>215</v>
      </c>
      <c r="C4" s="1">
        <v>0.95</v>
      </c>
    </row>
    <row r="5" spans="1:3">
      <c r="A5" t="s">
        <v>5</v>
      </c>
      <c r="B5">
        <v>84</v>
      </c>
      <c r="C5" s="1">
        <v>0.75</v>
      </c>
    </row>
    <row r="6" spans="1:3">
      <c r="A6" t="s">
        <v>6</v>
      </c>
      <c r="B6">
        <v>21</v>
      </c>
      <c r="C6" s="1">
        <v>0.8</v>
      </c>
    </row>
    <row r="7" spans="1:3">
      <c r="A7" t="s">
        <v>7</v>
      </c>
      <c r="B7">
        <v>16</v>
      </c>
      <c r="C7" s="1">
        <v>0.7</v>
      </c>
    </row>
    <row r="8" spans="1:3">
      <c r="A8" t="s">
        <v>8</v>
      </c>
      <c r="B8">
        <v>13</v>
      </c>
      <c r="C8" s="1">
        <v>0.6</v>
      </c>
    </row>
    <row r="9" spans="1:3">
      <c r="A9" t="s">
        <v>9</v>
      </c>
      <c r="B9">
        <v>9</v>
      </c>
      <c r="C9" s="1">
        <v>0.6</v>
      </c>
    </row>
    <row r="10" spans="1:3">
      <c r="A10" t="s">
        <v>10</v>
      </c>
      <c r="B10">
        <v>7</v>
      </c>
      <c r="C10" s="1">
        <v>0.5</v>
      </c>
    </row>
    <row r="11" spans="1:3">
      <c r="A11" t="s">
        <v>11</v>
      </c>
      <c r="B11">
        <v>94</v>
      </c>
      <c r="C11" s="1">
        <v>0.7</v>
      </c>
    </row>
    <row r="12" spans="1:3">
      <c r="B12">
        <f>SUM(B2:B11)</f>
        <v>1505</v>
      </c>
      <c r="C12" s="2">
        <f>SUMPRODUCT(B2:B11,C2:C11)</f>
        <v>1423.75</v>
      </c>
    </row>
    <row r="13" spans="1:3">
      <c r="C13" s="3">
        <f>C12/B12</f>
        <v>0.9460132890365448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abSelected="1" topLeftCell="A14" workbookViewId="0">
      <selection activeCell="B43" sqref="B43"/>
    </sheetView>
  </sheetViews>
  <sheetFormatPr baseColWidth="10" defaultColWidth="8.83203125" defaultRowHeight="14" x14ac:dyDescent="0"/>
  <cols>
    <col min="1" max="1" width="12.83203125" style="4" customWidth="1"/>
    <col min="2" max="3" width="12.33203125" customWidth="1"/>
  </cols>
  <sheetData>
    <row r="1" spans="1:3" ht="28">
      <c r="A1" s="4" t="s">
        <v>13</v>
      </c>
      <c r="B1" s="5" t="s">
        <v>58</v>
      </c>
      <c r="C1" s="5" t="s">
        <v>12</v>
      </c>
    </row>
    <row r="2" spans="1:3">
      <c r="A2" s="4">
        <v>43895</v>
      </c>
      <c r="B2">
        <v>1</v>
      </c>
      <c r="C2" s="2">
        <f>B2*'Provincial split'!$C$13</f>
        <v>0.9460132890365448</v>
      </c>
    </row>
    <row r="3" spans="1:3">
      <c r="A3" s="4">
        <v>43896</v>
      </c>
      <c r="B3">
        <v>1</v>
      </c>
      <c r="C3" s="2">
        <f>B3*'Provincial split'!$C$13</f>
        <v>0.9460132890365448</v>
      </c>
    </row>
    <row r="4" spans="1:3">
      <c r="A4" s="4">
        <v>43897</v>
      </c>
      <c r="B4">
        <v>2</v>
      </c>
      <c r="C4" s="2">
        <f>B4*'Provincial split'!$C$13</f>
        <v>1.8920265780730896</v>
      </c>
    </row>
    <row r="5" spans="1:3">
      <c r="A5" s="4">
        <v>43898</v>
      </c>
      <c r="B5">
        <v>3</v>
      </c>
      <c r="C5" s="2">
        <f>B5*'Provincial split'!$C$13</f>
        <v>2.8380398671096345</v>
      </c>
    </row>
    <row r="6" spans="1:3">
      <c r="A6" s="4">
        <v>43899</v>
      </c>
      <c r="B6">
        <v>7</v>
      </c>
      <c r="C6" s="2">
        <f>B6*'Provincial split'!$C$13</f>
        <v>6.6220930232558137</v>
      </c>
    </row>
    <row r="7" spans="1:3">
      <c r="A7" s="4">
        <v>43900</v>
      </c>
      <c r="B7">
        <v>7</v>
      </c>
      <c r="C7" s="2">
        <f>B7*'Provincial split'!$C$13</f>
        <v>6.6220930232558137</v>
      </c>
    </row>
    <row r="8" spans="1:3">
      <c r="A8" s="4">
        <v>43901</v>
      </c>
      <c r="B8">
        <v>13</v>
      </c>
      <c r="C8" s="2">
        <f>B8*'Provincial split'!$C$13</f>
        <v>12.298172757475083</v>
      </c>
    </row>
    <row r="9" spans="1:3">
      <c r="A9" s="4">
        <v>43902</v>
      </c>
      <c r="B9">
        <v>16</v>
      </c>
      <c r="C9" s="2">
        <f>B9*'Provincial split'!$C$13</f>
        <v>15.136212624584717</v>
      </c>
    </row>
    <row r="10" spans="1:3" s="9" customFormat="1">
      <c r="A10" s="8">
        <v>43903</v>
      </c>
      <c r="B10" s="9">
        <v>24</v>
      </c>
      <c r="C10" s="10">
        <f>B10*'Provincial split'!$C$13</f>
        <v>22.704318936877076</v>
      </c>
    </row>
    <row r="11" spans="1:3">
      <c r="A11" s="4">
        <v>43904</v>
      </c>
      <c r="B11">
        <v>38</v>
      </c>
      <c r="C11" s="2">
        <f>B11*'Provincial split'!$C$13</f>
        <v>35.948504983388702</v>
      </c>
    </row>
    <row r="12" spans="1:3">
      <c r="A12" s="4">
        <v>43905</v>
      </c>
      <c r="B12">
        <v>51</v>
      </c>
      <c r="C12" s="2">
        <f>B12*'Provincial split'!$C$13</f>
        <v>48.246677740863788</v>
      </c>
    </row>
    <row r="13" spans="1:3">
      <c r="A13" s="4">
        <v>43906</v>
      </c>
      <c r="B13">
        <v>62</v>
      </c>
      <c r="C13" s="2">
        <f>B13*'Provincial split'!$C$13</f>
        <v>58.652823920265774</v>
      </c>
    </row>
    <row r="14" spans="1:3">
      <c r="A14" s="4">
        <v>43907</v>
      </c>
      <c r="B14">
        <v>85</v>
      </c>
      <c r="C14" s="2">
        <f>B14*'Provincial split'!$C$13</f>
        <v>80.411129568106304</v>
      </c>
    </row>
    <row r="15" spans="1:3">
      <c r="A15" s="4">
        <v>43908</v>
      </c>
      <c r="B15">
        <v>116</v>
      </c>
      <c r="C15" s="2">
        <f>B15*'Provincial split'!$C$13</f>
        <v>109.73754152823919</v>
      </c>
    </row>
    <row r="16" spans="1:3">
      <c r="A16" s="4">
        <v>43909</v>
      </c>
      <c r="B16">
        <v>150</v>
      </c>
      <c r="C16" s="2">
        <f>B16*'Provincial split'!$C$13</f>
        <v>141.90199335548172</v>
      </c>
    </row>
    <row r="17" spans="1:3">
      <c r="A17" s="4">
        <v>43910</v>
      </c>
      <c r="B17">
        <v>202</v>
      </c>
      <c r="C17" s="2">
        <f>B17*'Provincial split'!$C$13</f>
        <v>191.09468438538204</v>
      </c>
    </row>
    <row r="18" spans="1:3">
      <c r="A18" s="4">
        <v>43911</v>
      </c>
      <c r="B18">
        <v>240</v>
      </c>
      <c r="C18" s="2">
        <f>B18*'Provincial split'!$C$13</f>
        <v>227.04318936877075</v>
      </c>
    </row>
    <row r="19" spans="1:3">
      <c r="A19" s="4">
        <v>43912</v>
      </c>
      <c r="B19">
        <v>274</v>
      </c>
      <c r="C19" s="2">
        <f>B19*'Provincial split'!$C$13</f>
        <v>259.2076411960133</v>
      </c>
    </row>
    <row r="20" spans="1:3">
      <c r="A20" s="4">
        <v>43913</v>
      </c>
      <c r="B20">
        <v>402</v>
      </c>
      <c r="C20" s="2">
        <f>B20*'Provincial split'!$C$13</f>
        <v>380.29734219269102</v>
      </c>
    </row>
    <row r="21" spans="1:3">
      <c r="A21" s="4">
        <v>43914</v>
      </c>
      <c r="B21">
        <v>554</v>
      </c>
      <c r="C21" s="2">
        <f>B21*'Provincial split'!$C$13</f>
        <v>524.09136212624583</v>
      </c>
    </row>
    <row r="22" spans="1:3">
      <c r="A22" s="4">
        <v>43915</v>
      </c>
      <c r="B22">
        <v>709</v>
      </c>
      <c r="C22" s="2">
        <f>B22*'Provincial split'!$C$13</f>
        <v>670.72342192691031</v>
      </c>
    </row>
    <row r="23" spans="1:3">
      <c r="A23" s="4">
        <v>43916</v>
      </c>
      <c r="B23">
        <v>927</v>
      </c>
      <c r="C23" s="2">
        <f>B23*'Provincial split'!$C$13</f>
        <v>876.95431893687703</v>
      </c>
    </row>
    <row r="24" spans="1:3">
      <c r="A24" s="4">
        <v>43917</v>
      </c>
      <c r="B24" s="6">
        <v>1170</v>
      </c>
      <c r="C24" s="7">
        <f>B24*'Provincial split'!$C$13</f>
        <v>1106.8355481727574</v>
      </c>
    </row>
    <row r="25" spans="1:3">
      <c r="A25" s="4">
        <v>43918</v>
      </c>
      <c r="B25" s="6">
        <v>1187</v>
      </c>
      <c r="C25" s="7">
        <f>B25*'Provincial split'!$C$13</f>
        <v>1122.9177740863786</v>
      </c>
    </row>
    <row r="26" spans="1:3">
      <c r="A26" s="4">
        <v>43919</v>
      </c>
      <c r="B26" s="6">
        <v>1280</v>
      </c>
      <c r="C26" s="7">
        <f>B26*'Provincial split'!$C$13</f>
        <v>1210.8970099667774</v>
      </c>
    </row>
    <row r="27" spans="1:3">
      <c r="A27" s="4">
        <v>43920</v>
      </c>
      <c r="B27" s="6">
        <v>1326</v>
      </c>
      <c r="C27" s="7">
        <f>B27*'Provincial split'!$C$13</f>
        <v>1254.4136212624585</v>
      </c>
    </row>
    <row r="28" spans="1:3">
      <c r="A28" s="4">
        <v>43921</v>
      </c>
      <c r="B28" s="6">
        <v>1353</v>
      </c>
      <c r="C28" s="7">
        <f>B28*'Provincial split'!$C$13</f>
        <v>1279.9559800664451</v>
      </c>
    </row>
    <row r="29" spans="1:3">
      <c r="A29" s="4">
        <v>43922</v>
      </c>
      <c r="B29" s="6">
        <v>1380</v>
      </c>
      <c r="C29" s="7">
        <f>B29*'Provincial split'!$C$13</f>
        <v>1305.4983388704318</v>
      </c>
    </row>
    <row r="30" spans="1:3">
      <c r="A30" s="4">
        <v>43923</v>
      </c>
      <c r="B30" s="6">
        <v>1462</v>
      </c>
      <c r="C30" s="7">
        <f>B30*'Provincial split'!$C$13</f>
        <v>1383.0714285714284</v>
      </c>
    </row>
    <row r="31" spans="1:3">
      <c r="A31" s="4">
        <v>43924</v>
      </c>
      <c r="B31" s="6">
        <v>1505</v>
      </c>
      <c r="C31" s="7">
        <f>B31*'Provincial split'!$C$13</f>
        <v>1423.75</v>
      </c>
    </row>
    <row r="32" spans="1:3">
      <c r="A32" s="4">
        <v>43925</v>
      </c>
      <c r="B32" s="6">
        <v>1585</v>
      </c>
    </row>
    <row r="33" spans="1:2">
      <c r="A33" s="4">
        <v>43926</v>
      </c>
      <c r="B33" s="6">
        <v>1655</v>
      </c>
    </row>
    <row r="34" spans="1:2">
      <c r="A34" s="4">
        <v>43927</v>
      </c>
      <c r="B34" s="6">
        <v>1686</v>
      </c>
    </row>
    <row r="35" spans="1:2">
      <c r="A35" s="4">
        <v>43928</v>
      </c>
      <c r="B35" s="6">
        <v>1749</v>
      </c>
    </row>
    <row r="36" spans="1:2">
      <c r="A36" s="4">
        <v>43929</v>
      </c>
      <c r="B36" s="6">
        <v>1845</v>
      </c>
    </row>
    <row r="37" spans="1:2">
      <c r="A37" s="4">
        <v>43930</v>
      </c>
      <c r="B37" s="6">
        <v>1934</v>
      </c>
    </row>
    <row r="38" spans="1:2">
      <c r="A38" s="4">
        <v>43931</v>
      </c>
      <c r="B38" s="6">
        <v>2003</v>
      </c>
    </row>
    <row r="39" spans="1:2">
      <c r="A39" s="4">
        <v>43932</v>
      </c>
      <c r="B39" s="6">
        <v>2028</v>
      </c>
    </row>
    <row r="40" spans="1:2">
      <c r="A40" s="4">
        <v>43933</v>
      </c>
      <c r="B40" s="6">
        <v>2173</v>
      </c>
    </row>
    <row r="41" spans="1:2">
      <c r="A41" s="4">
        <v>43934</v>
      </c>
      <c r="B41" s="6">
        <v>2272</v>
      </c>
    </row>
    <row r="42" spans="1:2">
      <c r="A42" s="4">
        <v>43935</v>
      </c>
      <c r="B42" s="6">
        <v>2415</v>
      </c>
    </row>
    <row r="43" spans="1:2">
      <c r="A43" s="4">
        <v>43936</v>
      </c>
      <c r="B43" s="6">
        <v>2506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9" sqref="A9"/>
    </sheetView>
  </sheetViews>
  <sheetFormatPr baseColWidth="10" defaultColWidth="8.83203125" defaultRowHeight="14" x14ac:dyDescent="0"/>
  <cols>
    <col min="1" max="1" width="11.83203125" customWidth="1"/>
    <col min="2" max="2" width="10.6640625" style="13" customWidth="1"/>
    <col min="3" max="6" width="10.6640625" customWidth="1"/>
  </cols>
  <sheetData>
    <row r="1" spans="1:8">
      <c r="A1" t="s">
        <v>13</v>
      </c>
      <c r="B1" s="13" t="s">
        <v>16</v>
      </c>
      <c r="C1" s="11" t="s">
        <v>14</v>
      </c>
      <c r="D1" s="11" t="s">
        <v>15</v>
      </c>
      <c r="E1" s="11" t="s">
        <v>19</v>
      </c>
      <c r="F1" s="11" t="s">
        <v>20</v>
      </c>
      <c r="H1" t="s">
        <v>17</v>
      </c>
    </row>
    <row r="2" spans="1:8">
      <c r="A2" s="12">
        <v>43923</v>
      </c>
      <c r="B2" s="13">
        <v>393</v>
      </c>
      <c r="C2">
        <v>20</v>
      </c>
      <c r="D2">
        <v>7</v>
      </c>
      <c r="F2">
        <v>1</v>
      </c>
      <c r="H2" t="s">
        <v>18</v>
      </c>
    </row>
    <row r="3" spans="1:8">
      <c r="A3" s="12">
        <v>43924</v>
      </c>
      <c r="B3" s="13">
        <v>418</v>
      </c>
      <c r="C3">
        <v>25</v>
      </c>
      <c r="D3">
        <v>7</v>
      </c>
      <c r="F3">
        <v>1</v>
      </c>
    </row>
    <row r="4" spans="1:8">
      <c r="A4" s="12">
        <v>43925</v>
      </c>
      <c r="B4" s="13">
        <v>446</v>
      </c>
      <c r="C4">
        <v>23</v>
      </c>
      <c r="D4">
        <v>9</v>
      </c>
      <c r="F4">
        <v>1</v>
      </c>
    </row>
    <row r="5" spans="1:8">
      <c r="A5" s="12">
        <v>43926</v>
      </c>
      <c r="B5" s="13">
        <v>464</v>
      </c>
      <c r="C5">
        <v>20</v>
      </c>
      <c r="D5">
        <v>9</v>
      </c>
      <c r="F5">
        <v>2</v>
      </c>
    </row>
    <row r="6" spans="1:8">
      <c r="A6" s="12">
        <v>43927</v>
      </c>
      <c r="B6" s="13">
        <v>475</v>
      </c>
      <c r="C6">
        <v>26</v>
      </c>
      <c r="D6">
        <v>12</v>
      </c>
      <c r="F6">
        <v>2</v>
      </c>
    </row>
    <row r="7" spans="1:8">
      <c r="A7" s="12">
        <v>43928</v>
      </c>
      <c r="B7" s="13">
        <v>490</v>
      </c>
      <c r="C7">
        <v>28</v>
      </c>
      <c r="D7">
        <v>10</v>
      </c>
      <c r="F7">
        <v>3</v>
      </c>
    </row>
    <row r="8" spans="1:8">
      <c r="A8" s="12">
        <v>43929</v>
      </c>
      <c r="B8" s="13">
        <v>510</v>
      </c>
      <c r="C8">
        <v>31</v>
      </c>
      <c r="D8">
        <v>9</v>
      </c>
      <c r="F8">
        <v>3</v>
      </c>
    </row>
    <row r="9" spans="1:8">
      <c r="A9" s="12">
        <v>43930</v>
      </c>
      <c r="B9" s="13">
        <v>522</v>
      </c>
      <c r="C9">
        <v>32</v>
      </c>
      <c r="D9">
        <v>10</v>
      </c>
      <c r="E9">
        <v>162</v>
      </c>
      <c r="F9">
        <v>3</v>
      </c>
    </row>
    <row r="10" spans="1:8">
      <c r="A10" s="12">
        <v>43931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5"/>
  <sheetViews>
    <sheetView workbookViewId="0">
      <selection activeCell="A16" sqref="A16"/>
    </sheetView>
  </sheetViews>
  <sheetFormatPr baseColWidth="10" defaultRowHeight="14" x14ac:dyDescent="0"/>
  <sheetData>
    <row r="1" spans="1:5">
      <c r="A1" t="s">
        <v>13</v>
      </c>
      <c r="B1" t="s">
        <v>72</v>
      </c>
      <c r="C1" t="s">
        <v>73</v>
      </c>
      <c r="D1" t="s">
        <v>74</v>
      </c>
      <c r="E1" t="s">
        <v>75</v>
      </c>
    </row>
    <row r="2" spans="1:5">
      <c r="A2" s="12">
        <v>43922</v>
      </c>
      <c r="B2">
        <v>43</v>
      </c>
      <c r="C2">
        <v>11</v>
      </c>
      <c r="D2" s="2">
        <f>B2*(1+'Hosp private public'!$K$4/'Hosp private public'!$K$5)</f>
        <v>76.444444444444443</v>
      </c>
      <c r="E2" s="2">
        <f>C2*(1+'Hosp private public'!$K$9/'Hosp private public'!$K$10)</f>
        <v>15.052631578947368</v>
      </c>
    </row>
    <row r="3" spans="1:5">
      <c r="A3" s="12">
        <v>43923</v>
      </c>
      <c r="B3">
        <v>47</v>
      </c>
      <c r="C3">
        <v>16</v>
      </c>
      <c r="D3" s="2">
        <f>B3*(1+'Hosp private public'!$K$4/'Hosp private public'!$K$5)</f>
        <v>83.555555555555557</v>
      </c>
      <c r="E3" s="2">
        <f>C3*(1+'Hosp private public'!$K$9/'Hosp private public'!$K$10)</f>
        <v>21.894736842105264</v>
      </c>
    </row>
    <row r="4" spans="1:5">
      <c r="A4" s="12">
        <v>43924</v>
      </c>
      <c r="B4">
        <v>87</v>
      </c>
      <c r="C4">
        <v>27</v>
      </c>
      <c r="D4" s="2">
        <f>B4*(1+'Hosp private public'!$K$4/'Hosp private public'!$K$5)</f>
        <v>154.66666666666666</v>
      </c>
      <c r="E4" s="2">
        <f>C4*(1+'Hosp private public'!$K$9/'Hosp private public'!$K$10)</f>
        <v>36.94736842105263</v>
      </c>
    </row>
    <row r="5" spans="1:5">
      <c r="A5" s="12">
        <v>43925</v>
      </c>
      <c r="B5">
        <v>41</v>
      </c>
      <c r="C5">
        <v>16</v>
      </c>
      <c r="D5" s="2">
        <f>B5*(1+'Hosp private public'!$K$4/'Hosp private public'!$K$5)</f>
        <v>72.888888888888886</v>
      </c>
      <c r="E5" s="2">
        <f>C5*(1+'Hosp private public'!$K$9/'Hosp private public'!$K$10)</f>
        <v>21.894736842105264</v>
      </c>
    </row>
    <row r="6" spans="1:5">
      <c r="A6" s="12">
        <v>43926</v>
      </c>
      <c r="B6">
        <v>47</v>
      </c>
      <c r="C6">
        <v>16</v>
      </c>
      <c r="D6" s="2">
        <f>B6*(1+'Hosp private public'!$K$4/'Hosp private public'!$K$5)</f>
        <v>83.555555555555557</v>
      </c>
      <c r="E6" s="2">
        <f>C6*(1+'Hosp private public'!$K$9/'Hosp private public'!$K$10)</f>
        <v>21.894736842105264</v>
      </c>
    </row>
    <row r="7" spans="1:5">
      <c r="A7" s="12">
        <v>43927</v>
      </c>
      <c r="B7">
        <v>57</v>
      </c>
      <c r="C7">
        <v>20</v>
      </c>
      <c r="D7" s="2">
        <f>B7*(1+'Hosp private public'!$K$4/'Hosp private public'!$K$5)</f>
        <v>101.33333333333333</v>
      </c>
      <c r="E7" s="2">
        <f>C7*(1+'Hosp private public'!$K$9/'Hosp private public'!$K$10)</f>
        <v>27.368421052631579</v>
      </c>
    </row>
    <row r="8" spans="1:5">
      <c r="A8" s="12">
        <v>43928</v>
      </c>
      <c r="B8">
        <v>69</v>
      </c>
      <c r="C8">
        <v>27</v>
      </c>
      <c r="D8" s="2">
        <f>B8*(1+'Hosp private public'!$K$4/'Hosp private public'!$K$5)</f>
        <v>122.66666666666666</v>
      </c>
      <c r="E8" s="2">
        <f>C8*(1+'Hosp private public'!$K$9/'Hosp private public'!$K$10)</f>
        <v>36.94736842105263</v>
      </c>
    </row>
    <row r="9" spans="1:5">
      <c r="A9" s="12">
        <v>43929</v>
      </c>
      <c r="B9">
        <v>57</v>
      </c>
      <c r="C9">
        <v>21</v>
      </c>
      <c r="D9" s="2">
        <f>B9*(1+'Hosp private public'!$K$4/'Hosp private public'!$K$5)</f>
        <v>101.33333333333333</v>
      </c>
      <c r="E9" s="2">
        <f>C9*(1+'Hosp private public'!$K$9/'Hosp private public'!$K$10)</f>
        <v>28.736842105263158</v>
      </c>
    </row>
    <row r="10" spans="1:5">
      <c r="A10" s="12">
        <v>43930</v>
      </c>
      <c r="B10">
        <v>87</v>
      </c>
      <c r="C10">
        <v>27</v>
      </c>
      <c r="D10" s="2">
        <f>B10*(1+'Hosp private public'!$K$4/'Hosp private public'!$K$5)</f>
        <v>154.66666666666666</v>
      </c>
      <c r="E10" s="2">
        <f>C10*(1+'Hosp private public'!$K$9/'Hosp private public'!$K$10)</f>
        <v>36.94736842105263</v>
      </c>
    </row>
    <row r="11" spans="1:5">
      <c r="A11" s="12">
        <v>43931</v>
      </c>
      <c r="B11">
        <v>96</v>
      </c>
      <c r="C11">
        <v>32</v>
      </c>
      <c r="D11" s="2">
        <f>B11*(1+'Hosp private public'!$K$4/'Hosp private public'!$K$5)</f>
        <v>170.66666666666666</v>
      </c>
      <c r="E11" s="2">
        <f>C11*(1+'Hosp private public'!$K$9/'Hosp private public'!$K$10)</f>
        <v>43.789473684210527</v>
      </c>
    </row>
    <row r="12" spans="1:5">
      <c r="A12" s="12">
        <v>43932</v>
      </c>
      <c r="B12">
        <v>94</v>
      </c>
      <c r="C12">
        <v>38</v>
      </c>
      <c r="D12" s="2">
        <f>B12*(1+'Hosp private public'!$K$4/'Hosp private public'!$K$5)</f>
        <v>167.11111111111111</v>
      </c>
      <c r="E12" s="2">
        <f>C12*(1+'Hosp private public'!$K$9/'Hosp private public'!$K$10)</f>
        <v>52</v>
      </c>
    </row>
    <row r="13" spans="1:5">
      <c r="A13" s="12">
        <v>43933</v>
      </c>
      <c r="B13">
        <v>100</v>
      </c>
      <c r="C13">
        <v>33</v>
      </c>
      <c r="D13" s="2">
        <f>B13*(1+'Hosp private public'!$K$4/'Hosp private public'!$K$5)</f>
        <v>177.77777777777777</v>
      </c>
      <c r="E13" s="2">
        <f>C13*(1+'Hosp private public'!$K$9/'Hosp private public'!$K$10)</f>
        <v>45.15789473684211</v>
      </c>
    </row>
    <row r="14" spans="1:5">
      <c r="A14" s="12">
        <v>43934</v>
      </c>
      <c r="B14">
        <v>107</v>
      </c>
      <c r="C14">
        <v>34</v>
      </c>
      <c r="D14" s="2">
        <f>B14*(1+'Hosp private public'!$K$4/'Hosp private public'!$K$5)</f>
        <v>190.2222222222222</v>
      </c>
      <c r="E14" s="2">
        <f>C14*(1+'Hosp private public'!$K$9/'Hosp private public'!$K$10)</f>
        <v>46.526315789473685</v>
      </c>
    </row>
    <row r="15" spans="1:5">
      <c r="A15" s="12">
        <v>43935</v>
      </c>
      <c r="B15">
        <v>110</v>
      </c>
      <c r="C15">
        <v>33</v>
      </c>
      <c r="D15" s="2">
        <f>B15*(1+'Hosp private public'!$K$4/'Hosp private public'!$K$5)</f>
        <v>195.55555555555554</v>
      </c>
      <c r="E15" s="2">
        <f>C15*(1+'Hosp private public'!$K$9/'Hosp private public'!$K$10)</f>
        <v>45.15789473684211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baseColWidth="10" defaultRowHeight="14" x14ac:dyDescent="0"/>
  <sheetData>
    <row r="1" spans="1:11">
      <c r="A1" t="s">
        <v>60</v>
      </c>
    </row>
    <row r="3" spans="1:11">
      <c r="A3" t="s">
        <v>61</v>
      </c>
      <c r="B3" s="11" t="s">
        <v>65</v>
      </c>
      <c r="C3" s="11" t="s">
        <v>42</v>
      </c>
      <c r="D3" s="11" t="s">
        <v>66</v>
      </c>
      <c r="E3" s="11" t="s">
        <v>4</v>
      </c>
      <c r="F3" s="11" t="s">
        <v>67</v>
      </c>
      <c r="G3" s="11" t="s">
        <v>68</v>
      </c>
      <c r="H3" s="11" t="s">
        <v>69</v>
      </c>
      <c r="I3" s="11" t="s">
        <v>70</v>
      </c>
      <c r="J3" s="11" t="s">
        <v>32</v>
      </c>
      <c r="K3" s="11" t="s">
        <v>71</v>
      </c>
    </row>
    <row r="4" spans="1:11">
      <c r="A4" t="s">
        <v>62</v>
      </c>
      <c r="B4">
        <v>5</v>
      </c>
      <c r="C4">
        <v>7</v>
      </c>
      <c r="D4">
        <v>21</v>
      </c>
      <c r="E4">
        <v>25</v>
      </c>
      <c r="F4">
        <v>1</v>
      </c>
      <c r="G4">
        <v>0</v>
      </c>
      <c r="H4">
        <v>3</v>
      </c>
      <c r="I4">
        <v>0</v>
      </c>
      <c r="J4">
        <v>22</v>
      </c>
      <c r="K4">
        <f>SUM(B4:J4)</f>
        <v>84</v>
      </c>
    </row>
    <row r="5" spans="1:11">
      <c r="A5" t="s">
        <v>63</v>
      </c>
      <c r="B5">
        <v>8</v>
      </c>
      <c r="C5">
        <v>0</v>
      </c>
      <c r="D5">
        <v>53</v>
      </c>
      <c r="E5">
        <v>17</v>
      </c>
      <c r="F5">
        <v>0</v>
      </c>
      <c r="G5">
        <v>0</v>
      </c>
      <c r="H5">
        <v>1</v>
      </c>
      <c r="I5">
        <v>0</v>
      </c>
      <c r="J5">
        <v>29</v>
      </c>
      <c r="K5">
        <f t="shared" ref="K5:K6" si="0">SUM(B5:J5)</f>
        <v>108</v>
      </c>
    </row>
    <row r="6" spans="1:11">
      <c r="A6" t="s">
        <v>64</v>
      </c>
      <c r="B6">
        <v>2</v>
      </c>
      <c r="C6">
        <v>70</v>
      </c>
      <c r="D6">
        <v>148</v>
      </c>
      <c r="E6">
        <v>26</v>
      </c>
      <c r="F6">
        <v>0</v>
      </c>
      <c r="G6">
        <v>2</v>
      </c>
      <c r="H6">
        <v>3</v>
      </c>
      <c r="I6">
        <v>1</v>
      </c>
      <c r="J6">
        <v>200</v>
      </c>
      <c r="K6">
        <f t="shared" si="0"/>
        <v>452</v>
      </c>
    </row>
    <row r="8" spans="1:11">
      <c r="A8" t="s">
        <v>15</v>
      </c>
    </row>
    <row r="9" spans="1:11">
      <c r="A9" t="s">
        <v>62</v>
      </c>
      <c r="B9">
        <v>1</v>
      </c>
      <c r="C9">
        <v>0</v>
      </c>
      <c r="D9">
        <v>1</v>
      </c>
      <c r="E9">
        <v>1</v>
      </c>
      <c r="F9">
        <v>0</v>
      </c>
      <c r="G9">
        <v>0</v>
      </c>
      <c r="H9">
        <v>1</v>
      </c>
      <c r="I9">
        <v>0</v>
      </c>
      <c r="J9">
        <v>3</v>
      </c>
      <c r="K9">
        <f t="shared" ref="K9:K10" si="1">SUM(B9:J9)</f>
        <v>7</v>
      </c>
    </row>
    <row r="10" spans="1:11">
      <c r="A10" t="s">
        <v>63</v>
      </c>
      <c r="B10">
        <v>3</v>
      </c>
      <c r="C10">
        <v>0</v>
      </c>
      <c r="D10">
        <v>9</v>
      </c>
      <c r="E10">
        <v>1</v>
      </c>
      <c r="F10">
        <v>0</v>
      </c>
      <c r="G10">
        <v>0</v>
      </c>
      <c r="H10">
        <v>0</v>
      </c>
      <c r="I10">
        <v>0</v>
      </c>
      <c r="J10">
        <v>6</v>
      </c>
      <c r="K10">
        <f t="shared" si="1"/>
        <v>19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7" workbookViewId="0">
      <selection activeCell="D20" sqref="D20"/>
    </sheetView>
  </sheetViews>
  <sheetFormatPr baseColWidth="10" defaultRowHeight="15" x14ac:dyDescent="0"/>
  <cols>
    <col min="1" max="16384" width="10.83203125" style="14"/>
  </cols>
  <sheetData>
    <row r="1" spans="1:11">
      <c r="A1" s="14" t="s">
        <v>21</v>
      </c>
      <c r="B1" s="14" t="s">
        <v>22</v>
      </c>
      <c r="C1" s="14" t="s">
        <v>23</v>
      </c>
      <c r="D1" s="14" t="s">
        <v>24</v>
      </c>
      <c r="E1" s="14" t="s">
        <v>25</v>
      </c>
      <c r="F1" s="14" t="s">
        <v>26</v>
      </c>
      <c r="G1" s="14" t="s">
        <v>27</v>
      </c>
      <c r="H1" s="14" t="s">
        <v>28</v>
      </c>
      <c r="I1" s="14" t="s">
        <v>29</v>
      </c>
      <c r="J1" s="14" t="s">
        <v>30</v>
      </c>
      <c r="K1" s="14" t="s">
        <v>31</v>
      </c>
    </row>
    <row r="2" spans="1:11">
      <c r="A2" s="14">
        <v>1</v>
      </c>
      <c r="B2" s="15">
        <v>43917</v>
      </c>
      <c r="C2" s="14">
        <v>20200327</v>
      </c>
      <c r="D2" s="14" t="s">
        <v>32</v>
      </c>
      <c r="E2" s="14" t="s">
        <v>33</v>
      </c>
      <c r="F2" s="14" t="s">
        <v>34</v>
      </c>
      <c r="G2" s="14">
        <v>48</v>
      </c>
      <c r="J2" s="14" t="s">
        <v>35</v>
      </c>
      <c r="K2" s="14" t="s">
        <v>36</v>
      </c>
    </row>
    <row r="3" spans="1:11">
      <c r="A3" s="14">
        <v>2</v>
      </c>
      <c r="B3" s="15">
        <v>43918</v>
      </c>
      <c r="C3" s="14">
        <v>20200328</v>
      </c>
      <c r="D3" s="14" t="s">
        <v>4</v>
      </c>
      <c r="E3" s="14" t="s">
        <v>37</v>
      </c>
      <c r="F3" s="14" t="s">
        <v>38</v>
      </c>
      <c r="G3" s="14">
        <v>74</v>
      </c>
      <c r="H3" s="15">
        <v>43917</v>
      </c>
      <c r="I3" s="14" t="s">
        <v>39</v>
      </c>
      <c r="J3" s="14" t="s">
        <v>40</v>
      </c>
      <c r="K3" s="14" t="s">
        <v>41</v>
      </c>
    </row>
    <row r="4" spans="1:11">
      <c r="A4" s="14">
        <v>3</v>
      </c>
      <c r="B4" s="15">
        <v>43920</v>
      </c>
      <c r="C4" s="14">
        <v>20200330</v>
      </c>
      <c r="D4" s="14" t="s">
        <v>42</v>
      </c>
      <c r="E4" s="14" t="s">
        <v>43</v>
      </c>
      <c r="F4" s="14" t="s">
        <v>44</v>
      </c>
      <c r="G4" s="14">
        <v>86</v>
      </c>
    </row>
    <row r="5" spans="1:11">
      <c r="A5" s="14">
        <v>4</v>
      </c>
      <c r="B5" s="15">
        <v>43921</v>
      </c>
      <c r="C5" s="14">
        <v>20200331</v>
      </c>
      <c r="D5" s="14" t="s">
        <v>45</v>
      </c>
      <c r="E5" s="14" t="s">
        <v>46</v>
      </c>
      <c r="F5" s="14" t="s">
        <v>44</v>
      </c>
      <c r="G5" s="14">
        <v>79</v>
      </c>
      <c r="J5" s="14" t="s">
        <v>47</v>
      </c>
      <c r="K5" s="14" t="s">
        <v>48</v>
      </c>
    </row>
    <row r="6" spans="1:11">
      <c r="A6" s="14">
        <v>5</v>
      </c>
      <c r="B6" s="15">
        <v>43921</v>
      </c>
      <c r="C6" s="14">
        <v>20200331</v>
      </c>
      <c r="D6" s="14" t="s">
        <v>4</v>
      </c>
      <c r="E6" s="14" t="s">
        <v>37</v>
      </c>
      <c r="F6" s="14" t="s">
        <v>49</v>
      </c>
      <c r="G6" s="14">
        <v>46</v>
      </c>
      <c r="J6" s="14" t="s">
        <v>50</v>
      </c>
      <c r="K6" s="14" t="s">
        <v>48</v>
      </c>
    </row>
    <row r="7" spans="1:11">
      <c r="A7" s="14">
        <v>6</v>
      </c>
      <c r="B7" s="15">
        <v>43924</v>
      </c>
      <c r="C7" s="14">
        <v>20200403</v>
      </c>
      <c r="D7" s="14" t="s">
        <v>4</v>
      </c>
      <c r="E7" s="14" t="s">
        <v>37</v>
      </c>
      <c r="F7" s="14" t="s">
        <v>49</v>
      </c>
      <c r="G7" s="14">
        <v>63</v>
      </c>
      <c r="K7" s="14" t="s">
        <v>51</v>
      </c>
    </row>
    <row r="8" spans="1:11">
      <c r="A8" s="14">
        <v>7</v>
      </c>
      <c r="B8" s="15">
        <v>43924</v>
      </c>
      <c r="C8" s="14">
        <v>20200403</v>
      </c>
      <c r="D8" s="14" t="s">
        <v>4</v>
      </c>
      <c r="E8" s="14" t="s">
        <v>37</v>
      </c>
      <c r="F8" s="14" t="s">
        <v>49</v>
      </c>
      <c r="G8" s="14">
        <v>81</v>
      </c>
      <c r="J8" s="14" t="s">
        <v>52</v>
      </c>
      <c r="K8" s="14" t="s">
        <v>53</v>
      </c>
    </row>
    <row r="9" spans="1:11">
      <c r="A9" s="14">
        <v>8</v>
      </c>
      <c r="B9" s="15">
        <v>43924</v>
      </c>
      <c r="C9" s="14">
        <v>20200403</v>
      </c>
      <c r="D9" s="14" t="s">
        <v>4</v>
      </c>
      <c r="E9" s="14" t="s">
        <v>37</v>
      </c>
      <c r="F9" s="14" t="s">
        <v>49</v>
      </c>
      <c r="G9" s="14">
        <v>80</v>
      </c>
      <c r="K9" s="14" t="s">
        <v>51</v>
      </c>
    </row>
    <row r="10" spans="1:11">
      <c r="A10" s="14">
        <v>9</v>
      </c>
      <c r="B10" s="15">
        <v>43924</v>
      </c>
      <c r="C10" s="14">
        <v>20200403</v>
      </c>
      <c r="D10" s="14" t="s">
        <v>4</v>
      </c>
      <c r="E10" s="14" t="s">
        <v>37</v>
      </c>
      <c r="F10" s="14" t="s">
        <v>44</v>
      </c>
      <c r="G10" s="14">
        <v>80</v>
      </c>
      <c r="J10" s="14" t="s">
        <v>52</v>
      </c>
      <c r="K10" s="14" t="s">
        <v>53</v>
      </c>
    </row>
    <row r="11" spans="1:11">
      <c r="A11" s="14">
        <v>10</v>
      </c>
      <c r="B11" s="15">
        <v>43926</v>
      </c>
      <c r="C11" s="14">
        <v>20200405</v>
      </c>
      <c r="D11" s="14" t="s">
        <v>32</v>
      </c>
      <c r="E11" s="14" t="s">
        <v>33</v>
      </c>
      <c r="F11" s="14" t="s">
        <v>49</v>
      </c>
      <c r="G11" s="14">
        <v>82</v>
      </c>
      <c r="J11" s="14" t="s">
        <v>54</v>
      </c>
      <c r="K11" s="14" t="s">
        <v>55</v>
      </c>
    </row>
    <row r="12" spans="1:11">
      <c r="A12" s="14">
        <v>11</v>
      </c>
      <c r="B12" s="15">
        <v>43926</v>
      </c>
      <c r="C12" s="14">
        <v>20200405</v>
      </c>
      <c r="D12" s="14" t="s">
        <v>4</v>
      </c>
      <c r="E12" s="14" t="s">
        <v>37</v>
      </c>
      <c r="F12" s="14" t="s">
        <v>44</v>
      </c>
      <c r="G12" s="14">
        <v>86</v>
      </c>
      <c r="J12" s="14" t="s">
        <v>56</v>
      </c>
      <c r="K12" s="14" t="s">
        <v>55</v>
      </c>
    </row>
    <row r="13" spans="1:11">
      <c r="A13" s="14">
        <v>12</v>
      </c>
      <c r="B13" s="15">
        <v>43927</v>
      </c>
      <c r="C13" s="14">
        <v>20200406</v>
      </c>
      <c r="D13" s="14" t="s">
        <v>32</v>
      </c>
      <c r="E13" s="14" t="s">
        <v>33</v>
      </c>
      <c r="F13" s="14" t="s">
        <v>44</v>
      </c>
      <c r="G13" s="14">
        <v>57</v>
      </c>
      <c r="J13" s="14" t="s">
        <v>57</v>
      </c>
    </row>
    <row r="14" spans="1:11">
      <c r="A14" s="14">
        <v>13</v>
      </c>
      <c r="B14" s="15">
        <v>43928</v>
      </c>
      <c r="C14" s="14">
        <v>20200407</v>
      </c>
      <c r="D14" s="14" t="s">
        <v>4</v>
      </c>
      <c r="E14" s="14" t="s">
        <v>37</v>
      </c>
      <c r="F14" s="14" t="s">
        <v>44</v>
      </c>
      <c r="G14" s="14">
        <v>60</v>
      </c>
    </row>
    <row r="15" spans="1:11">
      <c r="A15" s="14">
        <v>14</v>
      </c>
      <c r="B15" s="15">
        <v>43929</v>
      </c>
      <c r="C15" s="14">
        <v>20200408</v>
      </c>
      <c r="D15" s="14" t="s">
        <v>42</v>
      </c>
      <c r="E15" s="14" t="s">
        <v>43</v>
      </c>
      <c r="F15" s="14" t="s">
        <v>44</v>
      </c>
      <c r="G15" s="14">
        <v>55</v>
      </c>
    </row>
    <row r="16" spans="1:11">
      <c r="A16" s="14">
        <v>15</v>
      </c>
      <c r="B16" s="15">
        <v>43929</v>
      </c>
      <c r="C16" s="14">
        <v>20200408</v>
      </c>
      <c r="D16" s="14" t="s">
        <v>42</v>
      </c>
      <c r="E16" s="14" t="s">
        <v>43</v>
      </c>
      <c r="F16" s="14" t="s">
        <v>44</v>
      </c>
      <c r="G16" s="14">
        <v>77</v>
      </c>
    </row>
    <row r="17" spans="1:10">
      <c r="A17" s="14">
        <v>16</v>
      </c>
      <c r="B17" s="15">
        <v>43929</v>
      </c>
      <c r="C17" s="14">
        <v>20200408</v>
      </c>
      <c r="D17" s="14" t="s">
        <v>45</v>
      </c>
      <c r="E17" s="14" t="s">
        <v>46</v>
      </c>
      <c r="F17" s="14" t="s">
        <v>44</v>
      </c>
      <c r="G17" s="14">
        <v>49</v>
      </c>
    </row>
    <row r="18" spans="1:10">
      <c r="A18" s="14">
        <v>17</v>
      </c>
      <c r="B18" s="15">
        <v>43929</v>
      </c>
      <c r="C18" s="14">
        <v>20200408</v>
      </c>
      <c r="D18" s="14" t="s">
        <v>45</v>
      </c>
      <c r="E18" s="14" t="s">
        <v>46</v>
      </c>
      <c r="F18" s="14" t="s">
        <v>44</v>
      </c>
      <c r="G18" s="14">
        <v>52</v>
      </c>
    </row>
    <row r="19" spans="1:10">
      <c r="A19" s="14">
        <v>18</v>
      </c>
      <c r="B19" s="15">
        <v>43929</v>
      </c>
      <c r="C19" s="14">
        <v>20200408</v>
      </c>
      <c r="D19" s="14" t="s">
        <v>4</v>
      </c>
      <c r="E19" s="14" t="s">
        <v>37</v>
      </c>
      <c r="F19" s="14" t="s">
        <v>44</v>
      </c>
      <c r="G19" s="14">
        <v>70</v>
      </c>
    </row>
    <row r="20" spans="1:10">
      <c r="A20" s="14">
        <v>19</v>
      </c>
      <c r="B20" s="15">
        <v>43931</v>
      </c>
      <c r="C20" s="14">
        <v>20200410</v>
      </c>
      <c r="D20" s="14" t="s">
        <v>4</v>
      </c>
      <c r="E20" s="14" t="s">
        <v>37</v>
      </c>
    </row>
    <row r="21" spans="1:10">
      <c r="A21" s="14">
        <v>20</v>
      </c>
      <c r="B21" s="15">
        <v>43931</v>
      </c>
      <c r="C21" s="14">
        <v>20200410</v>
      </c>
      <c r="D21" s="14" t="s">
        <v>4</v>
      </c>
      <c r="E21" s="14" t="s">
        <v>37</v>
      </c>
    </row>
    <row r="22" spans="1:10">
      <c r="A22" s="14">
        <v>21</v>
      </c>
      <c r="B22" s="15">
        <v>43931</v>
      </c>
      <c r="C22" s="14">
        <v>20200410</v>
      </c>
      <c r="D22" s="14" t="s">
        <v>4</v>
      </c>
      <c r="E22" s="14" t="s">
        <v>37</v>
      </c>
    </row>
    <row r="23" spans="1:10">
      <c r="A23" s="14">
        <v>22</v>
      </c>
      <c r="B23" s="15">
        <v>43931</v>
      </c>
      <c r="C23" s="14">
        <v>20200410</v>
      </c>
      <c r="D23" s="14" t="s">
        <v>32</v>
      </c>
      <c r="E23" s="14" t="s">
        <v>33</v>
      </c>
    </row>
    <row r="24" spans="1:10">
      <c r="A24" s="14">
        <v>23</v>
      </c>
      <c r="B24" s="15">
        <v>43931</v>
      </c>
      <c r="C24" s="14">
        <v>20200410</v>
      </c>
      <c r="D24" s="14" t="s">
        <v>32</v>
      </c>
      <c r="E24" s="14" t="s">
        <v>33</v>
      </c>
    </row>
    <row r="25" spans="1:10">
      <c r="A25" s="14">
        <v>24</v>
      </c>
      <c r="B25" s="15">
        <v>43931</v>
      </c>
      <c r="C25" s="14">
        <v>20200410</v>
      </c>
      <c r="D25" s="14" t="s">
        <v>32</v>
      </c>
      <c r="E25" s="14" t="s">
        <v>33</v>
      </c>
    </row>
    <row r="26" spans="1:10">
      <c r="A26" s="14">
        <v>25</v>
      </c>
      <c r="B26" s="15">
        <v>43932</v>
      </c>
      <c r="C26" s="14">
        <v>20200411</v>
      </c>
      <c r="D26" s="14" t="s">
        <v>32</v>
      </c>
      <c r="E26" s="14" t="s">
        <v>33</v>
      </c>
    </row>
    <row r="27" spans="1:10">
      <c r="A27" s="14">
        <v>26</v>
      </c>
      <c r="B27" s="15">
        <v>43934</v>
      </c>
      <c r="C27" s="14">
        <v>20200413</v>
      </c>
      <c r="D27" s="14" t="s">
        <v>32</v>
      </c>
      <c r="E27" s="14" t="s">
        <v>33</v>
      </c>
    </row>
    <row r="28" spans="1:10">
      <c r="A28" s="14">
        <v>27</v>
      </c>
      <c r="B28" s="15">
        <v>43934</v>
      </c>
      <c r="C28" s="14">
        <v>20200413</v>
      </c>
      <c r="D28" s="14" t="s">
        <v>45</v>
      </c>
      <c r="E28" s="14" t="s">
        <v>46</v>
      </c>
    </row>
    <row r="29" spans="1:10">
      <c r="A29">
        <v>28</v>
      </c>
      <c r="B29" s="12">
        <v>43931</v>
      </c>
      <c r="C29">
        <v>20200410</v>
      </c>
      <c r="D29" t="s">
        <v>4</v>
      </c>
      <c r="E29" t="s">
        <v>37</v>
      </c>
      <c r="F29" t="s">
        <v>49</v>
      </c>
      <c r="G29">
        <v>71</v>
      </c>
      <c r="H29"/>
      <c r="I29"/>
      <c r="J29" t="s">
        <v>76</v>
      </c>
    </row>
    <row r="30" spans="1:10">
      <c r="A30">
        <v>29</v>
      </c>
      <c r="B30" s="12">
        <v>43931</v>
      </c>
      <c r="C30">
        <v>20200410</v>
      </c>
      <c r="D30" t="s">
        <v>4</v>
      </c>
      <c r="E30" t="s">
        <v>37</v>
      </c>
      <c r="F30" t="s">
        <v>44</v>
      </c>
      <c r="G30">
        <v>79</v>
      </c>
      <c r="H30"/>
      <c r="I30"/>
      <c r="J30" t="s">
        <v>77</v>
      </c>
    </row>
    <row r="31" spans="1:10">
      <c r="A31">
        <v>30</v>
      </c>
      <c r="B31" s="12">
        <v>43930</v>
      </c>
      <c r="C31">
        <v>20200409</v>
      </c>
      <c r="D31" t="s">
        <v>4</v>
      </c>
      <c r="E31" t="s">
        <v>37</v>
      </c>
      <c r="F31" t="s">
        <v>49</v>
      </c>
      <c r="G31">
        <v>86</v>
      </c>
      <c r="H31"/>
      <c r="I31"/>
      <c r="J31" t="s">
        <v>78</v>
      </c>
    </row>
    <row r="32" spans="1:10">
      <c r="A32">
        <v>31</v>
      </c>
      <c r="B32" s="12">
        <v>43933</v>
      </c>
      <c r="C32">
        <v>20200412</v>
      </c>
      <c r="D32" t="s">
        <v>4</v>
      </c>
      <c r="E32" t="s">
        <v>37</v>
      </c>
      <c r="F32" t="s">
        <v>44</v>
      </c>
      <c r="G32">
        <v>91</v>
      </c>
      <c r="H32"/>
      <c r="I32"/>
      <c r="J32" t="s">
        <v>79</v>
      </c>
    </row>
    <row r="33" spans="1:10">
      <c r="A33">
        <v>32</v>
      </c>
      <c r="B33" s="12">
        <v>43934</v>
      </c>
      <c r="C33">
        <v>20200413</v>
      </c>
      <c r="D33" t="s">
        <v>4</v>
      </c>
      <c r="E33" t="s">
        <v>37</v>
      </c>
      <c r="F33" t="s">
        <v>49</v>
      </c>
      <c r="G33">
        <v>73</v>
      </c>
      <c r="H33"/>
      <c r="I33"/>
      <c r="J33" t="s">
        <v>80</v>
      </c>
    </row>
    <row r="34" spans="1:10">
      <c r="A34">
        <v>33</v>
      </c>
      <c r="B34" s="12">
        <v>43934</v>
      </c>
      <c r="C34">
        <v>20200413</v>
      </c>
      <c r="D34" t="s">
        <v>4</v>
      </c>
      <c r="E34" t="s">
        <v>37</v>
      </c>
      <c r="F34" t="s">
        <v>49</v>
      </c>
      <c r="G34">
        <v>79</v>
      </c>
      <c r="H34"/>
      <c r="I34"/>
      <c r="J34" t="s">
        <v>81</v>
      </c>
    </row>
    <row r="35" spans="1:10">
      <c r="A35">
        <v>34</v>
      </c>
      <c r="B35" s="12">
        <v>43934</v>
      </c>
      <c r="C35">
        <v>20200413</v>
      </c>
      <c r="D35" t="s">
        <v>45</v>
      </c>
      <c r="E35" t="s">
        <v>46</v>
      </c>
      <c r="F35" t="s">
        <v>44</v>
      </c>
      <c r="G35">
        <v>50</v>
      </c>
      <c r="H35"/>
      <c r="I35"/>
      <c r="J35" t="s">
        <v>82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opLeftCell="A24" workbookViewId="0">
      <selection activeCell="B39" sqref="B39"/>
    </sheetView>
  </sheetViews>
  <sheetFormatPr baseColWidth="10" defaultRowHeight="14" x14ac:dyDescent="0"/>
  <sheetData>
    <row r="1" spans="1:2">
      <c r="A1" t="s">
        <v>13</v>
      </c>
      <c r="B1" t="s">
        <v>59</v>
      </c>
    </row>
    <row r="2" spans="1:2">
      <c r="A2" s="12">
        <v>43895</v>
      </c>
      <c r="B2">
        <v>0</v>
      </c>
    </row>
    <row r="3" spans="1:2" ht="15">
      <c r="A3" s="15">
        <v>43896</v>
      </c>
      <c r="B3">
        <v>0</v>
      </c>
    </row>
    <row r="4" spans="1:2" ht="15">
      <c r="A4" s="15">
        <v>43897</v>
      </c>
      <c r="B4">
        <v>0</v>
      </c>
    </row>
    <row r="5" spans="1:2" ht="15">
      <c r="A5" s="15">
        <v>43898</v>
      </c>
      <c r="B5">
        <v>0</v>
      </c>
    </row>
    <row r="6" spans="1:2" ht="15">
      <c r="A6" s="15">
        <v>43899</v>
      </c>
      <c r="B6">
        <v>0</v>
      </c>
    </row>
    <row r="7" spans="1:2" ht="15">
      <c r="A7" s="15">
        <v>43900</v>
      </c>
      <c r="B7">
        <v>0</v>
      </c>
    </row>
    <row r="8" spans="1:2" ht="15">
      <c r="A8" s="15">
        <v>43901</v>
      </c>
      <c r="B8">
        <v>0</v>
      </c>
    </row>
    <row r="9" spans="1:2" ht="15">
      <c r="A9" s="15">
        <v>43902</v>
      </c>
      <c r="B9">
        <v>0</v>
      </c>
    </row>
    <row r="10" spans="1:2" ht="15">
      <c r="A10" s="15">
        <v>43903</v>
      </c>
      <c r="B10">
        <v>0</v>
      </c>
    </row>
    <row r="11" spans="1:2" ht="15">
      <c r="A11" s="15">
        <v>43904</v>
      </c>
      <c r="B11">
        <v>0</v>
      </c>
    </row>
    <row r="12" spans="1:2" ht="15">
      <c r="A12" s="15">
        <v>43905</v>
      </c>
      <c r="B12">
        <v>0</v>
      </c>
    </row>
    <row r="13" spans="1:2" ht="15">
      <c r="A13" s="15">
        <v>43906</v>
      </c>
      <c r="B13">
        <v>0</v>
      </c>
    </row>
    <row r="14" spans="1:2" ht="15">
      <c r="A14" s="15">
        <v>43907</v>
      </c>
      <c r="B14">
        <v>0</v>
      </c>
    </row>
    <row r="15" spans="1:2" ht="15">
      <c r="A15" s="15">
        <v>43908</v>
      </c>
      <c r="B15">
        <v>0</v>
      </c>
    </row>
    <row r="16" spans="1:2" ht="15">
      <c r="A16" s="15">
        <v>43909</v>
      </c>
      <c r="B16">
        <v>0</v>
      </c>
    </row>
    <row r="17" spans="1:2" ht="15">
      <c r="A17" s="15">
        <v>43910</v>
      </c>
      <c r="B17">
        <v>0</v>
      </c>
    </row>
    <row r="18" spans="1:2" ht="15">
      <c r="A18" s="15">
        <v>43911</v>
      </c>
      <c r="B18">
        <v>0</v>
      </c>
    </row>
    <row r="19" spans="1:2" ht="15">
      <c r="A19" s="15">
        <v>43912</v>
      </c>
      <c r="B19">
        <v>0</v>
      </c>
    </row>
    <row r="20" spans="1:2" ht="15">
      <c r="A20" s="15">
        <v>43913</v>
      </c>
      <c r="B20">
        <v>0</v>
      </c>
    </row>
    <row r="21" spans="1:2" ht="15">
      <c r="A21" s="15">
        <v>43914</v>
      </c>
      <c r="B21">
        <v>0</v>
      </c>
    </row>
    <row r="22" spans="1:2" ht="15">
      <c r="A22" s="15">
        <v>43915</v>
      </c>
      <c r="B22">
        <v>0</v>
      </c>
    </row>
    <row r="23" spans="1:2" ht="15">
      <c r="A23" s="15">
        <v>43916</v>
      </c>
      <c r="B23">
        <v>0</v>
      </c>
    </row>
    <row r="24" spans="1:2" ht="15">
      <c r="A24" s="15">
        <v>43917</v>
      </c>
      <c r="B24">
        <f>COUNTIF('Deaths detail'!$B$2:$B$74,"&lt;="&amp;Deaths!A24)</f>
        <v>1</v>
      </c>
    </row>
    <row r="25" spans="1:2" ht="15">
      <c r="A25" s="15">
        <v>43918</v>
      </c>
      <c r="B25">
        <f>COUNTIF('Deaths detail'!$B$2:$B$74,"&lt;="&amp;Deaths!A25)</f>
        <v>2</v>
      </c>
    </row>
    <row r="26" spans="1:2" ht="15">
      <c r="A26" s="15">
        <v>43919</v>
      </c>
      <c r="B26">
        <f>COUNTIF('Deaths detail'!$B$2:$B$74,"&lt;="&amp;Deaths!A26)</f>
        <v>2</v>
      </c>
    </row>
    <row r="27" spans="1:2" ht="15">
      <c r="A27" s="15">
        <v>43920</v>
      </c>
      <c r="B27">
        <f>COUNTIF('Deaths detail'!$B$2:$B$74,"&lt;="&amp;Deaths!A27)</f>
        <v>3</v>
      </c>
    </row>
    <row r="28" spans="1:2" ht="15">
      <c r="A28" s="15">
        <v>43921</v>
      </c>
      <c r="B28">
        <f>COUNTIF('Deaths detail'!$B$2:$B$74,"&lt;="&amp;Deaths!A28)</f>
        <v>5</v>
      </c>
    </row>
    <row r="29" spans="1:2" ht="15">
      <c r="A29" s="15">
        <v>43922</v>
      </c>
      <c r="B29">
        <f>COUNTIF('Deaths detail'!$B$2:$B$74,"&lt;="&amp;Deaths!A29)</f>
        <v>5</v>
      </c>
    </row>
    <row r="30" spans="1:2" ht="15">
      <c r="A30" s="15">
        <v>43923</v>
      </c>
      <c r="B30">
        <f>COUNTIF('Deaths detail'!$B$2:$B$74,"&lt;="&amp;Deaths!A30)</f>
        <v>5</v>
      </c>
    </row>
    <row r="31" spans="1:2" ht="15">
      <c r="A31" s="15">
        <v>43924</v>
      </c>
      <c r="B31">
        <f>COUNTIF('Deaths detail'!$B$2:$B$74,"&lt;="&amp;Deaths!A31)</f>
        <v>9</v>
      </c>
    </row>
    <row r="32" spans="1:2" ht="15">
      <c r="A32" s="15">
        <v>43925</v>
      </c>
      <c r="B32">
        <f>COUNTIF('Deaths detail'!$B$2:$B$74,"&lt;="&amp;Deaths!A32)</f>
        <v>9</v>
      </c>
    </row>
    <row r="33" spans="1:2" ht="15">
      <c r="A33" s="15">
        <v>43926</v>
      </c>
      <c r="B33">
        <f>COUNTIF('Deaths detail'!$B$2:$B$74,"&lt;="&amp;Deaths!A33)</f>
        <v>11</v>
      </c>
    </row>
    <row r="34" spans="1:2" ht="15">
      <c r="A34" s="15">
        <v>43927</v>
      </c>
      <c r="B34">
        <f>COUNTIF('Deaths detail'!$B$2:$B$74,"&lt;="&amp;Deaths!A34)</f>
        <v>12</v>
      </c>
    </row>
    <row r="35" spans="1:2" ht="15">
      <c r="A35" s="15">
        <v>43928</v>
      </c>
      <c r="B35">
        <f>COUNTIF('Deaths detail'!$B$2:$B$74,"&lt;="&amp;Deaths!A35)</f>
        <v>13</v>
      </c>
    </row>
    <row r="36" spans="1:2" ht="15">
      <c r="A36" s="15">
        <v>43929</v>
      </c>
      <c r="B36">
        <f>COUNTIF('Deaths detail'!$B$2:$B$74,"&lt;="&amp;Deaths!A36)</f>
        <v>18</v>
      </c>
    </row>
    <row r="37" spans="1:2" ht="15">
      <c r="A37" s="15">
        <v>43930</v>
      </c>
      <c r="B37">
        <f>COUNTIF('Deaths detail'!$B$2:$B$74,"&lt;="&amp;Deaths!A37)</f>
        <v>19</v>
      </c>
    </row>
    <row r="38" spans="1:2" ht="15">
      <c r="A38" s="15">
        <v>43931</v>
      </c>
      <c r="B38">
        <f>COUNTIF('Deaths detail'!$B$2:$B$74,"&lt;="&amp;Deaths!A38)</f>
        <v>27</v>
      </c>
    </row>
    <row r="39" spans="1:2" ht="15">
      <c r="A39" s="15">
        <v>43932</v>
      </c>
      <c r="B39">
        <f>COUNTIF('Deaths detail'!$B$2:$B$74,"&lt;="&amp;Deaths!A39)</f>
        <v>28</v>
      </c>
    </row>
    <row r="40" spans="1:2" ht="15">
      <c r="A40" s="15">
        <v>43933</v>
      </c>
      <c r="B40">
        <f>COUNTIF('Deaths detail'!$B$2:$B$74,"&lt;="&amp;Deaths!A40)</f>
        <v>29</v>
      </c>
    </row>
    <row r="41" spans="1:2" ht="15">
      <c r="A41" s="15">
        <v>43934</v>
      </c>
      <c r="B41">
        <f>COUNTIF('Deaths detail'!$B$2:$B$74,"&lt;="&amp;Deaths!A41)</f>
        <v>34</v>
      </c>
    </row>
    <row r="42" spans="1:2" ht="15">
      <c r="A42" s="15"/>
    </row>
    <row r="43" spans="1:2" ht="15">
      <c r="A43" s="15"/>
    </row>
    <row r="44" spans="1:2" ht="15">
      <c r="A44" s="15"/>
    </row>
    <row r="45" spans="1:2" ht="15">
      <c r="A45" s="15"/>
    </row>
    <row r="46" spans="1:2" ht="15">
      <c r="A46" s="1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Provincial split</vt:lpstr>
      <vt:lpstr>Confirmed cases</vt:lpstr>
      <vt:lpstr>Western Cape</vt:lpstr>
      <vt:lpstr>Hospitalisations</vt:lpstr>
      <vt:lpstr>Hosp private public</vt:lpstr>
      <vt:lpstr>Deaths detail</vt:lpstr>
      <vt:lpstr>Deaths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 Strugnell</cp:lastModifiedBy>
  <dcterms:created xsi:type="dcterms:W3CDTF">2020-04-04T07:55:37Z</dcterms:created>
  <dcterms:modified xsi:type="dcterms:W3CDTF">2020-04-16T11:59:11Z</dcterms:modified>
</cp:coreProperties>
</file>