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  <sheet name="Hoja2" sheetId="2" state="visible" r:id="rId3"/>
    <sheet name="Hoja3" sheetId="3" state="visible" r:id="rId4"/>
  </sheets>
  <definedNames>
    <definedName function="false" hidden="true" localSheetId="0" name="_xlnm._FilterDatabase" vbProcedure="false">Hoja1!$A$1:$N$121</definedName>
    <definedName function="false" hidden="false" localSheetId="0" name="_xlnm._FilterDatabase" vbProcedure="false">Hoja1!$A$1:$N$121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<sst xmlns="http://schemas.openxmlformats.org/spreadsheetml/2006/main" count="479" uniqueCount="164">
  <si>
    <t xml:space="preserve">fecha</t>
  </si>
  <si>
    <t xml:space="preserve">dato</t>
  </si>
  <si>
    <t xml:space="preserve">numero</t>
  </si>
  <si>
    <t xml:space="preserve">ruc</t>
  </si>
  <si>
    <t xml:space="preserve">razon social</t>
  </si>
  <si>
    <t xml:space="preserve">cd</t>
  </si>
  <si>
    <t xml:space="preserve">prod</t>
  </si>
  <si>
    <t xml:space="preserve">placa</t>
  </si>
  <si>
    <t xml:space="preserve">cantidad</t>
  </si>
  <si>
    <t xml:space="preserve">precio sigv</t>
  </si>
  <si>
    <t xml:space="preserve">precio</t>
  </si>
  <si>
    <t xml:space="preserve">vvent</t>
  </si>
  <si>
    <t xml:space="preserve">igv</t>
  </si>
  <si>
    <t xml:space="preserve">importe</t>
  </si>
  <si>
    <t xml:space="preserve">FF03-309</t>
  </si>
  <si>
    <t xml:space="preserve">CONSORCIO 22 SRL</t>
  </si>
  <si>
    <t xml:space="preserve">DIESEL 2</t>
  </si>
  <si>
    <t xml:space="preserve">A7M-724,D3E-789,F3G-781
A5X-787,A5X-794,AJO-808
</t>
  </si>
  <si>
    <t xml:space="preserve">FF01-486</t>
  </si>
  <si>
    <t xml:space="preserve">O.S. LOGISTICS PERU S.A.C.</t>
  </si>
  <si>
    <t xml:space="preserve">FF02-326</t>
  </si>
  <si>
    <t xml:space="preserve">TRANSUD S.A.C.</t>
  </si>
  <si>
    <t xml:space="preserve">AAN-897,AKL-902
C1F-898
</t>
  </si>
  <si>
    <t xml:space="preserve">FF01-487</t>
  </si>
  <si>
    <t xml:space="preserve">B8H-725,AXE-931
B4V-890,C8U-709
</t>
  </si>
  <si>
    <t xml:space="preserve">FF01-488</t>
  </si>
  <si>
    <t xml:space="preserve">AC SERVICENTRO AEDO SAC</t>
  </si>
  <si>
    <t xml:space="preserve">SERVICIO DE TRANSPORTE</t>
  </si>
  <si>
    <t xml:space="preserve">D8H-785</t>
  </si>
  <si>
    <t xml:space="preserve">FF01-489</t>
  </si>
  <si>
    <t xml:space="preserve">GRUPO E &amp; E SAC</t>
  </si>
  <si>
    <t xml:space="preserve">APR-792</t>
  </si>
  <si>
    <t xml:space="preserve">FF01-490</t>
  </si>
  <si>
    <t xml:space="preserve">ORGANIZACIONES SERMAT S.A.C.</t>
  </si>
  <si>
    <t xml:space="preserve">A0R-946,D4K-718,D6Z-899
D4Z-828,D4K-719,C3H-796
</t>
  </si>
  <si>
    <t xml:space="preserve">FF03-310</t>
  </si>
  <si>
    <t xml:space="preserve">EMPRESA DE TRANSPORTES YUVIEL S.A.</t>
  </si>
  <si>
    <t xml:space="preserve">AAK-942,T6A-929,HIK-924
D8S-903,D9R-827,A4V-839
A6D-935,D2E-829,D8T-878
D9Y-730,T6A-929,B6E-828
AAG-818,D9Y-730
</t>
  </si>
  <si>
    <t xml:space="preserve">FF03-311</t>
  </si>
  <si>
    <t xml:space="preserve">A1C-791,D3E-788,F3G-932
A7M-724,D3E-789,F3G-781
</t>
  </si>
  <si>
    <t xml:space="preserve">FF01-491</t>
  </si>
  <si>
    <t xml:space="preserve">x</t>
  </si>
  <si>
    <t xml:space="preserve">FF02-327</t>
  </si>
  <si>
    <t xml:space="preserve">LINEA INTEGRAL DE SEGURIDAD S.A.C.</t>
  </si>
  <si>
    <t xml:space="preserve">GAS 90</t>
  </si>
  <si>
    <t xml:space="preserve">3414-UA,3757-UA,4272-UA 
4483-UA,4795-UA
</t>
  </si>
  <si>
    <t xml:space="preserve">GAS 95</t>
  </si>
  <si>
    <t xml:space="preserve">GAS 98</t>
  </si>
  <si>
    <t xml:space="preserve">FF01-492</t>
  </si>
  <si>
    <t xml:space="preserve">FF02-328</t>
  </si>
  <si>
    <t xml:space="preserve">FF03-312</t>
  </si>
  <si>
    <t xml:space="preserve">CONSORCIO MENDOZA S.A.C.</t>
  </si>
  <si>
    <t xml:space="preserve">A3T-922,B9I-714,D1Y-875
F4P-741,B9E-798,F4Q-760
</t>
  </si>
  <si>
    <t xml:space="preserve">FF01-493</t>
  </si>
  <si>
    <t xml:space="preserve">PTC S.A.C</t>
  </si>
  <si>
    <t xml:space="preserve">FF01-494</t>
  </si>
  <si>
    <t xml:space="preserve">SEC TRANSPORTES Y NEGOCIOS S.R.L.</t>
  </si>
  <si>
    <t xml:space="preserve">D8V-834,COL-929,D7M-809		
D2P-763,BAJ-931		
</t>
  </si>
  <si>
    <t xml:space="preserve">FF01-495</t>
  </si>
  <si>
    <t xml:space="preserve">AHZ-378,D6B-706,AAK-942
AHI-934,D9R-827,C6A-879
F6P-737,D8T-878,A6K-935
F7R-310,B6E-828,D9Y-730
F6O-701,D8S-903,H1K-924
</t>
  </si>
  <si>
    <t xml:space="preserve">FF02-329</t>
  </si>
  <si>
    <t xml:space="preserve">A1C-791,D3E-788,F3G-932
A7M-724,D3E-789,F3G-781
A5X-787,A5X-794,AJO-808
</t>
  </si>
  <si>
    <t xml:space="preserve">FF03-313</t>
  </si>
  <si>
    <t xml:space="preserve">SCLT PERU SAC</t>
  </si>
  <si>
    <t xml:space="preserve">BCB-706,D1U-905,D5P-892
F9S-727,ASX-801,D5E-719
</t>
  </si>
  <si>
    <t xml:space="preserve">GLP</t>
  </si>
  <si>
    <t xml:space="preserve">FF01-496</t>
  </si>
  <si>
    <t xml:space="preserve">FF02-330</t>
  </si>
  <si>
    <t xml:space="preserve">B4V-890,D8U-908
B8H-725,C4W-863
</t>
  </si>
  <si>
    <t xml:space="preserve">FF03-314</t>
  </si>
  <si>
    <t xml:space="preserve">RODILLOS,AMOLADORAS</t>
  </si>
  <si>
    <t xml:space="preserve">FF01-497</t>
  </si>
  <si>
    <t xml:space="preserve">D8H-924,ANZ-869
MONTACARGA
</t>
  </si>
  <si>
    <t xml:space="preserve">FF01-498</t>
  </si>
  <si>
    <t xml:space="preserve">ANGAFF PERU S.A.C.</t>
  </si>
  <si>
    <t xml:space="preserve">F4V-540</t>
  </si>
  <si>
    <t xml:space="preserve">FF02-331</t>
  </si>
  <si>
    <t xml:space="preserve">A5X-787,A5X-794,AJO-808
B3H-771,AHR-947,B6E- 966
B5S-705,A1U-747,F4Z-270
</t>
  </si>
  <si>
    <t xml:space="preserve">FF01-499</t>
  </si>
  <si>
    <t xml:space="preserve">FF01-500</t>
  </si>
  <si>
    <t xml:space="preserve">FF02-332</t>
  </si>
  <si>
    <t xml:space="preserve">FF01-501</t>
  </si>
  <si>
    <t xml:space="preserve">FF02-333</t>
  </si>
  <si>
    <t xml:space="preserve">2228-4F,8889-EA
9564-EA,6945-FA
</t>
  </si>
  <si>
    <t xml:space="preserve">FF03-315</t>
  </si>
  <si>
    <t xml:space="preserve">FF03-316</t>
  </si>
  <si>
    <t xml:space="preserve">D4U-822,B8M-899,A0S-947
A0R-946,D4K-718,D6Z-899
D4Z-828,D4K-719,C3H-796
</t>
  </si>
  <si>
    <t xml:space="preserve">FF03-317</t>
  </si>
  <si>
    <t xml:space="preserve">TRANSPORT RODRIK E.I.R.L.</t>
  </si>
  <si>
    <t xml:space="preserve">D3A-805,D3J-943,B8L-794 
B8N-789,B8Q-763,B7T-776 
</t>
  </si>
  <si>
    <t xml:space="preserve">FF03-318</t>
  </si>
  <si>
    <t xml:space="preserve">SERVICIOS DE TRANSPORTE CAMILA S.A.C.</t>
  </si>
  <si>
    <t xml:space="preserve">B6I-722,F2N-811,AKU-768
</t>
  </si>
  <si>
    <t xml:space="preserve">FF03-319</t>
  </si>
  <si>
    <t xml:space="preserve">A3T-922,B9I-714,D1Y-875	
F4P-741,B9E-798,F4Q-760	
</t>
  </si>
  <si>
    <t xml:space="preserve">FF01-502</t>
  </si>
  <si>
    <t xml:space="preserve">MONTACARGA,RODILLOS</t>
  </si>
  <si>
    <t xml:space="preserve">FF03-320</t>
  </si>
  <si>
    <t xml:space="preserve">C4W-863,C8U-709
</t>
  </si>
  <si>
    <t xml:space="preserve">FF03-321</t>
  </si>
  <si>
    <t xml:space="preserve">AAK-942,AAG-818,C6S-718
D9A-854,C6X-774,D8T-878
AHZ-378,T6A-929,D6B-706
B6E-828,F7R-310,D9R-854
D9R-827,AHJ-708,D8S-903
D9Y-730,B6E-828,AHK-839
A6K-935,D8T-878,B6F-945
B0Y-345,F6L-743,H1K-924
</t>
  </si>
  <si>
    <t xml:space="preserve">FF02-334</t>
  </si>
  <si>
    <t xml:space="preserve">FF02-335</t>
  </si>
  <si>
    <t xml:space="preserve">ACQ-774,D8H-924
PATO
</t>
  </si>
  <si>
    <t xml:space="preserve">FF02-336</t>
  </si>
  <si>
    <t xml:space="preserve">FF02-337</t>
  </si>
  <si>
    <t xml:space="preserve">EMPRESA DE TRANSPORTES DIAZ SRL</t>
  </si>
  <si>
    <t xml:space="preserve">A6M-894,W5I-756,M5I-875
C4C-736,S10-934,C3X-939
A6M-894,X3V-901
</t>
  </si>
  <si>
    <t xml:space="preserve">FF01-503</t>
  </si>
  <si>
    <t xml:space="preserve">B3H-771,AHR-947,B6E- 966
B5S-705,A1U-747,F4Z-270
</t>
  </si>
  <si>
    <t xml:space="preserve">FF01-504</t>
  </si>
  <si>
    <t xml:space="preserve">FF01-505</t>
  </si>
  <si>
    <t xml:space="preserve">D8V-834,COL-929,D7M-809	
D2P-763,BAJ-931	
</t>
  </si>
  <si>
    <t xml:space="preserve">FF03-322</t>
  </si>
  <si>
    <t xml:space="preserve">BCB-706,F9S-727,D5E-719
DIU-905,C8R-875,ASX-801
D5P-892
</t>
  </si>
  <si>
    <t xml:space="preserve">FF03-323</t>
  </si>
  <si>
    <t xml:space="preserve">ROLANDO MULTISERVICIOS SAC</t>
  </si>
  <si>
    <t xml:space="preserve">AWJ-885,D1I-877
BMC-436
</t>
  </si>
  <si>
    <t xml:space="preserve">FF03-324</t>
  </si>
  <si>
    <t xml:space="preserve">B6I-722,F2N-811,AKU-768	
</t>
  </si>
  <si>
    <t xml:space="preserve">FF01-506</t>
  </si>
  <si>
    <t xml:space="preserve">FF02-338</t>
  </si>
  <si>
    <t xml:space="preserve">FF02-339</t>
  </si>
  <si>
    <t xml:space="preserve">C9P-710,C8S-730,D8P-832 
F1H-872,F1H-859,F2R-886 
</t>
  </si>
  <si>
    <t xml:space="preserve">FF03-325</t>
  </si>
  <si>
    <t xml:space="preserve">FF01-507</t>
  </si>
  <si>
    <t xml:space="preserve">F6L-743,D9R-827,ACK-935
D2E-829,D9Y-730,P6E-828
AHI-934,AHZ-378,AHJ-708
D8S-903,AAK-942,AAG-818
D8T-878,T6A-929,D6B-706
F6L-743,A6K-935,F7R-310
D9A-854
</t>
  </si>
  <si>
    <t xml:space="preserve">FF01-508</t>
  </si>
  <si>
    <t xml:space="preserve">FF01-509</t>
  </si>
  <si>
    <t xml:space="preserve">FF02-340</t>
  </si>
  <si>
    <t xml:space="preserve">AXE-931,AKL-902,HAN-897
AUL-916,AXF-764,B4V-890
</t>
  </si>
  <si>
    <t xml:space="preserve">FF03-326</t>
  </si>
  <si>
    <t xml:space="preserve">D4U-822,B8M-899,A0S-947
A0R-946,D4K-718,D6Z-899
</t>
  </si>
  <si>
    <t xml:space="preserve">FF01-510</t>
  </si>
  <si>
    <t xml:space="preserve">FF01-511</t>
  </si>
  <si>
    <t xml:space="preserve">FF02-341</t>
  </si>
  <si>
    <t xml:space="preserve">AN2-869,B8H-725
</t>
  </si>
  <si>
    <t xml:space="preserve">FF02-342</t>
  </si>
  <si>
    <t xml:space="preserve">FF02-344</t>
  </si>
  <si>
    <t xml:space="preserve">GRIFO DENNIS S.A.C.</t>
  </si>
  <si>
    <t xml:space="preserve">DIESEL B5</t>
  </si>
  <si>
    <t xml:space="preserve">FF02-345</t>
  </si>
  <si>
    <t xml:space="preserve">FF02-346</t>
  </si>
  <si>
    <t xml:space="preserve">FF02-347</t>
  </si>
  <si>
    <t xml:space="preserve">FF03-327</t>
  </si>
  <si>
    <t xml:space="preserve">FF03-328</t>
  </si>
  <si>
    <t xml:space="preserve">A4V-839,B6F-945,D9R-827
F6O-701,AAG-818,AHI-934
D2E-829,AAK-942,C6X-774
T6A-929,AHK-839,D8T-878
AHK-867,D9A-854,D6B-706
</t>
  </si>
  <si>
    <t xml:space="preserve">FF03-329</t>
  </si>
  <si>
    <t xml:space="preserve">D1U-905,D5E-719,D5P-892
BCB-706,ASX-801,F9S-727
</t>
  </si>
  <si>
    <t xml:space="preserve">FF03-330</t>
  </si>
  <si>
    <t xml:space="preserve">C8R-736,C8S-767,C8Q-707
C9P-710,C8S-730,D8P-832 
D8P-833,D8T-807,D8P-876 
D8O-912
</t>
  </si>
  <si>
    <t xml:space="preserve">FF03-331</t>
  </si>
  <si>
    <t xml:space="preserve">FF03-332</t>
  </si>
  <si>
    <t xml:space="preserve">AUJ-344</t>
  </si>
  <si>
    <t xml:space="preserve">FF03-333</t>
  </si>
  <si>
    <t xml:space="preserve">FF03-334</t>
  </si>
  <si>
    <t xml:space="preserve">FF03-335</t>
  </si>
  <si>
    <t xml:space="preserve">FF03-336</t>
  </si>
  <si>
    <t xml:space="preserve">FF03-337</t>
  </si>
  <si>
    <t xml:space="preserve">F0J-896,BAD-207
</t>
  </si>
  <si>
    <t xml:space="preserve">FF01-512</t>
  </si>
  <si>
    <t xml:space="preserve">FF01-513</t>
  </si>
  <si>
    <t xml:space="preserve">AXE-931,A6J-946
APA-878
</t>
  </si>
  <si>
    <t xml:space="preserve">FF01-514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</si>
</sst>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"/>
    <numFmt numFmtId="166" formatCode="#,##0.00"/>
    <numFmt numFmtId="167" formatCode="0.00"/>
    <numFmt numFmtId="168" formatCode="M/D/YYYY\ 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1"/>
      <charset val="1"/>
    </font>
    <font>
      <sz val="11"/>
      <color rgb="FF000000"/>
      <name val="Arial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4814"/>
        <bgColor rgb="FF993300"/>
      </patternFill>
    </fill>
    <fill>
      <patternFill patternType="solid">
        <fgColor rgb="FFFF99FF"/>
        <bgColor rgb="FFCC99FF"/>
      </patternFill>
    </fill>
    <fill>
      <patternFill patternType="solid">
        <fgColor rgb="FF3399FF"/>
        <bgColor rgb="FF33CCCC"/>
      </patternFill>
    </fill>
    <fill>
      <patternFill patternType="solid">
        <fgColor rgb="FFFF00CC"/>
        <bgColor rgb="FFFF00FF"/>
      </patternFill>
    </fill>
    <fill>
      <patternFill patternType="solid">
        <fgColor rgb="FF66FF00"/>
        <bgColor rgb="FF00FF00"/>
      </patternFill>
    </fill>
    <fill>
      <patternFill patternType="solid">
        <fgColor rgb="FFFFFF99"/>
        <bgColor rgb="FFFFFF66"/>
      </patternFill>
    </fill>
    <fill>
      <patternFill patternType="solid">
        <fgColor rgb="FFFFCC00"/>
        <bgColor rgb="FFFFFF00"/>
      </patternFill>
    </fill>
    <fill>
      <patternFill patternType="solid">
        <fgColor rgb="FF00CCCC"/>
        <bgColor rgb="FF33CCCC"/>
      </patternFill>
    </fill>
    <fill>
      <patternFill patternType="solid">
        <fgColor rgb="FFFFFF66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5B3D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CC"/>
      <rgbColor rgb="FFCCFFFF"/>
      <rgbColor rgb="FFCCFFCC"/>
      <rgbColor rgb="FFFFFF99"/>
      <rgbColor rgb="FF95B3D7"/>
      <rgbColor rgb="FFFF99FF"/>
      <rgbColor rgb="FFCC99FF"/>
      <rgbColor rgb="FFFFCC99"/>
      <rgbColor rgb="FF3399FF"/>
      <rgbColor rgb="FF33CCCC"/>
      <rgbColor rgb="FF66FF00"/>
      <rgbColor rgb="FFFFCC00"/>
      <rgbColor rgb="FFFF9900"/>
      <rgbColor rgb="FFDD481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2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86" zoomScaleNormal="86" zoomScalePageLayoutView="100" workbookViewId="0">
      <selection pane="topLeft" activeCell="N66" activeCellId="0" sqref="N66"/>
    </sheetView>
  </sheetViews>
  <sheetFormatPr defaultRowHeight="13.8"/>
  <cols>
    <col collapsed="false" hidden="false" max="1" min="1" style="0" width="17.246963562753"/>
    <col collapsed="false" hidden="false" max="2" min="2" style="0" width="2.64372469635628"/>
    <col collapsed="false" hidden="false" max="3" min="3" style="0" width="8.37651821862348"/>
    <col collapsed="false" hidden="false" max="4" min="4" style="0" width="12.1052631578947"/>
    <col collapsed="false" hidden="false" max="5" min="5" style="0" width="13.7125506072874"/>
    <col collapsed="false" hidden="false" max="6" min="6" style="0" width="3.84210526315789"/>
    <col collapsed="false" hidden="false" max="9" min="7" style="0" width="10.6032388663968"/>
    <col collapsed="false" hidden="false" max="10" min="10" style="1" width="10.6032388663968"/>
    <col collapsed="false" hidden="false" max="11" min="11" style="2" width="10.6032388663968"/>
    <col collapsed="false" hidden="false" max="17" min="12" style="3" width="10.6032388663968"/>
    <col collapsed="false" hidden="false" max="1025" min="18" style="0" width="10.6032388663968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7" t="s">
        <v>13</v>
      </c>
    </row>
    <row r="2" customFormat="false" ht="41.95" hidden="true" customHeight="false" outlineLevel="0" collapsed="false">
      <c r="A2" s="8" t="n">
        <v>43863.2083333333</v>
      </c>
      <c r="B2" s="9"/>
      <c r="C2" s="10" t="s">
        <v>14</v>
      </c>
      <c r="D2" s="0" t="n">
        <v>20518518543</v>
      </c>
      <c r="E2" s="10" t="s">
        <v>15</v>
      </c>
      <c r="F2" s="0" t="n">
        <v>5</v>
      </c>
      <c r="G2" s="10" t="s">
        <v>16</v>
      </c>
      <c r="H2" s="11" t="s">
        <v>17</v>
      </c>
      <c r="I2" s="12" t="n">
        <v>127.5</v>
      </c>
      <c r="J2" s="12"/>
      <c r="K2" s="12"/>
      <c r="L2" s="12" t="n">
        <f aca="false">+N2/1.18</f>
        <v>1296.61016949153</v>
      </c>
      <c r="M2" s="12"/>
      <c r="N2" s="12" t="n">
        <v>1530</v>
      </c>
      <c r="O2" s="0"/>
      <c r="P2" s="0"/>
      <c r="Q2" s="0"/>
    </row>
    <row r="3" customFormat="false" ht="13.8" hidden="true" customHeight="false" outlineLevel="0" collapsed="false">
      <c r="A3" s="9" t="n">
        <v>43864.2083333333</v>
      </c>
      <c r="B3" s="9"/>
      <c r="C3" s="10" t="s">
        <v>18</v>
      </c>
      <c r="D3" s="0" t="n">
        <v>20509844861</v>
      </c>
      <c r="E3" s="10" t="s">
        <v>19</v>
      </c>
      <c r="F3" s="0" t="n">
        <v>5</v>
      </c>
      <c r="G3" s="10" t="s">
        <v>16</v>
      </c>
      <c r="I3" s="12" t="n">
        <v>1000</v>
      </c>
      <c r="J3" s="12"/>
      <c r="K3" s="12"/>
      <c r="L3" s="12" t="n">
        <f aca="false">+N3/1.18</f>
        <v>10084.7457627119</v>
      </c>
      <c r="M3" s="12"/>
      <c r="N3" s="12" t="n">
        <v>11900</v>
      </c>
      <c r="O3" s="0"/>
      <c r="P3" s="0"/>
      <c r="Q3" s="0"/>
    </row>
    <row r="4" customFormat="false" ht="41.95" hidden="true" customHeight="false" outlineLevel="0" collapsed="false">
      <c r="A4" s="13"/>
      <c r="B4" s="14"/>
      <c r="C4" s="10" t="s">
        <v>20</v>
      </c>
      <c r="D4" s="0" t="n">
        <v>20163695198</v>
      </c>
      <c r="E4" s="10" t="s">
        <v>21</v>
      </c>
      <c r="F4" s="0" t="n">
        <v>5</v>
      </c>
      <c r="G4" s="10" t="s">
        <v>16</v>
      </c>
      <c r="H4" s="11" t="s">
        <v>22</v>
      </c>
      <c r="I4" s="12" t="n">
        <v>283</v>
      </c>
      <c r="J4" s="12"/>
      <c r="K4" s="12"/>
      <c r="L4" s="12" t="n">
        <f aca="false">+N4/1.18</f>
        <v>2921.13559322034</v>
      </c>
      <c r="M4" s="12"/>
      <c r="N4" s="12" t="n">
        <v>3446.94</v>
      </c>
      <c r="O4" s="0"/>
      <c r="P4" s="0"/>
      <c r="Q4" s="0"/>
    </row>
    <row r="5" customFormat="false" ht="41.95" hidden="true" customHeight="false" outlineLevel="0" collapsed="false">
      <c r="A5" s="9" t="n">
        <v>43865.2083333333</v>
      </c>
      <c r="B5" s="9"/>
      <c r="C5" s="10" t="s">
        <v>23</v>
      </c>
      <c r="D5" s="0" t="n">
        <v>20163695198</v>
      </c>
      <c r="E5" s="10" t="s">
        <v>21</v>
      </c>
      <c r="F5" s="0" t="n">
        <v>5</v>
      </c>
      <c r="G5" s="10" t="s">
        <v>16</v>
      </c>
      <c r="H5" s="11" t="s">
        <v>24</v>
      </c>
      <c r="I5" s="12" t="n">
        <v>212</v>
      </c>
      <c r="J5" s="12"/>
      <c r="K5" s="12"/>
      <c r="L5" s="12" t="n">
        <f aca="false">+N5/1.18</f>
        <v>2188.27118644068</v>
      </c>
      <c r="M5" s="12"/>
      <c r="N5" s="12" t="n">
        <v>2582.16</v>
      </c>
      <c r="O5" s="0"/>
      <c r="P5" s="0"/>
      <c r="Q5" s="0"/>
    </row>
    <row r="6" customFormat="false" ht="13.8" hidden="true" customHeight="false" outlineLevel="0" collapsed="false">
      <c r="A6" s="14"/>
      <c r="B6" s="14"/>
      <c r="C6" s="10" t="s">
        <v>25</v>
      </c>
      <c r="D6" s="0" t="n">
        <v>20491354322</v>
      </c>
      <c r="E6" s="10" t="s">
        <v>26</v>
      </c>
      <c r="F6" s="0" t="n">
        <v>10</v>
      </c>
      <c r="G6" s="10" t="s">
        <v>27</v>
      </c>
      <c r="H6" s="0" t="s">
        <v>28</v>
      </c>
      <c r="I6" s="12" t="n">
        <v>2000</v>
      </c>
      <c r="J6" s="12"/>
      <c r="K6" s="12"/>
      <c r="L6" s="12" t="n">
        <f aca="false">+N6/1.18</f>
        <v>593.220338983051</v>
      </c>
      <c r="M6" s="12"/>
      <c r="N6" s="12" t="n">
        <v>700</v>
      </c>
      <c r="O6" s="0"/>
      <c r="P6" s="0"/>
      <c r="Q6" s="0"/>
    </row>
    <row r="7" customFormat="false" ht="13.8" hidden="true" customHeight="false" outlineLevel="0" collapsed="false">
      <c r="A7" s="14"/>
      <c r="B7" s="14"/>
      <c r="C7" s="10" t="s">
        <v>29</v>
      </c>
      <c r="D7" s="0" t="n">
        <v>20514739065</v>
      </c>
      <c r="E7" s="10" t="s">
        <v>30</v>
      </c>
      <c r="F7" s="0" t="n">
        <v>10</v>
      </c>
      <c r="G7" s="10" t="s">
        <v>27</v>
      </c>
      <c r="H7" s="0" t="s">
        <v>31</v>
      </c>
      <c r="I7" s="12" t="n">
        <v>4000</v>
      </c>
      <c r="J7" s="12"/>
      <c r="K7" s="12"/>
      <c r="L7" s="12" t="n">
        <f aca="false">+N7/1.18</f>
        <v>2711.86440677966</v>
      </c>
      <c r="M7" s="12"/>
      <c r="N7" s="12" t="n">
        <v>3200</v>
      </c>
      <c r="O7" s="0"/>
      <c r="P7" s="0"/>
      <c r="Q7" s="0"/>
    </row>
    <row r="8" customFormat="false" ht="41.95" hidden="true" customHeight="false" outlineLevel="0" collapsed="false">
      <c r="A8" s="14"/>
      <c r="B8" s="14"/>
      <c r="C8" s="10" t="s">
        <v>32</v>
      </c>
      <c r="D8" s="0" t="n">
        <v>20192263108</v>
      </c>
      <c r="E8" s="10" t="s">
        <v>33</v>
      </c>
      <c r="F8" s="0" t="n">
        <v>5</v>
      </c>
      <c r="G8" s="10" t="s">
        <v>16</v>
      </c>
      <c r="H8" s="11" t="s">
        <v>34</v>
      </c>
      <c r="I8" s="12" t="n">
        <v>863.6364</v>
      </c>
      <c r="J8" s="12"/>
      <c r="K8" s="12"/>
      <c r="L8" s="12" t="n">
        <f aca="false">+N8/1.18</f>
        <v>8855.93257627119</v>
      </c>
      <c r="M8" s="12"/>
      <c r="N8" s="12" t="n">
        <v>10450.00044</v>
      </c>
      <c r="O8" s="0"/>
      <c r="P8" s="0"/>
      <c r="Q8" s="0"/>
    </row>
    <row r="9" customFormat="false" ht="82.45" hidden="true" customHeight="false" outlineLevel="0" collapsed="false">
      <c r="A9" s="13"/>
      <c r="B9" s="14"/>
      <c r="C9" s="10" t="s">
        <v>35</v>
      </c>
      <c r="D9" s="0" t="n">
        <v>20501889068</v>
      </c>
      <c r="E9" s="10" t="s">
        <v>36</v>
      </c>
      <c r="F9" s="0" t="n">
        <v>5</v>
      </c>
      <c r="G9" s="10" t="s">
        <v>16</v>
      </c>
      <c r="H9" s="11" t="s">
        <v>37</v>
      </c>
      <c r="I9" s="12" t="n">
        <v>519.9216</v>
      </c>
      <c r="J9" s="12"/>
      <c r="K9" s="12"/>
      <c r="L9" s="12" t="n">
        <f aca="false">+N9/1.18</f>
        <v>5507.55084745763</v>
      </c>
      <c r="M9" s="12"/>
      <c r="N9" s="12" t="n">
        <v>6498.91</v>
      </c>
      <c r="O9" s="0"/>
      <c r="P9" s="0"/>
      <c r="Q9" s="0"/>
    </row>
    <row r="10" customFormat="false" ht="41.95" hidden="true" customHeight="false" outlineLevel="0" collapsed="false">
      <c r="A10" s="8" t="n">
        <v>43866.2083333333</v>
      </c>
      <c r="B10" s="9"/>
      <c r="C10" s="10" t="s">
        <v>38</v>
      </c>
      <c r="D10" s="0" t="n">
        <v>20518518543</v>
      </c>
      <c r="E10" s="10" t="s">
        <v>15</v>
      </c>
      <c r="F10" s="0" t="n">
        <v>5</v>
      </c>
      <c r="G10" s="10" t="s">
        <v>16</v>
      </c>
      <c r="H10" s="11" t="s">
        <v>39</v>
      </c>
      <c r="I10" s="12" t="n">
        <v>138.6432</v>
      </c>
      <c r="J10" s="12"/>
      <c r="K10" s="12"/>
      <c r="L10" s="12" t="n">
        <f aca="false">+N10/1.18</f>
        <v>1409.89830508475</v>
      </c>
      <c r="M10" s="12"/>
      <c r="N10" s="12" t="n">
        <v>1663.68</v>
      </c>
      <c r="O10" s="0"/>
      <c r="P10" s="0"/>
      <c r="Q10" s="0"/>
    </row>
    <row r="11" customFormat="false" ht="13.8" hidden="true" customHeight="false" outlineLevel="0" collapsed="false">
      <c r="A11" s="9" t="n">
        <v>43867.2083333333</v>
      </c>
      <c r="B11" s="9"/>
      <c r="C11" s="10" t="s">
        <v>40</v>
      </c>
      <c r="D11" s="0" t="n">
        <v>20514739065</v>
      </c>
      <c r="E11" s="10" t="s">
        <v>30</v>
      </c>
      <c r="F11" s="0" t="n">
        <v>10</v>
      </c>
      <c r="G11" s="10" t="s">
        <v>27</v>
      </c>
      <c r="H11" s="0" t="s">
        <v>31</v>
      </c>
      <c r="I11" s="12" t="n">
        <v>3000</v>
      </c>
      <c r="J11" s="12"/>
      <c r="K11" s="12"/>
      <c r="L11" s="12" t="n">
        <f aca="false">+N11/1.18</f>
        <v>254.237288135593</v>
      </c>
      <c r="M11" s="12"/>
      <c r="N11" s="12" t="n">
        <v>300</v>
      </c>
      <c r="O11" s="0"/>
      <c r="P11" s="0"/>
      <c r="Q11" s="0"/>
    </row>
    <row r="12" s="19" customFormat="true" ht="41.85" hidden="false" customHeight="false" outlineLevel="0" collapsed="false">
      <c r="A12" s="15" t="n">
        <v>43867.2083333333</v>
      </c>
      <c r="B12" s="16" t="s">
        <v>41</v>
      </c>
      <c r="C12" s="17" t="s">
        <v>42</v>
      </c>
      <c r="D12" s="18" t="n">
        <v>20600701691</v>
      </c>
      <c r="E12" s="17" t="s">
        <v>43</v>
      </c>
      <c r="F12" s="19" t="n">
        <v>2</v>
      </c>
      <c r="G12" s="17" t="s">
        <v>44</v>
      </c>
      <c r="H12" s="20" t="s">
        <v>45</v>
      </c>
      <c r="I12" s="21" t="n">
        <v>452.109845402767</v>
      </c>
      <c r="J12" s="22" t="n">
        <f aca="false">+K12/1.18</f>
        <v>9.73632818499452</v>
      </c>
      <c r="K12" s="23" t="n">
        <f aca="false">+N12/I12</f>
        <v>11.4888672582935</v>
      </c>
      <c r="L12" s="24" t="n">
        <f aca="false">+N12/1.18</f>
        <v>4401.88983050848</v>
      </c>
      <c r="M12" s="24" t="n">
        <f aca="false">+N12-L12</f>
        <v>792.340169491526</v>
      </c>
      <c r="N12" s="24" t="n">
        <v>5194.23</v>
      </c>
      <c r="O12" s="24"/>
      <c r="P12" s="24"/>
      <c r="Q12" s="24"/>
    </row>
    <row r="13" s="19" customFormat="true" ht="41.95" hidden="false" customHeight="false" outlineLevel="0" collapsed="false">
      <c r="A13" s="15" t="n">
        <v>43867.2083333333</v>
      </c>
      <c r="B13" s="16" t="s">
        <v>41</v>
      </c>
      <c r="C13" s="17" t="s">
        <v>42</v>
      </c>
      <c r="E13" s="17"/>
      <c r="F13" s="19" t="n">
        <v>3</v>
      </c>
      <c r="G13" s="17" t="s">
        <v>46</v>
      </c>
      <c r="H13" s="20" t="s">
        <v>45</v>
      </c>
      <c r="I13" s="21" t="n">
        <v>284.76352853966</v>
      </c>
      <c r="J13" s="22" t="n">
        <f aca="false">+K13/1.18</f>
        <v>10.5789530543074</v>
      </c>
      <c r="K13" s="23" t="n">
        <f aca="false">+N13/I13</f>
        <v>12.4831646040828</v>
      </c>
      <c r="L13" s="24" t="n">
        <f aca="false">+N13/1.18</f>
        <v>3012.49999999999</v>
      </c>
      <c r="M13" s="24" t="n">
        <f aca="false">+N13-L13</f>
        <v>542.249999999999</v>
      </c>
      <c r="N13" s="24" t="n">
        <v>3554.74999999999</v>
      </c>
      <c r="O13" s="24"/>
      <c r="P13" s="24"/>
      <c r="Q13" s="24"/>
    </row>
    <row r="14" s="19" customFormat="true" ht="41.95" hidden="false" customHeight="false" outlineLevel="0" collapsed="false">
      <c r="A14" s="15" t="n">
        <v>43867.2083333333</v>
      </c>
      <c r="B14" s="16" t="s">
        <v>41</v>
      </c>
      <c r="C14" s="17" t="s">
        <v>42</v>
      </c>
      <c r="E14" s="17"/>
      <c r="F14" s="19" t="n">
        <v>4</v>
      </c>
      <c r="G14" s="17" t="s">
        <v>47</v>
      </c>
      <c r="H14" s="20" t="s">
        <v>45</v>
      </c>
      <c r="I14" s="21" t="n">
        <v>124.209472981988</v>
      </c>
      <c r="J14" s="22" t="n">
        <f aca="false">+K14/1.18</f>
        <v>11.6885650797754</v>
      </c>
      <c r="K14" s="23" t="n">
        <f aca="false">+N14/I14</f>
        <v>13.792506794135</v>
      </c>
      <c r="L14" s="24" t="n">
        <f aca="false">+N14/1.18</f>
        <v>1451.83050847458</v>
      </c>
      <c r="M14" s="24" t="n">
        <f aca="false">+N14-L14</f>
        <v>261.329491525423</v>
      </c>
      <c r="N14" s="24" t="n">
        <v>1713.16</v>
      </c>
      <c r="O14" s="24" t="n">
        <f aca="false">SUM(L12:L14)</f>
        <v>8866.22033898304</v>
      </c>
      <c r="P14" s="24" t="n">
        <f aca="false">SUM(M12:M14)</f>
        <v>1595.91966101695</v>
      </c>
      <c r="Q14" s="24" t="n">
        <f aca="false">SUM(N12:N14)</f>
        <v>10462.14</v>
      </c>
    </row>
    <row r="15" customFormat="false" ht="13.8" hidden="true" customHeight="false" outlineLevel="0" collapsed="false">
      <c r="A15" s="9" t="n">
        <v>43868.2083333333</v>
      </c>
      <c r="B15" s="9"/>
      <c r="C15" s="10" t="s">
        <v>48</v>
      </c>
      <c r="D15" s="0" t="n">
        <v>20491354322</v>
      </c>
      <c r="E15" s="10" t="s">
        <v>26</v>
      </c>
      <c r="F15" s="0" t="n">
        <v>10</v>
      </c>
      <c r="G15" s="10" t="s">
        <v>27</v>
      </c>
      <c r="H15" s="0" t="s">
        <v>28</v>
      </c>
      <c r="I15" s="12" t="n">
        <v>3000</v>
      </c>
      <c r="J15" s="12"/>
      <c r="K15" s="12"/>
      <c r="L15" s="12" t="n">
        <f aca="false">+N15/1.18</f>
        <v>737.28813559322</v>
      </c>
      <c r="M15" s="12"/>
      <c r="N15" s="12" t="n">
        <v>870</v>
      </c>
      <c r="O15" s="0"/>
      <c r="P15" s="0"/>
      <c r="Q15" s="0"/>
    </row>
    <row r="16" customFormat="false" ht="41.95" hidden="true" customHeight="false" outlineLevel="0" collapsed="false">
      <c r="A16" s="9" t="n">
        <v>43868.2083333333</v>
      </c>
      <c r="B16" s="14"/>
      <c r="C16" s="10" t="s">
        <v>49</v>
      </c>
      <c r="D16" s="0" t="n">
        <v>20192263108</v>
      </c>
      <c r="E16" s="10" t="s">
        <v>33</v>
      </c>
      <c r="F16" s="0" t="n">
        <v>5</v>
      </c>
      <c r="G16" s="10" t="s">
        <v>16</v>
      </c>
      <c r="H16" s="11" t="s">
        <v>34</v>
      </c>
      <c r="I16" s="12" t="n">
        <v>820.6611</v>
      </c>
      <c r="J16" s="12"/>
      <c r="K16" s="12"/>
      <c r="L16" s="12" t="n">
        <f aca="false">+N16/1.18</f>
        <v>8415.25365254237</v>
      </c>
      <c r="M16" s="12"/>
      <c r="N16" s="12" t="n">
        <v>9929.99931</v>
      </c>
      <c r="O16" s="0"/>
      <c r="P16" s="0"/>
      <c r="Q16" s="0"/>
    </row>
    <row r="17" customFormat="false" ht="41.95" hidden="true" customHeight="false" outlineLevel="0" collapsed="false">
      <c r="A17" s="9" t="n">
        <v>43868.2083333333</v>
      </c>
      <c r="B17" s="14"/>
      <c r="C17" s="10" t="s">
        <v>50</v>
      </c>
      <c r="D17" s="0" t="n">
        <v>20457004029</v>
      </c>
      <c r="E17" s="10" t="s">
        <v>51</v>
      </c>
      <c r="F17" s="0" t="n">
        <v>5</v>
      </c>
      <c r="G17" s="10" t="s">
        <v>16</v>
      </c>
      <c r="H17" s="11" t="s">
        <v>52</v>
      </c>
      <c r="I17" s="12" t="n">
        <v>1419.0083</v>
      </c>
      <c r="J17" s="12"/>
      <c r="K17" s="12"/>
      <c r="L17" s="12" t="n">
        <f aca="false">+N17/1.18</f>
        <v>14550.8478220339</v>
      </c>
      <c r="M17" s="12"/>
      <c r="N17" s="12" t="n">
        <v>17170.00043</v>
      </c>
      <c r="O17" s="0"/>
      <c r="P17" s="0"/>
      <c r="Q17" s="0"/>
    </row>
    <row r="18" customFormat="false" ht="13.8" hidden="true" customHeight="false" outlineLevel="0" collapsed="false">
      <c r="A18" s="9" t="n">
        <v>43869.2083333333</v>
      </c>
      <c r="B18" s="9"/>
      <c r="C18" s="10" t="s">
        <v>53</v>
      </c>
      <c r="D18" s="0" t="n">
        <v>20191338856</v>
      </c>
      <c r="E18" s="10" t="s">
        <v>54</v>
      </c>
      <c r="F18" s="0" t="n">
        <v>5</v>
      </c>
      <c r="G18" s="10" t="s">
        <v>16</v>
      </c>
      <c r="I18" s="12" t="n">
        <v>500</v>
      </c>
      <c r="J18" s="12"/>
      <c r="K18" s="12"/>
      <c r="L18" s="12" t="n">
        <f aca="false">+N18/1.18</f>
        <v>5169.49152542373</v>
      </c>
      <c r="M18" s="12"/>
      <c r="N18" s="12" t="n">
        <v>6100</v>
      </c>
      <c r="O18" s="0"/>
      <c r="P18" s="0"/>
      <c r="Q18" s="0"/>
    </row>
    <row r="19" customFormat="false" ht="41.95" hidden="true" customHeight="false" outlineLevel="0" collapsed="false">
      <c r="A19" s="9" t="n">
        <v>43869.2083333333</v>
      </c>
      <c r="B19" s="14"/>
      <c r="C19" s="10" t="s">
        <v>55</v>
      </c>
      <c r="D19" s="0" t="n">
        <v>20506748195</v>
      </c>
      <c r="E19" s="10" t="s">
        <v>56</v>
      </c>
      <c r="F19" s="0" t="n">
        <v>5</v>
      </c>
      <c r="G19" s="10" t="s">
        <v>16</v>
      </c>
      <c r="H19" s="11" t="s">
        <v>57</v>
      </c>
      <c r="I19" s="12" t="n">
        <v>729.2975</v>
      </c>
      <c r="J19" s="12"/>
      <c r="K19" s="12"/>
      <c r="L19" s="12" t="n">
        <f aca="false">+N19/1.18</f>
        <v>7478.38961864407</v>
      </c>
      <c r="M19" s="12"/>
      <c r="N19" s="12" t="n">
        <v>8824.49975</v>
      </c>
      <c r="O19" s="0"/>
      <c r="P19" s="0"/>
      <c r="Q19" s="0"/>
    </row>
    <row r="20" s="28" customFormat="true" ht="82.8" hidden="false" customHeight="false" outlineLevel="0" collapsed="false">
      <c r="A20" s="25" t="n">
        <v>43869.2083333333</v>
      </c>
      <c r="B20" s="26" t="s">
        <v>41</v>
      </c>
      <c r="C20" s="27" t="s">
        <v>58</v>
      </c>
      <c r="D20" s="18" t="n">
        <v>20501889068</v>
      </c>
      <c r="E20" s="27" t="s">
        <v>36</v>
      </c>
      <c r="F20" s="28" t="n">
        <v>4</v>
      </c>
      <c r="G20" s="27" t="s">
        <v>47</v>
      </c>
      <c r="H20" s="29" t="s">
        <v>59</v>
      </c>
      <c r="I20" s="30" t="n">
        <v>17.1921280853903</v>
      </c>
      <c r="J20" s="31" t="n">
        <f aca="false">+K20/1.18</f>
        <v>12.7019110299384</v>
      </c>
      <c r="K20" s="32" t="n">
        <f aca="false">+N20/I20</f>
        <v>14.9882550153273</v>
      </c>
      <c r="L20" s="33" t="n">
        <f aca="false">+N20/1.18</f>
        <v>218.372881355932</v>
      </c>
      <c r="M20" s="33" t="n">
        <f aca="false">+N20-L20</f>
        <v>39.3071186440678</v>
      </c>
      <c r="N20" s="33" t="n">
        <v>257.68</v>
      </c>
      <c r="O20" s="33"/>
      <c r="P20" s="33"/>
      <c r="Q20" s="33"/>
    </row>
    <row r="21" s="28" customFormat="true" ht="82.8" hidden="false" customHeight="false" outlineLevel="0" collapsed="false">
      <c r="A21" s="25" t="n">
        <v>43869.2083333333</v>
      </c>
      <c r="B21" s="26" t="s">
        <v>41</v>
      </c>
      <c r="C21" s="27" t="s">
        <v>58</v>
      </c>
      <c r="E21" s="27"/>
      <c r="F21" s="28" t="n">
        <v>5</v>
      </c>
      <c r="G21" s="27" t="s">
        <v>16</v>
      </c>
      <c r="H21" s="29" t="s">
        <v>59</v>
      </c>
      <c r="I21" s="30" t="n">
        <v>614.3416</v>
      </c>
      <c r="J21" s="31" t="n">
        <f aca="false">+K21/1.18</f>
        <v>10.5933996683521</v>
      </c>
      <c r="K21" s="32" t="n">
        <f aca="false">+N21/I21</f>
        <v>12.5002116086555</v>
      </c>
      <c r="L21" s="33" t="n">
        <f aca="false">+N21/1.18</f>
        <v>6507.96610169492</v>
      </c>
      <c r="M21" s="33" t="n">
        <f aca="false">+N21-L21</f>
        <v>1171.43389830508</v>
      </c>
      <c r="N21" s="33" t="n">
        <v>7679.4</v>
      </c>
      <c r="O21" s="33" t="n">
        <f aca="false">SUM(L20:L21)</f>
        <v>6726.33898305085</v>
      </c>
      <c r="P21" s="33" t="n">
        <f aca="false">SUM(M20:M21)</f>
        <v>1210.74101694915</v>
      </c>
      <c r="Q21" s="33" t="n">
        <f aca="false">SUBTOTAL(9,N20:N21)</f>
        <v>7937.08</v>
      </c>
    </row>
    <row r="22" customFormat="false" ht="55.45" hidden="true" customHeight="false" outlineLevel="0" collapsed="false">
      <c r="A22" s="9" t="n">
        <v>43869.2083333333</v>
      </c>
      <c r="B22" s="14"/>
      <c r="C22" s="10" t="s">
        <v>60</v>
      </c>
      <c r="D22" s="0" t="n">
        <v>20518518543</v>
      </c>
      <c r="E22" s="10" t="s">
        <v>15</v>
      </c>
      <c r="F22" s="0" t="n">
        <v>5</v>
      </c>
      <c r="G22" s="10" t="s">
        <v>16</v>
      </c>
      <c r="H22" s="11" t="s">
        <v>61</v>
      </c>
      <c r="I22" s="12" t="n">
        <v>129.4312</v>
      </c>
      <c r="J22" s="12"/>
      <c r="K22" s="12"/>
      <c r="L22" s="12" t="n">
        <f aca="false">+N22/1.18</f>
        <v>1316.23728813559</v>
      </c>
      <c r="M22" s="12"/>
      <c r="N22" s="12" t="n">
        <v>1553.16</v>
      </c>
      <c r="O22" s="0"/>
      <c r="P22" s="0"/>
      <c r="Q22" s="0"/>
    </row>
    <row r="23" s="37" customFormat="true" ht="41.85" hidden="false" customHeight="false" outlineLevel="0" collapsed="false">
      <c r="A23" s="34" t="n">
        <v>43869.2083333333</v>
      </c>
      <c r="B23" s="35" t="s">
        <v>41</v>
      </c>
      <c r="C23" s="36" t="s">
        <v>62</v>
      </c>
      <c r="D23" s="18" t="n">
        <v>20550943060</v>
      </c>
      <c r="E23" s="36" t="s">
        <v>63</v>
      </c>
      <c r="F23" s="37" t="n">
        <v>5</v>
      </c>
      <c r="G23" s="36" t="s">
        <v>16</v>
      </c>
      <c r="H23" s="38" t="s">
        <v>64</v>
      </c>
      <c r="I23" s="39" t="n">
        <v>77.1816</v>
      </c>
      <c r="J23" s="40" t="n">
        <f aca="false">+K23/1.18</f>
        <v>10.5933301394571</v>
      </c>
      <c r="K23" s="41" t="n">
        <f aca="false">+N23/I23</f>
        <v>12.5001295645594</v>
      </c>
      <c r="L23" s="42" t="n">
        <f aca="false">+N23/1.18</f>
        <v>817.610169491525</v>
      </c>
      <c r="M23" s="42" t="n">
        <f aca="false">+N23-L23</f>
        <v>147.169830508475</v>
      </c>
      <c r="N23" s="42" t="n">
        <v>964.78</v>
      </c>
      <c r="O23" s="42"/>
      <c r="P23" s="42"/>
      <c r="Q23" s="42"/>
    </row>
    <row r="24" s="37" customFormat="true" ht="41.85" hidden="false" customHeight="false" outlineLevel="0" collapsed="false">
      <c r="A24" s="34" t="n">
        <v>43869.2083333333</v>
      </c>
      <c r="B24" s="35" t="s">
        <v>41</v>
      </c>
      <c r="C24" s="36" t="s">
        <v>62</v>
      </c>
      <c r="E24" s="36"/>
      <c r="F24" s="37" t="n">
        <v>8</v>
      </c>
      <c r="G24" s="36" t="s">
        <v>65</v>
      </c>
      <c r="H24" s="38" t="s">
        <v>64</v>
      </c>
      <c r="I24" s="41" t="n">
        <v>50.3939393939394</v>
      </c>
      <c r="J24" s="40" t="n">
        <f aca="false">+K24/1.18</f>
        <v>1.11864406779661</v>
      </c>
      <c r="K24" s="41" t="n">
        <f aca="false">+N24/I24</f>
        <v>1.32</v>
      </c>
      <c r="L24" s="42" t="n">
        <f aca="false">+N24/1.18</f>
        <v>56.3728813559322</v>
      </c>
      <c r="M24" s="42" t="n">
        <f aca="false">+N24-L24</f>
        <v>10.1471186440678</v>
      </c>
      <c r="N24" s="42" t="n">
        <v>66.52</v>
      </c>
      <c r="O24" s="42" t="n">
        <f aca="false">SUM(L23:L24)</f>
        <v>873.983050847458</v>
      </c>
      <c r="P24" s="42" t="n">
        <f aca="false">SUM(M23:M24)</f>
        <v>157.316949152542</v>
      </c>
      <c r="Q24" s="42" t="n">
        <f aca="false">SUBTOTAL(9,N23:N24)</f>
        <v>1031.3</v>
      </c>
    </row>
    <row r="25" customFormat="false" ht="13.8" hidden="true" customHeight="false" outlineLevel="0" collapsed="false">
      <c r="A25" s="9" t="n">
        <v>43871.2083333333</v>
      </c>
      <c r="B25" s="9"/>
      <c r="C25" s="10" t="s">
        <v>66</v>
      </c>
      <c r="D25" s="0" t="n">
        <v>20514739065</v>
      </c>
      <c r="E25" s="10" t="s">
        <v>30</v>
      </c>
      <c r="F25" s="0" t="n">
        <v>10</v>
      </c>
      <c r="G25" s="10" t="s">
        <v>27</v>
      </c>
      <c r="H25" s="0" t="s">
        <v>31</v>
      </c>
      <c r="I25" s="12" t="n">
        <v>3000</v>
      </c>
      <c r="J25" s="12"/>
      <c r="K25" s="12"/>
      <c r="L25" s="12" t="n">
        <f aca="false">+N25/1.18</f>
        <v>254.237288135593</v>
      </c>
      <c r="M25" s="12"/>
      <c r="N25" s="12" t="n">
        <v>300</v>
      </c>
      <c r="O25" s="0"/>
      <c r="P25" s="0"/>
      <c r="Q25" s="0"/>
    </row>
    <row r="26" customFormat="false" ht="41.95" hidden="true" customHeight="false" outlineLevel="0" collapsed="false">
      <c r="A26" s="14"/>
      <c r="B26" s="14"/>
      <c r="C26" s="10" t="s">
        <v>67</v>
      </c>
      <c r="D26" s="0" t="n">
        <v>20163695198</v>
      </c>
      <c r="E26" s="10" t="s">
        <v>21</v>
      </c>
      <c r="F26" s="0" t="n">
        <v>5</v>
      </c>
      <c r="G26" s="10" t="s">
        <v>16</v>
      </c>
      <c r="H26" s="11" t="s">
        <v>68</v>
      </c>
      <c r="I26" s="12" t="n">
        <v>331.3</v>
      </c>
      <c r="J26" s="12"/>
      <c r="K26" s="12"/>
      <c r="L26" s="12" t="n">
        <f aca="false">+N26/1.18</f>
        <v>3419.68644067797</v>
      </c>
      <c r="M26" s="12"/>
      <c r="N26" s="12" t="n">
        <v>4035.23</v>
      </c>
      <c r="O26" s="0"/>
      <c r="P26" s="0"/>
      <c r="Q26" s="0"/>
    </row>
    <row r="27" customFormat="false" ht="13.8" hidden="true" customHeight="false" outlineLevel="0" collapsed="false">
      <c r="A27" s="13"/>
      <c r="B27" s="14"/>
      <c r="C27" s="10" t="s">
        <v>69</v>
      </c>
      <c r="D27" s="0" t="n">
        <v>20518518543</v>
      </c>
      <c r="E27" s="10" t="s">
        <v>15</v>
      </c>
      <c r="F27" s="0" t="n">
        <v>5</v>
      </c>
      <c r="G27" s="10" t="s">
        <v>16</v>
      </c>
      <c r="H27" s="0" t="s">
        <v>70</v>
      </c>
      <c r="I27" s="12" t="n">
        <v>67</v>
      </c>
      <c r="J27" s="12"/>
      <c r="K27" s="12"/>
      <c r="L27" s="12" t="n">
        <f aca="false">+N27/1.18</f>
        <v>676.245762711864</v>
      </c>
      <c r="M27" s="12"/>
      <c r="N27" s="12" t="n">
        <v>797.97</v>
      </c>
      <c r="O27" s="0"/>
      <c r="P27" s="0"/>
      <c r="Q27" s="0"/>
    </row>
    <row r="28" customFormat="false" ht="41.95" hidden="true" customHeight="false" outlineLevel="0" collapsed="false">
      <c r="A28" s="9" t="n">
        <v>43872.2083333333</v>
      </c>
      <c r="B28" s="9"/>
      <c r="C28" s="10" t="s">
        <v>71</v>
      </c>
      <c r="D28" s="0" t="n">
        <v>20163695198</v>
      </c>
      <c r="E28" s="10" t="s">
        <v>21</v>
      </c>
      <c r="F28" s="0" t="n">
        <v>5</v>
      </c>
      <c r="G28" s="10" t="s">
        <v>16</v>
      </c>
      <c r="H28" s="11" t="s">
        <v>72</v>
      </c>
      <c r="I28" s="12" t="n">
        <v>378.8</v>
      </c>
      <c r="J28" s="12"/>
      <c r="K28" s="12"/>
      <c r="L28" s="12" t="n">
        <f aca="false">+N28/1.18</f>
        <v>3909.98305084746</v>
      </c>
      <c r="M28" s="12"/>
      <c r="N28" s="12" t="n">
        <v>4613.78</v>
      </c>
      <c r="O28" s="0"/>
      <c r="P28" s="0"/>
      <c r="Q28" s="0"/>
    </row>
    <row r="29" customFormat="false" ht="13.8" hidden="true" customHeight="false" outlineLevel="0" collapsed="false">
      <c r="A29" s="14"/>
      <c r="B29" s="14"/>
      <c r="C29" s="10" t="s">
        <v>73</v>
      </c>
      <c r="D29" s="0" t="n">
        <v>20553270171</v>
      </c>
      <c r="E29" s="10" t="s">
        <v>74</v>
      </c>
      <c r="F29" s="0" t="n">
        <v>4</v>
      </c>
      <c r="G29" s="10" t="s">
        <v>47</v>
      </c>
      <c r="H29" s="0" t="s">
        <v>75</v>
      </c>
      <c r="I29" s="12" t="n">
        <v>13.343</v>
      </c>
      <c r="J29" s="12"/>
      <c r="K29" s="12"/>
      <c r="L29" s="12" t="n">
        <f aca="false">+N29/1.18</f>
        <v>169.501330508475</v>
      </c>
      <c r="M29" s="12"/>
      <c r="N29" s="12" t="n">
        <v>200.01157</v>
      </c>
      <c r="O29" s="0"/>
      <c r="P29" s="0"/>
      <c r="Q29" s="0"/>
    </row>
    <row r="30" customFormat="false" ht="55.45" hidden="true" customHeight="false" outlineLevel="0" collapsed="false">
      <c r="A30" s="13"/>
      <c r="B30" s="14"/>
      <c r="C30" s="10" t="s">
        <v>76</v>
      </c>
      <c r="D30" s="0" t="n">
        <v>20518518543</v>
      </c>
      <c r="E30" s="10" t="s">
        <v>15</v>
      </c>
      <c r="F30" s="0" t="n">
        <v>5</v>
      </c>
      <c r="G30" s="10" t="s">
        <v>16</v>
      </c>
      <c r="H30" s="11" t="s">
        <v>77</v>
      </c>
      <c r="I30" s="12" t="n">
        <v>122.8</v>
      </c>
      <c r="J30" s="12"/>
      <c r="K30" s="12"/>
      <c r="L30" s="12" t="n">
        <f aca="false">+N30/1.18</f>
        <v>1248.81355932203</v>
      </c>
      <c r="M30" s="12"/>
      <c r="N30" s="12" t="n">
        <v>1473.6</v>
      </c>
      <c r="O30" s="0"/>
      <c r="P30" s="0"/>
      <c r="Q30" s="0"/>
    </row>
    <row r="31" customFormat="false" ht="13.8" hidden="true" customHeight="false" outlineLevel="0" collapsed="false">
      <c r="A31" s="8" t="n">
        <v>43873.2083333333</v>
      </c>
      <c r="B31" s="9"/>
      <c r="C31" s="10" t="s">
        <v>78</v>
      </c>
      <c r="D31" s="0" t="n">
        <v>20491354322</v>
      </c>
      <c r="E31" s="10" t="s">
        <v>26</v>
      </c>
      <c r="F31" s="0" t="n">
        <v>10</v>
      </c>
      <c r="G31" s="10" t="s">
        <v>27</v>
      </c>
      <c r="H31" s="0" t="s">
        <v>28</v>
      </c>
      <c r="I31" s="12" t="n">
        <v>2000</v>
      </c>
      <c r="J31" s="12"/>
      <c r="K31" s="12"/>
      <c r="L31" s="12" t="n">
        <f aca="false">+N31/1.18</f>
        <v>593.220338983051</v>
      </c>
      <c r="M31" s="12"/>
      <c r="N31" s="12" t="n">
        <v>700</v>
      </c>
      <c r="O31" s="0"/>
      <c r="P31" s="0"/>
      <c r="Q31" s="0"/>
    </row>
    <row r="32" customFormat="false" ht="13.8" hidden="true" customHeight="false" outlineLevel="0" collapsed="false">
      <c r="A32" s="8" t="n">
        <v>43875.2083333333</v>
      </c>
      <c r="B32" s="9"/>
      <c r="C32" s="10" t="s">
        <v>79</v>
      </c>
      <c r="D32" s="0" t="n">
        <v>20191338856</v>
      </c>
      <c r="E32" s="10" t="s">
        <v>54</v>
      </c>
      <c r="F32" s="0" t="n">
        <v>5</v>
      </c>
      <c r="G32" s="10" t="s">
        <v>16</v>
      </c>
      <c r="H32" s="0" t="s">
        <v>28</v>
      </c>
      <c r="I32" s="12" t="n">
        <v>500</v>
      </c>
      <c r="J32" s="12"/>
      <c r="K32" s="12"/>
      <c r="L32" s="12" t="n">
        <f aca="false">+N32/1.18</f>
        <v>5169.49152542373</v>
      </c>
      <c r="M32" s="12"/>
      <c r="N32" s="12" t="n">
        <v>6100</v>
      </c>
      <c r="O32" s="0"/>
      <c r="P32" s="0"/>
      <c r="Q32" s="0"/>
    </row>
    <row r="33" customFormat="false" ht="13.8" hidden="true" customHeight="false" outlineLevel="0" collapsed="false">
      <c r="A33" s="8" t="n">
        <v>43878.2083333333</v>
      </c>
      <c r="B33" s="9"/>
      <c r="C33" s="10" t="s">
        <v>80</v>
      </c>
      <c r="D33" s="0" t="n">
        <v>20191338856</v>
      </c>
      <c r="E33" s="10" t="s">
        <v>54</v>
      </c>
      <c r="F33" s="0" t="n">
        <v>5</v>
      </c>
      <c r="G33" s="10" t="s">
        <v>16</v>
      </c>
      <c r="I33" s="12" t="n">
        <v>500</v>
      </c>
      <c r="J33" s="12"/>
      <c r="K33" s="12"/>
      <c r="L33" s="12" t="n">
        <f aca="false">+N33/1.18</f>
        <v>5169.49152542373</v>
      </c>
      <c r="M33" s="12"/>
      <c r="N33" s="12" t="n">
        <v>6100</v>
      </c>
      <c r="O33" s="0"/>
      <c r="P33" s="0"/>
      <c r="Q33" s="0"/>
    </row>
    <row r="34" customFormat="false" ht="13.8" hidden="true" customHeight="false" outlineLevel="0" collapsed="false">
      <c r="A34" s="9" t="n">
        <v>43879.2083333333</v>
      </c>
      <c r="B34" s="9"/>
      <c r="C34" s="10" t="s">
        <v>81</v>
      </c>
      <c r="D34" s="0" t="n">
        <v>20509844861</v>
      </c>
      <c r="E34" s="10" t="s">
        <v>19</v>
      </c>
      <c r="F34" s="0" t="n">
        <v>5</v>
      </c>
      <c r="G34" s="10" t="s">
        <v>16</v>
      </c>
      <c r="I34" s="12" t="n">
        <v>1000</v>
      </c>
      <c r="J34" s="12"/>
      <c r="K34" s="12"/>
      <c r="L34" s="12" t="n">
        <f aca="false">+N34/1.18</f>
        <v>10084.7457627119</v>
      </c>
      <c r="M34" s="12"/>
      <c r="N34" s="12" t="n">
        <v>11900</v>
      </c>
      <c r="O34" s="0"/>
      <c r="P34" s="0"/>
      <c r="Q34" s="0"/>
    </row>
    <row r="35" s="19" customFormat="true" ht="41.85" hidden="false" customHeight="false" outlineLevel="0" collapsed="false">
      <c r="A35" s="15" t="n">
        <v>43879.2083333333</v>
      </c>
      <c r="B35" s="16" t="s">
        <v>41</v>
      </c>
      <c r="C35" s="17" t="s">
        <v>82</v>
      </c>
      <c r="D35" s="18" t="n">
        <v>20600701691</v>
      </c>
      <c r="E35" s="43" t="s">
        <v>43</v>
      </c>
      <c r="F35" s="19" t="n">
        <v>2</v>
      </c>
      <c r="G35" s="17" t="s">
        <v>44</v>
      </c>
      <c r="H35" s="20" t="s">
        <v>83</v>
      </c>
      <c r="I35" s="21" t="n">
        <v>319.236777868186</v>
      </c>
      <c r="J35" s="22" t="n">
        <f aca="false">+K35/1.18</f>
        <v>9.73473815088167</v>
      </c>
      <c r="K35" s="23" t="n">
        <f aca="false">+N35/I35</f>
        <v>11.4869910180404</v>
      </c>
      <c r="L35" s="24" t="n">
        <f aca="false">+N35/1.18</f>
        <v>3107.68644067796</v>
      </c>
      <c r="M35" s="24" t="n">
        <f aca="false">+N35-L35</f>
        <v>559.383559322033</v>
      </c>
      <c r="N35" s="24" t="n">
        <v>3667.07</v>
      </c>
      <c r="O35" s="24"/>
      <c r="P35" s="24"/>
      <c r="Q35" s="24"/>
    </row>
    <row r="36" s="19" customFormat="true" ht="41.85" hidden="false" customHeight="false" outlineLevel="0" collapsed="false">
      <c r="A36" s="15" t="n">
        <v>43879.2083333333</v>
      </c>
      <c r="B36" s="16" t="s">
        <v>41</v>
      </c>
      <c r="C36" s="17" t="s">
        <v>82</v>
      </c>
      <c r="E36" s="17"/>
      <c r="F36" s="19" t="n">
        <v>3</v>
      </c>
      <c r="G36" s="17" t="s">
        <v>46</v>
      </c>
      <c r="H36" s="20" t="s">
        <v>83</v>
      </c>
      <c r="I36" s="21" t="n">
        <v>238.312824314307</v>
      </c>
      <c r="J36" s="22" t="n">
        <f aca="false">+K36/1.18</f>
        <v>10.5795995013801</v>
      </c>
      <c r="K36" s="23" t="n">
        <f aca="false">+N36/I36</f>
        <v>12.4839274116285</v>
      </c>
      <c r="L36" s="24" t="n">
        <f aca="false">+N36/1.18</f>
        <v>2521.25423728813</v>
      </c>
      <c r="M36" s="24" t="n">
        <f aca="false">+N36-L36</f>
        <v>453.825762711864</v>
      </c>
      <c r="N36" s="24" t="n">
        <v>2975.08</v>
      </c>
      <c r="O36" s="24"/>
      <c r="P36" s="24"/>
      <c r="Q36" s="24"/>
    </row>
    <row r="37" s="19" customFormat="true" ht="41.85" hidden="false" customHeight="false" outlineLevel="0" collapsed="false">
      <c r="A37" s="15" t="n">
        <v>43879.2083333333</v>
      </c>
      <c r="B37" s="16" t="s">
        <v>41</v>
      </c>
      <c r="C37" s="17" t="s">
        <v>82</v>
      </c>
      <c r="E37" s="17"/>
      <c r="F37" s="19" t="n">
        <v>4</v>
      </c>
      <c r="G37" s="17" t="s">
        <v>47</v>
      </c>
      <c r="H37" s="20" t="s">
        <v>83</v>
      </c>
      <c r="I37" s="21" t="n">
        <v>86.1881254169447</v>
      </c>
      <c r="J37" s="22" t="n">
        <f aca="false">+K37/1.18</f>
        <v>11.6854156291767</v>
      </c>
      <c r="K37" s="23" t="n">
        <f aca="false">+N37/I37</f>
        <v>13.7887904424285</v>
      </c>
      <c r="L37" s="24" t="n">
        <f aca="false">+N37/1.18</f>
        <v>1007.14406779661</v>
      </c>
      <c r="M37" s="24" t="n">
        <f aca="false">+N37-L37</f>
        <v>181.28593220339</v>
      </c>
      <c r="N37" s="24" t="n">
        <v>1188.43</v>
      </c>
      <c r="O37" s="24" t="n">
        <f aca="false">SUM(L35:L37)</f>
        <v>6636.08474576271</v>
      </c>
      <c r="P37" s="24" t="n">
        <f aca="false">SUM(M35:M37)</f>
        <v>1194.49525423729</v>
      </c>
      <c r="Q37" s="24" t="n">
        <f aca="false">SUBTOTAL(9,N35:N37)</f>
        <v>7830.57999999999</v>
      </c>
    </row>
    <row r="38" customFormat="false" ht="41.95" hidden="true" customHeight="false" outlineLevel="0" collapsed="false">
      <c r="A38" s="9" t="n">
        <v>43879.2083333333</v>
      </c>
      <c r="B38" s="14"/>
      <c r="C38" s="10" t="s">
        <v>84</v>
      </c>
      <c r="D38" s="0" t="n">
        <v>20518518543</v>
      </c>
      <c r="E38" s="10" t="s">
        <v>15</v>
      </c>
      <c r="F38" s="0" t="n">
        <v>5</v>
      </c>
      <c r="G38" s="10" t="s">
        <v>16</v>
      </c>
      <c r="H38" s="11" t="s">
        <v>17</v>
      </c>
      <c r="I38" s="12" t="n">
        <v>128.6408</v>
      </c>
      <c r="J38" s="12"/>
      <c r="K38" s="12"/>
      <c r="L38" s="12" t="n">
        <f aca="false">+N38/1.18</f>
        <v>1308.20338983051</v>
      </c>
      <c r="M38" s="12"/>
      <c r="N38" s="12" t="n">
        <v>1543.68</v>
      </c>
      <c r="O38" s="0"/>
      <c r="P38" s="0"/>
      <c r="Q38" s="0"/>
    </row>
    <row r="39" customFormat="false" ht="55.45" hidden="true" customHeight="false" outlineLevel="0" collapsed="false">
      <c r="A39" s="9" t="n">
        <v>43879.2083333333</v>
      </c>
      <c r="B39" s="14"/>
      <c r="C39" s="10" t="s">
        <v>85</v>
      </c>
      <c r="D39" s="0" t="n">
        <v>20192263108</v>
      </c>
      <c r="E39" s="10" t="s">
        <v>33</v>
      </c>
      <c r="F39" s="0" t="n">
        <v>5</v>
      </c>
      <c r="G39" s="10" t="s">
        <v>16</v>
      </c>
      <c r="H39" s="11" t="s">
        <v>86</v>
      </c>
      <c r="I39" s="12" t="n">
        <v>983.47107</v>
      </c>
      <c r="J39" s="12"/>
      <c r="K39" s="12"/>
      <c r="L39" s="12" t="n">
        <f aca="false">+N39/1.18</f>
        <v>10084.7457177966</v>
      </c>
      <c r="M39" s="12"/>
      <c r="N39" s="12" t="n">
        <v>11899.999947</v>
      </c>
      <c r="O39" s="0"/>
      <c r="P39" s="0"/>
      <c r="Q39" s="0"/>
    </row>
    <row r="40" customFormat="false" ht="41.95" hidden="true" customHeight="false" outlineLevel="0" collapsed="false">
      <c r="A40" s="9" t="n">
        <v>43879.2083333333</v>
      </c>
      <c r="B40" s="14"/>
      <c r="C40" s="10" t="s">
        <v>87</v>
      </c>
      <c r="D40" s="0" t="n">
        <v>20544136454</v>
      </c>
      <c r="E40" s="10" t="s">
        <v>88</v>
      </c>
      <c r="F40" s="0" t="n">
        <v>5</v>
      </c>
      <c r="G40" s="10" t="s">
        <v>16</v>
      </c>
      <c r="H40" s="11" t="s">
        <v>89</v>
      </c>
      <c r="I40" s="12" t="n">
        <v>1221.4876</v>
      </c>
      <c r="J40" s="12"/>
      <c r="K40" s="12"/>
      <c r="L40" s="12" t="n">
        <f aca="false">+N40/1.18</f>
        <v>12525.4236949153</v>
      </c>
      <c r="M40" s="12"/>
      <c r="N40" s="12" t="n">
        <v>14779.99996</v>
      </c>
      <c r="O40" s="0"/>
      <c r="P40" s="0"/>
      <c r="Q40" s="0"/>
    </row>
    <row r="41" customFormat="false" ht="28.45" hidden="true" customHeight="false" outlineLevel="0" collapsed="false">
      <c r="A41" s="9" t="n">
        <v>43879.2083333333</v>
      </c>
      <c r="B41" s="14"/>
      <c r="C41" s="10" t="s">
        <v>90</v>
      </c>
      <c r="D41" s="0" t="n">
        <v>20562840878</v>
      </c>
      <c r="E41" s="10" t="s">
        <v>91</v>
      </c>
      <c r="F41" s="0" t="n">
        <v>5</v>
      </c>
      <c r="G41" s="10" t="s">
        <v>16</v>
      </c>
      <c r="H41" s="11" t="s">
        <v>92</v>
      </c>
      <c r="I41" s="12" t="n">
        <v>509.0909</v>
      </c>
      <c r="J41" s="12"/>
      <c r="K41" s="12"/>
      <c r="L41" s="12" t="n">
        <f aca="false">+N41/1.18</f>
        <v>5220.33888983051</v>
      </c>
      <c r="M41" s="12"/>
      <c r="N41" s="12" t="n">
        <v>6159.99989</v>
      </c>
      <c r="O41" s="0"/>
      <c r="P41" s="0"/>
      <c r="Q41" s="0"/>
    </row>
    <row r="42" customFormat="false" ht="41.95" hidden="true" customHeight="false" outlineLevel="0" collapsed="false">
      <c r="A42" s="9" t="n">
        <v>43879.2083333333</v>
      </c>
      <c r="B42" s="14"/>
      <c r="C42" s="10" t="s">
        <v>93</v>
      </c>
      <c r="D42" s="0" t="n">
        <v>20457004029</v>
      </c>
      <c r="E42" s="10" t="s">
        <v>51</v>
      </c>
      <c r="F42" s="0" t="n">
        <v>5</v>
      </c>
      <c r="G42" s="10" t="s">
        <v>16</v>
      </c>
      <c r="H42" s="11" t="s">
        <v>94</v>
      </c>
      <c r="I42" s="12" t="n">
        <v>1036.3636</v>
      </c>
      <c r="J42" s="12"/>
      <c r="K42" s="12"/>
      <c r="L42" s="12" t="n">
        <f aca="false">+N42/1.18</f>
        <v>10627.1182711864</v>
      </c>
      <c r="M42" s="12"/>
      <c r="N42" s="12" t="n">
        <v>12539.99956</v>
      </c>
      <c r="O42" s="0"/>
      <c r="P42" s="0"/>
      <c r="Q42" s="0"/>
    </row>
    <row r="43" customFormat="false" ht="13.8" hidden="true" customHeight="false" outlineLevel="0" collapsed="false">
      <c r="A43" s="8" t="n">
        <v>43880.2083333333</v>
      </c>
      <c r="B43" s="9"/>
      <c r="C43" s="10" t="s">
        <v>95</v>
      </c>
      <c r="D43" s="0" t="n">
        <v>20518518543</v>
      </c>
      <c r="E43" s="10" t="s">
        <v>15</v>
      </c>
      <c r="F43" s="0" t="n">
        <v>5</v>
      </c>
      <c r="G43" s="10" t="s">
        <v>16</v>
      </c>
      <c r="H43" s="0" t="s">
        <v>96</v>
      </c>
      <c r="I43" s="12" t="n">
        <v>80</v>
      </c>
      <c r="J43" s="12"/>
      <c r="K43" s="12"/>
      <c r="L43" s="12" t="n">
        <f aca="false">+N43/1.18</f>
        <v>807.457627118644</v>
      </c>
      <c r="M43" s="12"/>
      <c r="N43" s="12" t="n">
        <v>952.8</v>
      </c>
      <c r="O43" s="0"/>
      <c r="P43" s="0"/>
      <c r="Q43" s="0"/>
    </row>
    <row r="44" customFormat="false" ht="28.45" hidden="true" customHeight="false" outlineLevel="0" collapsed="false">
      <c r="A44" s="9" t="n">
        <v>43882.2083333333</v>
      </c>
      <c r="B44" s="9"/>
      <c r="C44" s="10" t="s">
        <v>97</v>
      </c>
      <c r="D44" s="0" t="n">
        <v>20163695198</v>
      </c>
      <c r="E44" s="10" t="s">
        <v>21</v>
      </c>
      <c r="F44" s="0" t="n">
        <v>5</v>
      </c>
      <c r="G44" s="10" t="s">
        <v>16</v>
      </c>
      <c r="H44" s="11" t="s">
        <v>98</v>
      </c>
      <c r="I44" s="12" t="n">
        <v>237.4</v>
      </c>
      <c r="J44" s="12"/>
      <c r="K44" s="12"/>
      <c r="L44" s="12" t="n">
        <f aca="false">+N44/1.18</f>
        <v>2450.45084745763</v>
      </c>
      <c r="M44" s="12"/>
      <c r="N44" s="12" t="n">
        <v>2891.532</v>
      </c>
      <c r="O44" s="0"/>
      <c r="P44" s="0"/>
      <c r="Q44" s="0"/>
    </row>
    <row r="45" s="28" customFormat="true" ht="53.15" hidden="false" customHeight="true" outlineLevel="0" collapsed="false">
      <c r="A45" s="25" t="n">
        <v>43882.2083333333</v>
      </c>
      <c r="B45" s="26" t="s">
        <v>41</v>
      </c>
      <c r="C45" s="27" t="s">
        <v>99</v>
      </c>
      <c r="D45" s="18" t="n">
        <v>20501889068</v>
      </c>
      <c r="E45" s="27" t="s">
        <v>36</v>
      </c>
      <c r="F45" s="28" t="n">
        <v>4</v>
      </c>
      <c r="G45" s="27" t="s">
        <v>47</v>
      </c>
      <c r="H45" s="29" t="s">
        <v>100</v>
      </c>
      <c r="I45" s="30" t="n">
        <v>28.662</v>
      </c>
      <c r="J45" s="31" t="n">
        <f aca="false">+K45/1.18</f>
        <v>12.7033898305085</v>
      </c>
      <c r="K45" s="32" t="n">
        <f aca="false">+N45/I45</f>
        <v>14.99</v>
      </c>
      <c r="L45" s="33" t="n">
        <f aca="false">+N45/1.18</f>
        <v>364.104559322034</v>
      </c>
      <c r="M45" s="33" t="n">
        <f aca="false">+N45-L45</f>
        <v>65.5388206779661</v>
      </c>
      <c r="N45" s="33" t="n">
        <v>429.64338</v>
      </c>
      <c r="O45" s="33"/>
      <c r="P45" s="33"/>
      <c r="Q45" s="33"/>
    </row>
    <row r="46" s="28" customFormat="true" ht="53.15" hidden="false" customHeight="true" outlineLevel="0" collapsed="false">
      <c r="A46" s="25" t="n">
        <v>43882.2083333333</v>
      </c>
      <c r="B46" s="26" t="s">
        <v>41</v>
      </c>
      <c r="C46" s="27" t="s">
        <v>99</v>
      </c>
      <c r="E46" s="27"/>
      <c r="F46" s="28" t="n">
        <v>5</v>
      </c>
      <c r="G46" s="27" t="s">
        <v>16</v>
      </c>
      <c r="H46" s="29" t="s">
        <v>100</v>
      </c>
      <c r="I46" s="30" t="n">
        <v>1470.75</v>
      </c>
      <c r="J46" s="31" t="n">
        <f aca="false">+K46/1.18</f>
        <v>10.5932203389831</v>
      </c>
      <c r="K46" s="32" t="n">
        <f aca="false">+N46/I46</f>
        <v>12.5</v>
      </c>
      <c r="L46" s="33" t="n">
        <f aca="false">+N46/1.18</f>
        <v>15579.9788135593</v>
      </c>
      <c r="M46" s="33" t="n">
        <f aca="false">+N46-L46</f>
        <v>2804.39618644068</v>
      </c>
      <c r="N46" s="33" t="n">
        <v>18384.375</v>
      </c>
      <c r="O46" s="33" t="n">
        <f aca="false">SUBTOTAL(9,L45:L46)</f>
        <v>15944.0833728814</v>
      </c>
      <c r="P46" s="33" t="n">
        <f aca="false">SUBTOTAL(9,M45:M46)</f>
        <v>2869.93500711864</v>
      </c>
      <c r="Q46" s="33" t="n">
        <f aca="false">SUBTOTAL(9,N45:N46)</f>
        <v>18814.01838</v>
      </c>
    </row>
    <row r="47" customFormat="false" ht="55.45" hidden="true" customHeight="false" outlineLevel="0" collapsed="false">
      <c r="A47" s="9" t="n">
        <v>43883.2083333333</v>
      </c>
      <c r="B47" s="9"/>
      <c r="C47" s="10" t="s">
        <v>101</v>
      </c>
      <c r="D47" s="0" t="n">
        <v>20192263108</v>
      </c>
      <c r="E47" s="10" t="s">
        <v>33</v>
      </c>
      <c r="F47" s="0" t="n">
        <v>5</v>
      </c>
      <c r="G47" s="10" t="s">
        <v>16</v>
      </c>
      <c r="H47" s="11" t="s">
        <v>86</v>
      </c>
      <c r="I47" s="12" t="n">
        <v>1036.3636</v>
      </c>
      <c r="J47" s="12"/>
      <c r="K47" s="12"/>
      <c r="L47" s="12" t="n">
        <f aca="false">+N47/1.18</f>
        <v>10627.1182711864</v>
      </c>
      <c r="M47" s="12"/>
      <c r="N47" s="12" t="n">
        <v>12539.99956</v>
      </c>
      <c r="O47" s="0"/>
      <c r="P47" s="0"/>
      <c r="Q47" s="0"/>
    </row>
    <row r="48" customFormat="false" ht="41.95" hidden="true" customHeight="false" outlineLevel="0" collapsed="false">
      <c r="A48" s="9" t="n">
        <v>43883.2083333333</v>
      </c>
      <c r="B48" s="14"/>
      <c r="C48" s="10" t="s">
        <v>102</v>
      </c>
      <c r="D48" s="0" t="n">
        <v>20163695198</v>
      </c>
      <c r="E48" s="10" t="s">
        <v>21</v>
      </c>
      <c r="F48" s="0" t="n">
        <v>5</v>
      </c>
      <c r="G48" s="10" t="s">
        <v>16</v>
      </c>
      <c r="H48" s="11" t="s">
        <v>103</v>
      </c>
      <c r="I48" s="12" t="n">
        <v>321.2</v>
      </c>
      <c r="J48" s="12"/>
      <c r="K48" s="12"/>
      <c r="L48" s="12" t="n">
        <f aca="false">+N48/1.18</f>
        <v>3315.43728813559</v>
      </c>
      <c r="M48" s="12"/>
      <c r="N48" s="12" t="n">
        <v>3912.216</v>
      </c>
      <c r="O48" s="0"/>
      <c r="P48" s="0"/>
      <c r="Q48" s="0"/>
    </row>
    <row r="49" customFormat="false" ht="13.8" hidden="true" customHeight="false" outlineLevel="0" collapsed="false">
      <c r="A49" s="9" t="n">
        <v>43883.2083333333</v>
      </c>
      <c r="B49" s="14"/>
      <c r="C49" s="10" t="s">
        <v>104</v>
      </c>
      <c r="D49" s="0" t="n">
        <v>20191338856</v>
      </c>
      <c r="E49" s="10" t="s">
        <v>54</v>
      </c>
      <c r="F49" s="0" t="n">
        <v>5</v>
      </c>
      <c r="G49" s="10" t="s">
        <v>16</v>
      </c>
      <c r="I49" s="12" t="n">
        <v>500</v>
      </c>
      <c r="J49" s="12"/>
      <c r="K49" s="12"/>
      <c r="L49" s="12" t="n">
        <f aca="false">+N49/1.18</f>
        <v>5169.49152542373</v>
      </c>
      <c r="M49" s="12"/>
      <c r="N49" s="12" t="n">
        <v>6100</v>
      </c>
      <c r="O49" s="0"/>
      <c r="P49" s="0"/>
      <c r="Q49" s="0"/>
    </row>
    <row r="50" customFormat="false" ht="55.45" hidden="true" customHeight="false" outlineLevel="0" collapsed="false">
      <c r="A50" s="9" t="n">
        <v>43883.2083333333</v>
      </c>
      <c r="B50" s="14"/>
      <c r="C50" s="10" t="s">
        <v>105</v>
      </c>
      <c r="D50" s="0" t="n">
        <v>20373756912</v>
      </c>
      <c r="E50" s="10" t="s">
        <v>106</v>
      </c>
      <c r="F50" s="0" t="n">
        <v>5</v>
      </c>
      <c r="G50" s="10" t="s">
        <v>16</v>
      </c>
      <c r="H50" s="11" t="s">
        <v>107</v>
      </c>
      <c r="I50" s="12" t="n">
        <v>560.9432</v>
      </c>
      <c r="J50" s="12"/>
      <c r="K50" s="12"/>
      <c r="L50" s="12" t="n">
        <f aca="false">+N50/1.18</f>
        <v>5942.06779661017</v>
      </c>
      <c r="M50" s="12"/>
      <c r="N50" s="12" t="n">
        <v>7011.64</v>
      </c>
      <c r="O50" s="0"/>
      <c r="P50" s="0"/>
      <c r="Q50" s="0"/>
    </row>
    <row r="51" customFormat="false" ht="41.95" hidden="true" customHeight="false" outlineLevel="0" collapsed="false">
      <c r="A51" s="9" t="n">
        <v>43884.2083333333</v>
      </c>
      <c r="B51" s="9"/>
      <c r="C51" s="10" t="s">
        <v>108</v>
      </c>
      <c r="D51" s="0" t="n">
        <v>20518518543</v>
      </c>
      <c r="E51" s="10" t="s">
        <v>15</v>
      </c>
      <c r="F51" s="0" t="n">
        <v>5</v>
      </c>
      <c r="G51" s="10" t="s">
        <v>16</v>
      </c>
      <c r="H51" s="11" t="s">
        <v>109</v>
      </c>
      <c r="I51" s="12" t="n">
        <v>125.2728</v>
      </c>
      <c r="J51" s="12"/>
      <c r="K51" s="12"/>
      <c r="L51" s="12" t="n">
        <f aca="false">+N51/1.18</f>
        <v>1274.03389830508</v>
      </c>
      <c r="M51" s="12"/>
      <c r="N51" s="12" t="n">
        <v>1503.36</v>
      </c>
      <c r="O51" s="0"/>
      <c r="P51" s="0"/>
      <c r="Q51" s="0"/>
    </row>
    <row r="52" s="47" customFormat="true" ht="41.85" hidden="false" customHeight="false" outlineLevel="0" collapsed="false">
      <c r="A52" s="44" t="n">
        <v>43884.2083333333</v>
      </c>
      <c r="B52" s="45" t="s">
        <v>41</v>
      </c>
      <c r="C52" s="46" t="s">
        <v>110</v>
      </c>
      <c r="D52" s="18" t="n">
        <v>20600701691</v>
      </c>
      <c r="E52" s="46" t="s">
        <v>43</v>
      </c>
      <c r="F52" s="47" t="n">
        <v>2</v>
      </c>
      <c r="G52" s="46" t="s">
        <v>44</v>
      </c>
      <c r="H52" s="48" t="s">
        <v>45</v>
      </c>
      <c r="I52" s="49" t="n">
        <v>207.456468673719</v>
      </c>
      <c r="J52" s="50" t="n">
        <f aca="false">+K52/1.18</f>
        <v>9.73432723237231</v>
      </c>
      <c r="K52" s="51" t="n">
        <f aca="false">+N52/I52</f>
        <v>11.4865061341993</v>
      </c>
      <c r="L52" s="52" t="n">
        <f aca="false">+N52/1.18</f>
        <v>2019.44915254237</v>
      </c>
      <c r="M52" s="52" t="n">
        <f aca="false">+N52-L52</f>
        <v>363.500847457627</v>
      </c>
      <c r="N52" s="52" t="n">
        <v>2382.95</v>
      </c>
      <c r="O52" s="52"/>
      <c r="P52" s="52"/>
      <c r="Q52" s="52"/>
    </row>
    <row r="53" s="47" customFormat="true" ht="41.85" hidden="false" customHeight="false" outlineLevel="0" collapsed="false">
      <c r="A53" s="44" t="n">
        <v>43884.2083333333</v>
      </c>
      <c r="B53" s="45" t="s">
        <v>41</v>
      </c>
      <c r="C53" s="46" t="s">
        <v>110</v>
      </c>
      <c r="E53" s="46"/>
      <c r="F53" s="47" t="n">
        <v>3</v>
      </c>
      <c r="G53" s="46" t="s">
        <v>46</v>
      </c>
      <c r="H53" s="48" t="s">
        <v>45</v>
      </c>
      <c r="I53" s="49" t="n">
        <v>126.371386212009</v>
      </c>
      <c r="J53" s="50" t="n">
        <f aca="false">+K53/1.18</f>
        <v>10.5750982921597</v>
      </c>
      <c r="K53" s="51" t="n">
        <f aca="false">+N53/I53</f>
        <v>12.4786159847485</v>
      </c>
      <c r="L53" s="52" t="n">
        <f aca="false">+N53/1.18</f>
        <v>1336.38983050847</v>
      </c>
      <c r="M53" s="52" t="n">
        <f aca="false">+N53-L53</f>
        <v>240.550169491525</v>
      </c>
      <c r="N53" s="52" t="n">
        <v>1576.94</v>
      </c>
      <c r="O53" s="52"/>
      <c r="P53" s="52"/>
      <c r="Q53" s="52"/>
    </row>
    <row r="54" s="47" customFormat="true" ht="41.85" hidden="false" customHeight="false" outlineLevel="0" collapsed="false">
      <c r="A54" s="44" t="n">
        <v>43884.2083333333</v>
      </c>
      <c r="B54" s="45" t="s">
        <v>41</v>
      </c>
      <c r="C54" s="46" t="s">
        <v>110</v>
      </c>
      <c r="E54" s="46"/>
      <c r="F54" s="47" t="n">
        <v>4</v>
      </c>
      <c r="G54" s="46" t="s">
        <v>47</v>
      </c>
      <c r="H54" s="48" t="s">
        <v>45</v>
      </c>
      <c r="I54" s="49" t="n">
        <v>47.0380253502335</v>
      </c>
      <c r="J54" s="50" t="n">
        <f aca="false">+K54/1.18</f>
        <v>11.6822181731645</v>
      </c>
      <c r="K54" s="51" t="n">
        <f aca="false">+N54/I54</f>
        <v>13.7850174443341</v>
      </c>
      <c r="L54" s="52" t="n">
        <f aca="false">+N54/1.18</f>
        <v>549.508474576271</v>
      </c>
      <c r="M54" s="52" t="n">
        <f aca="false">+N54-L54</f>
        <v>98.9115254237288</v>
      </c>
      <c r="N54" s="52" t="n">
        <v>648.42</v>
      </c>
      <c r="O54" s="52" t="n">
        <f aca="false">SUBTOTAL(9,L52:L54)</f>
        <v>3905.34745762712</v>
      </c>
      <c r="P54" s="52" t="n">
        <f aca="false">SUBTOTAL(9,M52:M54)</f>
        <v>702.962542372881</v>
      </c>
      <c r="Q54" s="52" t="n">
        <f aca="false">SUBTOTAL(9,N52:N54)</f>
        <v>4608.31</v>
      </c>
    </row>
    <row r="55" customFormat="false" ht="41.95" hidden="true" customHeight="false" outlineLevel="0" collapsed="false">
      <c r="A55" s="9" t="n">
        <v>43884.2083333333</v>
      </c>
      <c r="B55" s="14"/>
      <c r="C55" s="10" t="s">
        <v>111</v>
      </c>
      <c r="D55" s="0" t="n">
        <v>20506748195</v>
      </c>
      <c r="E55" s="10" t="s">
        <v>56</v>
      </c>
      <c r="F55" s="0" t="n">
        <v>5</v>
      </c>
      <c r="G55" s="10" t="s">
        <v>16</v>
      </c>
      <c r="H55" s="11" t="s">
        <v>112</v>
      </c>
      <c r="I55" s="12" t="n">
        <v>910.5785</v>
      </c>
      <c r="J55" s="12"/>
      <c r="K55" s="12"/>
      <c r="L55" s="12" t="n">
        <f aca="false">+N55/1.18</f>
        <v>9337.28800847458</v>
      </c>
      <c r="M55" s="12"/>
      <c r="N55" s="12" t="n">
        <v>11017.99985</v>
      </c>
      <c r="O55" s="0"/>
      <c r="P55" s="0"/>
      <c r="Q55" s="0"/>
    </row>
    <row r="56" s="37" customFormat="true" ht="68.85" hidden="false" customHeight="false" outlineLevel="0" collapsed="false">
      <c r="A56" s="34" t="n">
        <v>43885.2083333333</v>
      </c>
      <c r="B56" s="34" t="s">
        <v>41</v>
      </c>
      <c r="C56" s="36" t="s">
        <v>113</v>
      </c>
      <c r="D56" s="18" t="n">
        <v>20550943060</v>
      </c>
      <c r="E56" s="36" t="s">
        <v>63</v>
      </c>
      <c r="F56" s="37" t="n">
        <v>5</v>
      </c>
      <c r="G56" s="36" t="s">
        <v>16</v>
      </c>
      <c r="H56" s="38" t="s">
        <v>114</v>
      </c>
      <c r="I56" s="39" t="n">
        <v>207.2272</v>
      </c>
      <c r="J56" s="40" t="n">
        <f aca="false">+K56/1.18</f>
        <v>10.5930158635022</v>
      </c>
      <c r="K56" s="41" t="n">
        <f aca="false">+N56/I56</f>
        <v>12.4997587189327</v>
      </c>
      <c r="L56" s="42" t="n">
        <f aca="false">+N56/1.18</f>
        <v>2195.16101694915</v>
      </c>
      <c r="M56" s="42" t="n">
        <f aca="false">+N56-L56</f>
        <v>395.128983050847</v>
      </c>
      <c r="N56" s="42" t="n">
        <v>2590.29</v>
      </c>
      <c r="O56" s="42"/>
      <c r="P56" s="42"/>
      <c r="Q56" s="42"/>
    </row>
    <row r="57" s="37" customFormat="true" ht="68.85" hidden="false" customHeight="false" outlineLevel="0" collapsed="false">
      <c r="A57" s="34" t="n">
        <v>43885.2083333333</v>
      </c>
      <c r="B57" s="35" t="s">
        <v>41</v>
      </c>
      <c r="C57" s="36" t="s">
        <v>113</v>
      </c>
      <c r="E57" s="36"/>
      <c r="F57" s="37" t="n">
        <v>8</v>
      </c>
      <c r="G57" s="36" t="s">
        <v>65</v>
      </c>
      <c r="H57" s="38" t="s">
        <v>114</v>
      </c>
      <c r="I57" s="39" t="n">
        <v>132.678787878788</v>
      </c>
      <c r="J57" s="40" t="n">
        <f aca="false">+K57/1.18</f>
        <v>1.11866961694853</v>
      </c>
      <c r="K57" s="41" t="n">
        <f aca="false">+N57/I57</f>
        <v>1.32003014799927</v>
      </c>
      <c r="L57" s="42" t="n">
        <f aca="false">+N57/1.18</f>
        <v>148.423728813559</v>
      </c>
      <c r="M57" s="42" t="n">
        <f aca="false">+N57-L57</f>
        <v>26.7162711864407</v>
      </c>
      <c r="N57" s="42" t="n">
        <v>175.14</v>
      </c>
      <c r="O57" s="42" t="n">
        <f aca="false">SUBTOTAL(9,L56:L57)</f>
        <v>2343.58474576271</v>
      </c>
      <c r="P57" s="42" t="n">
        <f aca="false">SUBTOTAL(9,M56:M57)</f>
        <v>421.845254237288</v>
      </c>
      <c r="Q57" s="42" t="n">
        <f aca="false">SUBTOTAL(9,N56:N57)</f>
        <v>2765.43</v>
      </c>
    </row>
    <row r="58" s="56" customFormat="true" ht="55.8" hidden="false" customHeight="false" outlineLevel="0" collapsed="false">
      <c r="A58" s="53" t="n">
        <v>43885.2083333333</v>
      </c>
      <c r="B58" s="54" t="s">
        <v>41</v>
      </c>
      <c r="C58" s="55" t="s">
        <v>115</v>
      </c>
      <c r="D58" s="18" t="n">
        <v>20504750931</v>
      </c>
      <c r="E58" s="55" t="s">
        <v>116</v>
      </c>
      <c r="F58" s="56" t="n">
        <v>3</v>
      </c>
      <c r="G58" s="55" t="s">
        <v>46</v>
      </c>
      <c r="H58" s="57" t="s">
        <v>117</v>
      </c>
      <c r="I58" s="58" t="n">
        <v>6.33876945885841</v>
      </c>
      <c r="J58" s="59" t="n">
        <f aca="false">+K58/1.18</f>
        <v>11.4348772767186</v>
      </c>
      <c r="K58" s="60" t="n">
        <f aca="false">+N58/I58</f>
        <v>13.4931551865279</v>
      </c>
      <c r="L58" s="61" t="n">
        <f aca="false">+N58/1.18</f>
        <v>72.4830508474576</v>
      </c>
      <c r="M58" s="61" t="n">
        <f aca="false">+N58-L58</f>
        <v>13.0469491525424</v>
      </c>
      <c r="N58" s="61" t="n">
        <v>85.53</v>
      </c>
      <c r="O58" s="61"/>
      <c r="P58" s="61"/>
      <c r="Q58" s="61"/>
    </row>
    <row r="59" s="56" customFormat="true" ht="55.8" hidden="false" customHeight="false" outlineLevel="0" collapsed="false">
      <c r="A59" s="53" t="n">
        <v>43885.2083333333</v>
      </c>
      <c r="B59" s="54" t="s">
        <v>41</v>
      </c>
      <c r="C59" s="55" t="s">
        <v>115</v>
      </c>
      <c r="E59" s="55"/>
      <c r="F59" s="56" t="n">
        <v>5</v>
      </c>
      <c r="G59" s="55" t="s">
        <v>16</v>
      </c>
      <c r="H59" s="57" t="s">
        <v>117</v>
      </c>
      <c r="I59" s="58" t="n">
        <v>200.0024</v>
      </c>
      <c r="J59" s="59" t="n">
        <f aca="false">+K59/1.18</f>
        <v>10.5930932218644</v>
      </c>
      <c r="K59" s="60" t="n">
        <f aca="false">+N59/I59</f>
        <v>12.4998500018</v>
      </c>
      <c r="L59" s="61" t="n">
        <f aca="false">+N59/1.18</f>
        <v>2118.64406779661</v>
      </c>
      <c r="M59" s="61" t="n">
        <f aca="false">+N59-L59</f>
        <v>381.35593220339</v>
      </c>
      <c r="N59" s="61" t="n">
        <v>2500</v>
      </c>
      <c r="O59" s="61" t="n">
        <f aca="false">SUM(L58:L59)</f>
        <v>2191.12711864407</v>
      </c>
      <c r="P59" s="61" t="n">
        <f aca="false">SUM(M58:M59)</f>
        <v>394.402881355932</v>
      </c>
      <c r="Q59" s="61" t="n">
        <f aca="false">SUM(N58:N59)</f>
        <v>2585.53</v>
      </c>
    </row>
    <row r="60" customFormat="false" ht="28.45" hidden="true" customHeight="false" outlineLevel="0" collapsed="false">
      <c r="A60" s="9" t="n">
        <v>43885.2083333333</v>
      </c>
      <c r="B60" s="14"/>
      <c r="C60" s="10" t="s">
        <v>118</v>
      </c>
      <c r="D60" s="0" t="n">
        <v>20562840878</v>
      </c>
      <c r="E60" s="10" t="s">
        <v>91</v>
      </c>
      <c r="F60" s="0" t="n">
        <v>5</v>
      </c>
      <c r="G60" s="10" t="s">
        <v>16</v>
      </c>
      <c r="H60" s="11" t="s">
        <v>119</v>
      </c>
      <c r="I60" s="12" t="n">
        <v>440.4959</v>
      </c>
      <c r="J60" s="12"/>
      <c r="K60" s="12"/>
      <c r="L60" s="12" t="n">
        <f aca="false">+N60/1.18</f>
        <v>4516.94948305085</v>
      </c>
      <c r="M60" s="12"/>
      <c r="N60" s="12" t="n">
        <v>5330.00039</v>
      </c>
      <c r="O60" s="0"/>
      <c r="P60" s="0"/>
      <c r="Q60" s="0"/>
    </row>
    <row r="61" customFormat="false" ht="13.8" hidden="true" customHeight="false" outlineLevel="0" collapsed="false">
      <c r="A61" s="9" t="n">
        <v>43886.2083333333</v>
      </c>
      <c r="B61" s="9"/>
      <c r="C61" s="10" t="s">
        <v>120</v>
      </c>
      <c r="D61" s="0" t="n">
        <v>20514739065</v>
      </c>
      <c r="E61" s="10" t="s">
        <v>30</v>
      </c>
      <c r="F61" s="0" t="n">
        <v>10</v>
      </c>
      <c r="G61" s="10" t="s">
        <v>27</v>
      </c>
      <c r="H61" s="0" t="s">
        <v>28</v>
      </c>
      <c r="I61" s="12" t="n">
        <v>3000</v>
      </c>
      <c r="J61" s="12"/>
      <c r="K61" s="12"/>
      <c r="L61" s="12" t="n">
        <f aca="false">+N61/1.18</f>
        <v>254.237288135593</v>
      </c>
      <c r="M61" s="12"/>
      <c r="N61" s="12" t="n">
        <v>300</v>
      </c>
      <c r="O61" s="0"/>
      <c r="P61" s="0"/>
      <c r="Q61" s="0"/>
    </row>
    <row r="62" s="47" customFormat="true" ht="41.85" hidden="false" customHeight="false" outlineLevel="0" collapsed="false">
      <c r="A62" s="44" t="n">
        <v>43886.2083333333</v>
      </c>
      <c r="B62" s="45" t="s">
        <v>41</v>
      </c>
      <c r="C62" s="46" t="s">
        <v>121</v>
      </c>
      <c r="D62" s="18" t="n">
        <v>20600701691</v>
      </c>
      <c r="E62" s="46" t="s">
        <v>43</v>
      </c>
      <c r="F62" s="47" t="n">
        <v>2</v>
      </c>
      <c r="G62" s="46" t="s">
        <v>44</v>
      </c>
      <c r="H62" s="48" t="s">
        <v>83</v>
      </c>
      <c r="I62" s="49" t="n">
        <v>957.703010577703</v>
      </c>
      <c r="J62" s="50" t="n">
        <f aca="false">+K62/1.18</f>
        <v>9.73610452006919</v>
      </c>
      <c r="K62" s="51" t="n">
        <f aca="false">+N62/I62</f>
        <v>11.4886033336816</v>
      </c>
      <c r="L62" s="52" t="n">
        <f aca="false">+N62/1.18</f>
        <v>9324.29661016945</v>
      </c>
      <c r="M62" s="52" t="n">
        <f aca="false">+N62-L62</f>
        <v>1678.3733898305</v>
      </c>
      <c r="N62" s="52" t="n">
        <v>11002.67</v>
      </c>
      <c r="O62" s="52"/>
      <c r="P62" s="52"/>
      <c r="Q62" s="52"/>
    </row>
    <row r="63" s="47" customFormat="true" ht="41.85" hidden="false" customHeight="false" outlineLevel="0" collapsed="false">
      <c r="A63" s="44" t="n">
        <v>43886.2083333333</v>
      </c>
      <c r="B63" s="45" t="s">
        <v>41</v>
      </c>
      <c r="C63" s="46" t="s">
        <v>121</v>
      </c>
      <c r="E63" s="46"/>
      <c r="F63" s="47" t="n">
        <v>3</v>
      </c>
      <c r="G63" s="46" t="s">
        <v>46</v>
      </c>
      <c r="H63" s="48" t="s">
        <v>83</v>
      </c>
      <c r="I63" s="49" t="n">
        <v>600.601927353596</v>
      </c>
      <c r="J63" s="50" t="n">
        <f aca="false">+K63/1.18</f>
        <v>10.578017946255</v>
      </c>
      <c r="K63" s="51" t="n">
        <f aca="false">+N63/I63</f>
        <v>12.4820611765809</v>
      </c>
      <c r="L63" s="52" t="n">
        <f aca="false">+N63/1.18</f>
        <v>6353.17796610167</v>
      </c>
      <c r="M63" s="52" t="n">
        <f aca="false">+N63-L63</f>
        <v>1143.5720338983</v>
      </c>
      <c r="N63" s="52" t="n">
        <v>7496.74999999997</v>
      </c>
      <c r="O63" s="52"/>
      <c r="P63" s="52"/>
      <c r="Q63" s="52"/>
    </row>
    <row r="64" s="47" customFormat="true" ht="41.85" hidden="false" customHeight="false" outlineLevel="0" collapsed="false">
      <c r="A64" s="44" t="n">
        <v>43886.2083333333</v>
      </c>
      <c r="B64" s="45" t="s">
        <v>41</v>
      </c>
      <c r="C64" s="46" t="s">
        <v>121</v>
      </c>
      <c r="E64" s="46"/>
      <c r="F64" s="47" t="n">
        <v>4</v>
      </c>
      <c r="G64" s="46" t="s">
        <v>47</v>
      </c>
      <c r="H64" s="48" t="s">
        <v>83</v>
      </c>
      <c r="I64" s="49" t="n">
        <v>226.261507671781</v>
      </c>
      <c r="J64" s="50" t="n">
        <f aca="false">+K64/1.18</f>
        <v>11.6875785888356</v>
      </c>
      <c r="K64" s="51" t="n">
        <f aca="false">+N64/I64</f>
        <v>13.791342734826</v>
      </c>
      <c r="L64" s="52" t="n">
        <f aca="false">+N64/1.18</f>
        <v>2644.44915254237</v>
      </c>
      <c r="M64" s="52" t="n">
        <f aca="false">+N64-L64</f>
        <v>476.000847457627</v>
      </c>
      <c r="N64" s="52" t="n">
        <v>3120.45</v>
      </c>
      <c r="O64" s="52" t="n">
        <f aca="false">SUBTOTAL(9,L62:L64)</f>
        <v>18321.9237288135</v>
      </c>
      <c r="P64" s="52" t="n">
        <f aca="false">SUBTOTAL(9,M62:M64)</f>
        <v>3297.94627118643</v>
      </c>
      <c r="Q64" s="52" t="n">
        <f aca="false">SUBTOTAL(9,N62:N64)</f>
        <v>21619.8699999999</v>
      </c>
    </row>
    <row r="65" s="65" customFormat="true" ht="41.85" hidden="false" customHeight="false" outlineLevel="0" collapsed="false">
      <c r="A65" s="62" t="n">
        <v>43886.2083333333</v>
      </c>
      <c r="B65" s="63" t="s">
        <v>41</v>
      </c>
      <c r="C65" s="64" t="s">
        <v>122</v>
      </c>
      <c r="D65" s="65" t="n">
        <v>20544136454</v>
      </c>
      <c r="E65" s="64" t="s">
        <v>88</v>
      </c>
      <c r="F65" s="65" t="n">
        <v>2</v>
      </c>
      <c r="G65" s="64" t="s">
        <v>44</v>
      </c>
      <c r="H65" s="66" t="s">
        <v>123</v>
      </c>
      <c r="I65" s="67" t="n">
        <v>4.06834825061025</v>
      </c>
      <c r="J65" s="68" t="n">
        <f aca="false">+K65/1.18</f>
        <v>9.74034576271187</v>
      </c>
      <c r="K65" s="69" t="n">
        <f aca="false">+N65/I65</f>
        <v>11.493608</v>
      </c>
      <c r="L65" s="70" t="n">
        <f aca="false">+N65/1.18</f>
        <v>39.6271186440678</v>
      </c>
      <c r="M65" s="70" t="n">
        <f aca="false">+N65-L65</f>
        <v>7.1328813559322</v>
      </c>
      <c r="N65" s="70" t="n">
        <v>46.76</v>
      </c>
      <c r="O65" s="70"/>
      <c r="P65" s="70"/>
      <c r="Q65" s="70"/>
    </row>
    <row r="66" s="65" customFormat="true" ht="41.85" hidden="false" customHeight="false" outlineLevel="0" collapsed="false">
      <c r="A66" s="62" t="n">
        <v>43886.2083333333</v>
      </c>
      <c r="B66" s="63" t="s">
        <v>41</v>
      </c>
      <c r="C66" s="64" t="s">
        <v>122</v>
      </c>
      <c r="E66" s="64"/>
      <c r="F66" s="65" t="n">
        <v>5</v>
      </c>
      <c r="G66" s="64" t="s">
        <v>16</v>
      </c>
      <c r="H66" s="66" t="s">
        <v>123</v>
      </c>
      <c r="I66" s="67" t="n">
        <v>1259.4104</v>
      </c>
      <c r="J66" s="68" t="n">
        <f aca="false">+K66/1.18</f>
        <v>10.169326799432</v>
      </c>
      <c r="K66" s="69" t="n">
        <f aca="false">+N66/I66</f>
        <v>11.9998056233298</v>
      </c>
      <c r="L66" s="70" t="n">
        <f aca="false">+N66/1.18</f>
        <v>12807.3559322034</v>
      </c>
      <c r="M66" s="70" t="n">
        <f aca="false">+N66-L66</f>
        <v>2305.32406779661</v>
      </c>
      <c r="N66" s="70" t="n">
        <v>15112.68</v>
      </c>
      <c r="O66" s="70" t="n">
        <f aca="false">SUM(L65:L66)</f>
        <v>12846.9830508475</v>
      </c>
      <c r="P66" s="70" t="n">
        <f aca="false">SUM(M65:M66)</f>
        <v>2312.45694915255</v>
      </c>
      <c r="Q66" s="70" t="n">
        <f aca="false">SUM(N65:N66)</f>
        <v>15159.44</v>
      </c>
    </row>
    <row r="67" customFormat="false" ht="55.45" hidden="true" customHeight="false" outlineLevel="0" collapsed="false">
      <c r="A67" s="9" t="n">
        <v>43886.2083333333</v>
      </c>
      <c r="B67" s="14"/>
      <c r="C67" s="10" t="s">
        <v>124</v>
      </c>
      <c r="D67" s="0" t="n">
        <v>20518518543</v>
      </c>
      <c r="E67" s="10" t="s">
        <v>15</v>
      </c>
      <c r="F67" s="0" t="n">
        <v>5</v>
      </c>
      <c r="G67" s="10" t="s">
        <v>16</v>
      </c>
      <c r="H67" s="11" t="s">
        <v>61</v>
      </c>
      <c r="I67" s="12" t="n">
        <v>126</v>
      </c>
      <c r="J67" s="12"/>
      <c r="K67" s="12"/>
      <c r="L67" s="12" t="n">
        <f aca="false">+N67/1.18</f>
        <v>1281.35593220339</v>
      </c>
      <c r="M67" s="12"/>
      <c r="N67" s="12" t="n">
        <v>1512</v>
      </c>
      <c r="O67" s="0"/>
      <c r="P67" s="0"/>
      <c r="Q67" s="0"/>
    </row>
    <row r="68" s="28" customFormat="true" ht="109.85" hidden="false" customHeight="false" outlineLevel="0" collapsed="false">
      <c r="A68" s="25" t="n">
        <v>43887.2083333333</v>
      </c>
      <c r="B68" s="25" t="s">
        <v>41</v>
      </c>
      <c r="C68" s="27" t="s">
        <v>125</v>
      </c>
      <c r="D68" s="18" t="n">
        <v>20501889068</v>
      </c>
      <c r="E68" s="27" t="s">
        <v>36</v>
      </c>
      <c r="F68" s="28" t="n">
        <v>4</v>
      </c>
      <c r="G68" s="27" t="s">
        <v>47</v>
      </c>
      <c r="H68" s="29" t="s">
        <v>126</v>
      </c>
      <c r="I68" s="30" t="n">
        <v>16.8592394929953</v>
      </c>
      <c r="J68" s="31" t="n">
        <f aca="false">+K68/1.18</f>
        <v>12.7038924970893</v>
      </c>
      <c r="K68" s="32" t="n">
        <f aca="false">+N68/I68</f>
        <v>14.9905931465654</v>
      </c>
      <c r="L68" s="33" t="n">
        <f aca="false">+N68/1.18</f>
        <v>214.177966101695</v>
      </c>
      <c r="M68" s="33" t="n">
        <f aca="false">+N68-L68</f>
        <v>38.5520338983051</v>
      </c>
      <c r="N68" s="33" t="n">
        <v>252.73</v>
      </c>
      <c r="O68" s="33"/>
      <c r="P68" s="33"/>
      <c r="Q68" s="33"/>
    </row>
    <row r="69" s="28" customFormat="true" ht="109.85" hidden="false" customHeight="false" outlineLevel="0" collapsed="false">
      <c r="A69" s="25" t="n">
        <v>43887.2083333333</v>
      </c>
      <c r="B69" s="26" t="s">
        <v>41</v>
      </c>
      <c r="C69" s="27" t="s">
        <v>125</v>
      </c>
      <c r="E69" s="27"/>
      <c r="F69" s="28" t="n">
        <v>5</v>
      </c>
      <c r="G69" s="27" t="s">
        <v>16</v>
      </c>
      <c r="H69" s="29" t="s">
        <v>126</v>
      </c>
      <c r="I69" s="30" t="n">
        <v>918.275606065443</v>
      </c>
      <c r="J69" s="31" t="n">
        <f aca="false">+K69/1.18</f>
        <v>10.5958643184518</v>
      </c>
      <c r="K69" s="32" t="n">
        <f aca="false">+N69/I69</f>
        <v>12.5031198957732</v>
      </c>
      <c r="L69" s="33" t="n">
        <f aca="false">+N69/1.18</f>
        <v>9729.92372881356</v>
      </c>
      <c r="M69" s="33" t="n">
        <f aca="false">+N69-L69</f>
        <v>1751.38627118644</v>
      </c>
      <c r="N69" s="33" t="n">
        <v>11481.31</v>
      </c>
      <c r="O69" s="33" t="n">
        <f aca="false">SUBTOTAL(9,L68:L69)</f>
        <v>9944.10169491525</v>
      </c>
      <c r="P69" s="33" t="n">
        <f aca="false">SUBTOTAL(9,M68:M69)</f>
        <v>1789.93830508475</v>
      </c>
      <c r="Q69" s="33" t="n">
        <f aca="false">SUBTOTAL(9,N68:N69)</f>
        <v>11734.04</v>
      </c>
    </row>
    <row r="70" customFormat="false" ht="41.95" hidden="true" customHeight="false" outlineLevel="0" collapsed="false">
      <c r="A70" s="9" t="n">
        <v>43888.2083333333</v>
      </c>
      <c r="B70" s="9"/>
      <c r="C70" s="10" t="s">
        <v>127</v>
      </c>
      <c r="D70" s="0" t="n">
        <v>20506748195</v>
      </c>
      <c r="E70" s="10" t="s">
        <v>56</v>
      </c>
      <c r="F70" s="0" t="n">
        <v>5</v>
      </c>
      <c r="G70" s="10" t="s">
        <v>16</v>
      </c>
      <c r="H70" s="11" t="s">
        <v>112</v>
      </c>
      <c r="I70" s="12" t="n">
        <v>329.6512</v>
      </c>
      <c r="J70" s="12"/>
      <c r="K70" s="12"/>
      <c r="L70" s="12" t="n">
        <f aca="false">+N70/1.18</f>
        <v>3380.32162711864</v>
      </c>
      <c r="M70" s="12"/>
      <c r="N70" s="12" t="n">
        <v>3988.77952</v>
      </c>
      <c r="O70" s="0"/>
      <c r="P70" s="0"/>
      <c r="Q70" s="0"/>
    </row>
    <row r="71" customFormat="false" ht="41.95" hidden="true" customHeight="false" outlineLevel="0" collapsed="false">
      <c r="A71" s="9" t="n">
        <v>43888.2083333333</v>
      </c>
      <c r="B71" s="14"/>
      <c r="C71" s="10" t="s">
        <v>128</v>
      </c>
      <c r="D71" s="0" t="n">
        <v>20518518543</v>
      </c>
      <c r="E71" s="10" t="s">
        <v>15</v>
      </c>
      <c r="F71" s="0" t="n">
        <v>5</v>
      </c>
      <c r="G71" s="10" t="s">
        <v>16</v>
      </c>
      <c r="H71" s="11" t="s">
        <v>109</v>
      </c>
      <c r="I71" s="12" t="n">
        <v>128.1088</v>
      </c>
      <c r="J71" s="12"/>
      <c r="K71" s="12"/>
      <c r="L71" s="12" t="n">
        <f aca="false">+N71/1.18</f>
        <v>1302.71186440678</v>
      </c>
      <c r="M71" s="12"/>
      <c r="N71" s="12" t="n">
        <v>1537.2</v>
      </c>
      <c r="O71" s="0"/>
      <c r="P71" s="0"/>
      <c r="Q71" s="0"/>
    </row>
    <row r="72" customFormat="false" ht="41.95" hidden="true" customHeight="false" outlineLevel="0" collapsed="false">
      <c r="A72" s="9" t="n">
        <v>43888.2083333333</v>
      </c>
      <c r="B72" s="14"/>
      <c r="C72" s="10" t="s">
        <v>129</v>
      </c>
      <c r="D72" s="0" t="n">
        <v>20163695198</v>
      </c>
      <c r="E72" s="10" t="s">
        <v>21</v>
      </c>
      <c r="F72" s="0" t="n">
        <v>5</v>
      </c>
      <c r="G72" s="10" t="s">
        <v>16</v>
      </c>
      <c r="H72" s="11" t="s">
        <v>130</v>
      </c>
      <c r="I72" s="12" t="n">
        <v>515.1</v>
      </c>
      <c r="J72" s="12"/>
      <c r="K72" s="12"/>
      <c r="L72" s="12" t="n">
        <f aca="false">+N72/1.18</f>
        <v>5316.8813559322</v>
      </c>
      <c r="M72" s="12"/>
      <c r="N72" s="12" t="n">
        <v>6273.92</v>
      </c>
      <c r="O72" s="0"/>
      <c r="P72" s="0"/>
      <c r="Q72" s="0"/>
    </row>
    <row r="73" customFormat="false" ht="41.95" hidden="true" customHeight="false" outlineLevel="0" collapsed="false">
      <c r="A73" s="9" t="n">
        <v>43888.2083333333</v>
      </c>
      <c r="B73" s="14"/>
      <c r="C73" s="10" t="s">
        <v>131</v>
      </c>
      <c r="D73" s="0" t="n">
        <v>20192263108</v>
      </c>
      <c r="E73" s="10" t="s">
        <v>33</v>
      </c>
      <c r="F73" s="0" t="n">
        <v>5</v>
      </c>
      <c r="G73" s="10" t="s">
        <v>16</v>
      </c>
      <c r="H73" s="11" t="s">
        <v>132</v>
      </c>
      <c r="I73" s="12" t="n">
        <v>897.5207</v>
      </c>
      <c r="J73" s="12"/>
      <c r="K73" s="12"/>
      <c r="L73" s="12" t="n">
        <f aca="false">+N73/1.18</f>
        <v>9203.39022881356</v>
      </c>
      <c r="M73" s="12"/>
      <c r="N73" s="12" t="n">
        <v>10860.00047</v>
      </c>
      <c r="O73" s="0"/>
      <c r="P73" s="0"/>
      <c r="Q73" s="0"/>
    </row>
    <row r="74" customFormat="false" ht="28.45" hidden="true" customHeight="false" outlineLevel="0" collapsed="false">
      <c r="A74" s="9" t="n">
        <v>43889.2083333333</v>
      </c>
      <c r="B74" s="9"/>
      <c r="C74" s="10" t="s">
        <v>133</v>
      </c>
      <c r="D74" s="0" t="n">
        <v>20562840878</v>
      </c>
      <c r="E74" s="10" t="s">
        <v>91</v>
      </c>
      <c r="F74" s="0" t="n">
        <v>5</v>
      </c>
      <c r="G74" s="10" t="s">
        <v>16</v>
      </c>
      <c r="H74" s="11" t="s">
        <v>119</v>
      </c>
      <c r="I74" s="12" t="n">
        <v>372.7273</v>
      </c>
      <c r="J74" s="12"/>
      <c r="K74" s="12"/>
      <c r="L74" s="12" t="n">
        <f aca="false">+N74/1.18</f>
        <v>3822.0341779661</v>
      </c>
      <c r="M74" s="12"/>
      <c r="N74" s="12" t="n">
        <v>4510.00033</v>
      </c>
      <c r="O74" s="0"/>
      <c r="P74" s="0"/>
      <c r="Q74" s="0"/>
    </row>
    <row r="75" customFormat="false" ht="13.8" hidden="true" customHeight="false" outlineLevel="0" collapsed="false">
      <c r="A75" s="9" t="n">
        <v>43889.2083333333</v>
      </c>
      <c r="B75" s="14"/>
      <c r="C75" s="10" t="s">
        <v>134</v>
      </c>
      <c r="D75" s="0" t="n">
        <v>20191338856</v>
      </c>
      <c r="E75" s="10" t="s">
        <v>54</v>
      </c>
      <c r="F75" s="0" t="n">
        <v>5</v>
      </c>
      <c r="G75" s="10" t="s">
        <v>16</v>
      </c>
      <c r="I75" s="12" t="n">
        <v>500</v>
      </c>
      <c r="J75" s="12"/>
      <c r="K75" s="12"/>
      <c r="L75" s="12" t="n">
        <f aca="false">+N75/1.18</f>
        <v>5169.49152542373</v>
      </c>
      <c r="M75" s="12"/>
      <c r="N75" s="12" t="n">
        <v>6100</v>
      </c>
      <c r="O75" s="0"/>
      <c r="P75" s="0"/>
      <c r="Q75" s="0"/>
    </row>
    <row r="76" customFormat="false" ht="28.45" hidden="true" customHeight="false" outlineLevel="0" collapsed="false">
      <c r="A76" s="9" t="n">
        <v>43889.2083333333</v>
      </c>
      <c r="B76" s="14"/>
      <c r="C76" s="10" t="s">
        <v>135</v>
      </c>
      <c r="D76" s="0" t="n">
        <v>20163695198</v>
      </c>
      <c r="E76" s="10" t="s">
        <v>21</v>
      </c>
      <c r="F76" s="0" t="n">
        <v>5</v>
      </c>
      <c r="G76" s="10" t="s">
        <v>16</v>
      </c>
      <c r="H76" s="11" t="s">
        <v>136</v>
      </c>
      <c r="I76" s="12" t="n">
        <v>235.9</v>
      </c>
      <c r="J76" s="12"/>
      <c r="K76" s="12"/>
      <c r="L76" s="12" t="n">
        <f aca="false">+N76/1.18</f>
        <v>2434.96779661017</v>
      </c>
      <c r="M76" s="12"/>
      <c r="N76" s="12" t="n">
        <v>2873.262</v>
      </c>
      <c r="O76" s="0"/>
      <c r="P76" s="0"/>
      <c r="Q76" s="0"/>
    </row>
    <row r="77" customFormat="false" ht="41.95" hidden="true" customHeight="false" outlineLevel="0" collapsed="false">
      <c r="A77" s="9" t="n">
        <v>43890.2083333333</v>
      </c>
      <c r="B77" s="9"/>
      <c r="C77" s="10" t="s">
        <v>137</v>
      </c>
      <c r="D77" s="0" t="n">
        <v>20506748195</v>
      </c>
      <c r="E77" s="10" t="s">
        <v>56</v>
      </c>
      <c r="F77" s="0" t="n">
        <v>5</v>
      </c>
      <c r="G77" s="10" t="s">
        <v>16</v>
      </c>
      <c r="H77" s="11" t="s">
        <v>112</v>
      </c>
      <c r="I77" s="12" t="n">
        <v>947.1305</v>
      </c>
      <c r="J77" s="12"/>
      <c r="K77" s="12"/>
      <c r="L77" s="12" t="n">
        <f aca="false">+N77/1.18</f>
        <v>9712.10088983051</v>
      </c>
      <c r="M77" s="12"/>
      <c r="N77" s="12" t="n">
        <v>11460.27905</v>
      </c>
      <c r="O77" s="0"/>
      <c r="P77" s="0"/>
      <c r="Q77" s="0"/>
    </row>
    <row r="78" s="74" customFormat="true" ht="13.8" hidden="false" customHeight="false" outlineLevel="0" collapsed="false">
      <c r="A78" s="71" t="n">
        <v>43890.2083333333</v>
      </c>
      <c r="B78" s="72" t="s">
        <v>41</v>
      </c>
      <c r="C78" s="73" t="s">
        <v>138</v>
      </c>
      <c r="D78" s="74" t="n">
        <v>20109980855</v>
      </c>
      <c r="E78" s="73" t="s">
        <v>139</v>
      </c>
      <c r="F78" s="74" t="n">
        <v>20</v>
      </c>
      <c r="G78" s="73" t="s">
        <v>140</v>
      </c>
      <c r="I78" s="75" t="n">
        <v>42000</v>
      </c>
      <c r="J78" s="76" t="n">
        <v>0.067</v>
      </c>
      <c r="K78" s="76" t="n">
        <f aca="false">+N78/I78</f>
        <v>0.079</v>
      </c>
      <c r="L78" s="77" t="n">
        <f aca="false">+J78*I78</f>
        <v>2814</v>
      </c>
      <c r="M78" s="77" t="n">
        <f aca="false">+N78-L78</f>
        <v>506.135593220339</v>
      </c>
      <c r="N78" s="77" t="n">
        <f aca="false">+L78*1.18</f>
        <v>3320.52</v>
      </c>
      <c r="O78" s="77"/>
      <c r="P78" s="77"/>
      <c r="Q78" s="77"/>
    </row>
    <row r="79" s="74" customFormat="true" ht="13.8" hidden="false" customHeight="false" outlineLevel="0" collapsed="false">
      <c r="A79" s="71" t="n">
        <v>43890.2083333333</v>
      </c>
      <c r="B79" s="72" t="s">
        <v>41</v>
      </c>
      <c r="C79" s="73" t="s">
        <v>138</v>
      </c>
      <c r="E79" s="73"/>
      <c r="F79" s="74" t="n">
        <v>21</v>
      </c>
      <c r="G79" s="73" t="s">
        <v>44</v>
      </c>
      <c r="I79" s="75" t="n">
        <v>3500</v>
      </c>
      <c r="J79" s="76" t="n">
        <v>0.067</v>
      </c>
      <c r="K79" s="76" t="n">
        <f aca="false">+N79/I79</f>
        <v>0.079</v>
      </c>
      <c r="L79" s="77" t="n">
        <f aca="false">+J79*I79</f>
        <v>234.5</v>
      </c>
      <c r="M79" s="77" t="n">
        <f aca="false">+N79-L79</f>
        <v>42.1779661016949</v>
      </c>
      <c r="N79" s="77" t="n">
        <f aca="false">+L79*1.18</f>
        <v>276.71</v>
      </c>
      <c r="O79" s="77"/>
      <c r="P79" s="77"/>
      <c r="Q79" s="77"/>
    </row>
    <row r="80" s="74" customFormat="true" ht="13.8" hidden="false" customHeight="false" outlineLevel="0" collapsed="false">
      <c r="A80" s="71" t="n">
        <v>43890.2083333333</v>
      </c>
      <c r="B80" s="72" t="s">
        <v>41</v>
      </c>
      <c r="C80" s="73" t="s">
        <v>138</v>
      </c>
      <c r="E80" s="73"/>
      <c r="F80" s="74" t="n">
        <v>22</v>
      </c>
      <c r="G80" s="73" t="s">
        <v>46</v>
      </c>
      <c r="I80" s="75" t="n">
        <v>2500</v>
      </c>
      <c r="J80" s="76" t="n">
        <v>0.067</v>
      </c>
      <c r="K80" s="76" t="n">
        <f aca="false">+N80/I80</f>
        <v>0.079</v>
      </c>
      <c r="L80" s="77" t="n">
        <f aca="false">+J80*I80</f>
        <v>167.5</v>
      </c>
      <c r="M80" s="77" t="n">
        <f aca="false">+N80-L80</f>
        <v>30.1271186440678</v>
      </c>
      <c r="N80" s="77" t="n">
        <f aca="false">+L80*1.18</f>
        <v>197.65</v>
      </c>
      <c r="O80" s="77"/>
      <c r="P80" s="77"/>
      <c r="Q80" s="77"/>
    </row>
    <row r="81" s="74" customFormat="true" ht="13.8" hidden="false" customHeight="false" outlineLevel="0" collapsed="false">
      <c r="A81" s="71" t="n">
        <v>43890.2083333333</v>
      </c>
      <c r="B81" s="72" t="s">
        <v>41</v>
      </c>
      <c r="C81" s="73" t="s">
        <v>138</v>
      </c>
      <c r="E81" s="73"/>
      <c r="F81" s="74" t="n">
        <v>23</v>
      </c>
      <c r="G81" s="73" t="s">
        <v>47</v>
      </c>
      <c r="I81" s="75" t="n">
        <v>500</v>
      </c>
      <c r="J81" s="76" t="n">
        <v>0.067</v>
      </c>
      <c r="K81" s="76" t="n">
        <f aca="false">+N81/I81</f>
        <v>0.079</v>
      </c>
      <c r="L81" s="77" t="n">
        <f aca="false">+J81*I81</f>
        <v>33.5</v>
      </c>
      <c r="M81" s="77" t="n">
        <f aca="false">+N81-L81</f>
        <v>6.02542372881356</v>
      </c>
      <c r="N81" s="77" t="n">
        <f aca="false">+L81*1.18</f>
        <v>39.53</v>
      </c>
      <c r="O81" s="77" t="n">
        <f aca="false">SUM(L78:L81)</f>
        <v>3249.5</v>
      </c>
      <c r="P81" s="77" t="n">
        <f aca="false">SUM(M78:M81)</f>
        <v>584.466101694915</v>
      </c>
      <c r="Q81" s="77" t="n">
        <f aca="false">SUM(N78:N81)</f>
        <v>3834.41</v>
      </c>
    </row>
    <row r="82" s="81" customFormat="true" ht="13.8" hidden="false" customHeight="false" outlineLevel="0" collapsed="false">
      <c r="A82" s="78" t="n">
        <v>43890.2083333333</v>
      </c>
      <c r="B82" s="79" t="s">
        <v>41</v>
      </c>
      <c r="C82" s="80" t="s">
        <v>141</v>
      </c>
      <c r="D82" s="81" t="n">
        <v>20109980855</v>
      </c>
      <c r="E82" s="80" t="s">
        <v>139</v>
      </c>
      <c r="F82" s="81" t="n">
        <v>20</v>
      </c>
      <c r="G82" s="80" t="s">
        <v>140</v>
      </c>
      <c r="I82" s="82" t="n">
        <v>14000</v>
      </c>
      <c r="J82" s="83" t="n">
        <v>0.067</v>
      </c>
      <c r="K82" s="83" t="n">
        <f aca="false">+N82/I82</f>
        <v>0.079</v>
      </c>
      <c r="L82" s="84" t="n">
        <f aca="false">+J82*I82</f>
        <v>938</v>
      </c>
      <c r="M82" s="84" t="n">
        <f aca="false">+N82-L82</f>
        <v>168.71186440678</v>
      </c>
      <c r="N82" s="84" t="n">
        <f aca="false">+L82*1.18</f>
        <v>1106.84</v>
      </c>
      <c r="O82" s="84"/>
      <c r="P82" s="84"/>
      <c r="Q82" s="84"/>
    </row>
    <row r="83" s="81" customFormat="true" ht="13.8" hidden="false" customHeight="false" outlineLevel="0" collapsed="false">
      <c r="A83" s="78" t="n">
        <v>43890.2083333333</v>
      </c>
      <c r="B83" s="79" t="s">
        <v>41</v>
      </c>
      <c r="C83" s="80" t="s">
        <v>141</v>
      </c>
      <c r="E83" s="80"/>
      <c r="F83" s="81" t="n">
        <v>21</v>
      </c>
      <c r="G83" s="80" t="s">
        <v>44</v>
      </c>
      <c r="I83" s="82" t="n">
        <v>3500</v>
      </c>
      <c r="J83" s="83" t="n">
        <v>0.067</v>
      </c>
      <c r="K83" s="83" t="n">
        <f aca="false">+N83/I83</f>
        <v>0.079</v>
      </c>
      <c r="L83" s="84" t="n">
        <f aca="false">+J83*I83</f>
        <v>234.5</v>
      </c>
      <c r="M83" s="84" t="n">
        <f aca="false">+N83-L83</f>
        <v>42.1779661016949</v>
      </c>
      <c r="N83" s="84" t="n">
        <f aca="false">+L83*1.18</f>
        <v>276.71</v>
      </c>
      <c r="O83" s="84"/>
      <c r="P83" s="84"/>
      <c r="Q83" s="84"/>
    </row>
    <row r="84" s="81" customFormat="true" ht="13.8" hidden="false" customHeight="false" outlineLevel="0" collapsed="false">
      <c r="A84" s="78" t="n">
        <v>43890.2083333333</v>
      </c>
      <c r="B84" s="79" t="s">
        <v>41</v>
      </c>
      <c r="C84" s="80" t="s">
        <v>141</v>
      </c>
      <c r="E84" s="80"/>
      <c r="F84" s="81" t="n">
        <v>22</v>
      </c>
      <c r="G84" s="80" t="s">
        <v>46</v>
      </c>
      <c r="I84" s="82" t="n">
        <v>2500</v>
      </c>
      <c r="J84" s="83" t="n">
        <v>0.067</v>
      </c>
      <c r="K84" s="83" t="n">
        <f aca="false">+N84/I84</f>
        <v>0.079</v>
      </c>
      <c r="L84" s="84" t="n">
        <f aca="false">+J84*I84</f>
        <v>167.5</v>
      </c>
      <c r="M84" s="84" t="n">
        <f aca="false">+N84-L84</f>
        <v>30.1271186440678</v>
      </c>
      <c r="N84" s="84" t="n">
        <f aca="false">+L84*1.18</f>
        <v>197.65</v>
      </c>
      <c r="O84" s="84"/>
      <c r="P84" s="84"/>
      <c r="Q84" s="84"/>
    </row>
    <row r="85" s="81" customFormat="true" ht="13.8" hidden="false" customHeight="false" outlineLevel="0" collapsed="false">
      <c r="A85" s="78" t="n">
        <v>43890.2083333333</v>
      </c>
      <c r="B85" s="79" t="s">
        <v>41</v>
      </c>
      <c r="C85" s="80" t="s">
        <v>141</v>
      </c>
      <c r="E85" s="80"/>
      <c r="F85" s="81" t="n">
        <v>23</v>
      </c>
      <c r="G85" s="80" t="s">
        <v>47</v>
      </c>
      <c r="I85" s="82" t="n">
        <v>500</v>
      </c>
      <c r="J85" s="83" t="n">
        <v>0.067</v>
      </c>
      <c r="K85" s="83" t="n">
        <f aca="false">+N85/I85</f>
        <v>0.079</v>
      </c>
      <c r="L85" s="84" t="n">
        <f aca="false">+J85*I85</f>
        <v>33.5</v>
      </c>
      <c r="M85" s="84" t="n">
        <f aca="false">+N85-L85</f>
        <v>6.02542372881356</v>
      </c>
      <c r="N85" s="84" t="n">
        <f aca="false">+L85*1.18</f>
        <v>39.53</v>
      </c>
      <c r="O85" s="77" t="n">
        <f aca="false">SUM(L82:L85)</f>
        <v>1373.5</v>
      </c>
      <c r="P85" s="77" t="n">
        <f aca="false">SUM(M82:M85)</f>
        <v>247.042372881356</v>
      </c>
      <c r="Q85" s="77" t="n">
        <f aca="false">SUM(N82:N85)</f>
        <v>1620.73</v>
      </c>
    </row>
    <row r="86" s="74" customFormat="true" ht="13.8" hidden="false" customHeight="false" outlineLevel="0" collapsed="false">
      <c r="A86" s="71" t="n">
        <v>43890.2083333333</v>
      </c>
      <c r="B86" s="72" t="s">
        <v>41</v>
      </c>
      <c r="C86" s="73" t="s">
        <v>142</v>
      </c>
      <c r="D86" s="74" t="n">
        <v>20109980855</v>
      </c>
      <c r="E86" s="73" t="s">
        <v>139</v>
      </c>
      <c r="F86" s="74" t="n">
        <v>20</v>
      </c>
      <c r="G86" s="73" t="s">
        <v>140</v>
      </c>
      <c r="I86" s="75" t="n">
        <v>4000</v>
      </c>
      <c r="J86" s="76" t="n">
        <v>0.067</v>
      </c>
      <c r="K86" s="76" t="n">
        <f aca="false">+N86/I86</f>
        <v>0.079</v>
      </c>
      <c r="L86" s="77" t="n">
        <f aca="false">+J86*I86</f>
        <v>268</v>
      </c>
      <c r="M86" s="77" t="n">
        <f aca="false">+N86-L86</f>
        <v>48.2033898305085</v>
      </c>
      <c r="N86" s="77" t="n">
        <f aca="false">+L86*1.18</f>
        <v>316.24</v>
      </c>
      <c r="O86" s="77"/>
      <c r="P86" s="77"/>
      <c r="Q86" s="77"/>
    </row>
    <row r="87" s="74" customFormat="true" ht="13.8" hidden="false" customHeight="false" outlineLevel="0" collapsed="false">
      <c r="A87" s="71" t="n">
        <v>43890.2083333333</v>
      </c>
      <c r="B87" s="72" t="s">
        <v>41</v>
      </c>
      <c r="C87" s="73" t="s">
        <v>142</v>
      </c>
      <c r="E87" s="73"/>
      <c r="F87" s="74" t="n">
        <v>21</v>
      </c>
      <c r="G87" s="73" t="s">
        <v>44</v>
      </c>
      <c r="I87" s="75" t="n">
        <v>4000</v>
      </c>
      <c r="J87" s="76" t="n">
        <v>0.067</v>
      </c>
      <c r="K87" s="76" t="n">
        <f aca="false">+N87/I87</f>
        <v>0.079</v>
      </c>
      <c r="L87" s="77" t="n">
        <f aca="false">+J87*I87</f>
        <v>268</v>
      </c>
      <c r="M87" s="77" t="n">
        <f aca="false">+N87-L87</f>
        <v>48.2033898305085</v>
      </c>
      <c r="N87" s="77" t="n">
        <f aca="false">+L87*1.18</f>
        <v>316.24</v>
      </c>
      <c r="O87" s="77"/>
      <c r="P87" s="77"/>
      <c r="Q87" s="77"/>
    </row>
    <row r="88" s="74" customFormat="true" ht="13.8" hidden="false" customHeight="false" outlineLevel="0" collapsed="false">
      <c r="A88" s="71" t="n">
        <v>43890.2083333333</v>
      </c>
      <c r="B88" s="72" t="s">
        <v>41</v>
      </c>
      <c r="C88" s="73" t="s">
        <v>142</v>
      </c>
      <c r="E88" s="73"/>
      <c r="F88" s="74" t="n">
        <v>22</v>
      </c>
      <c r="G88" s="73" t="s">
        <v>46</v>
      </c>
      <c r="I88" s="75" t="n">
        <v>2000</v>
      </c>
      <c r="J88" s="76" t="n">
        <v>0.067</v>
      </c>
      <c r="K88" s="76" t="n">
        <f aca="false">+N88/I88</f>
        <v>0.079</v>
      </c>
      <c r="L88" s="77" t="n">
        <f aca="false">+J88*I88</f>
        <v>134</v>
      </c>
      <c r="M88" s="77" t="n">
        <f aca="false">+N88-L88</f>
        <v>24.1016949152542</v>
      </c>
      <c r="N88" s="77" t="n">
        <f aca="false">+L88*1.18</f>
        <v>158.12</v>
      </c>
      <c r="O88" s="77" t="n">
        <f aca="false">SUM(L86:L88)</f>
        <v>670</v>
      </c>
      <c r="P88" s="77" t="n">
        <f aca="false">SUM(M86:M88)</f>
        <v>120.508474576271</v>
      </c>
      <c r="Q88" s="77" t="n">
        <f aca="false">SUM(N86:N88)</f>
        <v>790.6</v>
      </c>
    </row>
    <row r="89" s="81" customFormat="true" ht="13.8" hidden="false" customHeight="false" outlineLevel="0" collapsed="false">
      <c r="A89" s="78" t="n">
        <v>43890.2083333333</v>
      </c>
      <c r="B89" s="79" t="s">
        <v>41</v>
      </c>
      <c r="C89" s="80" t="s">
        <v>143</v>
      </c>
      <c r="D89" s="81" t="n">
        <v>20109980855</v>
      </c>
      <c r="E89" s="80" t="s">
        <v>139</v>
      </c>
      <c r="F89" s="81" t="n">
        <v>20</v>
      </c>
      <c r="G89" s="80" t="s">
        <v>140</v>
      </c>
      <c r="I89" s="82" t="n">
        <v>8000</v>
      </c>
      <c r="J89" s="83" t="n">
        <v>0.067</v>
      </c>
      <c r="K89" s="83" t="n">
        <f aca="false">+N89/I89</f>
        <v>0.079</v>
      </c>
      <c r="L89" s="84" t="n">
        <f aca="false">+J89*I89</f>
        <v>536</v>
      </c>
      <c r="M89" s="84" t="n">
        <f aca="false">+N89-L89</f>
        <v>96.4067796610169</v>
      </c>
      <c r="N89" s="84" t="n">
        <f aca="false">+L89*1.18</f>
        <v>632.48</v>
      </c>
      <c r="O89" s="84"/>
      <c r="P89" s="84"/>
      <c r="Q89" s="84"/>
    </row>
    <row r="90" s="81" customFormat="true" ht="13.8" hidden="false" customHeight="false" outlineLevel="0" collapsed="false">
      <c r="A90" s="78" t="n">
        <v>43890.2083333333</v>
      </c>
      <c r="B90" s="79" t="s">
        <v>41</v>
      </c>
      <c r="C90" s="80" t="s">
        <v>143</v>
      </c>
      <c r="E90" s="80"/>
      <c r="F90" s="81" t="n">
        <v>21</v>
      </c>
      <c r="G90" s="80" t="s">
        <v>44</v>
      </c>
      <c r="I90" s="82" t="n">
        <v>6500</v>
      </c>
      <c r="J90" s="83" t="n">
        <v>0.067</v>
      </c>
      <c r="K90" s="83" t="n">
        <f aca="false">+N90/I90</f>
        <v>0.079</v>
      </c>
      <c r="L90" s="84" t="n">
        <f aca="false">+J90*I90</f>
        <v>435.5</v>
      </c>
      <c r="M90" s="84" t="n">
        <f aca="false">+N90-L90</f>
        <v>78.3305084745762</v>
      </c>
      <c r="N90" s="84" t="n">
        <f aca="false">+L90*1.18</f>
        <v>513.89</v>
      </c>
      <c r="O90" s="84"/>
      <c r="P90" s="84"/>
      <c r="Q90" s="84"/>
    </row>
    <row r="91" s="81" customFormat="true" ht="13.8" hidden="false" customHeight="false" outlineLevel="0" collapsed="false">
      <c r="A91" s="78" t="n">
        <v>43890.2083333333</v>
      </c>
      <c r="B91" s="79" t="s">
        <v>41</v>
      </c>
      <c r="C91" s="80" t="s">
        <v>143</v>
      </c>
      <c r="E91" s="80"/>
      <c r="F91" s="81" t="n">
        <v>22</v>
      </c>
      <c r="G91" s="80" t="s">
        <v>46</v>
      </c>
      <c r="I91" s="82" t="n">
        <v>5000</v>
      </c>
      <c r="J91" s="83" t="n">
        <v>0.067</v>
      </c>
      <c r="K91" s="83" t="n">
        <f aca="false">+N91/I91</f>
        <v>0.079</v>
      </c>
      <c r="L91" s="84" t="n">
        <f aca="false">+J91*I91</f>
        <v>335</v>
      </c>
      <c r="M91" s="84" t="n">
        <f aca="false">+N91-L91</f>
        <v>60.2542372881356</v>
      </c>
      <c r="N91" s="84" t="n">
        <f aca="false">+L91*1.18</f>
        <v>395.3</v>
      </c>
      <c r="O91" s="84"/>
      <c r="P91" s="84"/>
      <c r="Q91" s="84"/>
    </row>
    <row r="92" s="81" customFormat="true" ht="13.8" hidden="false" customHeight="false" outlineLevel="0" collapsed="false">
      <c r="A92" s="78" t="n">
        <v>43890.2083333333</v>
      </c>
      <c r="B92" s="79" t="s">
        <v>41</v>
      </c>
      <c r="C92" s="80" t="s">
        <v>143</v>
      </c>
      <c r="E92" s="80"/>
      <c r="F92" s="81" t="n">
        <v>23</v>
      </c>
      <c r="G92" s="80" t="s">
        <v>47</v>
      </c>
      <c r="I92" s="82" t="n">
        <v>1000</v>
      </c>
      <c r="J92" s="83" t="n">
        <v>0.067</v>
      </c>
      <c r="K92" s="83" t="n">
        <f aca="false">+N92/I92</f>
        <v>0.079</v>
      </c>
      <c r="L92" s="84" t="n">
        <f aca="false">+J92*I92</f>
        <v>67</v>
      </c>
      <c r="M92" s="84" t="n">
        <f aca="false">+N92-L92</f>
        <v>12.0508474576271</v>
      </c>
      <c r="N92" s="84" t="n">
        <f aca="false">+L92*1.18</f>
        <v>79.06</v>
      </c>
      <c r="O92" s="84" t="n">
        <f aca="false">SUM(L89:L92)</f>
        <v>1373.5</v>
      </c>
      <c r="P92" s="84" t="n">
        <f aca="false">SUM(M89:M92)</f>
        <v>247.042372881356</v>
      </c>
      <c r="Q92" s="84" t="n">
        <f aca="false">SUM(N89:N92)</f>
        <v>1620.73</v>
      </c>
    </row>
    <row r="93" customFormat="false" ht="13.8" hidden="true" customHeight="false" outlineLevel="0" collapsed="false">
      <c r="A93" s="9" t="n">
        <v>43890.2083333333</v>
      </c>
      <c r="B93" s="14"/>
      <c r="C93" s="10" t="s">
        <v>144</v>
      </c>
      <c r="D93" s="0" t="n">
        <v>20191338856</v>
      </c>
      <c r="E93" s="10" t="s">
        <v>54</v>
      </c>
      <c r="F93" s="0" t="n">
        <v>5</v>
      </c>
      <c r="G93" s="10" t="s">
        <v>16</v>
      </c>
      <c r="I93" s="12" t="n">
        <v>500</v>
      </c>
      <c r="J93" s="12"/>
      <c r="K93" s="12"/>
      <c r="L93" s="12" t="n">
        <f aca="false">+N93/1.18</f>
        <v>5169.49152542373</v>
      </c>
      <c r="M93" s="12"/>
      <c r="N93" s="12" t="n">
        <v>6100</v>
      </c>
      <c r="O93" s="0"/>
      <c r="P93" s="0"/>
      <c r="Q93" s="0"/>
    </row>
    <row r="94" customFormat="false" ht="82.45" hidden="true" customHeight="false" outlineLevel="0" collapsed="false">
      <c r="A94" s="9" t="n">
        <v>43890.2083333333</v>
      </c>
      <c r="B94" s="14"/>
      <c r="C94" s="10" t="s">
        <v>145</v>
      </c>
      <c r="D94" s="0" t="n">
        <v>20501889068</v>
      </c>
      <c r="E94" s="10" t="s">
        <v>36</v>
      </c>
      <c r="F94" s="0" t="n">
        <v>5</v>
      </c>
      <c r="G94" s="10" t="s">
        <v>16</v>
      </c>
      <c r="H94" s="11" t="s">
        <v>146</v>
      </c>
      <c r="I94" s="12" t="n">
        <v>676.878691141261</v>
      </c>
      <c r="J94" s="12"/>
      <c r="K94" s="12"/>
      <c r="L94" s="12" t="n">
        <f aca="false">+N94/1.18</f>
        <v>7187.66949152542</v>
      </c>
      <c r="M94" s="12"/>
      <c r="N94" s="12" t="n">
        <v>8481.45</v>
      </c>
      <c r="O94" s="0"/>
      <c r="P94" s="0"/>
      <c r="Q94" s="0"/>
    </row>
    <row r="95" s="37" customFormat="true" ht="55.8" hidden="false" customHeight="false" outlineLevel="0" collapsed="false">
      <c r="A95" s="34" t="n">
        <v>43890.2083333333</v>
      </c>
      <c r="B95" s="35" t="s">
        <v>41</v>
      </c>
      <c r="C95" s="36" t="s">
        <v>147</v>
      </c>
      <c r="D95" s="85" t="n">
        <v>20550943060</v>
      </c>
      <c r="E95" s="36" t="s">
        <v>63</v>
      </c>
      <c r="F95" s="37" t="n">
        <v>5</v>
      </c>
      <c r="G95" s="36" t="s">
        <v>16</v>
      </c>
      <c r="H95" s="38" t="s">
        <v>148</v>
      </c>
      <c r="I95" s="39" t="n">
        <v>60.7636999201916</v>
      </c>
      <c r="J95" s="40" t="n">
        <f aca="false">+K95/1.18</f>
        <v>10.6076378311472</v>
      </c>
      <c r="K95" s="41" t="n">
        <f aca="false">+N95/I95</f>
        <v>12.5170126407537</v>
      </c>
      <c r="L95" s="42" t="n">
        <f aca="false">+N95/1.18</f>
        <v>644.559322033898</v>
      </c>
      <c r="M95" s="42" t="n">
        <f aca="false">+N95-L95</f>
        <v>116.020677966102</v>
      </c>
      <c r="N95" s="42" t="n">
        <v>760.58</v>
      </c>
      <c r="O95" s="42"/>
      <c r="P95" s="42"/>
      <c r="Q95" s="42"/>
    </row>
    <row r="96" s="37" customFormat="true" ht="55.8" hidden="false" customHeight="false" outlineLevel="0" collapsed="false">
      <c r="A96" s="34" t="n">
        <v>43890.2083333333</v>
      </c>
      <c r="B96" s="35" t="s">
        <v>41</v>
      </c>
      <c r="C96" s="36" t="s">
        <v>147</v>
      </c>
      <c r="E96" s="36"/>
      <c r="F96" s="37" t="n">
        <v>8</v>
      </c>
      <c r="G96" s="36" t="s">
        <v>65</v>
      </c>
      <c r="H96" s="38" t="s">
        <v>148</v>
      </c>
      <c r="I96" s="39" t="n">
        <v>56.8181818181818</v>
      </c>
      <c r="J96" s="40" t="n">
        <f aca="false">+K96/1.18</f>
        <v>1.11879322033898</v>
      </c>
      <c r="K96" s="41" t="n">
        <f aca="false">+N96/I96</f>
        <v>1.320176</v>
      </c>
      <c r="L96" s="42" t="n">
        <f aca="false">+N96/1.18</f>
        <v>63.5677966101695</v>
      </c>
      <c r="M96" s="42" t="n">
        <f aca="false">+N96-L96</f>
        <v>11.4422033898305</v>
      </c>
      <c r="N96" s="42" t="n">
        <v>75.01</v>
      </c>
      <c r="O96" s="42" t="n">
        <f aca="false">SUM(L95:L96)</f>
        <v>708.127118644068</v>
      </c>
      <c r="P96" s="42" t="n">
        <f aca="false">SUM(M95:M96)</f>
        <v>127.462881355932</v>
      </c>
      <c r="Q96" s="42" t="n">
        <f aca="false">SUM(N95:N96)</f>
        <v>835.59</v>
      </c>
    </row>
    <row r="97" customFormat="false" ht="68.95" hidden="true" customHeight="false" outlineLevel="0" collapsed="false">
      <c r="A97" s="9" t="n">
        <v>43890.2083333333</v>
      </c>
      <c r="B97" s="14"/>
      <c r="C97" s="10" t="s">
        <v>149</v>
      </c>
      <c r="D97" s="0" t="n">
        <v>20544136454</v>
      </c>
      <c r="E97" s="10" t="s">
        <v>88</v>
      </c>
      <c r="F97" s="0" t="n">
        <v>5</v>
      </c>
      <c r="G97" s="10" t="s">
        <v>16</v>
      </c>
      <c r="H97" s="11" t="s">
        <v>150</v>
      </c>
      <c r="I97" s="12" t="n">
        <v>1099.93931364725</v>
      </c>
      <c r="J97" s="12"/>
      <c r="K97" s="12"/>
      <c r="L97" s="12" t="n">
        <f aca="false">+N97/1.18</f>
        <v>11198.0338983051</v>
      </c>
      <c r="M97" s="12"/>
      <c r="N97" s="12" t="n">
        <v>13213.68</v>
      </c>
      <c r="O97" s="0"/>
      <c r="P97" s="0"/>
      <c r="Q97" s="0"/>
    </row>
    <row r="98" s="47" customFormat="true" ht="41.85" hidden="false" customHeight="false" outlineLevel="0" collapsed="false">
      <c r="A98" s="44" t="n">
        <v>43890.2083333333</v>
      </c>
      <c r="B98" s="45" t="s">
        <v>41</v>
      </c>
      <c r="C98" s="46" t="s">
        <v>151</v>
      </c>
      <c r="D98" s="18" t="n">
        <v>20600701691</v>
      </c>
      <c r="E98" s="46" t="s">
        <v>43</v>
      </c>
      <c r="F98" s="47" t="n">
        <v>2</v>
      </c>
      <c r="G98" s="46" t="s">
        <v>44</v>
      </c>
      <c r="H98" s="48" t="s">
        <v>45</v>
      </c>
      <c r="I98" s="49" t="n">
        <v>906.485251813456</v>
      </c>
      <c r="J98" s="50" t="n">
        <f aca="false">+K98/1.18</f>
        <v>9.62324592818612</v>
      </c>
      <c r="K98" s="51" t="n">
        <f aca="false">+N98/I98</f>
        <v>11.3554301952596</v>
      </c>
      <c r="L98" s="52" t="n">
        <f aca="false">+N98/1.18</f>
        <v>8723.33050847461</v>
      </c>
      <c r="M98" s="52" t="n">
        <f aca="false">+N98-L98</f>
        <v>1570.19949152543</v>
      </c>
      <c r="N98" s="52" t="n">
        <v>10293.53</v>
      </c>
      <c r="O98" s="52"/>
      <c r="P98" s="52"/>
      <c r="Q98" s="52"/>
    </row>
    <row r="99" s="47" customFormat="true" ht="41.85" hidden="false" customHeight="false" outlineLevel="0" collapsed="false">
      <c r="A99" s="44" t="n">
        <v>43890.2083333333</v>
      </c>
      <c r="B99" s="45" t="s">
        <v>41</v>
      </c>
      <c r="C99" s="46" t="s">
        <v>151</v>
      </c>
      <c r="E99" s="46"/>
      <c r="F99" s="47" t="n">
        <v>3</v>
      </c>
      <c r="G99" s="46" t="s">
        <v>46</v>
      </c>
      <c r="H99" s="48" t="s">
        <v>45</v>
      </c>
      <c r="I99" s="49" t="n">
        <v>679.789197855432</v>
      </c>
      <c r="J99" s="50" t="n">
        <f aca="false">+K99/1.18</f>
        <v>10.3446575245131</v>
      </c>
      <c r="K99" s="51" t="n">
        <f aca="false">+N99/I99</f>
        <v>12.2066958789255</v>
      </c>
      <c r="L99" s="52" t="n">
        <f aca="false">+N99/1.18</f>
        <v>7032.18644067794</v>
      </c>
      <c r="M99" s="52" t="n">
        <f aca="false">+N99-L99</f>
        <v>1265.79355932203</v>
      </c>
      <c r="N99" s="52" t="n">
        <v>8297.97999999996</v>
      </c>
      <c r="O99" s="52"/>
      <c r="P99" s="52"/>
      <c r="Q99" s="52"/>
    </row>
    <row r="100" s="47" customFormat="true" ht="41.85" hidden="false" customHeight="false" outlineLevel="0" collapsed="false">
      <c r="A100" s="44" t="n">
        <v>43890.2083333333</v>
      </c>
      <c r="B100" s="45" t="s">
        <v>41</v>
      </c>
      <c r="C100" s="46" t="s">
        <v>151</v>
      </c>
      <c r="E100" s="46"/>
      <c r="F100" s="47" t="n">
        <v>4</v>
      </c>
      <c r="G100" s="46" t="s">
        <v>47</v>
      </c>
      <c r="H100" s="48" t="s">
        <v>45</v>
      </c>
      <c r="I100" s="49" t="n">
        <v>199.978587583526</v>
      </c>
      <c r="J100" s="50" t="n">
        <f aca="false">+K100/1.18</f>
        <v>11.3487150170619</v>
      </c>
      <c r="K100" s="51" t="n">
        <f aca="false">+N100/I100</f>
        <v>13.3914837201331</v>
      </c>
      <c r="L100" s="52" t="n">
        <f aca="false">+N100/1.18</f>
        <v>2269.5</v>
      </c>
      <c r="M100" s="52" t="n">
        <f aca="false">+N100-L100</f>
        <v>408.509999999999</v>
      </c>
      <c r="N100" s="52" t="n">
        <v>2678.01</v>
      </c>
      <c r="O100" s="52"/>
      <c r="P100" s="52"/>
      <c r="Q100" s="52"/>
    </row>
    <row r="101" s="47" customFormat="true" ht="41.85" hidden="false" customHeight="false" outlineLevel="0" collapsed="false">
      <c r="A101" s="44" t="n">
        <v>43890.2083333333</v>
      </c>
      <c r="B101" s="45" t="s">
        <v>41</v>
      </c>
      <c r="C101" s="46" t="s">
        <v>151</v>
      </c>
      <c r="E101" s="46"/>
      <c r="F101" s="47" t="n">
        <v>5</v>
      </c>
      <c r="G101" s="46" t="s">
        <v>16</v>
      </c>
      <c r="H101" s="48" t="s">
        <v>45</v>
      </c>
      <c r="I101" s="49" t="n">
        <v>11.1248</v>
      </c>
      <c r="J101" s="50" t="n">
        <f aca="false">+K101/1.18</f>
        <v>10.1651037108723</v>
      </c>
      <c r="K101" s="51" t="n">
        <f aca="false">+N101/I101</f>
        <v>11.9948223788293</v>
      </c>
      <c r="L101" s="52" t="n">
        <f aca="false">+N101/1.18</f>
        <v>113.084745762712</v>
      </c>
      <c r="M101" s="52" t="n">
        <f aca="false">+N101-L101</f>
        <v>20.3552542372881</v>
      </c>
      <c r="N101" s="52" t="n">
        <v>133.44</v>
      </c>
      <c r="O101" s="52"/>
      <c r="P101" s="52"/>
      <c r="Q101" s="52"/>
    </row>
    <row r="102" s="47" customFormat="true" ht="41.85" hidden="false" customHeight="false" outlineLevel="0" collapsed="false">
      <c r="A102" s="44" t="n">
        <v>43890.2083333333</v>
      </c>
      <c r="B102" s="45" t="s">
        <v>41</v>
      </c>
      <c r="C102" s="46" t="s">
        <v>151</v>
      </c>
      <c r="E102" s="46"/>
      <c r="F102" s="47" t="n">
        <v>8</v>
      </c>
      <c r="G102" s="46" t="s">
        <v>65</v>
      </c>
      <c r="H102" s="48" t="s">
        <v>45</v>
      </c>
      <c r="I102" s="49" t="n">
        <v>75.3636363636364</v>
      </c>
      <c r="J102" s="50" t="n">
        <f aca="false">+K102/1.18</f>
        <v>0.991464087833002</v>
      </c>
      <c r="K102" s="51" t="n">
        <f aca="false">+N102/I102</f>
        <v>1.16992762364294</v>
      </c>
      <c r="L102" s="52" t="n">
        <f aca="false">+N102/1.18</f>
        <v>74.7203389830509</v>
      </c>
      <c r="M102" s="52" t="n">
        <f aca="false">+N102-L102</f>
        <v>13.4496610169492</v>
      </c>
      <c r="N102" s="52" t="n">
        <v>88.17</v>
      </c>
      <c r="O102" s="52" t="n">
        <f aca="false">SUBTOTAL(9,L98:L102)</f>
        <v>18212.8220338983</v>
      </c>
      <c r="P102" s="52" t="n">
        <f aca="false">SUBTOTAL(9,M98:M102)</f>
        <v>3278.30796610169</v>
      </c>
      <c r="Q102" s="52" t="n">
        <f aca="false">SUBTOTAL(9,N98:N102)</f>
        <v>21491.13</v>
      </c>
    </row>
    <row r="103" customFormat="false" ht="13.8" hidden="true" customHeight="false" outlineLevel="0" collapsed="false">
      <c r="A103" s="9" t="n">
        <v>43890.2083333333</v>
      </c>
      <c r="B103" s="14"/>
      <c r="C103" s="10" t="s">
        <v>152</v>
      </c>
      <c r="D103" s="0" t="n">
        <v>20514739065</v>
      </c>
      <c r="E103" s="10" t="s">
        <v>30</v>
      </c>
      <c r="F103" s="0" t="n">
        <v>5</v>
      </c>
      <c r="G103" s="10" t="s">
        <v>16</v>
      </c>
      <c r="H103" s="0" t="s">
        <v>153</v>
      </c>
      <c r="I103" s="12" t="n">
        <v>75.328334557063</v>
      </c>
      <c r="J103" s="12"/>
      <c r="K103" s="12"/>
      <c r="L103" s="12" t="n">
        <f aca="false">+N103/1.18</f>
        <v>772.728813559322</v>
      </c>
      <c r="M103" s="12"/>
      <c r="N103" s="12" t="n">
        <v>911.82</v>
      </c>
      <c r="O103" s="0"/>
      <c r="P103" s="0"/>
      <c r="Q103" s="0"/>
    </row>
    <row r="104" s="28" customFormat="true" ht="13.8" hidden="false" customHeight="false" outlineLevel="0" collapsed="false">
      <c r="A104" s="25" t="n">
        <v>43890.2083333333</v>
      </c>
      <c r="B104" s="26" t="s">
        <v>41</v>
      </c>
      <c r="C104" s="27" t="s">
        <v>154</v>
      </c>
      <c r="D104" s="28" t="n">
        <v>20109980855</v>
      </c>
      <c r="E104" s="27" t="s">
        <v>139</v>
      </c>
      <c r="F104" s="28" t="n">
        <v>20</v>
      </c>
      <c r="G104" s="27" t="s">
        <v>140</v>
      </c>
      <c r="I104" s="30" t="n">
        <v>27000</v>
      </c>
      <c r="J104" s="31" t="n">
        <v>0.067</v>
      </c>
      <c r="K104" s="32" t="n">
        <f aca="false">+N104/I104</f>
        <v>0.07906</v>
      </c>
      <c r="L104" s="33" t="n">
        <f aca="false">+J104*I104</f>
        <v>1809</v>
      </c>
      <c r="M104" s="33" t="n">
        <f aca="false">+N104-L104</f>
        <v>325.62</v>
      </c>
      <c r="N104" s="33" t="n">
        <f aca="false">+L104*1.18</f>
        <v>2134.62</v>
      </c>
      <c r="O104" s="33"/>
      <c r="P104" s="33"/>
      <c r="Q104" s="33"/>
    </row>
    <row r="105" s="28" customFormat="true" ht="13.8" hidden="false" customHeight="false" outlineLevel="0" collapsed="false">
      <c r="A105" s="25" t="n">
        <v>43890.2083333333</v>
      </c>
      <c r="B105" s="26" t="s">
        <v>41</v>
      </c>
      <c r="C105" s="27" t="s">
        <v>154</v>
      </c>
      <c r="E105" s="27"/>
      <c r="F105" s="28" t="n">
        <v>21</v>
      </c>
      <c r="G105" s="27" t="s">
        <v>44</v>
      </c>
      <c r="I105" s="30" t="n">
        <v>7000</v>
      </c>
      <c r="J105" s="31" t="n">
        <v>0.067</v>
      </c>
      <c r="K105" s="32" t="n">
        <f aca="false">+N105/I105</f>
        <v>0.07906</v>
      </c>
      <c r="L105" s="33" t="n">
        <f aca="false">+J105*I105</f>
        <v>469</v>
      </c>
      <c r="M105" s="33" t="n">
        <f aca="false">+N105-L105</f>
        <v>84.42</v>
      </c>
      <c r="N105" s="33" t="n">
        <f aca="false">+L105*1.18</f>
        <v>553.42</v>
      </c>
      <c r="O105" s="33"/>
      <c r="P105" s="33"/>
      <c r="Q105" s="33"/>
    </row>
    <row r="106" s="28" customFormat="true" ht="13.8" hidden="false" customHeight="false" outlineLevel="0" collapsed="false">
      <c r="A106" s="25" t="n">
        <v>43890.2083333333</v>
      </c>
      <c r="B106" s="26" t="s">
        <v>41</v>
      </c>
      <c r="C106" s="27" t="s">
        <v>154</v>
      </c>
      <c r="E106" s="27"/>
      <c r="F106" s="28" t="n">
        <v>22</v>
      </c>
      <c r="G106" s="27" t="s">
        <v>46</v>
      </c>
      <c r="I106" s="30" t="n">
        <v>500</v>
      </c>
      <c r="J106" s="31" t="n">
        <v>0.067</v>
      </c>
      <c r="K106" s="32" t="n">
        <f aca="false">+N106/I106</f>
        <v>0.07906</v>
      </c>
      <c r="L106" s="33" t="n">
        <f aca="false">+J106*I106</f>
        <v>33.5</v>
      </c>
      <c r="M106" s="33" t="n">
        <f aca="false">+N106-L106</f>
        <v>6.03</v>
      </c>
      <c r="N106" s="33" t="n">
        <f aca="false">+L106*1.18</f>
        <v>39.53</v>
      </c>
      <c r="O106" s="33" t="n">
        <f aca="false">SUM(L104:L106)</f>
        <v>2311.5</v>
      </c>
      <c r="P106" s="33" t="n">
        <f aca="false">SUM(M104:M106)</f>
        <v>416.07</v>
      </c>
      <c r="Q106" s="33" t="n">
        <f aca="false">SUM(N104:N106)</f>
        <v>2727.57</v>
      </c>
    </row>
    <row r="107" s="56" customFormat="true" ht="13.8" hidden="false" customHeight="false" outlineLevel="0" collapsed="false">
      <c r="A107" s="53" t="n">
        <v>43890.2083333333</v>
      </c>
      <c r="B107" s="54" t="s">
        <v>41</v>
      </c>
      <c r="C107" s="55" t="s">
        <v>155</v>
      </c>
      <c r="D107" s="56" t="n">
        <v>20109980855</v>
      </c>
      <c r="E107" s="55" t="s">
        <v>139</v>
      </c>
      <c r="F107" s="56" t="n">
        <v>20</v>
      </c>
      <c r="G107" s="55" t="s">
        <v>140</v>
      </c>
      <c r="I107" s="58" t="n">
        <v>16000</v>
      </c>
      <c r="J107" s="59" t="n">
        <v>0.067</v>
      </c>
      <c r="K107" s="60" t="n">
        <f aca="false">+N107/I107</f>
        <v>0.07906</v>
      </c>
      <c r="L107" s="61" t="n">
        <f aca="false">+J107*I107</f>
        <v>1072</v>
      </c>
      <c r="M107" s="61" t="n">
        <f aca="false">+N107-L107</f>
        <v>192.96</v>
      </c>
      <c r="N107" s="61" t="n">
        <f aca="false">+L107*1.18</f>
        <v>1264.96</v>
      </c>
      <c r="O107" s="61"/>
      <c r="P107" s="61"/>
      <c r="Q107" s="61"/>
    </row>
    <row r="108" s="56" customFormat="true" ht="13.8" hidden="false" customHeight="false" outlineLevel="0" collapsed="false">
      <c r="A108" s="53" t="n">
        <v>43890.2083333333</v>
      </c>
      <c r="B108" s="54" t="s">
        <v>41</v>
      </c>
      <c r="C108" s="55" t="s">
        <v>155</v>
      </c>
      <c r="E108" s="55"/>
      <c r="F108" s="56" t="n">
        <v>21</v>
      </c>
      <c r="G108" s="55" t="s">
        <v>44</v>
      </c>
      <c r="I108" s="58" t="n">
        <v>5500</v>
      </c>
      <c r="J108" s="59" t="n">
        <v>0.067</v>
      </c>
      <c r="K108" s="60" t="n">
        <f aca="false">+N108/I108</f>
        <v>0.07906</v>
      </c>
      <c r="L108" s="61" t="n">
        <f aca="false">+J108*I108</f>
        <v>368.5</v>
      </c>
      <c r="M108" s="61" t="n">
        <f aca="false">+N108-L108</f>
        <v>66.33</v>
      </c>
      <c r="N108" s="61" t="n">
        <f aca="false">+L108*1.18</f>
        <v>434.83</v>
      </c>
      <c r="O108" s="61"/>
      <c r="P108" s="61"/>
      <c r="Q108" s="61"/>
    </row>
    <row r="109" s="56" customFormat="true" ht="13.8" hidden="false" customHeight="false" outlineLevel="0" collapsed="false">
      <c r="A109" s="53" t="n">
        <v>43890.2083333333</v>
      </c>
      <c r="B109" s="54" t="s">
        <v>41</v>
      </c>
      <c r="C109" s="55" t="s">
        <v>155</v>
      </c>
      <c r="E109" s="55"/>
      <c r="F109" s="56" t="n">
        <v>22</v>
      </c>
      <c r="G109" s="55" t="s">
        <v>46</v>
      </c>
      <c r="I109" s="58" t="n">
        <v>1000</v>
      </c>
      <c r="J109" s="59" t="n">
        <v>0.067</v>
      </c>
      <c r="K109" s="60" t="n">
        <f aca="false">+N109/I109</f>
        <v>0.07906</v>
      </c>
      <c r="L109" s="61" t="n">
        <f aca="false">+J109*I109</f>
        <v>67</v>
      </c>
      <c r="M109" s="61" t="n">
        <f aca="false">+N109-L109</f>
        <v>12.06</v>
      </c>
      <c r="N109" s="61" t="n">
        <f aca="false">+L109*1.18</f>
        <v>79.06</v>
      </c>
      <c r="O109" s="61" t="n">
        <f aca="false">SUM(L107:L109)</f>
        <v>1507.5</v>
      </c>
      <c r="P109" s="61" t="n">
        <f aca="false">SUM(M107:M109)</f>
        <v>271.35</v>
      </c>
      <c r="Q109" s="61" t="n">
        <f aca="false">SUM(N107:N109)</f>
        <v>1778.85</v>
      </c>
    </row>
    <row r="110" s="89" customFormat="true" ht="13.8" hidden="false" customHeight="false" outlineLevel="0" collapsed="false">
      <c r="A110" s="86" t="n">
        <v>43890.2083333333</v>
      </c>
      <c r="B110" s="87" t="s">
        <v>41</v>
      </c>
      <c r="C110" s="88" t="s">
        <v>156</v>
      </c>
      <c r="D110" s="89" t="n">
        <v>20109980855</v>
      </c>
      <c r="E110" s="88" t="s">
        <v>139</v>
      </c>
      <c r="F110" s="89" t="n">
        <v>20</v>
      </c>
      <c r="G110" s="88" t="s">
        <v>140</v>
      </c>
      <c r="I110" s="90" t="n">
        <v>18000</v>
      </c>
      <c r="J110" s="91" t="n">
        <v>0.067</v>
      </c>
      <c r="K110" s="92" t="n">
        <f aca="false">+N110/I110</f>
        <v>0.07906</v>
      </c>
      <c r="L110" s="93" t="n">
        <f aca="false">+J110*I110</f>
        <v>1206</v>
      </c>
      <c r="M110" s="93" t="n">
        <f aca="false">+N110-L110</f>
        <v>217.08</v>
      </c>
      <c r="N110" s="93" t="n">
        <f aca="false">+L110*1.18</f>
        <v>1423.08</v>
      </c>
      <c r="O110" s="93"/>
      <c r="P110" s="93"/>
      <c r="Q110" s="93"/>
    </row>
    <row r="111" s="89" customFormat="true" ht="13.8" hidden="false" customHeight="false" outlineLevel="0" collapsed="false">
      <c r="A111" s="86" t="n">
        <v>43890.2083333333</v>
      </c>
      <c r="B111" s="87" t="s">
        <v>41</v>
      </c>
      <c r="C111" s="88" t="s">
        <v>156</v>
      </c>
      <c r="E111" s="88"/>
      <c r="F111" s="89" t="n">
        <v>21</v>
      </c>
      <c r="G111" s="88" t="s">
        <v>44</v>
      </c>
      <c r="I111" s="90" t="n">
        <v>5000</v>
      </c>
      <c r="J111" s="91" t="n">
        <v>0.067</v>
      </c>
      <c r="K111" s="92" t="n">
        <f aca="false">+N111/I111</f>
        <v>0.07906</v>
      </c>
      <c r="L111" s="93" t="n">
        <f aca="false">+J111*I111</f>
        <v>335</v>
      </c>
      <c r="M111" s="93" t="n">
        <f aca="false">+N111-L111</f>
        <v>60.3</v>
      </c>
      <c r="N111" s="93" t="n">
        <f aca="false">+L111*1.18</f>
        <v>395.3</v>
      </c>
      <c r="O111" s="93"/>
      <c r="P111" s="93"/>
      <c r="Q111" s="93"/>
    </row>
    <row r="112" s="89" customFormat="true" ht="13.8" hidden="false" customHeight="false" outlineLevel="0" collapsed="false">
      <c r="A112" s="86" t="n">
        <v>43890.2083333333</v>
      </c>
      <c r="B112" s="87" t="s">
        <v>41</v>
      </c>
      <c r="C112" s="88" t="s">
        <v>156</v>
      </c>
      <c r="E112" s="88"/>
      <c r="F112" s="89" t="n">
        <v>22</v>
      </c>
      <c r="G112" s="88" t="s">
        <v>46</v>
      </c>
      <c r="I112" s="90" t="n">
        <v>3000</v>
      </c>
      <c r="J112" s="91" t="n">
        <v>0.067</v>
      </c>
      <c r="K112" s="92" t="n">
        <f aca="false">+N112/I112</f>
        <v>0.07906</v>
      </c>
      <c r="L112" s="93" t="n">
        <f aca="false">+J112*I112</f>
        <v>201</v>
      </c>
      <c r="M112" s="93" t="n">
        <f aca="false">+N112-L112</f>
        <v>36.18</v>
      </c>
      <c r="N112" s="93" t="n">
        <f aca="false">+L112*1.18</f>
        <v>237.18</v>
      </c>
      <c r="O112" s="93"/>
      <c r="P112" s="93"/>
      <c r="Q112" s="93"/>
    </row>
    <row r="113" s="89" customFormat="true" ht="13.8" hidden="false" customHeight="false" outlineLevel="0" collapsed="false">
      <c r="A113" s="86" t="n">
        <v>43890.2083333333</v>
      </c>
      <c r="B113" s="87" t="s">
        <v>41</v>
      </c>
      <c r="C113" s="88" t="s">
        <v>156</v>
      </c>
      <c r="E113" s="88"/>
      <c r="F113" s="89" t="n">
        <v>23</v>
      </c>
      <c r="G113" s="88" t="s">
        <v>47</v>
      </c>
      <c r="I113" s="90" t="n">
        <v>1000</v>
      </c>
      <c r="J113" s="91" t="n">
        <v>0.067</v>
      </c>
      <c r="K113" s="92" t="n">
        <f aca="false">+N113/I113</f>
        <v>0.07906</v>
      </c>
      <c r="L113" s="93" t="n">
        <f aca="false">+J113*I113</f>
        <v>67</v>
      </c>
      <c r="M113" s="93" t="n">
        <f aca="false">+N113-L113</f>
        <v>12.06</v>
      </c>
      <c r="N113" s="93" t="n">
        <f aca="false">+L113*1.18</f>
        <v>79.06</v>
      </c>
      <c r="O113" s="93" t="n">
        <f aca="false">SUM(L110:L113)</f>
        <v>1809</v>
      </c>
      <c r="P113" s="93" t="n">
        <f aca="false">SUM(M110:M113)</f>
        <v>325.62</v>
      </c>
      <c r="Q113" s="93" t="n">
        <f aca="false">SUM(N110:N113)</f>
        <v>2134.62</v>
      </c>
    </row>
    <row r="114" customFormat="false" ht="13.8" hidden="false" customHeight="false" outlineLevel="0" collapsed="false">
      <c r="A114" s="9" t="n">
        <v>43890.2083333333</v>
      </c>
      <c r="B114" s="14" t="s">
        <v>41</v>
      </c>
      <c r="C114" s="10" t="s">
        <v>157</v>
      </c>
      <c r="D114" s="0" t="n">
        <v>20109980855</v>
      </c>
      <c r="E114" s="10" t="s">
        <v>139</v>
      </c>
      <c r="F114" s="0" t="n">
        <v>20</v>
      </c>
      <c r="G114" s="10" t="s">
        <v>140</v>
      </c>
      <c r="I114" s="12" t="n">
        <v>15500</v>
      </c>
      <c r="J114" s="1" t="n">
        <v>0.067</v>
      </c>
      <c r="K114" s="2" t="n">
        <f aca="false">+N114/I114</f>
        <v>0.07906</v>
      </c>
      <c r="L114" s="33" t="n">
        <f aca="false">+J114*I114</f>
        <v>1038.5</v>
      </c>
      <c r="M114" s="3" t="n">
        <f aca="false">+N114-L114</f>
        <v>186.93</v>
      </c>
      <c r="N114" s="33" t="n">
        <f aca="false">+L114*1.18</f>
        <v>1225.43</v>
      </c>
    </row>
    <row r="115" customFormat="false" ht="13.8" hidden="false" customHeight="false" outlineLevel="0" collapsed="false">
      <c r="A115" s="9" t="n">
        <v>43890.2083333333</v>
      </c>
      <c r="B115" s="14" t="s">
        <v>41</v>
      </c>
      <c r="C115" s="10" t="s">
        <v>157</v>
      </c>
      <c r="E115" s="10"/>
      <c r="F115" s="0" t="n">
        <v>21</v>
      </c>
      <c r="G115" s="10" t="s">
        <v>44</v>
      </c>
      <c r="I115" s="12" t="n">
        <v>3000</v>
      </c>
      <c r="J115" s="1" t="n">
        <v>0.067</v>
      </c>
      <c r="K115" s="2" t="n">
        <f aca="false">+N115/I115</f>
        <v>0.07906</v>
      </c>
      <c r="L115" s="33" t="n">
        <f aca="false">+J115*I115</f>
        <v>201</v>
      </c>
      <c r="M115" s="3" t="n">
        <f aca="false">+N115-L115</f>
        <v>36.18</v>
      </c>
      <c r="N115" s="33" t="n">
        <f aca="false">+L115*1.18</f>
        <v>237.18</v>
      </c>
    </row>
    <row r="116" customFormat="false" ht="13.8" hidden="false" customHeight="false" outlineLevel="0" collapsed="false">
      <c r="A116" s="9" t="n">
        <v>43890.2083333333</v>
      </c>
      <c r="B116" s="14" t="s">
        <v>41</v>
      </c>
      <c r="C116" s="10" t="s">
        <v>157</v>
      </c>
      <c r="E116" s="10"/>
      <c r="F116" s="0" t="n">
        <v>22</v>
      </c>
      <c r="G116" s="10" t="s">
        <v>46</v>
      </c>
      <c r="I116" s="12" t="n">
        <v>1500</v>
      </c>
      <c r="J116" s="1" t="n">
        <v>0.067</v>
      </c>
      <c r="K116" s="2" t="n">
        <f aca="false">+N116/I116</f>
        <v>0.07906</v>
      </c>
      <c r="L116" s="33" t="n">
        <f aca="false">+J116*I116</f>
        <v>100.5</v>
      </c>
      <c r="M116" s="3" t="n">
        <f aca="false">+N116-L116</f>
        <v>18.09</v>
      </c>
      <c r="N116" s="33" t="n">
        <f aca="false">+L116*1.18</f>
        <v>118.59</v>
      </c>
    </row>
    <row r="117" customFormat="false" ht="13.8" hidden="false" customHeight="false" outlineLevel="0" collapsed="false">
      <c r="A117" s="9" t="n">
        <v>43890.2083333333</v>
      </c>
      <c r="B117" s="14" t="s">
        <v>41</v>
      </c>
      <c r="C117" s="10" t="s">
        <v>157</v>
      </c>
      <c r="E117" s="10"/>
      <c r="F117" s="0" t="n">
        <v>23</v>
      </c>
      <c r="G117" s="10" t="s">
        <v>47</v>
      </c>
      <c r="I117" s="12" t="n">
        <v>500</v>
      </c>
      <c r="J117" s="1" t="n">
        <v>0.067</v>
      </c>
      <c r="K117" s="2" t="n">
        <f aca="false">+N117/I117</f>
        <v>0.07906</v>
      </c>
      <c r="L117" s="33" t="n">
        <f aca="false">+J117*I117</f>
        <v>33.5</v>
      </c>
      <c r="M117" s="3" t="n">
        <f aca="false">+N117-L117</f>
        <v>6.03</v>
      </c>
      <c r="N117" s="33" t="n">
        <f aca="false">+L117*1.18</f>
        <v>39.53</v>
      </c>
      <c r="O117" s="3" t="n">
        <f aca="false">SUM(L114:L117)</f>
        <v>1373.5</v>
      </c>
      <c r="P117" s="3" t="n">
        <f aca="false">SUM(M114:M117)</f>
        <v>247.23</v>
      </c>
      <c r="Q117" s="3" t="n">
        <f aca="false">SUM(N114:N117)</f>
        <v>1620.73</v>
      </c>
    </row>
    <row r="118" customFormat="false" ht="28.45" hidden="true" customHeight="false" outlineLevel="0" collapsed="false">
      <c r="A118" s="9" t="n">
        <v>43890.2083333333</v>
      </c>
      <c r="B118" s="14"/>
      <c r="C118" s="10" t="s">
        <v>158</v>
      </c>
      <c r="D118" s="0" t="n">
        <v>20504750931</v>
      </c>
      <c r="E118" s="10" t="s">
        <v>116</v>
      </c>
      <c r="F118" s="0" t="n">
        <v>5</v>
      </c>
      <c r="G118" s="10" t="s">
        <v>16</v>
      </c>
      <c r="H118" s="11" t="s">
        <v>159</v>
      </c>
      <c r="I118" s="12" t="n">
        <v>31.9233838786912</v>
      </c>
      <c r="J118" s="12"/>
      <c r="K118" s="12"/>
      <c r="L118" s="12" t="n">
        <f aca="false">+N118/1.18</f>
        <v>338.949152542373</v>
      </c>
      <c r="M118" s="12"/>
      <c r="N118" s="12" t="n">
        <v>399.96</v>
      </c>
      <c r="O118" s="0"/>
      <c r="P118" s="0"/>
      <c r="Q118" s="0"/>
    </row>
    <row r="119" customFormat="false" ht="13.8" hidden="true" customHeight="false" outlineLevel="0" collapsed="false">
      <c r="A119" s="8" t="n">
        <v>43892.2083333333</v>
      </c>
      <c r="B119" s="9"/>
      <c r="C119" s="10" t="s">
        <v>160</v>
      </c>
      <c r="D119" s="0" t="n">
        <v>20514739065</v>
      </c>
      <c r="E119" s="10" t="s">
        <v>30</v>
      </c>
      <c r="F119" s="0" t="n">
        <v>10</v>
      </c>
      <c r="G119" s="10" t="s">
        <v>27</v>
      </c>
      <c r="H119" s="0" t="s">
        <v>28</v>
      </c>
      <c r="I119" s="12" t="n">
        <v>3000</v>
      </c>
      <c r="J119" s="12"/>
      <c r="K119" s="12"/>
      <c r="L119" s="12" t="n">
        <f aca="false">+N119/1.18</f>
        <v>254.237288135593</v>
      </c>
      <c r="M119" s="12"/>
      <c r="N119" s="12" t="n">
        <v>300</v>
      </c>
      <c r="O119" s="0"/>
      <c r="P119" s="0"/>
      <c r="Q119" s="0"/>
    </row>
    <row r="120" customFormat="false" ht="41.95" hidden="true" customHeight="false" outlineLevel="0" collapsed="false">
      <c r="A120" s="9" t="n">
        <v>43893.2083333333</v>
      </c>
      <c r="B120" s="9"/>
      <c r="C120" s="10" t="s">
        <v>161</v>
      </c>
      <c r="D120" s="0" t="n">
        <v>20163695198</v>
      </c>
      <c r="E120" s="10" t="s">
        <v>21</v>
      </c>
      <c r="F120" s="0" t="n">
        <v>5</v>
      </c>
      <c r="G120" s="10" t="s">
        <v>16</v>
      </c>
      <c r="H120" s="11" t="s">
        <v>162</v>
      </c>
      <c r="I120" s="12" t="n">
        <v>303</v>
      </c>
      <c r="J120" s="12"/>
      <c r="K120" s="12"/>
      <c r="L120" s="12" t="n">
        <f aca="false">+N120/1.18</f>
        <v>3127.57627118644</v>
      </c>
      <c r="M120" s="12"/>
      <c r="N120" s="12" t="n">
        <v>3690.54</v>
      </c>
      <c r="O120" s="0"/>
      <c r="P120" s="0"/>
      <c r="Q120" s="0"/>
    </row>
    <row r="121" customFormat="false" ht="13.8" hidden="true" customHeight="false" outlineLevel="0" collapsed="false">
      <c r="A121" s="13"/>
      <c r="B121" s="14"/>
      <c r="C121" s="10" t="s">
        <v>163</v>
      </c>
      <c r="D121" s="0" t="n">
        <v>20518518543</v>
      </c>
      <c r="E121" s="10" t="s">
        <v>15</v>
      </c>
      <c r="F121" s="0" t="n">
        <v>5</v>
      </c>
      <c r="G121" s="10" t="s">
        <v>16</v>
      </c>
      <c r="H121" s="0" t="s">
        <v>96</v>
      </c>
      <c r="I121" s="12" t="n">
        <v>36</v>
      </c>
      <c r="J121" s="12"/>
      <c r="K121" s="12"/>
      <c r="L121" s="12" t="n">
        <f aca="false">+N121/1.18</f>
        <v>363.35593220339</v>
      </c>
      <c r="M121" s="12"/>
      <c r="N121" s="12" t="n">
        <v>428.76</v>
      </c>
      <c r="O121" s="0"/>
      <c r="P121" s="0"/>
      <c r="Q121" s="0"/>
    </row>
  </sheetData>
  <autoFilter ref="A1:N121">
    <filterColumn colId="1">
      <customFilters and="true">
        <customFilter operator="equal" val="x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LibreOffice/5.1.6.2$Linux_X86_64 LibreOffice_project/10m0$Build-2</Application>
  <Company>Transporte Pereda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2020-03-07T17:23:42Z</dcterms:created>
  <dc:creator>Administrador</dc:creator>
  <dc:description/>
  <dc:language>en-US</dc:language>
  <cp:lastModifiedBy/>
  <dcterms:modified xsi:type="dcterms:W3CDTF">2020-03-07T19:53:06Z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Transporte Pereda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