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7" rupBuild="20225"/>
  <workbookPr filterPrivacy="1" codeName="ThisWorkbook" autoCompressPictures="0"/>
  <bookViews>
    <workbookView xWindow="0" yWindow="0" windowWidth="25600" windowHeight="15540"/>
  </bookViews>
  <sheets>
    <sheet name="ProjectSchedule" sheetId="11" r:id="rId1"/>
    <sheet name="About" sheetId="12" r:id="rId2"/>
  </sheets>
  <definedNames>
    <definedName name="Display_Week">ProjectSchedule!$E$4</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 name="today" localSheetId="0">TODAY()</definedName>
  </definedName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9" i="11" l="1"/>
  <c r="F9" i="11"/>
  <c r="E10" i="11"/>
  <c r="F10" i="11"/>
  <c r="E11" i="11"/>
  <c r="F11" i="11"/>
  <c r="E12" i="11"/>
  <c r="F12" i="11"/>
  <c r="E13" i="11"/>
  <c r="F13" i="11"/>
  <c r="E18" i="11"/>
  <c r="F18" i="11"/>
  <c r="E25" i="11"/>
  <c r="F25" i="11"/>
  <c r="E31" i="11"/>
  <c r="E30" i="11"/>
  <c r="F30" i="11"/>
  <c r="F32" i="11"/>
  <c r="E33" i="11"/>
  <c r="F33" i="11"/>
  <c r="F34" i="11"/>
  <c r="F35" i="11"/>
  <c r="E36" i="11"/>
  <c r="F36" i="11"/>
  <c r="E35" i="11"/>
  <c r="E34" i="11"/>
  <c r="E32"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AJ5" i="11"/>
  <c r="AK5" i="11"/>
  <c r="AL5" i="11"/>
  <c r="AM5" i="11"/>
  <c r="AN5" i="11"/>
  <c r="AO5" i="11"/>
  <c r="AP5" i="11"/>
  <c r="AQ5" i="11"/>
  <c r="AR5" i="11"/>
  <c r="AS5" i="11"/>
  <c r="AT5" i="11"/>
  <c r="AU5" i="11"/>
  <c r="AV5" i="11"/>
  <c r="AW5" i="11"/>
  <c r="AX5" i="11"/>
  <c r="AY5" i="11"/>
  <c r="AZ5" i="11"/>
  <c r="BA5" i="11"/>
  <c r="BB5" i="11"/>
  <c r="BC5" i="11"/>
  <c r="BD5" i="11"/>
  <c r="BE5" i="11"/>
  <c r="BF5" i="11"/>
  <c r="BG5" i="11"/>
  <c r="BH5" i="11"/>
  <c r="BI5" i="11"/>
  <c r="BJ5" i="11"/>
  <c r="BK5" i="11"/>
  <c r="BL5" i="11"/>
  <c r="BM5" i="11"/>
  <c r="BM6" i="11"/>
  <c r="BN5" i="11"/>
  <c r="BN6" i="11"/>
  <c r="BO5" i="11"/>
  <c r="BO6" i="11"/>
  <c r="BP5" i="11"/>
  <c r="BP6" i="11"/>
  <c r="BQ5" i="11"/>
  <c r="BQ6" i="11"/>
  <c r="BR5" i="11"/>
  <c r="BR6" i="11"/>
  <c r="BS5" i="11"/>
  <c r="BS6" i="11"/>
  <c r="BT5" i="11"/>
  <c r="BT6" i="11"/>
  <c r="BU5" i="11"/>
  <c r="BU6" i="11"/>
  <c r="BV5" i="11"/>
  <c r="BV6" i="11"/>
  <c r="BW5" i="11"/>
  <c r="BW6" i="11"/>
  <c r="BX5" i="11"/>
  <c r="BX6" i="11"/>
  <c r="BY5" i="11"/>
  <c r="BY6" i="11"/>
  <c r="BZ5" i="11"/>
  <c r="BZ6" i="11"/>
  <c r="CA5" i="11"/>
  <c r="CA6" i="11"/>
  <c r="CB5" i="11"/>
  <c r="CB6" i="11"/>
  <c r="CC5" i="11"/>
  <c r="CC6" i="11"/>
  <c r="CD5" i="11"/>
  <c r="CD6" i="11"/>
  <c r="CE5" i="11"/>
  <c r="CE6" i="11"/>
  <c r="CF5" i="11"/>
  <c r="CF6" i="11"/>
  <c r="CG5" i="11"/>
  <c r="CG6" i="11"/>
  <c r="CH5" i="11"/>
  <c r="CH6" i="11"/>
  <c r="CI5" i="11"/>
  <c r="CI6" i="11"/>
  <c r="CJ5" i="11"/>
  <c r="CJ6" i="11"/>
  <c r="CK5" i="11"/>
  <c r="CK6" i="11"/>
  <c r="CL5" i="11"/>
  <c r="CL6" i="11"/>
  <c r="CM5" i="11"/>
  <c r="CM6" i="11"/>
  <c r="CN5" i="11"/>
  <c r="CN6" i="11"/>
  <c r="CO5" i="11"/>
  <c r="CO6" i="11"/>
  <c r="CP5" i="11"/>
  <c r="CP6" i="11"/>
  <c r="CQ5" i="11"/>
  <c r="CQ6" i="11"/>
  <c r="CR5" i="11"/>
  <c r="CR6" i="11"/>
  <c r="CS5" i="11"/>
  <c r="CS6" i="11"/>
  <c r="CT5" i="11"/>
  <c r="CT6" i="11"/>
  <c r="CU5" i="11"/>
  <c r="CU6" i="11"/>
  <c r="CV5" i="11"/>
  <c r="CV6" i="11"/>
  <c r="CW5" i="11"/>
  <c r="CW6" i="11"/>
  <c r="CX5" i="11"/>
  <c r="CX6" i="11"/>
  <c r="CY5" i="11"/>
  <c r="CY6" i="11"/>
  <c r="CZ5" i="11"/>
  <c r="CZ6" i="11"/>
  <c r="DA5" i="11"/>
  <c r="DA6" i="11"/>
  <c r="DB5" i="11"/>
  <c r="DB6" i="11"/>
  <c r="BM4" i="11"/>
  <c r="BT4" i="11"/>
  <c r="CA4" i="11"/>
  <c r="CH4" i="11"/>
  <c r="CO4" i="11"/>
  <c r="CV4" i="11"/>
  <c r="F31" i="11"/>
  <c r="E15" i="11"/>
  <c r="E19" i="11"/>
  <c r="F19" i="11"/>
  <c r="E14" i="11"/>
  <c r="F14" i="11"/>
  <c r="E20" i="11"/>
  <c r="F20" i="11"/>
  <c r="F15" i="11"/>
  <c r="F16" i="11"/>
  <c r="E16" i="11"/>
  <c r="H7" i="11"/>
  <c r="E24" i="11"/>
  <c r="F24" i="11"/>
  <c r="H25" i="11"/>
  <c r="E26" i="11"/>
  <c r="H38" i="11"/>
  <c r="H37" i="11"/>
  <c r="H36" i="11"/>
  <c r="H34" i="11"/>
  <c r="H33" i="11"/>
  <c r="H32" i="11"/>
  <c r="H29" i="11"/>
  <c r="H24" i="11"/>
  <c r="H23" i="11"/>
  <c r="H17" i="11"/>
  <c r="H8" i="11"/>
  <c r="H9" i="11"/>
  <c r="F26" i="11"/>
  <c r="E28" i="11"/>
  <c r="I6" i="11"/>
  <c r="H30" i="11"/>
  <c r="F28" i="11"/>
  <c r="H28" i="11"/>
  <c r="H10" i="11"/>
  <c r="E27" i="11"/>
  <c r="H26" i="11"/>
  <c r="H18" i="11"/>
  <c r="H16" i="11"/>
  <c r="I4" i="11"/>
  <c r="F27" i="11"/>
  <c r="H27" i="11"/>
  <c r="H19" i="11"/>
  <c r="E21" i="11"/>
  <c r="E22" i="11"/>
  <c r="H11" i="11"/>
  <c r="H12" i="11"/>
  <c r="P4" i="11"/>
  <c r="J6" i="11"/>
  <c r="F22" i="11"/>
  <c r="H22" i="11"/>
  <c r="F21" i="11"/>
  <c r="H21" i="11"/>
  <c r="H20" i="11"/>
  <c r="W4" i="11"/>
  <c r="K6" i="11"/>
  <c r="AD4" i="11"/>
  <c r="L6" i="11"/>
  <c r="M6" i="11"/>
  <c r="AK4" i="11"/>
  <c r="N6" i="11"/>
  <c r="AS6" i="11"/>
  <c r="AR4" i="11"/>
  <c r="O6" i="11"/>
  <c r="AT6" i="11"/>
  <c r="AU6" i="11"/>
  <c r="P6" i="11"/>
  <c r="Q6" i="11"/>
  <c r="AV6" i="11"/>
  <c r="R6" i="11"/>
  <c r="AW6" i="11"/>
  <c r="S6" i="11"/>
  <c r="AY6" i="11"/>
  <c r="AY4" i="11"/>
  <c r="AX6" i="11"/>
  <c r="T6" i="11"/>
  <c r="AZ6" i="11"/>
  <c r="U6" i="11"/>
  <c r="BA6" i="11"/>
  <c r="V6" i="11"/>
  <c r="BB6" i="11"/>
  <c r="W6" i="11"/>
  <c r="BC6" i="11"/>
  <c r="X6" i="11"/>
  <c r="BD6" i="11"/>
  <c r="Y6" i="11"/>
  <c r="BE6" i="11"/>
  <c r="Z6" i="11"/>
  <c r="BF6" i="11"/>
  <c r="BF4" i="11"/>
  <c r="AA6" i="11"/>
  <c r="BG6" i="11"/>
  <c r="AB6" i="11"/>
  <c r="BH6" i="11"/>
  <c r="AC6" i="11"/>
  <c r="BI6" i="11"/>
  <c r="AD6" i="11"/>
  <c r="BJ6" i="11"/>
  <c r="AE6" i="11"/>
  <c r="BK6" i="11"/>
  <c r="AF6" i="11"/>
  <c r="BL6" i="11"/>
  <c r="AG6" i="11"/>
  <c r="AH6" i="11"/>
  <c r="AI6" i="11"/>
  <c r="AJ6" i="11"/>
  <c r="AK6" i="11"/>
  <c r="AL6" i="11"/>
  <c r="AM6" i="11"/>
  <c r="AN6" i="11"/>
  <c r="AO6" i="11"/>
  <c r="AP6" i="11"/>
  <c r="AQ6" i="11"/>
  <c r="AR6" i="11"/>
</calcChain>
</file>

<file path=xl/sharedStrings.xml><?xml version="1.0" encoding="utf-8"?>
<sst xmlns="http://schemas.openxmlformats.org/spreadsheetml/2006/main" count="97" uniqueCount="76">
  <si>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</si>
  <si>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</si>
  <si>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</si>
  <si>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</si>
  <si>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</si>
  <si>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</si>
  <si>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</si>
  <si>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</si>
  <si>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</si>
  <si>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</si>
  <si>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</si>
  <si>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</si>
  <si>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</si>
  <si>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</si>
  <si>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</si>
  <si>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</si>
  <si>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</si>
  <si>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</si>
  <si>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</si>
  <si>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</si>
  <si>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</si>
  <si>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</si>
  <si>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</si>
  <si>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</si>
  <si>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</si>
  <si>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</si>
  <si>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</si>
  <si>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</si>
  <si>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</si>
  <si>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</si>
  <si>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</si>
  <si>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</si>
  <si>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</si>
  <si>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</si>
  <si>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</si>
  <si>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</si>
  <si>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</si>
  <si>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</si>
  <si>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Phase 4 Testing</t>
  </si>
  <si>
    <t>Phase 3 Manufacturing</t>
  </si>
  <si>
    <t>Phase 2 Final Design</t>
  </si>
  <si>
    <t>Phase 1 Preliminary Design</t>
  </si>
  <si>
    <t>Perfect Colour</t>
  </si>
  <si>
    <t>Shortlist 3 projects</t>
  </si>
  <si>
    <t>Choose project</t>
  </si>
  <si>
    <t>Create Social Media accounts</t>
  </si>
  <si>
    <t>Buy electrical components</t>
  </si>
  <si>
    <t>Preliminary mechanical design</t>
  </si>
  <si>
    <t>Preliminary PCB Design</t>
  </si>
  <si>
    <t>Raspberry Learning</t>
  </si>
  <si>
    <t>Raspberry Pi Familiarisation</t>
  </si>
  <si>
    <t>C++ Revision</t>
  </si>
  <si>
    <t>Solidworks Mechanical Model</t>
  </si>
  <si>
    <t>PCB testing and re-design</t>
  </si>
  <si>
    <t>Software development</t>
  </si>
  <si>
    <t>Application Development</t>
  </si>
  <si>
    <t>PCB manufacturing</t>
  </si>
  <si>
    <t>Aluminium and wood parts</t>
  </si>
  <si>
    <t>Mechanical Assembly</t>
  </si>
  <si>
    <t>Painting</t>
  </si>
  <si>
    <t>Electrical assembly</t>
  </si>
  <si>
    <t>Colour Test</t>
  </si>
  <si>
    <t>Weight sensor test</t>
  </si>
  <si>
    <t>Motor Test</t>
  </si>
  <si>
    <t>Actuator Test</t>
  </si>
  <si>
    <t>Application Test</t>
  </si>
  <si>
    <t>Full Product Test</t>
  </si>
  <si>
    <t>Circuit Development</t>
  </si>
  <si>
    <t>All</t>
  </si>
  <si>
    <t>Leire</t>
  </si>
  <si>
    <t>Silviya</t>
  </si>
  <si>
    <t>Callum</t>
  </si>
  <si>
    <t>Callum+ Silviya and Leire</t>
  </si>
  <si>
    <t>Leire + Silviya</t>
  </si>
  <si>
    <t>PCB Test</t>
  </si>
  <si>
    <t>Gantt Chart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</si>
</sst>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_(* \(#,##0.00\);_(* &quot;-&quot;??_);_(@_)"/>
    <numFmt numFmtId="165" formatCode="m/d/yy;@"/>
    <numFmt numFmtId="166" formatCode="ddd\,\ m/d/yyyy"/>
    <numFmt numFmtId="167" formatCode="mmm\ d\,\ yyyy"/>
    <numFmt numFmtId="168" formatCode="d"/>
  </numFmts>
  <fonts count="2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25">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cellStyleXfs>
  <cellXfs count="8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9" borderId="2" xfId="11" applyFill="1">
      <alignment horizontal="center" vertical="center"/>
    </xf>
    <xf numFmtId="0" fontId="9" fillId="6" borderId="2" xfId="11" applyFill="1">
      <alignment horizontal="center" vertical="center"/>
    </xf>
    <xf numFmtId="0" fontId="9" fillId="5" borderId="2" xfId="11" applyFill="1">
      <alignment horizontal="center" vertical="center"/>
    </xf>
    <xf numFmtId="0" fontId="9" fillId="0" borderId="2" xfId="11">
      <alignment horizontal="center" vertical="center"/>
    </xf>
    <xf numFmtId="0" fontId="9" fillId="0" borderId="2" xfId="12">
      <alignment horizontal="left" vertical="center" indent="2"/>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0" fontId="9" fillId="0" borderId="0" xfId="8">
      <alignment horizontal="right" indent="1"/>
    </xf>
    <xf numFmtId="0" fontId="9" fillId="0" borderId="7" xfId="8" applyBorder="1">
      <alignment horizontal="right" indent="1"/>
    </xf>
    <xf numFmtId="0" fontId="0" fillId="0" borderId="10" xfId="0" applyBorder="1"/>
    <xf numFmtId="14" fontId="9" fillId="0" borderId="3" xfId="9" applyNumberFormat="1">
      <alignment horizontal="center" vertical="center"/>
    </xf>
    <xf numFmtId="0" fontId="0" fillId="3" borderId="2" xfId="12" applyFont="1" applyFill="1">
      <alignment horizontal="left" vertical="center" indent="2"/>
    </xf>
    <xf numFmtId="0" fontId="0" fillId="4" borderId="2" xfId="12" applyFont="1" applyFill="1">
      <alignment horizontal="left" vertical="center" indent="2"/>
    </xf>
    <xf numFmtId="0" fontId="0" fillId="11" borderId="2" xfId="12" applyFont="1" applyFill="1">
      <alignment horizontal="left" vertical="center" indent="2"/>
    </xf>
    <xf numFmtId="0" fontId="0" fillId="10" borderId="2" xfId="12" applyFont="1" applyFill="1">
      <alignment horizontal="left" vertical="center" indent="2"/>
    </xf>
    <xf numFmtId="0" fontId="0" fillId="3" borderId="2" xfId="11" applyFont="1" applyFill="1">
      <alignment horizontal="center" vertical="center"/>
    </xf>
    <xf numFmtId="0" fontId="0" fillId="4" borderId="2" xfId="11" applyFont="1" applyFill="1">
      <alignment horizontal="center" vertical="center"/>
    </xf>
    <xf numFmtId="0" fontId="0" fillId="11" borderId="2" xfId="11" applyFont="1" applyFill="1">
      <alignment horizontal="center" vertical="center"/>
    </xf>
    <xf numFmtId="0" fontId="0" fillId="10" borderId="2" xfId="11" applyFont="1" applyFill="1">
      <alignment horizontal="center" vertical="center"/>
    </xf>
  </cellXfs>
  <cellStyles count="25">
    <cellStyle name="Date" xfId="10"/>
    <cellStyle name="Encabez. 1" xfId="6" builtinId="16" customBuiltin="1"/>
    <cellStyle name="Encabez. 2" xfId="7" builtinId="17" customBuiltin="1"/>
    <cellStyle name="Encabezado 3" xfId="8" builtinId="18" customBuiltin="1"/>
    <cellStyle name="Hipervínculo" xfId="1" builtinId="8" customBuiltin="1"/>
    <cellStyle name="Hipervínculo visitado" xfId="13" builtinId="9" hidden="1"/>
    <cellStyle name="Hipervínculo visitado" xfId="14" builtinId="9" hidden="1"/>
    <cellStyle name="Hipervínculo visitado" xfId="15" builtinId="9" hidden="1"/>
    <cellStyle name="Hipervínculo visitado" xfId="16" builtinId="9" hidden="1"/>
    <cellStyle name="Hipervínculo visitado" xfId="17" builtinId="9" hidden="1"/>
    <cellStyle name="Hipervínculo visitado" xfId="18" builtinId="9" hidden="1"/>
    <cellStyle name="Hipervínculo visitado" xfId="19" builtinId="9" hidden="1"/>
    <cellStyle name="Hipervínculo visitado" xfId="20" builtinId="9" hidden="1"/>
    <cellStyle name="Hipervínculo visitado" xfId="21" builtinId="9" hidden="1"/>
    <cellStyle name="Hipervínculo visitado" xfId="22" builtinId="9" hidden="1"/>
    <cellStyle name="Hipervínculo visitado" xfId="23" builtinId="9" hidden="1"/>
    <cellStyle name="Hipervínculo visitado" xfId="24" builtinId="9" hidden="1"/>
    <cellStyle name="Millares" xfId="4" builtinId="3" customBuiltin="1"/>
    <cellStyle name="Name" xfId="11"/>
    <cellStyle name="Normal" xfId="0" builtinId="0"/>
    <cellStyle name="Porcentual" xfId="2" builtinId="5"/>
    <cellStyle name="Project Start" xfId="9"/>
    <cellStyle name="Task" xfId="12"/>
    <cellStyle name="Título" xfId="5" builtinId="15" customBuiltin="1"/>
    <cellStyle name="zHiddenText" xfId="3"/>
  </cellStyles>
  <dxfs count="2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24"/>
      <tableStyleElement type="headerRow" dxfId="23"/>
      <tableStyleElement type="totalRow" dxfId="22"/>
      <tableStyleElement type="firstColumn" dxfId="21"/>
      <tableStyleElement type="lastColumn" dxfId="20"/>
      <tableStyleElement type="firstRowStripe" dxfId="19"/>
      <tableStyleElement type="secondRowStripe" dxfId="18"/>
      <tableStyleElement type="firstColumnStripe" dxfId="17"/>
      <tableStyleElement type="secondColumnStripe" dxfId="1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logo" TargetMode="External"/><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xmlns=""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4" Type="http://schemas.openxmlformats.org/officeDocument/2006/relationships/hyperlink" Target="https://www.vertex42.com/ExcelTemplates/simple-gantt-chart.html?utm_source=ms&amp;utm_medium=file&amp;utm_campaign=office&amp;utm_content=text" TargetMode="External"/><Relationship Id="rId5" Type="http://schemas.openxmlformats.org/officeDocument/2006/relationships/drawing" Target="../drawings/drawing1.xml"/><Relationship Id="rId1" Type="http://schemas.openxmlformats.org/officeDocument/2006/relationships/hyperlink" Target="https://www.vertex42.com/ExcelTemplates/excel-project-managemen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pageSetUpPr fitToPage="1"/>
  </sheetPr>
  <dimension ref="A1:DB41"/>
  <sheetViews>
    <sheetView showGridLines="0" tabSelected="1" zoomScale="61" zoomScaleNormal="61" zoomScalePageLayoutView="61" workbookViewId="0">
      <pane ySplit="6" topLeftCell="A7" activePane="bottomLeft" state="frozen"/>
      <selection pane="bottomLeft" activeCell="DG10" sqref="DG10"/>
    </sheetView>
  </sheetViews>
  <sheetFormatPr baseColWidth="10" defaultColWidth="8.83203125" defaultRowHeight="30" customHeight="1" x14ac:dyDescent="0"/>
  <cols>
    <col min="1" max="1" width="2.6640625" style="55" customWidth="1"/>
    <col min="2" max="2" width="28.5" customWidth="1"/>
    <col min="3" max="3" width="30.6640625" customWidth="1"/>
    <col min="4" max="4" width="10.6640625" customWidth="1"/>
    <col min="5" max="5" width="10.5" style="5" customWidth="1"/>
    <col min="6" max="6" width="10.5" customWidth="1"/>
    <col min="7" max="7" width="2.6640625" customWidth="1"/>
    <col min="8" max="8" width="6.1640625" hidden="1" customWidth="1"/>
    <col min="9" max="106" width="2.5" customWidth="1"/>
  </cols>
  <sheetData>
    <row r="1" spans="1:106" ht="30" customHeight="1">
      <c r="A1" s="56" t="s">
        <v>29</v>
      </c>
      <c r="B1" s="60" t="s">
        <v>42</v>
      </c>
      <c r="C1" s="1"/>
      <c r="D1" s="2"/>
      <c r="E1" s="4"/>
      <c r="F1" s="44"/>
      <c r="H1" s="2"/>
      <c r="I1" s="14"/>
    </row>
    <row r="2" spans="1:106" ht="30" customHeight="1">
      <c r="A2" s="55" t="s">
        <v>24</v>
      </c>
      <c r="B2" s="61" t="s">
        <v>75</v>
      </c>
      <c r="I2" s="58"/>
    </row>
    <row r="3" spans="1:106" ht="30" customHeight="1">
      <c r="A3" s="55" t="s">
        <v>30</v>
      </c>
      <c r="B3" s="62"/>
      <c r="C3" s="77" t="s">
        <v>1</v>
      </c>
      <c r="D3" s="78"/>
      <c r="E3" s="80">
        <v>43473</v>
      </c>
      <c r="F3" s="80"/>
    </row>
    <row r="4" spans="1:106" ht="30" customHeight="1">
      <c r="A4" s="56" t="s">
        <v>31</v>
      </c>
      <c r="C4" s="77" t="s">
        <v>8</v>
      </c>
      <c r="D4" s="78"/>
      <c r="E4" s="7">
        <v>1</v>
      </c>
      <c r="I4" s="74">
        <f>I5</f>
        <v>43472</v>
      </c>
      <c r="J4" s="75"/>
      <c r="K4" s="75"/>
      <c r="L4" s="75"/>
      <c r="M4" s="75"/>
      <c r="N4" s="75"/>
      <c r="O4" s="76"/>
      <c r="P4" s="74">
        <f>P5</f>
        <v>43479</v>
      </c>
      <c r="Q4" s="75"/>
      <c r="R4" s="75"/>
      <c r="S4" s="75"/>
      <c r="T4" s="75"/>
      <c r="U4" s="75"/>
      <c r="V4" s="76"/>
      <c r="W4" s="74">
        <f>W5</f>
        <v>43486</v>
      </c>
      <c r="X4" s="75"/>
      <c r="Y4" s="75"/>
      <c r="Z4" s="75"/>
      <c r="AA4" s="75"/>
      <c r="AB4" s="75"/>
      <c r="AC4" s="76"/>
      <c r="AD4" s="74">
        <f>AD5</f>
        <v>43493</v>
      </c>
      <c r="AE4" s="75"/>
      <c r="AF4" s="75"/>
      <c r="AG4" s="75"/>
      <c r="AH4" s="75"/>
      <c r="AI4" s="75"/>
      <c r="AJ4" s="76"/>
      <c r="AK4" s="74">
        <f>AK5</f>
        <v>43500</v>
      </c>
      <c r="AL4" s="75"/>
      <c r="AM4" s="75"/>
      <c r="AN4" s="75"/>
      <c r="AO4" s="75"/>
      <c r="AP4" s="75"/>
      <c r="AQ4" s="76"/>
      <c r="AR4" s="74">
        <f>AR5</f>
        <v>43507</v>
      </c>
      <c r="AS4" s="75"/>
      <c r="AT4" s="75"/>
      <c r="AU4" s="75"/>
      <c r="AV4" s="75"/>
      <c r="AW4" s="75"/>
      <c r="AX4" s="76"/>
      <c r="AY4" s="74">
        <f>AY5</f>
        <v>43514</v>
      </c>
      <c r="AZ4" s="75"/>
      <c r="BA4" s="75"/>
      <c r="BB4" s="75"/>
      <c r="BC4" s="75"/>
      <c r="BD4" s="75"/>
      <c r="BE4" s="76"/>
      <c r="BF4" s="74">
        <f>BF5</f>
        <v>43521</v>
      </c>
      <c r="BG4" s="75"/>
      <c r="BH4" s="75"/>
      <c r="BI4" s="75"/>
      <c r="BJ4" s="75"/>
      <c r="BK4" s="75"/>
      <c r="BL4" s="76"/>
      <c r="BM4" s="74">
        <f t="shared" ref="BM4" si="0">BM5</f>
        <v>43528</v>
      </c>
      <c r="BN4" s="75"/>
      <c r="BO4" s="75"/>
      <c r="BP4" s="75"/>
      <c r="BQ4" s="75"/>
      <c r="BR4" s="75"/>
      <c r="BS4" s="76"/>
      <c r="BT4" s="74">
        <f t="shared" ref="BT4" si="1">BT5</f>
        <v>43535</v>
      </c>
      <c r="BU4" s="75"/>
      <c r="BV4" s="75"/>
      <c r="BW4" s="75"/>
      <c r="BX4" s="75"/>
      <c r="BY4" s="75"/>
      <c r="BZ4" s="76"/>
      <c r="CA4" s="74">
        <f t="shared" ref="CA4" si="2">CA5</f>
        <v>43542</v>
      </c>
      <c r="CB4" s="75"/>
      <c r="CC4" s="75"/>
      <c r="CD4" s="75"/>
      <c r="CE4" s="75"/>
      <c r="CF4" s="75"/>
      <c r="CG4" s="76"/>
      <c r="CH4" s="74">
        <f t="shared" ref="CH4" si="3">CH5</f>
        <v>43549</v>
      </c>
      <c r="CI4" s="75"/>
      <c r="CJ4" s="75"/>
      <c r="CK4" s="75"/>
      <c r="CL4" s="75"/>
      <c r="CM4" s="75"/>
      <c r="CN4" s="76"/>
      <c r="CO4" s="74">
        <f t="shared" ref="CO4" si="4">CO5</f>
        <v>43556</v>
      </c>
      <c r="CP4" s="75"/>
      <c r="CQ4" s="75"/>
      <c r="CR4" s="75"/>
      <c r="CS4" s="75"/>
      <c r="CT4" s="75"/>
      <c r="CU4" s="76"/>
      <c r="CV4" s="74">
        <f t="shared" ref="CV4" si="5">CV5</f>
        <v>43563</v>
      </c>
      <c r="CW4" s="75"/>
      <c r="CX4" s="75"/>
      <c r="CY4" s="75"/>
      <c r="CZ4" s="75"/>
      <c r="DA4" s="75"/>
      <c r="DB4" s="76"/>
    </row>
    <row r="5" spans="1:106" ht="15" customHeight="1">
      <c r="A5" s="56" t="s">
        <v>32</v>
      </c>
      <c r="B5" s="79"/>
      <c r="C5" s="79"/>
      <c r="D5" s="79"/>
      <c r="E5" s="79"/>
      <c r="F5" s="79"/>
      <c r="G5" s="79"/>
      <c r="I5" s="11">
        <f>Project_Start-WEEKDAY(Project_Start,1)+2+7*(Display_Week-1)</f>
        <v>43472</v>
      </c>
      <c r="J5" s="10">
        <f>I5+1</f>
        <v>43473</v>
      </c>
      <c r="K5" s="10">
        <f t="shared" ref="K5:AX5" si="6">J5+1</f>
        <v>43474</v>
      </c>
      <c r="L5" s="10">
        <f t="shared" si="6"/>
        <v>43475</v>
      </c>
      <c r="M5" s="10">
        <f t="shared" si="6"/>
        <v>43476</v>
      </c>
      <c r="N5" s="10">
        <f t="shared" si="6"/>
        <v>43477</v>
      </c>
      <c r="O5" s="12">
        <f t="shared" si="6"/>
        <v>43478</v>
      </c>
      <c r="P5" s="11">
        <f>O5+1</f>
        <v>43479</v>
      </c>
      <c r="Q5" s="10">
        <f>P5+1</f>
        <v>43480</v>
      </c>
      <c r="R5" s="10">
        <f t="shared" si="6"/>
        <v>43481</v>
      </c>
      <c r="S5" s="10">
        <f t="shared" si="6"/>
        <v>43482</v>
      </c>
      <c r="T5" s="10">
        <f t="shared" si="6"/>
        <v>43483</v>
      </c>
      <c r="U5" s="10">
        <f t="shared" si="6"/>
        <v>43484</v>
      </c>
      <c r="V5" s="12">
        <f t="shared" si="6"/>
        <v>43485</v>
      </c>
      <c r="W5" s="11">
        <f>V5+1</f>
        <v>43486</v>
      </c>
      <c r="X5" s="10">
        <f>W5+1</f>
        <v>43487</v>
      </c>
      <c r="Y5" s="10">
        <f t="shared" si="6"/>
        <v>43488</v>
      </c>
      <c r="Z5" s="10">
        <f t="shared" si="6"/>
        <v>43489</v>
      </c>
      <c r="AA5" s="10">
        <f t="shared" si="6"/>
        <v>43490</v>
      </c>
      <c r="AB5" s="10">
        <f t="shared" si="6"/>
        <v>43491</v>
      </c>
      <c r="AC5" s="12">
        <f t="shared" si="6"/>
        <v>43492</v>
      </c>
      <c r="AD5" s="11">
        <f>AC5+1</f>
        <v>43493</v>
      </c>
      <c r="AE5" s="10">
        <f>AD5+1</f>
        <v>43494</v>
      </c>
      <c r="AF5" s="10">
        <f t="shared" si="6"/>
        <v>43495</v>
      </c>
      <c r="AG5" s="10">
        <f t="shared" si="6"/>
        <v>43496</v>
      </c>
      <c r="AH5" s="10">
        <f t="shared" si="6"/>
        <v>43497</v>
      </c>
      <c r="AI5" s="10">
        <f t="shared" si="6"/>
        <v>43498</v>
      </c>
      <c r="AJ5" s="12">
        <f t="shared" si="6"/>
        <v>43499</v>
      </c>
      <c r="AK5" s="11">
        <f>AJ5+1</f>
        <v>43500</v>
      </c>
      <c r="AL5" s="10">
        <f>AK5+1</f>
        <v>43501</v>
      </c>
      <c r="AM5" s="10">
        <f t="shared" si="6"/>
        <v>43502</v>
      </c>
      <c r="AN5" s="10">
        <f t="shared" si="6"/>
        <v>43503</v>
      </c>
      <c r="AO5" s="10">
        <f t="shared" si="6"/>
        <v>43504</v>
      </c>
      <c r="AP5" s="10">
        <f t="shared" si="6"/>
        <v>43505</v>
      </c>
      <c r="AQ5" s="12">
        <f t="shared" si="6"/>
        <v>43506</v>
      </c>
      <c r="AR5" s="11">
        <f>AQ5+1</f>
        <v>43507</v>
      </c>
      <c r="AS5" s="10">
        <f>AR5+1</f>
        <v>43508</v>
      </c>
      <c r="AT5" s="10">
        <f t="shared" si="6"/>
        <v>43509</v>
      </c>
      <c r="AU5" s="10">
        <f t="shared" si="6"/>
        <v>43510</v>
      </c>
      <c r="AV5" s="10">
        <f t="shared" si="6"/>
        <v>43511</v>
      </c>
      <c r="AW5" s="10">
        <f t="shared" si="6"/>
        <v>43512</v>
      </c>
      <c r="AX5" s="12">
        <f t="shared" si="6"/>
        <v>43513</v>
      </c>
      <c r="AY5" s="11">
        <f>AX5+1</f>
        <v>43514</v>
      </c>
      <c r="AZ5" s="10">
        <f>AY5+1</f>
        <v>43515</v>
      </c>
      <c r="BA5" s="10">
        <f t="shared" ref="BA5:BE5" si="7">AZ5+1</f>
        <v>43516</v>
      </c>
      <c r="BB5" s="10">
        <f t="shared" si="7"/>
        <v>43517</v>
      </c>
      <c r="BC5" s="10">
        <f t="shared" si="7"/>
        <v>43518</v>
      </c>
      <c r="BD5" s="10">
        <f t="shared" si="7"/>
        <v>43519</v>
      </c>
      <c r="BE5" s="12">
        <f t="shared" si="7"/>
        <v>43520</v>
      </c>
      <c r="BF5" s="11">
        <f>BE5+1</f>
        <v>43521</v>
      </c>
      <c r="BG5" s="10">
        <f>BF5+1</f>
        <v>43522</v>
      </c>
      <c r="BH5" s="10">
        <f t="shared" ref="BH5:BL5" si="8">BG5+1</f>
        <v>43523</v>
      </c>
      <c r="BI5" s="10">
        <f t="shared" si="8"/>
        <v>43524</v>
      </c>
      <c r="BJ5" s="10">
        <f t="shared" si="8"/>
        <v>43525</v>
      </c>
      <c r="BK5" s="10">
        <f t="shared" si="8"/>
        <v>43526</v>
      </c>
      <c r="BL5" s="12">
        <f t="shared" si="8"/>
        <v>43527</v>
      </c>
      <c r="BM5" s="12">
        <f t="shared" ref="BM5" si="9">BL5+1</f>
        <v>43528</v>
      </c>
      <c r="BN5" s="12">
        <f t="shared" ref="BN5" si="10">BM5+1</f>
        <v>43529</v>
      </c>
      <c r="BO5" s="12">
        <f t="shared" ref="BO5" si="11">BN5+1</f>
        <v>43530</v>
      </c>
      <c r="BP5" s="12">
        <f t="shared" ref="BP5" si="12">BO5+1</f>
        <v>43531</v>
      </c>
      <c r="BQ5" s="12">
        <f t="shared" ref="BQ5" si="13">BP5+1</f>
        <v>43532</v>
      </c>
      <c r="BR5" s="12">
        <f t="shared" ref="BR5" si="14">BQ5+1</f>
        <v>43533</v>
      </c>
      <c r="BS5" s="12">
        <f t="shared" ref="BS5" si="15">BR5+1</f>
        <v>43534</v>
      </c>
      <c r="BT5" s="12">
        <f t="shared" ref="BT5" si="16">BS5+1</f>
        <v>43535</v>
      </c>
      <c r="BU5" s="12">
        <f t="shared" ref="BU5" si="17">BT5+1</f>
        <v>43536</v>
      </c>
      <c r="BV5" s="12">
        <f t="shared" ref="BV5" si="18">BU5+1</f>
        <v>43537</v>
      </c>
      <c r="BW5" s="12">
        <f t="shared" ref="BW5" si="19">BV5+1</f>
        <v>43538</v>
      </c>
      <c r="BX5" s="12">
        <f t="shared" ref="BX5" si="20">BW5+1</f>
        <v>43539</v>
      </c>
      <c r="BY5" s="12">
        <f t="shared" ref="BY5" si="21">BX5+1</f>
        <v>43540</v>
      </c>
      <c r="BZ5" s="12">
        <f t="shared" ref="BZ5" si="22">BY5+1</f>
        <v>43541</v>
      </c>
      <c r="CA5" s="12">
        <f t="shared" ref="CA5" si="23">BZ5+1</f>
        <v>43542</v>
      </c>
      <c r="CB5" s="12">
        <f t="shared" ref="CB5" si="24">CA5+1</f>
        <v>43543</v>
      </c>
      <c r="CC5" s="12">
        <f t="shared" ref="CC5" si="25">CB5+1</f>
        <v>43544</v>
      </c>
      <c r="CD5" s="12">
        <f t="shared" ref="CD5" si="26">CC5+1</f>
        <v>43545</v>
      </c>
      <c r="CE5" s="12">
        <f t="shared" ref="CE5" si="27">CD5+1</f>
        <v>43546</v>
      </c>
      <c r="CF5" s="12">
        <f t="shared" ref="CF5" si="28">CE5+1</f>
        <v>43547</v>
      </c>
      <c r="CG5" s="12">
        <f t="shared" ref="CG5" si="29">CF5+1</f>
        <v>43548</v>
      </c>
      <c r="CH5" s="12">
        <f t="shared" ref="CH5" si="30">CG5+1</f>
        <v>43549</v>
      </c>
      <c r="CI5" s="12">
        <f t="shared" ref="CI5" si="31">CH5+1</f>
        <v>43550</v>
      </c>
      <c r="CJ5" s="12">
        <f t="shared" ref="CJ5" si="32">CI5+1</f>
        <v>43551</v>
      </c>
      <c r="CK5" s="12">
        <f t="shared" ref="CK5" si="33">CJ5+1</f>
        <v>43552</v>
      </c>
      <c r="CL5" s="12">
        <f t="shared" ref="CL5" si="34">CK5+1</f>
        <v>43553</v>
      </c>
      <c r="CM5" s="12">
        <f t="shared" ref="CM5" si="35">CL5+1</f>
        <v>43554</v>
      </c>
      <c r="CN5" s="12">
        <f t="shared" ref="CN5" si="36">CM5+1</f>
        <v>43555</v>
      </c>
      <c r="CO5" s="12">
        <f t="shared" ref="CO5" si="37">CN5+1</f>
        <v>43556</v>
      </c>
      <c r="CP5" s="12">
        <f t="shared" ref="CP5" si="38">CO5+1</f>
        <v>43557</v>
      </c>
      <c r="CQ5" s="12">
        <f t="shared" ref="CQ5" si="39">CP5+1</f>
        <v>43558</v>
      </c>
      <c r="CR5" s="12">
        <f t="shared" ref="CR5" si="40">CQ5+1</f>
        <v>43559</v>
      </c>
      <c r="CS5" s="12">
        <f t="shared" ref="CS5" si="41">CR5+1</f>
        <v>43560</v>
      </c>
      <c r="CT5" s="12">
        <f t="shared" ref="CT5" si="42">CS5+1</f>
        <v>43561</v>
      </c>
      <c r="CU5" s="12">
        <f t="shared" ref="CU5" si="43">CT5+1</f>
        <v>43562</v>
      </c>
      <c r="CV5" s="12">
        <f t="shared" ref="CV5" si="44">CU5+1</f>
        <v>43563</v>
      </c>
      <c r="CW5" s="12">
        <f t="shared" ref="CW5" si="45">CV5+1</f>
        <v>43564</v>
      </c>
      <c r="CX5" s="12">
        <f t="shared" ref="CX5" si="46">CW5+1</f>
        <v>43565</v>
      </c>
      <c r="CY5" s="12">
        <f t="shared" ref="CY5" si="47">CX5+1</f>
        <v>43566</v>
      </c>
      <c r="CZ5" s="12">
        <f t="shared" ref="CZ5" si="48">CY5+1</f>
        <v>43567</v>
      </c>
      <c r="DA5" s="12">
        <f t="shared" ref="DA5" si="49">CZ5+1</f>
        <v>43568</v>
      </c>
      <c r="DB5" s="12">
        <f t="shared" ref="DB5" si="50">DA5+1</f>
        <v>43569</v>
      </c>
    </row>
    <row r="6" spans="1:106" ht="30" customHeight="1" thickBot="1">
      <c r="A6" s="56" t="s">
        <v>33</v>
      </c>
      <c r="B6" s="8" t="s">
        <v>9</v>
      </c>
      <c r="C6" s="9" t="s">
        <v>3</v>
      </c>
      <c r="D6" s="9" t="s">
        <v>2</v>
      </c>
      <c r="E6" s="9" t="s">
        <v>5</v>
      </c>
      <c r="F6" s="9" t="s">
        <v>6</v>
      </c>
      <c r="G6" s="9"/>
      <c r="H6" s="9" t="s">
        <v>7</v>
      </c>
      <c r="I6" s="13" t="str">
        <f t="shared" ref="I6" si="51">LEFT(TEXT(I5,"ddd"),1)</f>
        <v>M</v>
      </c>
      <c r="J6" s="13" t="str">
        <f t="shared" ref="J6:AR6" si="52">LEFT(TEXT(J5,"ddd"),1)</f>
        <v>T</v>
      </c>
      <c r="K6" s="13" t="str">
        <f t="shared" si="52"/>
        <v>W</v>
      </c>
      <c r="L6" s="13" t="str">
        <f t="shared" si="52"/>
        <v>T</v>
      </c>
      <c r="M6" s="13" t="str">
        <f t="shared" si="52"/>
        <v>F</v>
      </c>
      <c r="N6" s="13" t="str">
        <f t="shared" si="52"/>
        <v>S</v>
      </c>
      <c r="O6" s="13" t="str">
        <f t="shared" si="52"/>
        <v>S</v>
      </c>
      <c r="P6" s="13" t="str">
        <f t="shared" si="52"/>
        <v>M</v>
      </c>
      <c r="Q6" s="13" t="str">
        <f t="shared" si="52"/>
        <v>T</v>
      </c>
      <c r="R6" s="13" t="str">
        <f t="shared" si="52"/>
        <v>W</v>
      </c>
      <c r="S6" s="13" t="str">
        <f t="shared" si="52"/>
        <v>T</v>
      </c>
      <c r="T6" s="13" t="str">
        <f t="shared" si="52"/>
        <v>F</v>
      </c>
      <c r="U6" s="13" t="str">
        <f t="shared" si="52"/>
        <v>S</v>
      </c>
      <c r="V6" s="13" t="str">
        <f t="shared" si="52"/>
        <v>S</v>
      </c>
      <c r="W6" s="13" t="str">
        <f t="shared" si="52"/>
        <v>M</v>
      </c>
      <c r="X6" s="13" t="str">
        <f t="shared" si="52"/>
        <v>T</v>
      </c>
      <c r="Y6" s="13" t="str">
        <f t="shared" si="52"/>
        <v>W</v>
      </c>
      <c r="Z6" s="13" t="str">
        <f t="shared" si="52"/>
        <v>T</v>
      </c>
      <c r="AA6" s="13" t="str">
        <f t="shared" si="52"/>
        <v>F</v>
      </c>
      <c r="AB6" s="13" t="str">
        <f t="shared" si="52"/>
        <v>S</v>
      </c>
      <c r="AC6" s="13" t="str">
        <f t="shared" si="52"/>
        <v>S</v>
      </c>
      <c r="AD6" s="13" t="str">
        <f t="shared" si="52"/>
        <v>M</v>
      </c>
      <c r="AE6" s="13" t="str">
        <f t="shared" si="52"/>
        <v>T</v>
      </c>
      <c r="AF6" s="13" t="str">
        <f t="shared" si="52"/>
        <v>W</v>
      </c>
      <c r="AG6" s="13" t="str">
        <f t="shared" si="52"/>
        <v>T</v>
      </c>
      <c r="AH6" s="13" t="str">
        <f t="shared" si="52"/>
        <v>F</v>
      </c>
      <c r="AI6" s="13" t="str">
        <f t="shared" si="52"/>
        <v>S</v>
      </c>
      <c r="AJ6" s="13" t="str">
        <f t="shared" si="52"/>
        <v>S</v>
      </c>
      <c r="AK6" s="13" t="str">
        <f t="shared" si="52"/>
        <v>M</v>
      </c>
      <c r="AL6" s="13" t="str">
        <f t="shared" si="52"/>
        <v>T</v>
      </c>
      <c r="AM6" s="13" t="str">
        <f t="shared" si="52"/>
        <v>W</v>
      </c>
      <c r="AN6" s="13" t="str">
        <f t="shared" si="52"/>
        <v>T</v>
      </c>
      <c r="AO6" s="13" t="str">
        <f t="shared" si="52"/>
        <v>F</v>
      </c>
      <c r="AP6" s="13" t="str">
        <f t="shared" si="52"/>
        <v>S</v>
      </c>
      <c r="AQ6" s="13" t="str">
        <f t="shared" si="52"/>
        <v>S</v>
      </c>
      <c r="AR6" s="13" t="str">
        <f t="shared" si="52"/>
        <v>M</v>
      </c>
      <c r="AS6" s="13" t="str">
        <f t="shared" ref="AS6:DB6" si="53">LEFT(TEXT(AS5,"ddd"),1)</f>
        <v>T</v>
      </c>
      <c r="AT6" s="13" t="str">
        <f t="shared" si="53"/>
        <v>W</v>
      </c>
      <c r="AU6" s="13" t="str">
        <f t="shared" si="53"/>
        <v>T</v>
      </c>
      <c r="AV6" s="13" t="str">
        <f t="shared" si="53"/>
        <v>F</v>
      </c>
      <c r="AW6" s="13" t="str">
        <f t="shared" si="53"/>
        <v>S</v>
      </c>
      <c r="AX6" s="13" t="str">
        <f t="shared" si="53"/>
        <v>S</v>
      </c>
      <c r="AY6" s="13" t="str">
        <f t="shared" si="53"/>
        <v>M</v>
      </c>
      <c r="AZ6" s="13" t="str">
        <f t="shared" si="53"/>
        <v>T</v>
      </c>
      <c r="BA6" s="13" t="str">
        <f t="shared" si="53"/>
        <v>W</v>
      </c>
      <c r="BB6" s="13" t="str">
        <f t="shared" si="53"/>
        <v>T</v>
      </c>
      <c r="BC6" s="13" t="str">
        <f t="shared" si="53"/>
        <v>F</v>
      </c>
      <c r="BD6" s="13" t="str">
        <f t="shared" si="53"/>
        <v>S</v>
      </c>
      <c r="BE6" s="13" t="str">
        <f t="shared" si="53"/>
        <v>S</v>
      </c>
      <c r="BF6" s="13" t="str">
        <f t="shared" si="53"/>
        <v>M</v>
      </c>
      <c r="BG6" s="13" t="str">
        <f t="shared" si="53"/>
        <v>T</v>
      </c>
      <c r="BH6" s="13" t="str">
        <f t="shared" si="53"/>
        <v>W</v>
      </c>
      <c r="BI6" s="13" t="str">
        <f t="shared" si="53"/>
        <v>T</v>
      </c>
      <c r="BJ6" s="13" t="str">
        <f t="shared" si="53"/>
        <v>F</v>
      </c>
      <c r="BK6" s="13" t="str">
        <f t="shared" si="53"/>
        <v>S</v>
      </c>
      <c r="BL6" s="13" t="str">
        <f t="shared" si="53"/>
        <v>S</v>
      </c>
      <c r="BM6" s="13" t="str">
        <f t="shared" si="53"/>
        <v>M</v>
      </c>
      <c r="BN6" s="13" t="str">
        <f t="shared" si="53"/>
        <v>T</v>
      </c>
      <c r="BO6" s="13" t="str">
        <f t="shared" si="53"/>
        <v>W</v>
      </c>
      <c r="BP6" s="13" t="str">
        <f t="shared" si="53"/>
        <v>T</v>
      </c>
      <c r="BQ6" s="13" t="str">
        <f t="shared" si="53"/>
        <v>F</v>
      </c>
      <c r="BR6" s="13" t="str">
        <f t="shared" si="53"/>
        <v>S</v>
      </c>
      <c r="BS6" s="13" t="str">
        <f t="shared" si="53"/>
        <v>S</v>
      </c>
      <c r="BT6" s="13" t="str">
        <f t="shared" si="53"/>
        <v>M</v>
      </c>
      <c r="BU6" s="13" t="str">
        <f t="shared" si="53"/>
        <v>T</v>
      </c>
      <c r="BV6" s="13" t="str">
        <f t="shared" si="53"/>
        <v>W</v>
      </c>
      <c r="BW6" s="13" t="str">
        <f t="shared" si="53"/>
        <v>T</v>
      </c>
      <c r="BX6" s="13" t="str">
        <f t="shared" si="53"/>
        <v>F</v>
      </c>
      <c r="BY6" s="13" t="str">
        <f t="shared" si="53"/>
        <v>S</v>
      </c>
      <c r="BZ6" s="13" t="str">
        <f t="shared" si="53"/>
        <v>S</v>
      </c>
      <c r="CA6" s="13" t="str">
        <f t="shared" si="53"/>
        <v>M</v>
      </c>
      <c r="CB6" s="13" t="str">
        <f t="shared" si="53"/>
        <v>T</v>
      </c>
      <c r="CC6" s="13" t="str">
        <f t="shared" si="53"/>
        <v>W</v>
      </c>
      <c r="CD6" s="13" t="str">
        <f t="shared" si="53"/>
        <v>T</v>
      </c>
      <c r="CE6" s="13" t="str">
        <f t="shared" si="53"/>
        <v>F</v>
      </c>
      <c r="CF6" s="13" t="str">
        <f t="shared" si="53"/>
        <v>S</v>
      </c>
      <c r="CG6" s="13" t="str">
        <f t="shared" si="53"/>
        <v>S</v>
      </c>
      <c r="CH6" s="13" t="str">
        <f t="shared" si="53"/>
        <v>M</v>
      </c>
      <c r="CI6" s="13" t="str">
        <f t="shared" si="53"/>
        <v>T</v>
      </c>
      <c r="CJ6" s="13" t="str">
        <f t="shared" si="53"/>
        <v>W</v>
      </c>
      <c r="CK6" s="13" t="str">
        <f t="shared" si="53"/>
        <v>T</v>
      </c>
      <c r="CL6" s="13" t="str">
        <f t="shared" si="53"/>
        <v>F</v>
      </c>
      <c r="CM6" s="13" t="str">
        <f t="shared" si="53"/>
        <v>S</v>
      </c>
      <c r="CN6" s="13" t="str">
        <f t="shared" si="53"/>
        <v>S</v>
      </c>
      <c r="CO6" s="13" t="str">
        <f t="shared" si="53"/>
        <v>M</v>
      </c>
      <c r="CP6" s="13" t="str">
        <f t="shared" si="53"/>
        <v>T</v>
      </c>
      <c r="CQ6" s="13" t="str">
        <f t="shared" si="53"/>
        <v>W</v>
      </c>
      <c r="CR6" s="13" t="str">
        <f t="shared" si="53"/>
        <v>T</v>
      </c>
      <c r="CS6" s="13" t="str">
        <f t="shared" si="53"/>
        <v>F</v>
      </c>
      <c r="CT6" s="13" t="str">
        <f t="shared" si="53"/>
        <v>S</v>
      </c>
      <c r="CU6" s="13" t="str">
        <f t="shared" si="53"/>
        <v>S</v>
      </c>
      <c r="CV6" s="13" t="str">
        <f t="shared" si="53"/>
        <v>M</v>
      </c>
      <c r="CW6" s="13" t="str">
        <f t="shared" si="53"/>
        <v>T</v>
      </c>
      <c r="CX6" s="13" t="str">
        <f t="shared" si="53"/>
        <v>W</v>
      </c>
      <c r="CY6" s="13" t="str">
        <f t="shared" si="53"/>
        <v>T</v>
      </c>
      <c r="CZ6" s="13" t="str">
        <f t="shared" si="53"/>
        <v>F</v>
      </c>
      <c r="DA6" s="13" t="str">
        <f t="shared" si="53"/>
        <v>S</v>
      </c>
      <c r="DB6" s="13" t="str">
        <f t="shared" si="53"/>
        <v>S</v>
      </c>
    </row>
    <row r="7" spans="1:106" ht="30" hidden="1" customHeight="1" thickBot="1">
      <c r="A7" s="55" t="s">
        <v>28</v>
      </c>
      <c r="C7" s="59"/>
      <c r="E7"/>
      <c r="H7" t="str">
        <f>IF(OR(ISBLANK(task_start),ISBLANK(task_end)),"",task_end-task_start+1)</f>
        <v/>
      </c>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c r="AK7" s="41"/>
      <c r="AL7" s="41"/>
      <c r="AM7" s="41"/>
      <c r="AN7" s="41"/>
      <c r="AO7" s="41"/>
      <c r="AP7" s="41"/>
      <c r="AQ7" s="41"/>
      <c r="AR7" s="41"/>
      <c r="AS7" s="41"/>
      <c r="AT7" s="41"/>
      <c r="AU7" s="41"/>
      <c r="AV7" s="41"/>
      <c r="AW7" s="41"/>
      <c r="AX7" s="41"/>
      <c r="AY7" s="41"/>
      <c r="AZ7" s="41"/>
      <c r="BA7" s="41"/>
      <c r="BB7" s="41"/>
      <c r="BC7" s="41"/>
      <c r="BD7" s="41"/>
      <c r="BE7" s="41"/>
      <c r="BF7" s="41"/>
      <c r="BG7" s="41"/>
      <c r="BH7" s="41"/>
      <c r="BI7" s="41"/>
      <c r="BJ7" s="41"/>
      <c r="BK7" s="41"/>
      <c r="BL7" s="41"/>
    </row>
    <row r="8" spans="1:106" s="3" customFormat="1" ht="30" customHeight="1" thickBot="1">
      <c r="A8" s="56" t="s">
        <v>34</v>
      </c>
      <c r="B8" s="18" t="s">
        <v>41</v>
      </c>
      <c r="C8" s="68"/>
      <c r="D8" s="19"/>
      <c r="E8" s="20"/>
      <c r="F8" s="21"/>
      <c r="G8" s="17"/>
      <c r="H8" s="17" t="str">
        <f t="shared" ref="H8:H38" si="54">IF(OR(ISBLANK(task_start),ISBLANK(task_end)),"",task_end-task_start+1)</f>
        <v/>
      </c>
      <c r="I8" s="41"/>
      <c r="J8" s="41"/>
      <c r="K8" s="41"/>
      <c r="L8" s="41"/>
      <c r="M8" s="41"/>
      <c r="N8" s="41"/>
      <c r="O8" s="41"/>
      <c r="P8" s="41"/>
      <c r="Q8" s="41"/>
      <c r="R8" s="41"/>
      <c r="S8" s="41"/>
      <c r="T8" s="41"/>
      <c r="U8" s="41"/>
      <c r="V8" s="41"/>
      <c r="W8" s="41"/>
      <c r="X8" s="41"/>
      <c r="Y8" s="41"/>
      <c r="Z8" s="41"/>
      <c r="AA8" s="41"/>
      <c r="AB8" s="41"/>
      <c r="AC8" s="41"/>
      <c r="AD8" s="41"/>
      <c r="AE8" s="41"/>
      <c r="AF8" s="41"/>
      <c r="AG8" s="41"/>
      <c r="AH8" s="41"/>
      <c r="AI8" s="41"/>
      <c r="AJ8" s="41"/>
      <c r="AK8" s="41"/>
      <c r="AL8" s="41"/>
      <c r="AM8" s="41"/>
      <c r="AN8" s="41"/>
      <c r="AO8" s="41"/>
      <c r="AP8" s="41"/>
      <c r="AQ8" s="41"/>
      <c r="AR8" s="41"/>
      <c r="AS8" s="41"/>
      <c r="AT8" s="41"/>
      <c r="AU8" s="41"/>
      <c r="AV8" s="41"/>
      <c r="AW8" s="41"/>
      <c r="AX8" s="41"/>
      <c r="AY8" s="41"/>
      <c r="AZ8" s="41"/>
      <c r="BA8" s="41"/>
      <c r="BB8" s="41"/>
      <c r="BC8" s="41"/>
      <c r="BD8" s="41"/>
      <c r="BE8" s="41"/>
      <c r="BF8" s="41"/>
      <c r="BG8" s="41"/>
      <c r="BH8" s="41"/>
      <c r="BI8" s="41"/>
      <c r="BJ8" s="41"/>
      <c r="BK8" s="41"/>
      <c r="BL8" s="41"/>
      <c r="BM8" s="41"/>
      <c r="BN8" s="41"/>
      <c r="BO8" s="41"/>
      <c r="BP8" s="41"/>
      <c r="BQ8" s="41"/>
      <c r="BR8" s="41"/>
      <c r="BS8" s="41"/>
      <c r="BT8" s="41"/>
      <c r="BU8" s="41"/>
      <c r="BV8" s="41"/>
      <c r="BW8" s="41"/>
      <c r="BX8" s="41"/>
      <c r="BY8" s="41"/>
      <c r="BZ8" s="41"/>
      <c r="CA8" s="41"/>
      <c r="CB8" s="41"/>
      <c r="CC8" s="41"/>
      <c r="CD8" s="41"/>
      <c r="CE8" s="41"/>
      <c r="CF8" s="41"/>
      <c r="CG8" s="41"/>
      <c r="CH8" s="41"/>
      <c r="CI8" s="41"/>
      <c r="CJ8" s="41"/>
      <c r="CK8" s="41"/>
      <c r="CL8" s="41"/>
      <c r="CM8" s="41"/>
      <c r="CN8" s="41"/>
      <c r="CO8" s="41"/>
      <c r="CP8" s="41"/>
      <c r="CQ8" s="41"/>
      <c r="CR8" s="41"/>
      <c r="CS8" s="41"/>
      <c r="CT8" s="41"/>
      <c r="CU8" s="41"/>
      <c r="CV8" s="41"/>
      <c r="CW8" s="41"/>
      <c r="CX8" s="41"/>
      <c r="CY8" s="41"/>
      <c r="CZ8" s="41"/>
      <c r="DA8" s="41"/>
      <c r="DB8" s="41"/>
    </row>
    <row r="9" spans="1:106" s="3" customFormat="1" ht="30" customHeight="1" thickBot="1">
      <c r="A9" s="56" t="s">
        <v>35</v>
      </c>
      <c r="B9" s="81" t="s">
        <v>43</v>
      </c>
      <c r="C9" s="85" t="s">
        <v>68</v>
      </c>
      <c r="D9" s="22">
        <v>1</v>
      </c>
      <c r="E9" s="63">
        <f>Project_Start</f>
        <v>43473</v>
      </c>
      <c r="F9" s="63">
        <f>E9+14</f>
        <v>43487</v>
      </c>
      <c r="G9" s="17"/>
      <c r="H9" s="17">
        <f t="shared" si="54"/>
        <v>15</v>
      </c>
      <c r="I9" s="41"/>
      <c r="J9" s="41"/>
      <c r="K9" s="41"/>
      <c r="L9" s="41"/>
      <c r="M9" s="41"/>
      <c r="N9" s="41"/>
      <c r="O9" s="41"/>
      <c r="P9" s="41"/>
      <c r="Q9" s="41"/>
      <c r="R9" s="41"/>
      <c r="S9" s="41"/>
      <c r="T9" s="41"/>
      <c r="U9" s="41"/>
      <c r="V9" s="41"/>
      <c r="W9" s="41"/>
      <c r="X9" s="41"/>
      <c r="Y9" s="41"/>
      <c r="Z9" s="41"/>
      <c r="AA9" s="41"/>
      <c r="AB9" s="41"/>
      <c r="AC9" s="41"/>
      <c r="AD9" s="41"/>
      <c r="AE9" s="41"/>
      <c r="AF9" s="41"/>
      <c r="AG9" s="41"/>
      <c r="AH9" s="41"/>
      <c r="AI9" s="41"/>
      <c r="AJ9" s="41"/>
      <c r="AK9" s="41"/>
      <c r="AL9" s="41"/>
      <c r="AM9" s="41"/>
      <c r="AN9" s="41"/>
      <c r="AO9" s="41"/>
      <c r="AP9" s="41"/>
      <c r="AQ9" s="41"/>
      <c r="AR9" s="41"/>
      <c r="AS9" s="41"/>
      <c r="AT9" s="41"/>
      <c r="AU9" s="41"/>
      <c r="AV9" s="41"/>
      <c r="AW9" s="41"/>
      <c r="AX9" s="41"/>
      <c r="AY9" s="41"/>
      <c r="AZ9" s="41"/>
      <c r="BA9" s="41"/>
      <c r="BB9" s="41"/>
      <c r="BC9" s="41"/>
      <c r="BD9" s="41"/>
      <c r="BE9" s="41"/>
      <c r="BF9" s="41"/>
      <c r="BG9" s="41"/>
      <c r="BH9" s="41"/>
      <c r="BI9" s="41"/>
      <c r="BJ9" s="41"/>
      <c r="BK9" s="41"/>
      <c r="BL9" s="41"/>
      <c r="BM9" s="41"/>
      <c r="BN9" s="41"/>
      <c r="BO9" s="41"/>
      <c r="BP9" s="41"/>
      <c r="BQ9" s="41"/>
      <c r="BR9" s="41"/>
      <c r="BS9" s="41"/>
      <c r="BT9" s="41"/>
      <c r="BU9" s="41"/>
      <c r="BV9" s="41"/>
      <c r="BW9" s="41"/>
      <c r="BX9" s="41"/>
      <c r="BY9" s="41"/>
      <c r="BZ9" s="41"/>
      <c r="CA9" s="41"/>
      <c r="CB9" s="41"/>
      <c r="CC9" s="41"/>
      <c r="CD9" s="41"/>
      <c r="CE9" s="41"/>
      <c r="CF9" s="41"/>
      <c r="CG9" s="41"/>
      <c r="CH9" s="41"/>
      <c r="CI9" s="41"/>
      <c r="CJ9" s="41"/>
      <c r="CK9" s="41"/>
      <c r="CL9" s="41"/>
      <c r="CM9" s="41"/>
      <c r="CN9" s="41"/>
      <c r="CO9" s="41"/>
      <c r="CP9" s="41"/>
      <c r="CQ9" s="41"/>
      <c r="CR9" s="41"/>
      <c r="CS9" s="41"/>
      <c r="CT9" s="41"/>
      <c r="CU9" s="41"/>
      <c r="CV9" s="41"/>
      <c r="CW9" s="41"/>
      <c r="CX9" s="41"/>
      <c r="CY9" s="41"/>
      <c r="CZ9" s="41"/>
      <c r="DA9" s="41"/>
      <c r="DB9" s="41"/>
    </row>
    <row r="10" spans="1:106" s="3" customFormat="1" ht="30" customHeight="1" thickBot="1">
      <c r="A10" s="56" t="s">
        <v>36</v>
      </c>
      <c r="B10" s="81" t="s">
        <v>44</v>
      </c>
      <c r="C10" s="85" t="s">
        <v>68</v>
      </c>
      <c r="D10" s="22">
        <v>1</v>
      </c>
      <c r="E10" s="63">
        <f>F9</f>
        <v>43487</v>
      </c>
      <c r="F10" s="63">
        <f>E10+2</f>
        <v>43489</v>
      </c>
      <c r="G10" s="17"/>
      <c r="H10" s="17">
        <f t="shared" si="54"/>
        <v>3</v>
      </c>
      <c r="I10" s="41"/>
      <c r="J10" s="41"/>
      <c r="K10" s="41"/>
      <c r="L10" s="41"/>
      <c r="M10" s="41"/>
      <c r="N10" s="41"/>
      <c r="O10" s="41"/>
      <c r="P10" s="41"/>
      <c r="Q10" s="41"/>
      <c r="R10" s="41"/>
      <c r="S10" s="41"/>
      <c r="T10" s="41"/>
      <c r="U10" s="42"/>
      <c r="V10" s="42"/>
      <c r="W10" s="41"/>
      <c r="X10" s="41"/>
      <c r="Y10" s="41"/>
      <c r="Z10" s="41"/>
      <c r="AA10" s="41"/>
      <c r="AB10" s="41"/>
      <c r="AC10" s="41"/>
      <c r="AD10" s="41"/>
      <c r="AE10" s="41"/>
      <c r="AF10" s="41"/>
      <c r="AG10" s="41"/>
      <c r="AH10" s="41"/>
      <c r="AI10" s="41"/>
      <c r="AJ10" s="41"/>
      <c r="AK10" s="41"/>
      <c r="AL10" s="41"/>
      <c r="AM10" s="41"/>
      <c r="AN10" s="41"/>
      <c r="AO10" s="41"/>
      <c r="AP10" s="41"/>
      <c r="AQ10" s="41"/>
      <c r="AR10" s="41"/>
      <c r="AS10" s="41"/>
      <c r="AT10" s="41"/>
      <c r="AU10" s="41"/>
      <c r="AV10" s="41"/>
      <c r="AW10" s="41"/>
      <c r="AX10" s="41"/>
      <c r="AY10" s="41"/>
      <c r="AZ10" s="41"/>
      <c r="BA10" s="41"/>
      <c r="BB10" s="41"/>
      <c r="BC10" s="41"/>
      <c r="BD10" s="41"/>
      <c r="BE10" s="41"/>
      <c r="BF10" s="41"/>
      <c r="BG10" s="41"/>
      <c r="BH10" s="41"/>
      <c r="BI10" s="41"/>
      <c r="BJ10" s="41"/>
      <c r="BK10" s="41"/>
      <c r="BL10" s="41"/>
      <c r="BM10" s="41"/>
      <c r="BN10" s="41"/>
      <c r="BO10" s="41"/>
      <c r="BP10" s="41"/>
      <c r="BQ10" s="41"/>
      <c r="BR10" s="41"/>
      <c r="BS10" s="41"/>
      <c r="BT10" s="41"/>
      <c r="BU10" s="41"/>
      <c r="BV10" s="41"/>
      <c r="BW10" s="41"/>
      <c r="BX10" s="41"/>
      <c r="BY10" s="41"/>
      <c r="BZ10" s="41"/>
      <c r="CA10" s="41"/>
      <c r="CB10" s="41"/>
      <c r="CC10" s="41"/>
      <c r="CD10" s="41"/>
      <c r="CE10" s="41"/>
      <c r="CF10" s="41"/>
      <c r="CG10" s="41"/>
      <c r="CH10" s="41"/>
      <c r="CI10" s="41"/>
      <c r="CJ10" s="41"/>
      <c r="CK10" s="41"/>
      <c r="CL10" s="41"/>
      <c r="CM10" s="41"/>
      <c r="CN10" s="41"/>
      <c r="CO10" s="41"/>
      <c r="CP10" s="41"/>
      <c r="CQ10" s="41"/>
      <c r="CR10" s="41"/>
      <c r="CS10" s="41"/>
      <c r="CT10" s="41"/>
      <c r="CU10" s="41"/>
      <c r="CV10" s="41"/>
      <c r="CW10" s="41"/>
      <c r="CX10" s="41"/>
      <c r="CY10" s="41"/>
      <c r="CZ10" s="41"/>
      <c r="DA10" s="41"/>
      <c r="DB10" s="41"/>
    </row>
    <row r="11" spans="1:106" s="3" customFormat="1" ht="30" customHeight="1" thickBot="1">
      <c r="A11" s="55"/>
      <c r="B11" s="81" t="s">
        <v>45</v>
      </c>
      <c r="C11" s="85" t="s">
        <v>69</v>
      </c>
      <c r="D11" s="22">
        <v>1</v>
      </c>
      <c r="E11" s="63">
        <f>F10</f>
        <v>43489</v>
      </c>
      <c r="F11" s="63">
        <f>E11+4</f>
        <v>43493</v>
      </c>
      <c r="G11" s="17"/>
      <c r="H11" s="17">
        <f t="shared" si="54"/>
        <v>5</v>
      </c>
      <c r="I11" s="41"/>
      <c r="J11" s="41"/>
      <c r="K11" s="41"/>
      <c r="L11" s="41"/>
      <c r="M11" s="41"/>
      <c r="N11" s="41"/>
      <c r="O11" s="41"/>
      <c r="P11" s="41"/>
      <c r="Q11" s="41"/>
      <c r="R11" s="41"/>
      <c r="S11" s="41"/>
      <c r="T11" s="41"/>
      <c r="U11" s="41"/>
      <c r="V11" s="41"/>
      <c r="W11" s="41"/>
      <c r="X11" s="41"/>
      <c r="Y11" s="41"/>
      <c r="Z11" s="41"/>
      <c r="AA11" s="41"/>
      <c r="AB11" s="41"/>
      <c r="AC11" s="41"/>
      <c r="AD11" s="41"/>
      <c r="AE11" s="41"/>
      <c r="AF11" s="41"/>
      <c r="AG11" s="41"/>
      <c r="AH11" s="41"/>
      <c r="AI11" s="41"/>
      <c r="AJ11" s="41"/>
      <c r="AK11" s="41"/>
      <c r="AL11" s="41"/>
      <c r="AM11" s="41"/>
      <c r="AN11" s="41"/>
      <c r="AO11" s="41"/>
      <c r="AP11" s="41"/>
      <c r="AQ11" s="41"/>
      <c r="AR11" s="41"/>
      <c r="AS11" s="41"/>
      <c r="AT11" s="41"/>
      <c r="AU11" s="41"/>
      <c r="AV11" s="41"/>
      <c r="AW11" s="41"/>
      <c r="AX11" s="41"/>
      <c r="AY11" s="41"/>
      <c r="AZ11" s="41"/>
      <c r="BA11" s="41"/>
      <c r="BB11" s="41"/>
      <c r="BC11" s="41"/>
      <c r="BD11" s="41"/>
      <c r="BE11" s="41"/>
      <c r="BF11" s="41"/>
      <c r="BG11" s="41"/>
      <c r="BH11" s="41"/>
      <c r="BI11" s="41"/>
      <c r="BJ11" s="41"/>
      <c r="BK11" s="41"/>
      <c r="BL11" s="41"/>
      <c r="BM11" s="41"/>
      <c r="BN11" s="41"/>
      <c r="BO11" s="41"/>
      <c r="BP11" s="41"/>
      <c r="BQ11" s="41"/>
      <c r="BR11" s="41"/>
      <c r="BS11" s="41"/>
      <c r="BT11" s="41"/>
      <c r="BU11" s="41"/>
      <c r="BV11" s="41"/>
      <c r="BW11" s="41"/>
      <c r="BX11" s="41"/>
      <c r="BY11" s="41"/>
      <c r="BZ11" s="41"/>
      <c r="CA11" s="41"/>
      <c r="CB11" s="41"/>
      <c r="CC11" s="41"/>
      <c r="CD11" s="41"/>
      <c r="CE11" s="41"/>
      <c r="CF11" s="41"/>
      <c r="CG11" s="41"/>
      <c r="CH11" s="41"/>
      <c r="CI11" s="41"/>
      <c r="CJ11" s="41"/>
      <c r="CK11" s="41"/>
      <c r="CL11" s="41"/>
      <c r="CM11" s="41"/>
      <c r="CN11" s="41"/>
      <c r="CO11" s="41"/>
      <c r="CP11" s="41"/>
      <c r="CQ11" s="41"/>
      <c r="CR11" s="41"/>
      <c r="CS11" s="41"/>
      <c r="CT11" s="41"/>
      <c r="CU11" s="41"/>
      <c r="CV11" s="41"/>
      <c r="CW11" s="41"/>
      <c r="CX11" s="41"/>
      <c r="CY11" s="41"/>
      <c r="CZ11" s="41"/>
      <c r="DA11" s="41"/>
      <c r="DB11" s="41"/>
    </row>
    <row r="12" spans="1:106" s="3" customFormat="1" ht="30" customHeight="1" thickBot="1">
      <c r="A12" s="55"/>
      <c r="B12" s="81" t="s">
        <v>46</v>
      </c>
      <c r="C12" s="85" t="s">
        <v>68</v>
      </c>
      <c r="D12" s="22">
        <v>1</v>
      </c>
      <c r="E12" s="63">
        <f>F11</f>
        <v>43493</v>
      </c>
      <c r="F12" s="63">
        <f>E12+7</f>
        <v>43500</v>
      </c>
      <c r="G12" s="17"/>
      <c r="H12" s="17">
        <f t="shared" si="54"/>
        <v>8</v>
      </c>
      <c r="I12" s="41"/>
      <c r="J12" s="41"/>
      <c r="K12" s="41"/>
      <c r="L12" s="41"/>
      <c r="M12" s="41"/>
      <c r="N12" s="41"/>
      <c r="O12" s="41"/>
      <c r="P12" s="41"/>
      <c r="Q12" s="41"/>
      <c r="R12" s="41"/>
      <c r="S12" s="41"/>
      <c r="T12" s="41"/>
      <c r="U12" s="41"/>
      <c r="V12" s="41"/>
      <c r="W12" s="41"/>
      <c r="X12" s="41"/>
      <c r="Y12" s="42"/>
      <c r="Z12" s="41"/>
      <c r="AA12" s="41"/>
      <c r="AB12" s="41"/>
      <c r="AC12" s="41"/>
      <c r="AD12" s="41"/>
      <c r="AE12" s="41"/>
      <c r="AF12" s="41"/>
      <c r="AG12" s="41"/>
      <c r="AH12" s="41"/>
      <c r="AI12" s="41"/>
      <c r="AJ12" s="41"/>
      <c r="AK12" s="41"/>
      <c r="AL12" s="41"/>
      <c r="AM12" s="41"/>
      <c r="AN12" s="41"/>
      <c r="AO12" s="41"/>
      <c r="AP12" s="41"/>
      <c r="AQ12" s="41"/>
      <c r="AR12" s="41"/>
      <c r="AS12" s="41"/>
      <c r="AT12" s="41"/>
      <c r="AU12" s="41"/>
      <c r="AV12" s="41"/>
      <c r="AW12" s="41"/>
      <c r="AX12" s="41"/>
      <c r="AY12" s="41"/>
      <c r="AZ12" s="41"/>
      <c r="BA12" s="41"/>
      <c r="BB12" s="41"/>
      <c r="BC12" s="41"/>
      <c r="BD12" s="41"/>
      <c r="BE12" s="41"/>
      <c r="BF12" s="41"/>
      <c r="BG12" s="41"/>
      <c r="BH12" s="41"/>
      <c r="BI12" s="41"/>
      <c r="BJ12" s="41"/>
      <c r="BK12" s="41"/>
      <c r="BL12" s="41"/>
      <c r="BM12" s="41"/>
      <c r="BN12" s="41"/>
      <c r="BO12" s="41"/>
      <c r="BP12" s="41"/>
      <c r="BQ12" s="41"/>
      <c r="BR12" s="41"/>
      <c r="BS12" s="41"/>
      <c r="BT12" s="41"/>
      <c r="BU12" s="41"/>
      <c r="BV12" s="41"/>
      <c r="BW12" s="41"/>
      <c r="BX12" s="41"/>
      <c r="BY12" s="41"/>
      <c r="BZ12" s="41"/>
      <c r="CA12" s="41"/>
      <c r="CB12" s="41"/>
      <c r="CC12" s="41"/>
      <c r="CD12" s="41"/>
      <c r="CE12" s="41"/>
      <c r="CF12" s="41"/>
      <c r="CG12" s="41"/>
      <c r="CH12" s="41"/>
      <c r="CI12" s="41"/>
      <c r="CJ12" s="41"/>
      <c r="CK12" s="41"/>
      <c r="CL12" s="41"/>
      <c r="CM12" s="41"/>
      <c r="CN12" s="41"/>
      <c r="CO12" s="41"/>
      <c r="CP12" s="41"/>
      <c r="CQ12" s="41"/>
      <c r="CR12" s="41"/>
      <c r="CS12" s="41"/>
      <c r="CT12" s="41"/>
      <c r="CU12" s="41"/>
      <c r="CV12" s="41"/>
      <c r="CW12" s="41"/>
      <c r="CX12" s="41"/>
      <c r="CY12" s="41"/>
      <c r="CZ12" s="41"/>
      <c r="DA12" s="41"/>
      <c r="DB12" s="41"/>
    </row>
    <row r="13" spans="1:106" s="3" customFormat="1" ht="30" customHeight="1" thickBot="1">
      <c r="A13" s="55"/>
      <c r="B13" s="81" t="s">
        <v>48</v>
      </c>
      <c r="C13" s="85" t="s">
        <v>70</v>
      </c>
      <c r="D13" s="22">
        <v>1</v>
      </c>
      <c r="E13" s="63">
        <f>F12</f>
        <v>43500</v>
      </c>
      <c r="F13" s="63">
        <f>E13+24</f>
        <v>43524</v>
      </c>
      <c r="G13" s="17"/>
      <c r="H13" s="17"/>
      <c r="I13" s="41"/>
      <c r="J13" s="41"/>
      <c r="K13" s="41"/>
      <c r="L13" s="41"/>
      <c r="M13" s="41"/>
      <c r="N13" s="41"/>
      <c r="O13" s="41"/>
      <c r="P13" s="41"/>
      <c r="Q13" s="41"/>
      <c r="R13" s="41"/>
      <c r="S13" s="41"/>
      <c r="T13" s="41"/>
      <c r="U13" s="41"/>
      <c r="V13" s="41"/>
      <c r="W13" s="41"/>
      <c r="X13" s="41"/>
      <c r="Y13" s="42"/>
      <c r="Z13" s="41"/>
      <c r="AA13" s="41"/>
      <c r="AB13" s="41"/>
      <c r="AC13" s="41"/>
      <c r="AD13" s="41"/>
      <c r="AE13" s="41"/>
      <c r="AF13" s="41"/>
      <c r="AG13" s="41"/>
      <c r="AH13" s="41"/>
      <c r="AI13" s="41"/>
      <c r="AJ13" s="41"/>
      <c r="AK13" s="41"/>
      <c r="AL13" s="41"/>
      <c r="AM13" s="41"/>
      <c r="AN13" s="41"/>
      <c r="AO13" s="41"/>
      <c r="AP13" s="41"/>
      <c r="AQ13" s="41"/>
      <c r="AR13" s="41"/>
      <c r="AS13" s="41"/>
      <c r="AT13" s="41"/>
      <c r="AU13" s="41"/>
      <c r="AV13" s="41"/>
      <c r="AW13" s="41"/>
      <c r="AX13" s="41"/>
      <c r="AY13" s="41"/>
      <c r="AZ13" s="41"/>
      <c r="BA13" s="41"/>
      <c r="BB13" s="41"/>
      <c r="BC13" s="41"/>
      <c r="BD13" s="41"/>
      <c r="BE13" s="41"/>
      <c r="BF13" s="41"/>
      <c r="BG13" s="41"/>
      <c r="BH13" s="41"/>
      <c r="BI13" s="41"/>
      <c r="BJ13" s="41"/>
      <c r="BK13" s="41"/>
      <c r="BL13" s="41"/>
      <c r="BM13" s="41"/>
      <c r="BN13" s="41"/>
      <c r="BO13" s="41"/>
      <c r="BP13" s="41"/>
      <c r="BQ13" s="41"/>
      <c r="BR13" s="41"/>
      <c r="BS13" s="41"/>
      <c r="BT13" s="41"/>
      <c r="BU13" s="41"/>
      <c r="BV13" s="41"/>
      <c r="BW13" s="41"/>
      <c r="BX13" s="41"/>
      <c r="BY13" s="41"/>
      <c r="BZ13" s="41"/>
      <c r="CA13" s="41"/>
      <c r="CB13" s="41"/>
      <c r="CC13" s="41"/>
      <c r="CD13" s="41"/>
      <c r="CE13" s="41"/>
      <c r="CF13" s="41"/>
      <c r="CG13" s="41"/>
      <c r="CH13" s="41"/>
      <c r="CI13" s="41"/>
      <c r="CJ13" s="41"/>
      <c r="CK13" s="41"/>
      <c r="CL13" s="41"/>
      <c r="CM13" s="41"/>
      <c r="CN13" s="41"/>
      <c r="CO13" s="41"/>
      <c r="CP13" s="41"/>
      <c r="CQ13" s="41"/>
      <c r="CR13" s="41"/>
      <c r="CS13" s="41"/>
      <c r="CT13" s="41"/>
      <c r="CU13" s="41"/>
      <c r="CV13" s="41"/>
      <c r="CW13" s="41"/>
      <c r="CX13" s="41"/>
      <c r="CY13" s="41"/>
      <c r="CZ13" s="41"/>
      <c r="DA13" s="41"/>
      <c r="DB13" s="41"/>
    </row>
    <row r="14" spans="1:106" s="3" customFormat="1" ht="30" customHeight="1" thickBot="1">
      <c r="A14" s="55" t="s">
        <v>49</v>
      </c>
      <c r="B14" s="81" t="s">
        <v>47</v>
      </c>
      <c r="C14" s="85" t="s">
        <v>69</v>
      </c>
      <c r="D14" s="22">
        <v>1</v>
      </c>
      <c r="E14" s="63">
        <f>E13</f>
        <v>43500</v>
      </c>
      <c r="F14" s="63">
        <f>E14+10</f>
        <v>43510</v>
      </c>
      <c r="G14" s="17"/>
      <c r="H14" s="17"/>
      <c r="I14" s="41"/>
      <c r="J14" s="41"/>
      <c r="K14" s="41"/>
      <c r="L14" s="41"/>
      <c r="M14" s="41"/>
      <c r="N14" s="41"/>
      <c r="O14" s="41"/>
      <c r="P14" s="41"/>
      <c r="Q14" s="41"/>
      <c r="R14" s="41"/>
      <c r="S14" s="41"/>
      <c r="T14" s="41"/>
      <c r="U14" s="41"/>
      <c r="V14" s="41"/>
      <c r="W14" s="41"/>
      <c r="X14" s="41"/>
      <c r="Y14" s="42"/>
      <c r="Z14" s="41"/>
      <c r="AA14" s="41"/>
      <c r="AB14" s="41"/>
      <c r="AC14" s="41"/>
      <c r="AD14" s="41"/>
      <c r="AE14" s="41"/>
      <c r="AF14" s="41"/>
      <c r="AG14" s="41"/>
      <c r="AH14" s="41"/>
      <c r="AI14" s="41"/>
      <c r="AJ14" s="41"/>
      <c r="AK14" s="41"/>
      <c r="AL14" s="41"/>
      <c r="AM14" s="41"/>
      <c r="AN14" s="41"/>
      <c r="AO14" s="41"/>
      <c r="AP14" s="41"/>
      <c r="AQ14" s="41"/>
      <c r="AR14" s="41"/>
      <c r="AS14" s="41"/>
      <c r="AT14" s="41"/>
      <c r="AU14" s="41"/>
      <c r="AV14" s="41"/>
      <c r="AW14" s="41"/>
      <c r="AX14" s="41"/>
      <c r="AY14" s="41"/>
      <c r="AZ14" s="41"/>
      <c r="BA14" s="41"/>
      <c r="BB14" s="41"/>
      <c r="BC14" s="41"/>
      <c r="BD14" s="41"/>
      <c r="BE14" s="41"/>
      <c r="BF14" s="41"/>
      <c r="BG14" s="41"/>
      <c r="BH14" s="41"/>
      <c r="BI14" s="41"/>
      <c r="BJ14" s="41"/>
      <c r="BK14" s="41"/>
      <c r="BL14" s="41"/>
      <c r="BM14" s="41"/>
      <c r="BN14" s="41"/>
      <c r="BO14" s="41"/>
      <c r="BP14" s="41"/>
      <c r="BQ14" s="41"/>
      <c r="BR14" s="41"/>
      <c r="BS14" s="41"/>
      <c r="BT14" s="41"/>
      <c r="BU14" s="41"/>
      <c r="BV14" s="41"/>
      <c r="BW14" s="41"/>
      <c r="BX14" s="41"/>
      <c r="BY14" s="41"/>
      <c r="BZ14" s="41"/>
      <c r="CA14" s="41"/>
      <c r="CB14" s="41"/>
      <c r="CC14" s="41"/>
      <c r="CD14" s="41"/>
      <c r="CE14" s="41"/>
      <c r="CF14" s="41"/>
      <c r="CG14" s="41"/>
      <c r="CH14" s="41"/>
      <c r="CI14" s="41"/>
      <c r="CJ14" s="41"/>
      <c r="CK14" s="41"/>
      <c r="CL14" s="41"/>
      <c r="CM14" s="41"/>
      <c r="CN14" s="41"/>
      <c r="CO14" s="41"/>
      <c r="CP14" s="41"/>
      <c r="CQ14" s="41"/>
      <c r="CR14" s="41"/>
      <c r="CS14" s="41"/>
      <c r="CT14" s="41"/>
      <c r="CU14" s="41"/>
      <c r="CV14" s="41"/>
      <c r="CW14" s="41"/>
      <c r="CX14" s="41"/>
      <c r="CY14" s="41"/>
      <c r="CZ14" s="41"/>
      <c r="DA14" s="41"/>
      <c r="DB14" s="41"/>
    </row>
    <row r="15" spans="1:106" s="3" customFormat="1" ht="30" customHeight="1" thickBot="1">
      <c r="A15" s="55"/>
      <c r="B15" s="81" t="s">
        <v>50</v>
      </c>
      <c r="C15" s="85" t="s">
        <v>68</v>
      </c>
      <c r="D15" s="22">
        <v>1</v>
      </c>
      <c r="E15" s="63">
        <f>E9+7</f>
        <v>43480</v>
      </c>
      <c r="F15" s="63">
        <f>E15+15</f>
        <v>43495</v>
      </c>
      <c r="G15" s="17"/>
      <c r="H15" s="17"/>
      <c r="I15" s="41"/>
      <c r="J15" s="41"/>
      <c r="K15" s="41"/>
      <c r="L15" s="41"/>
      <c r="M15" s="41"/>
      <c r="N15" s="41"/>
      <c r="O15" s="41"/>
      <c r="P15" s="41"/>
      <c r="Q15" s="41"/>
      <c r="R15" s="41"/>
      <c r="S15" s="41"/>
      <c r="T15" s="41"/>
      <c r="U15" s="41"/>
      <c r="V15" s="41"/>
      <c r="W15" s="41"/>
      <c r="X15" s="41"/>
      <c r="Y15" s="42"/>
      <c r="Z15" s="41"/>
      <c r="AA15" s="41"/>
      <c r="AB15" s="41"/>
      <c r="AC15" s="41"/>
      <c r="AD15" s="41"/>
      <c r="AE15" s="41"/>
      <c r="AF15" s="41"/>
      <c r="AG15" s="41"/>
      <c r="AH15" s="41"/>
      <c r="AI15" s="41"/>
      <c r="AJ15" s="41"/>
      <c r="AK15" s="41"/>
      <c r="AL15" s="41"/>
      <c r="AM15" s="41"/>
      <c r="AN15" s="41"/>
      <c r="AO15" s="41"/>
      <c r="AP15" s="41"/>
      <c r="AQ15" s="41"/>
      <c r="AR15" s="41"/>
      <c r="AS15" s="41"/>
      <c r="AT15" s="41"/>
      <c r="AU15" s="41"/>
      <c r="AV15" s="41"/>
      <c r="AW15" s="41"/>
      <c r="AX15" s="41"/>
      <c r="AY15" s="41"/>
      <c r="AZ15" s="41"/>
      <c r="BA15" s="41"/>
      <c r="BB15" s="41"/>
      <c r="BC15" s="41"/>
      <c r="BD15" s="41"/>
      <c r="BE15" s="41"/>
      <c r="BF15" s="41"/>
      <c r="BG15" s="41"/>
      <c r="BH15" s="41"/>
      <c r="BI15" s="41"/>
      <c r="BJ15" s="41"/>
      <c r="BK15" s="41"/>
      <c r="BL15" s="41"/>
      <c r="BM15" s="41"/>
      <c r="BN15" s="41"/>
      <c r="BO15" s="41"/>
      <c r="BP15" s="41"/>
      <c r="BQ15" s="41"/>
      <c r="BR15" s="41"/>
      <c r="BS15" s="41"/>
      <c r="BT15" s="41"/>
      <c r="BU15" s="41"/>
      <c r="BV15" s="41"/>
      <c r="BW15" s="41"/>
      <c r="BX15" s="41"/>
      <c r="BY15" s="41"/>
      <c r="BZ15" s="41"/>
      <c r="CA15" s="41"/>
      <c r="CB15" s="41"/>
      <c r="CC15" s="41"/>
      <c r="CD15" s="41"/>
      <c r="CE15" s="41"/>
      <c r="CF15" s="41"/>
      <c r="CG15" s="41"/>
      <c r="CH15" s="41"/>
      <c r="CI15" s="41"/>
      <c r="CJ15" s="41"/>
      <c r="CK15" s="41"/>
      <c r="CL15" s="41"/>
      <c r="CM15" s="41"/>
      <c r="CN15" s="41"/>
      <c r="CO15" s="41"/>
      <c r="CP15" s="41"/>
      <c r="CQ15" s="41"/>
      <c r="CR15" s="41"/>
      <c r="CS15" s="41"/>
      <c r="CT15" s="41"/>
      <c r="CU15" s="41"/>
      <c r="CV15" s="41"/>
      <c r="CW15" s="41"/>
      <c r="CX15" s="41"/>
      <c r="CY15" s="41"/>
      <c r="CZ15" s="41"/>
      <c r="DA15" s="41"/>
      <c r="DB15" s="41"/>
    </row>
    <row r="16" spans="1:106" s="3" customFormat="1" ht="30" customHeight="1" thickBot="1">
      <c r="A16" s="55"/>
      <c r="B16" s="81" t="s">
        <v>51</v>
      </c>
      <c r="C16" s="85" t="s">
        <v>68</v>
      </c>
      <c r="D16" s="22">
        <v>1</v>
      </c>
      <c r="E16" s="63">
        <f>E15</f>
        <v>43480</v>
      </c>
      <c r="F16" s="63">
        <f>F15</f>
        <v>43495</v>
      </c>
      <c r="G16" s="17"/>
      <c r="H16" s="17">
        <f t="shared" si="54"/>
        <v>16</v>
      </c>
      <c r="I16" s="41"/>
      <c r="J16" s="41"/>
      <c r="K16" s="41"/>
      <c r="L16" s="41"/>
      <c r="M16" s="41"/>
      <c r="N16" s="41"/>
      <c r="O16" s="41"/>
      <c r="P16" s="41"/>
      <c r="Q16" s="41"/>
      <c r="R16" s="41"/>
      <c r="S16" s="41"/>
      <c r="T16" s="41"/>
      <c r="U16" s="41"/>
      <c r="V16" s="41"/>
      <c r="W16" s="41"/>
      <c r="X16" s="41"/>
      <c r="Y16" s="41"/>
      <c r="Z16" s="41"/>
      <c r="AA16" s="41"/>
      <c r="AB16" s="41"/>
      <c r="AC16" s="41"/>
      <c r="AD16" s="41"/>
      <c r="AE16" s="41"/>
      <c r="AF16" s="41"/>
      <c r="AG16" s="41"/>
      <c r="AH16" s="41"/>
      <c r="AI16" s="41"/>
      <c r="AJ16" s="41"/>
      <c r="AK16" s="41"/>
      <c r="AL16" s="41"/>
      <c r="AM16" s="41"/>
      <c r="AN16" s="41"/>
      <c r="AO16" s="41"/>
      <c r="AP16" s="41"/>
      <c r="AQ16" s="41"/>
      <c r="AR16" s="41"/>
      <c r="AS16" s="41"/>
      <c r="AT16" s="41"/>
      <c r="AU16" s="41"/>
      <c r="AV16" s="41"/>
      <c r="AW16" s="41"/>
      <c r="AX16" s="41"/>
      <c r="AY16" s="41"/>
      <c r="AZ16" s="41"/>
      <c r="BA16" s="41"/>
      <c r="BB16" s="41"/>
      <c r="BC16" s="41"/>
      <c r="BD16" s="41"/>
      <c r="BE16" s="41"/>
      <c r="BF16" s="41"/>
      <c r="BG16" s="41"/>
      <c r="BH16" s="41"/>
      <c r="BI16" s="41"/>
      <c r="BJ16" s="41"/>
      <c r="BK16" s="41"/>
      <c r="BL16" s="41"/>
      <c r="BM16" s="41"/>
      <c r="BN16" s="41"/>
      <c r="BO16" s="41"/>
      <c r="BP16" s="41"/>
      <c r="BQ16" s="41"/>
      <c r="BR16" s="41"/>
      <c r="BS16" s="41"/>
      <c r="BT16" s="41"/>
      <c r="BU16" s="41"/>
      <c r="BV16" s="41"/>
      <c r="BW16" s="41"/>
      <c r="BX16" s="41"/>
      <c r="BY16" s="41"/>
      <c r="BZ16" s="41"/>
      <c r="CA16" s="41"/>
      <c r="CB16" s="41"/>
      <c r="CC16" s="41"/>
      <c r="CD16" s="41"/>
      <c r="CE16" s="41"/>
      <c r="CF16" s="41"/>
      <c r="CG16" s="41"/>
      <c r="CH16" s="41"/>
      <c r="CI16" s="41"/>
      <c r="CJ16" s="41"/>
      <c r="CK16" s="41"/>
      <c r="CL16" s="41"/>
      <c r="CM16" s="41"/>
      <c r="CN16" s="41"/>
      <c r="CO16" s="41"/>
      <c r="CP16" s="41"/>
      <c r="CQ16" s="41"/>
      <c r="CR16" s="41"/>
      <c r="CS16" s="41"/>
      <c r="CT16" s="41"/>
      <c r="CU16" s="41"/>
      <c r="CV16" s="41"/>
      <c r="CW16" s="41"/>
      <c r="CX16" s="41"/>
      <c r="CY16" s="41"/>
      <c r="CZ16" s="41"/>
      <c r="DA16" s="41"/>
      <c r="DB16" s="41"/>
    </row>
    <row r="17" spans="1:106" s="3" customFormat="1" ht="30" customHeight="1" thickBot="1">
      <c r="A17" s="56" t="s">
        <v>37</v>
      </c>
      <c r="B17" s="23" t="s">
        <v>40</v>
      </c>
      <c r="C17" s="69"/>
      <c r="D17" s="24"/>
      <c r="E17" s="25"/>
      <c r="F17" s="26"/>
      <c r="G17" s="17"/>
      <c r="H17" s="17" t="str">
        <f t="shared" si="54"/>
        <v/>
      </c>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1"/>
      <c r="AI17" s="41"/>
      <c r="AJ17" s="41"/>
      <c r="AK17" s="41"/>
      <c r="AL17" s="41"/>
      <c r="AM17" s="41"/>
      <c r="AN17" s="41"/>
      <c r="AO17" s="41"/>
      <c r="AP17" s="41"/>
      <c r="AQ17" s="41"/>
      <c r="AR17" s="41"/>
      <c r="AS17" s="41"/>
      <c r="AT17" s="41"/>
      <c r="AU17" s="41"/>
      <c r="AV17" s="41"/>
      <c r="AW17" s="41"/>
      <c r="AX17" s="41"/>
      <c r="AY17" s="41"/>
      <c r="AZ17" s="41"/>
      <c r="BA17" s="41"/>
      <c r="BB17" s="41"/>
      <c r="BC17" s="41"/>
      <c r="BD17" s="41"/>
      <c r="BE17" s="41"/>
      <c r="BF17" s="41"/>
      <c r="BG17" s="41"/>
      <c r="BH17" s="41"/>
      <c r="BI17" s="41"/>
      <c r="BJ17" s="41"/>
      <c r="BK17" s="41"/>
      <c r="BL17" s="41"/>
      <c r="BM17" s="41"/>
      <c r="BN17" s="41"/>
      <c r="BO17" s="41"/>
      <c r="BP17" s="41"/>
      <c r="BQ17" s="41"/>
      <c r="BR17" s="41"/>
      <c r="BS17" s="41"/>
      <c r="BT17" s="41"/>
      <c r="BU17" s="41"/>
      <c r="BV17" s="41"/>
      <c r="BW17" s="41"/>
      <c r="BX17" s="41"/>
      <c r="BY17" s="41"/>
      <c r="BZ17" s="41"/>
      <c r="CA17" s="41"/>
      <c r="CB17" s="41"/>
      <c r="CC17" s="41"/>
      <c r="CD17" s="41"/>
      <c r="CE17" s="41"/>
      <c r="CF17" s="41"/>
      <c r="CG17" s="41"/>
      <c r="CH17" s="41"/>
      <c r="CI17" s="41"/>
      <c r="CJ17" s="41"/>
      <c r="CK17" s="41"/>
      <c r="CL17" s="41"/>
      <c r="CM17" s="41"/>
      <c r="CN17" s="41"/>
      <c r="CO17" s="41"/>
      <c r="CP17" s="41"/>
      <c r="CQ17" s="41"/>
      <c r="CR17" s="41"/>
      <c r="CS17" s="41"/>
      <c r="CT17" s="41"/>
      <c r="CU17" s="41"/>
      <c r="CV17" s="41"/>
      <c r="CW17" s="41"/>
      <c r="CX17" s="41"/>
      <c r="CY17" s="41"/>
      <c r="CZ17" s="41"/>
      <c r="DA17" s="41"/>
      <c r="DB17" s="41"/>
    </row>
    <row r="18" spans="1:106" s="3" customFormat="1" ht="30" customHeight="1" thickBot="1">
      <c r="A18" s="56"/>
      <c r="B18" s="82" t="s">
        <v>53</v>
      </c>
      <c r="C18" s="86" t="s">
        <v>70</v>
      </c>
      <c r="D18" s="22">
        <v>1</v>
      </c>
      <c r="E18" s="64">
        <f>F13</f>
        <v>43524</v>
      </c>
      <c r="F18" s="64">
        <f>E18+31</f>
        <v>43555</v>
      </c>
      <c r="G18" s="17"/>
      <c r="H18" s="17">
        <f t="shared" si="54"/>
        <v>32</v>
      </c>
      <c r="I18" s="41"/>
      <c r="J18" s="41"/>
      <c r="K18" s="41"/>
      <c r="L18" s="41"/>
      <c r="M18" s="41"/>
      <c r="N18" s="41"/>
      <c r="O18" s="41"/>
      <c r="P18" s="41"/>
      <c r="Q18" s="41"/>
      <c r="R18" s="41"/>
      <c r="S18" s="41"/>
      <c r="T18" s="41"/>
      <c r="U18" s="41"/>
      <c r="V18" s="41"/>
      <c r="W18" s="41"/>
      <c r="X18" s="41"/>
      <c r="Y18" s="41"/>
      <c r="Z18" s="41"/>
      <c r="AA18" s="41"/>
      <c r="AB18" s="41"/>
      <c r="AC18" s="41"/>
      <c r="AD18" s="41"/>
      <c r="AE18" s="41"/>
      <c r="AF18" s="41"/>
      <c r="AG18" s="41"/>
      <c r="AH18" s="41"/>
      <c r="AI18" s="41"/>
      <c r="AJ18" s="41"/>
      <c r="AK18" s="41"/>
      <c r="AL18" s="41"/>
      <c r="AM18" s="41"/>
      <c r="AN18" s="41"/>
      <c r="AO18" s="41"/>
      <c r="AP18" s="41"/>
      <c r="AQ18" s="41"/>
      <c r="AR18" s="41"/>
      <c r="AS18" s="41"/>
      <c r="AT18" s="41"/>
      <c r="AU18" s="41"/>
      <c r="AV18" s="41"/>
      <c r="AW18" s="41"/>
      <c r="AX18" s="41"/>
      <c r="AY18" s="41"/>
      <c r="AZ18" s="41"/>
      <c r="BA18" s="41"/>
      <c r="BB18" s="41"/>
      <c r="BC18" s="41"/>
      <c r="BD18" s="41"/>
      <c r="BE18" s="41"/>
      <c r="BF18" s="41"/>
      <c r="BG18" s="41"/>
      <c r="BH18" s="41"/>
      <c r="BI18" s="41"/>
      <c r="BJ18" s="41"/>
      <c r="BK18" s="41"/>
      <c r="BL18" s="41"/>
      <c r="BM18" s="41"/>
      <c r="BN18" s="41"/>
      <c r="BO18" s="41"/>
      <c r="BP18" s="41"/>
      <c r="BQ18" s="41"/>
      <c r="BR18" s="41"/>
      <c r="BS18" s="41"/>
      <c r="BT18" s="41"/>
      <c r="BU18" s="41"/>
      <c r="BV18" s="41"/>
      <c r="BW18" s="41"/>
      <c r="BX18" s="41"/>
      <c r="BY18" s="41"/>
      <c r="BZ18" s="41"/>
      <c r="CA18" s="41"/>
      <c r="CB18" s="41"/>
      <c r="CC18" s="41"/>
      <c r="CD18" s="41"/>
      <c r="CE18" s="41"/>
      <c r="CF18" s="41"/>
      <c r="CG18" s="41"/>
      <c r="CH18" s="41"/>
      <c r="CI18" s="41"/>
      <c r="CJ18" s="41"/>
      <c r="CK18" s="41"/>
      <c r="CL18" s="41"/>
      <c r="CM18" s="41"/>
      <c r="CN18" s="41"/>
      <c r="CO18" s="41"/>
      <c r="CP18" s="41"/>
      <c r="CQ18" s="41"/>
      <c r="CR18" s="41"/>
      <c r="CS18" s="41"/>
      <c r="CT18" s="41"/>
      <c r="CU18" s="41"/>
      <c r="CV18" s="41"/>
      <c r="CW18" s="41"/>
      <c r="CX18" s="41"/>
      <c r="CY18" s="41"/>
      <c r="CZ18" s="41"/>
      <c r="DA18" s="41"/>
      <c r="DB18" s="41"/>
    </row>
    <row r="19" spans="1:106" s="3" customFormat="1" ht="30" customHeight="1" thickBot="1">
      <c r="A19" s="55"/>
      <c r="B19" s="82" t="s">
        <v>54</v>
      </c>
      <c r="C19" s="86" t="s">
        <v>71</v>
      </c>
      <c r="D19" s="22">
        <v>1</v>
      </c>
      <c r="E19" s="64">
        <f>E15+7</f>
        <v>43487</v>
      </c>
      <c r="F19" s="64">
        <f>E19+80</f>
        <v>43567</v>
      </c>
      <c r="G19" s="17"/>
      <c r="H19" s="17">
        <f t="shared" si="54"/>
        <v>81</v>
      </c>
      <c r="I19" s="41"/>
      <c r="J19" s="41"/>
      <c r="K19" s="41"/>
      <c r="L19" s="41"/>
      <c r="M19" s="41"/>
      <c r="N19" s="41"/>
      <c r="O19" s="41"/>
      <c r="P19" s="41"/>
      <c r="Q19" s="41"/>
      <c r="R19" s="41"/>
      <c r="S19" s="41"/>
      <c r="T19" s="41"/>
      <c r="U19" s="42"/>
      <c r="V19" s="42"/>
      <c r="W19" s="41"/>
      <c r="X19" s="41"/>
      <c r="Y19" s="41"/>
      <c r="Z19" s="41"/>
      <c r="AA19" s="41"/>
      <c r="AB19" s="41"/>
      <c r="AC19" s="41"/>
      <c r="AD19" s="41"/>
      <c r="AE19" s="41"/>
      <c r="AF19" s="41"/>
      <c r="AG19" s="41"/>
      <c r="AH19" s="41"/>
      <c r="AI19" s="41"/>
      <c r="AJ19" s="41"/>
      <c r="AK19" s="41"/>
      <c r="AL19" s="41"/>
      <c r="AM19" s="41"/>
      <c r="AN19" s="41"/>
      <c r="AO19" s="41"/>
      <c r="AP19" s="41"/>
      <c r="AQ19" s="41"/>
      <c r="AR19" s="41"/>
      <c r="AS19" s="41"/>
      <c r="AT19" s="41"/>
      <c r="AU19" s="41"/>
      <c r="AV19" s="41"/>
      <c r="AW19" s="41"/>
      <c r="AX19" s="41"/>
      <c r="AY19" s="41"/>
      <c r="AZ19" s="41"/>
      <c r="BA19" s="41"/>
      <c r="BB19" s="41"/>
      <c r="BC19" s="41"/>
      <c r="BD19" s="41"/>
      <c r="BE19" s="41"/>
      <c r="BF19" s="41"/>
      <c r="BG19" s="41"/>
      <c r="BH19" s="41"/>
      <c r="BI19" s="41"/>
      <c r="BJ19" s="41"/>
      <c r="BK19" s="41"/>
      <c r="BL19" s="41"/>
      <c r="BM19" s="41"/>
      <c r="BN19" s="41"/>
      <c r="BO19" s="41"/>
      <c r="BP19" s="41"/>
      <c r="BQ19" s="41"/>
      <c r="BR19" s="41"/>
      <c r="BS19" s="41"/>
      <c r="BT19" s="41"/>
      <c r="BU19" s="41"/>
      <c r="BV19" s="41"/>
      <c r="BW19" s="41"/>
      <c r="BX19" s="41"/>
      <c r="BY19" s="41"/>
      <c r="BZ19" s="41"/>
      <c r="CA19" s="41"/>
      <c r="CB19" s="41"/>
      <c r="CC19" s="41"/>
      <c r="CD19" s="41"/>
      <c r="CE19" s="41"/>
      <c r="CF19" s="41"/>
      <c r="CG19" s="41"/>
      <c r="CH19" s="41"/>
      <c r="CI19" s="41"/>
      <c r="CJ19" s="41"/>
      <c r="CK19" s="41"/>
      <c r="CL19" s="41"/>
      <c r="CM19" s="41"/>
      <c r="CN19" s="41"/>
      <c r="CO19" s="41"/>
      <c r="CP19" s="41"/>
      <c r="CQ19" s="41"/>
      <c r="CR19" s="41"/>
      <c r="CS19" s="41"/>
      <c r="CT19" s="41"/>
      <c r="CU19" s="41"/>
      <c r="CV19" s="41"/>
      <c r="CW19" s="41"/>
      <c r="CX19" s="41"/>
      <c r="CY19" s="41"/>
      <c r="CZ19" s="41"/>
      <c r="DA19" s="41"/>
      <c r="DB19" s="41"/>
    </row>
    <row r="20" spans="1:106" s="3" customFormat="1" ht="30" customHeight="1" thickBot="1">
      <c r="A20" s="55"/>
      <c r="B20" s="82" t="s">
        <v>52</v>
      </c>
      <c r="C20" s="86" t="s">
        <v>69</v>
      </c>
      <c r="D20" s="22">
        <v>1</v>
      </c>
      <c r="E20" s="64">
        <f>F14</f>
        <v>43510</v>
      </c>
      <c r="F20" s="64">
        <f>E20+14</f>
        <v>43524</v>
      </c>
      <c r="G20" s="17"/>
      <c r="H20" s="17">
        <f t="shared" si="54"/>
        <v>15</v>
      </c>
      <c r="I20" s="41"/>
      <c r="J20" s="41"/>
      <c r="K20" s="41"/>
      <c r="L20" s="41"/>
      <c r="M20" s="41"/>
      <c r="N20" s="41"/>
      <c r="O20" s="41"/>
      <c r="P20" s="41"/>
      <c r="Q20" s="41"/>
      <c r="R20" s="41"/>
      <c r="S20" s="41"/>
      <c r="T20" s="41"/>
      <c r="U20" s="41"/>
      <c r="V20" s="41"/>
      <c r="W20" s="41"/>
      <c r="X20" s="41"/>
      <c r="Y20" s="41"/>
      <c r="Z20" s="41"/>
      <c r="AA20" s="41"/>
      <c r="AB20" s="41"/>
      <c r="AC20" s="41"/>
      <c r="AD20" s="41"/>
      <c r="AE20" s="41"/>
      <c r="AF20" s="41"/>
      <c r="AG20" s="41"/>
      <c r="AH20" s="41"/>
      <c r="AI20" s="41"/>
      <c r="AJ20" s="41"/>
      <c r="AK20" s="41"/>
      <c r="AL20" s="41"/>
      <c r="AM20" s="41"/>
      <c r="AN20" s="41"/>
      <c r="AO20" s="41"/>
      <c r="AP20" s="41"/>
      <c r="AQ20" s="41"/>
      <c r="AR20" s="41"/>
      <c r="AS20" s="41"/>
      <c r="AT20" s="41"/>
      <c r="AU20" s="41"/>
      <c r="AV20" s="41"/>
      <c r="AW20" s="41"/>
      <c r="AX20" s="41"/>
      <c r="AY20" s="41"/>
      <c r="AZ20" s="41"/>
      <c r="BA20" s="41"/>
      <c r="BB20" s="41"/>
      <c r="BC20" s="41"/>
      <c r="BD20" s="41"/>
      <c r="BE20" s="41"/>
      <c r="BF20" s="41"/>
      <c r="BG20" s="41"/>
      <c r="BH20" s="41"/>
      <c r="BI20" s="41"/>
      <c r="BJ20" s="41"/>
      <c r="BK20" s="41"/>
      <c r="BL20" s="41"/>
      <c r="BM20" s="41"/>
      <c r="BN20" s="41"/>
      <c r="BO20" s="41"/>
      <c r="BP20" s="41"/>
      <c r="BQ20" s="41"/>
      <c r="BR20" s="41"/>
      <c r="BS20" s="41"/>
      <c r="BT20" s="41"/>
      <c r="BU20" s="41"/>
      <c r="BV20" s="41"/>
      <c r="BW20" s="41"/>
      <c r="BX20" s="41"/>
      <c r="BY20" s="41"/>
      <c r="BZ20" s="41"/>
      <c r="CA20" s="41"/>
      <c r="CB20" s="41"/>
      <c r="CC20" s="41"/>
      <c r="CD20" s="41"/>
      <c r="CE20" s="41"/>
      <c r="CF20" s="41"/>
      <c r="CG20" s="41"/>
      <c r="CH20" s="41"/>
      <c r="CI20" s="41"/>
      <c r="CJ20" s="41"/>
      <c r="CK20" s="41"/>
      <c r="CL20" s="41"/>
      <c r="CM20" s="41"/>
      <c r="CN20" s="41"/>
      <c r="CO20" s="41"/>
      <c r="CP20" s="41"/>
      <c r="CQ20" s="41"/>
      <c r="CR20" s="41"/>
      <c r="CS20" s="41"/>
      <c r="CT20" s="41"/>
      <c r="CU20" s="41"/>
      <c r="CV20" s="41"/>
      <c r="CW20" s="41"/>
      <c r="CX20" s="41"/>
      <c r="CY20" s="41"/>
      <c r="CZ20" s="41"/>
      <c r="DA20" s="41"/>
      <c r="DB20" s="41"/>
    </row>
    <row r="21" spans="1:106" s="3" customFormat="1" ht="30" customHeight="1" thickBot="1">
      <c r="A21" s="55"/>
      <c r="B21" s="82" t="s">
        <v>55</v>
      </c>
      <c r="C21" s="86" t="s">
        <v>72</v>
      </c>
      <c r="D21" s="22">
        <v>1</v>
      </c>
      <c r="E21" s="64">
        <f>E20</f>
        <v>43510</v>
      </c>
      <c r="F21" s="64">
        <f>E21+2</f>
        <v>43512</v>
      </c>
      <c r="G21" s="17"/>
      <c r="H21" s="17">
        <f t="shared" si="54"/>
        <v>3</v>
      </c>
      <c r="I21" s="41"/>
      <c r="J21" s="41"/>
      <c r="K21" s="41"/>
      <c r="L21" s="41"/>
      <c r="M21" s="41"/>
      <c r="N21" s="41"/>
      <c r="O21" s="41"/>
      <c r="P21" s="41"/>
      <c r="Q21" s="41"/>
      <c r="R21" s="41"/>
      <c r="S21" s="41"/>
      <c r="T21" s="41"/>
      <c r="U21" s="41"/>
      <c r="V21" s="41"/>
      <c r="W21" s="41"/>
      <c r="X21" s="41"/>
      <c r="Y21" s="42"/>
      <c r="Z21" s="41"/>
      <c r="AA21" s="41"/>
      <c r="AB21" s="41"/>
      <c r="AC21" s="41"/>
      <c r="AD21" s="41"/>
      <c r="AE21" s="41"/>
      <c r="AF21" s="41"/>
      <c r="AG21" s="41"/>
      <c r="AH21" s="41"/>
      <c r="AI21" s="41"/>
      <c r="AJ21" s="41"/>
      <c r="AK21" s="41"/>
      <c r="AL21" s="41"/>
      <c r="AM21" s="41"/>
      <c r="AN21" s="41"/>
      <c r="AO21" s="41"/>
      <c r="AP21" s="41"/>
      <c r="AQ21" s="41"/>
      <c r="AR21" s="41"/>
      <c r="AS21" s="41"/>
      <c r="AT21" s="41"/>
      <c r="AU21" s="41"/>
      <c r="AV21" s="41"/>
      <c r="AW21" s="41"/>
      <c r="AX21" s="41"/>
      <c r="AY21" s="41"/>
      <c r="AZ21" s="41"/>
      <c r="BA21" s="41"/>
      <c r="BB21" s="41"/>
      <c r="BC21" s="41"/>
      <c r="BD21" s="41"/>
      <c r="BE21" s="41"/>
      <c r="BF21" s="41"/>
      <c r="BG21" s="41"/>
      <c r="BH21" s="41"/>
      <c r="BI21" s="41"/>
      <c r="BJ21" s="41"/>
      <c r="BK21" s="41"/>
      <c r="BL21" s="41"/>
      <c r="BM21" s="41"/>
      <c r="BN21" s="41"/>
      <c r="BO21" s="41"/>
      <c r="BP21" s="41"/>
      <c r="BQ21" s="41"/>
      <c r="BR21" s="41"/>
      <c r="BS21" s="41"/>
      <c r="BT21" s="41"/>
      <c r="BU21" s="41"/>
      <c r="BV21" s="41"/>
      <c r="BW21" s="41"/>
      <c r="BX21" s="41"/>
      <c r="BY21" s="41"/>
      <c r="BZ21" s="41"/>
      <c r="CA21" s="41"/>
      <c r="CB21" s="41"/>
      <c r="CC21" s="41"/>
      <c r="CD21" s="41"/>
      <c r="CE21" s="41"/>
      <c r="CF21" s="41"/>
      <c r="CG21" s="41"/>
      <c r="CH21" s="41"/>
      <c r="CI21" s="41"/>
      <c r="CJ21" s="41"/>
      <c r="CK21" s="41"/>
      <c r="CL21" s="41"/>
      <c r="CM21" s="41"/>
      <c r="CN21" s="41"/>
      <c r="CO21" s="41"/>
      <c r="CP21" s="41"/>
      <c r="CQ21" s="41"/>
      <c r="CR21" s="41"/>
      <c r="CS21" s="41"/>
      <c r="CT21" s="41"/>
      <c r="CU21" s="41"/>
      <c r="CV21" s="41"/>
      <c r="CW21" s="41"/>
      <c r="CX21" s="41"/>
      <c r="CY21" s="41"/>
      <c r="CZ21" s="41"/>
      <c r="DA21" s="41"/>
      <c r="DB21" s="41"/>
    </row>
    <row r="22" spans="1:106" s="3" customFormat="1" ht="30" customHeight="1" thickBot="1">
      <c r="A22" s="55"/>
      <c r="B22" s="82" t="s">
        <v>67</v>
      </c>
      <c r="C22" s="86" t="s">
        <v>68</v>
      </c>
      <c r="D22" s="22">
        <v>1</v>
      </c>
      <c r="E22" s="64">
        <f>E21</f>
        <v>43510</v>
      </c>
      <c r="F22" s="64">
        <f>E22+3</f>
        <v>43513</v>
      </c>
      <c r="G22" s="17"/>
      <c r="H22" s="17">
        <f t="shared" si="54"/>
        <v>4</v>
      </c>
      <c r="I22" s="41"/>
      <c r="J22" s="41"/>
      <c r="K22" s="41"/>
      <c r="L22" s="41"/>
      <c r="M22" s="41"/>
      <c r="N22" s="41"/>
      <c r="O22" s="41"/>
      <c r="P22" s="41"/>
      <c r="Q22" s="41"/>
      <c r="R22" s="41"/>
      <c r="S22" s="41"/>
      <c r="T22" s="41"/>
      <c r="U22" s="41"/>
      <c r="V22" s="41"/>
      <c r="W22" s="41"/>
      <c r="X22" s="41"/>
      <c r="Y22" s="41"/>
      <c r="Z22" s="41"/>
      <c r="AA22" s="41"/>
      <c r="AB22" s="41"/>
      <c r="AC22" s="41"/>
      <c r="AD22" s="41"/>
      <c r="AE22" s="41"/>
      <c r="AF22" s="41"/>
      <c r="AG22" s="41"/>
      <c r="AH22" s="41"/>
      <c r="AI22" s="41"/>
      <c r="AJ22" s="41"/>
      <c r="AK22" s="41"/>
      <c r="AL22" s="41"/>
      <c r="AM22" s="41"/>
      <c r="AN22" s="41"/>
      <c r="AO22" s="41"/>
      <c r="AP22" s="41"/>
      <c r="AQ22" s="41"/>
      <c r="AR22" s="41"/>
      <c r="AS22" s="41"/>
      <c r="AT22" s="41"/>
      <c r="AU22" s="41"/>
      <c r="AV22" s="41"/>
      <c r="AW22" s="41"/>
      <c r="AX22" s="41"/>
      <c r="AY22" s="41"/>
      <c r="AZ22" s="41"/>
      <c r="BA22" s="41"/>
      <c r="BB22" s="41"/>
      <c r="BC22" s="41"/>
      <c r="BD22" s="41"/>
      <c r="BE22" s="41"/>
      <c r="BF22" s="41"/>
      <c r="BG22" s="41"/>
      <c r="BH22" s="41"/>
      <c r="BI22" s="41"/>
      <c r="BJ22" s="41"/>
      <c r="BK22" s="41"/>
      <c r="BL22" s="41"/>
      <c r="BM22" s="41"/>
      <c r="BN22" s="41"/>
      <c r="BO22" s="41"/>
      <c r="BP22" s="41"/>
      <c r="BQ22" s="41"/>
      <c r="BR22" s="41"/>
      <c r="BS22" s="41"/>
      <c r="BT22" s="41"/>
      <c r="BU22" s="41"/>
      <c r="BV22" s="41"/>
      <c r="BW22" s="41"/>
      <c r="BX22" s="41"/>
      <c r="BY22" s="41"/>
      <c r="BZ22" s="41"/>
      <c r="CA22" s="41"/>
      <c r="CB22" s="41"/>
      <c r="CC22" s="41"/>
      <c r="CD22" s="41"/>
      <c r="CE22" s="41"/>
      <c r="CF22" s="41"/>
      <c r="CG22" s="41"/>
      <c r="CH22" s="41"/>
      <c r="CI22" s="41"/>
      <c r="CJ22" s="41"/>
      <c r="CK22" s="41"/>
      <c r="CL22" s="41"/>
      <c r="CM22" s="41"/>
      <c r="CN22" s="41"/>
      <c r="CO22" s="41"/>
      <c r="CP22" s="41"/>
      <c r="CQ22" s="41"/>
      <c r="CR22" s="41"/>
      <c r="CS22" s="41"/>
      <c r="CT22" s="41"/>
      <c r="CU22" s="41"/>
      <c r="CV22" s="41"/>
      <c r="CW22" s="41"/>
      <c r="CX22" s="41"/>
      <c r="CY22" s="41"/>
      <c r="CZ22" s="41"/>
      <c r="DA22" s="41"/>
      <c r="DB22" s="41"/>
    </row>
    <row r="23" spans="1:106" s="3" customFormat="1" ht="30" customHeight="1" thickBot="1">
      <c r="A23" s="55" t="s">
        <v>25</v>
      </c>
      <c r="B23" s="27" t="s">
        <v>39</v>
      </c>
      <c r="C23" s="70"/>
      <c r="D23" s="28"/>
      <c r="E23" s="29"/>
      <c r="F23" s="30"/>
      <c r="G23" s="17"/>
      <c r="H23" s="17" t="str">
        <f t="shared" si="54"/>
        <v/>
      </c>
      <c r="I23" s="41"/>
      <c r="J23" s="41"/>
      <c r="K23" s="41"/>
      <c r="L23" s="41"/>
      <c r="M23" s="41"/>
      <c r="N23" s="41"/>
      <c r="O23" s="41"/>
      <c r="P23" s="41"/>
      <c r="Q23" s="41"/>
      <c r="R23" s="41"/>
      <c r="S23" s="41"/>
      <c r="T23" s="41"/>
      <c r="U23" s="41"/>
      <c r="V23" s="41"/>
      <c r="W23" s="41"/>
      <c r="X23" s="41"/>
      <c r="Y23" s="41"/>
      <c r="Z23" s="41"/>
      <c r="AA23" s="41"/>
      <c r="AB23" s="41"/>
      <c r="AC23" s="41"/>
      <c r="AD23" s="41"/>
      <c r="AE23" s="41"/>
      <c r="AF23" s="41"/>
      <c r="AG23" s="41"/>
      <c r="AH23" s="41"/>
      <c r="AI23" s="41"/>
      <c r="AJ23" s="41"/>
      <c r="AK23" s="41"/>
      <c r="AL23" s="41"/>
      <c r="AM23" s="41"/>
      <c r="AN23" s="41"/>
      <c r="AO23" s="41"/>
      <c r="AP23" s="41"/>
      <c r="AQ23" s="41"/>
      <c r="AR23" s="41"/>
      <c r="AS23" s="41"/>
      <c r="AT23" s="41"/>
      <c r="AU23" s="41"/>
      <c r="AV23" s="41"/>
      <c r="AW23" s="41"/>
      <c r="AX23" s="41"/>
      <c r="AY23" s="41"/>
      <c r="AZ23" s="41"/>
      <c r="BA23" s="41"/>
      <c r="BB23" s="41"/>
      <c r="BC23" s="41"/>
      <c r="BD23" s="41"/>
      <c r="BE23" s="41"/>
      <c r="BF23" s="41"/>
      <c r="BG23" s="41"/>
      <c r="BH23" s="41"/>
      <c r="BI23" s="41"/>
      <c r="BJ23" s="41"/>
      <c r="BK23" s="41"/>
      <c r="BL23" s="41"/>
      <c r="BM23" s="41"/>
      <c r="BN23" s="41"/>
      <c r="BO23" s="41"/>
      <c r="BP23" s="41"/>
      <c r="BQ23" s="41"/>
      <c r="BR23" s="41"/>
      <c r="BS23" s="41"/>
      <c r="BT23" s="41"/>
      <c r="BU23" s="41"/>
      <c r="BV23" s="41"/>
      <c r="BW23" s="41"/>
      <c r="BX23" s="41"/>
      <c r="BY23" s="41"/>
      <c r="BZ23" s="41"/>
      <c r="CA23" s="41"/>
      <c r="CB23" s="41"/>
      <c r="CC23" s="41"/>
      <c r="CD23" s="41"/>
      <c r="CE23" s="41"/>
      <c r="CF23" s="41"/>
      <c r="CG23" s="41"/>
      <c r="CH23" s="41"/>
      <c r="CI23" s="41"/>
      <c r="CJ23" s="41"/>
      <c r="CK23" s="41"/>
      <c r="CL23" s="41"/>
      <c r="CM23" s="41"/>
      <c r="CN23" s="41"/>
      <c r="CO23" s="41"/>
      <c r="CP23" s="41"/>
      <c r="CQ23" s="41"/>
      <c r="CR23" s="41"/>
      <c r="CS23" s="41"/>
      <c r="CT23" s="41"/>
      <c r="CU23" s="41"/>
      <c r="CV23" s="41"/>
      <c r="CW23" s="41"/>
      <c r="CX23" s="41"/>
      <c r="CY23" s="41"/>
      <c r="CZ23" s="41"/>
      <c r="DA23" s="41"/>
      <c r="DB23" s="41"/>
    </row>
    <row r="24" spans="1:106" s="3" customFormat="1" ht="30" customHeight="1" thickBot="1">
      <c r="A24" s="55"/>
      <c r="B24" s="83" t="s">
        <v>57</v>
      </c>
      <c r="C24" s="87" t="s">
        <v>69</v>
      </c>
      <c r="D24" s="22">
        <v>1</v>
      </c>
      <c r="E24" s="65">
        <f>E9+15</f>
        <v>43488</v>
      </c>
      <c r="F24" s="65">
        <f>E24+5</f>
        <v>43493</v>
      </c>
      <c r="G24" s="17"/>
      <c r="H24" s="17">
        <f t="shared" si="54"/>
        <v>6</v>
      </c>
      <c r="I24" s="41"/>
      <c r="J24" s="41"/>
      <c r="K24" s="41"/>
      <c r="L24" s="41"/>
      <c r="M24" s="41"/>
      <c r="N24" s="41"/>
      <c r="O24" s="41"/>
      <c r="P24" s="41"/>
      <c r="Q24" s="41"/>
      <c r="R24" s="41"/>
      <c r="S24" s="41"/>
      <c r="T24" s="41"/>
      <c r="U24" s="41"/>
      <c r="V24" s="41"/>
      <c r="W24" s="41"/>
      <c r="X24" s="41"/>
      <c r="Y24" s="41"/>
      <c r="Z24" s="41"/>
      <c r="AA24" s="41"/>
      <c r="AB24" s="41"/>
      <c r="AC24" s="41"/>
      <c r="AD24" s="41"/>
      <c r="AE24" s="41"/>
      <c r="AF24" s="41"/>
      <c r="AG24" s="41"/>
      <c r="AH24" s="41"/>
      <c r="AI24" s="41"/>
      <c r="AJ24" s="41"/>
      <c r="AK24" s="41"/>
      <c r="AL24" s="41"/>
      <c r="AM24" s="41"/>
      <c r="AN24" s="41"/>
      <c r="AO24" s="41"/>
      <c r="AP24" s="41"/>
      <c r="AQ24" s="41"/>
      <c r="AR24" s="41"/>
      <c r="AS24" s="41"/>
      <c r="AT24" s="41"/>
      <c r="AU24" s="41"/>
      <c r="AV24" s="41"/>
      <c r="AW24" s="41"/>
      <c r="AX24" s="41"/>
      <c r="AY24" s="41"/>
      <c r="AZ24" s="41"/>
      <c r="BA24" s="41"/>
      <c r="BB24" s="41"/>
      <c r="BC24" s="41"/>
      <c r="BD24" s="41"/>
      <c r="BE24" s="41"/>
      <c r="BF24" s="41"/>
      <c r="BG24" s="41"/>
      <c r="BH24" s="41"/>
      <c r="BI24" s="41"/>
      <c r="BJ24" s="41"/>
      <c r="BK24" s="41"/>
      <c r="BL24" s="41"/>
      <c r="BM24" s="41"/>
      <c r="BN24" s="41"/>
      <c r="BO24" s="41"/>
      <c r="BP24" s="41"/>
      <c r="BQ24" s="41"/>
      <c r="BR24" s="41"/>
      <c r="BS24" s="41"/>
      <c r="BT24" s="41"/>
      <c r="BU24" s="41"/>
      <c r="BV24" s="41"/>
      <c r="BW24" s="41"/>
      <c r="BX24" s="41"/>
      <c r="BY24" s="41"/>
      <c r="BZ24" s="41"/>
      <c r="CA24" s="41"/>
      <c r="CB24" s="41"/>
      <c r="CC24" s="41"/>
      <c r="CD24" s="41"/>
      <c r="CE24" s="41"/>
      <c r="CF24" s="41"/>
      <c r="CG24" s="41"/>
      <c r="CH24" s="41"/>
      <c r="CI24" s="41"/>
      <c r="CJ24" s="41"/>
      <c r="CK24" s="41"/>
      <c r="CL24" s="41"/>
      <c r="CM24" s="41"/>
      <c r="CN24" s="41"/>
      <c r="CO24" s="41"/>
      <c r="CP24" s="41"/>
      <c r="CQ24" s="41"/>
      <c r="CR24" s="41"/>
      <c r="CS24" s="41"/>
      <c r="CT24" s="41"/>
      <c r="CU24" s="41"/>
      <c r="CV24" s="41"/>
      <c r="CW24" s="41"/>
      <c r="CX24" s="41"/>
      <c r="CY24" s="41"/>
      <c r="CZ24" s="41"/>
      <c r="DA24" s="41"/>
      <c r="DB24" s="41"/>
    </row>
    <row r="25" spans="1:106" s="3" customFormat="1" ht="30" customHeight="1" thickBot="1">
      <c r="A25" s="55"/>
      <c r="B25" s="83" t="s">
        <v>56</v>
      </c>
      <c r="C25" s="87" t="s">
        <v>70</v>
      </c>
      <c r="D25" s="22">
        <v>1</v>
      </c>
      <c r="E25" s="65">
        <f>F18</f>
        <v>43555</v>
      </c>
      <c r="F25" s="65">
        <f>E25+9</f>
        <v>43564</v>
      </c>
      <c r="G25" s="17"/>
      <c r="H25" s="17">
        <f t="shared" si="54"/>
        <v>10</v>
      </c>
      <c r="I25" s="41"/>
      <c r="J25" s="41"/>
      <c r="K25" s="41"/>
      <c r="L25" s="41"/>
      <c r="M25" s="41"/>
      <c r="N25" s="41"/>
      <c r="O25" s="41"/>
      <c r="P25" s="41"/>
      <c r="Q25" s="41"/>
      <c r="R25" s="41"/>
      <c r="S25" s="41"/>
      <c r="T25" s="41"/>
      <c r="U25" s="41"/>
      <c r="V25" s="41"/>
      <c r="W25" s="41"/>
      <c r="X25" s="41"/>
      <c r="Y25" s="41"/>
      <c r="Z25" s="41"/>
      <c r="AA25" s="41"/>
      <c r="AB25" s="41"/>
      <c r="AC25" s="41"/>
      <c r="AD25" s="41"/>
      <c r="AE25" s="41"/>
      <c r="AF25" s="41"/>
      <c r="AG25" s="41"/>
      <c r="AH25" s="41"/>
      <c r="AI25" s="41"/>
      <c r="AJ25" s="41"/>
      <c r="AK25" s="41"/>
      <c r="AL25" s="41"/>
      <c r="AM25" s="41"/>
      <c r="AN25" s="41"/>
      <c r="AO25" s="41"/>
      <c r="AP25" s="41"/>
      <c r="AQ25" s="41"/>
      <c r="AR25" s="41"/>
      <c r="AS25" s="41"/>
      <c r="AT25" s="41"/>
      <c r="AU25" s="41"/>
      <c r="AV25" s="41"/>
      <c r="AW25" s="41"/>
      <c r="AX25" s="41"/>
      <c r="AY25" s="41"/>
      <c r="AZ25" s="41"/>
      <c r="BA25" s="41"/>
      <c r="BB25" s="41"/>
      <c r="BC25" s="41"/>
      <c r="BD25" s="41"/>
      <c r="BE25" s="41"/>
      <c r="BF25" s="41"/>
      <c r="BG25" s="41"/>
      <c r="BH25" s="41"/>
      <c r="BI25" s="41"/>
      <c r="BJ25" s="41"/>
      <c r="BK25" s="41"/>
      <c r="BL25" s="41"/>
      <c r="BM25" s="41"/>
      <c r="BN25" s="41"/>
      <c r="BO25" s="41"/>
      <c r="BP25" s="41"/>
      <c r="BQ25" s="41"/>
      <c r="BR25" s="41"/>
      <c r="BS25" s="41"/>
      <c r="BT25" s="41"/>
      <c r="BU25" s="41"/>
      <c r="BV25" s="41"/>
      <c r="BW25" s="41"/>
      <c r="BX25" s="41"/>
      <c r="BY25" s="41"/>
      <c r="BZ25" s="41"/>
      <c r="CA25" s="41"/>
      <c r="CB25" s="41"/>
      <c r="CC25" s="41"/>
      <c r="CD25" s="41"/>
      <c r="CE25" s="41"/>
      <c r="CF25" s="41"/>
      <c r="CG25" s="41"/>
      <c r="CH25" s="41"/>
      <c r="CI25" s="41"/>
      <c r="CJ25" s="41"/>
      <c r="CK25" s="41"/>
      <c r="CL25" s="41"/>
      <c r="CM25" s="41"/>
      <c r="CN25" s="41"/>
      <c r="CO25" s="41"/>
      <c r="CP25" s="41"/>
      <c r="CQ25" s="41"/>
      <c r="CR25" s="41"/>
      <c r="CS25" s="41"/>
      <c r="CT25" s="41"/>
      <c r="CU25" s="41"/>
      <c r="CV25" s="41"/>
      <c r="CW25" s="41"/>
      <c r="CX25" s="41"/>
      <c r="CY25" s="41"/>
      <c r="CZ25" s="41"/>
      <c r="DA25" s="41"/>
      <c r="DB25" s="41"/>
    </row>
    <row r="26" spans="1:106" s="3" customFormat="1" ht="30" customHeight="1" thickBot="1">
      <c r="A26" s="55"/>
      <c r="B26" s="83" t="s">
        <v>58</v>
      </c>
      <c r="C26" s="87" t="s">
        <v>73</v>
      </c>
      <c r="D26" s="22">
        <v>1</v>
      </c>
      <c r="E26" s="65">
        <f>E25+5</f>
        <v>43560</v>
      </c>
      <c r="F26" s="65">
        <f>E26+5</f>
        <v>43565</v>
      </c>
      <c r="G26" s="17"/>
      <c r="H26" s="17">
        <f t="shared" si="54"/>
        <v>6</v>
      </c>
      <c r="I26" s="41"/>
      <c r="J26" s="41"/>
      <c r="K26" s="41"/>
      <c r="L26" s="41"/>
      <c r="M26" s="41"/>
      <c r="N26" s="41"/>
      <c r="O26" s="41"/>
      <c r="P26" s="41"/>
      <c r="Q26" s="41"/>
      <c r="R26" s="41"/>
      <c r="S26" s="41"/>
      <c r="T26" s="41"/>
      <c r="U26" s="41"/>
      <c r="V26" s="41"/>
      <c r="W26" s="41"/>
      <c r="X26" s="41"/>
      <c r="Y26" s="41"/>
      <c r="Z26" s="41"/>
      <c r="AA26" s="41"/>
      <c r="AB26" s="41"/>
      <c r="AC26" s="41"/>
      <c r="AD26" s="41"/>
      <c r="AE26" s="41"/>
      <c r="AF26" s="41"/>
      <c r="AG26" s="41"/>
      <c r="AH26" s="41"/>
      <c r="AI26" s="41"/>
      <c r="AJ26" s="41"/>
      <c r="AK26" s="41"/>
      <c r="AL26" s="41"/>
      <c r="AM26" s="41"/>
      <c r="AN26" s="41"/>
      <c r="AO26" s="41"/>
      <c r="AP26" s="41"/>
      <c r="AQ26" s="41"/>
      <c r="AR26" s="41"/>
      <c r="AS26" s="41"/>
      <c r="AT26" s="41"/>
      <c r="AU26" s="41"/>
      <c r="AV26" s="41"/>
      <c r="AW26" s="41"/>
      <c r="AX26" s="41"/>
      <c r="AY26" s="41"/>
      <c r="AZ26" s="41"/>
      <c r="BA26" s="41"/>
      <c r="BB26" s="41"/>
      <c r="BC26" s="41"/>
      <c r="BD26" s="41"/>
      <c r="BE26" s="41"/>
      <c r="BF26" s="41"/>
      <c r="BG26" s="41"/>
      <c r="BH26" s="41"/>
      <c r="BI26" s="41"/>
      <c r="BJ26" s="41"/>
      <c r="BK26" s="41"/>
      <c r="BL26" s="41"/>
      <c r="BM26" s="41"/>
      <c r="BN26" s="41"/>
      <c r="BO26" s="41"/>
      <c r="BP26" s="41"/>
      <c r="BQ26" s="41"/>
      <c r="BR26" s="41"/>
      <c r="BS26" s="41"/>
      <c r="BT26" s="41"/>
      <c r="BU26" s="41"/>
      <c r="BV26" s="41"/>
      <c r="BW26" s="41"/>
      <c r="BX26" s="41"/>
      <c r="BY26" s="41"/>
      <c r="BZ26" s="41"/>
      <c r="CA26" s="41"/>
      <c r="CB26" s="41"/>
      <c r="CC26" s="41"/>
      <c r="CD26" s="41"/>
      <c r="CE26" s="41"/>
      <c r="CF26" s="41"/>
      <c r="CG26" s="41"/>
      <c r="CH26" s="41"/>
      <c r="CI26" s="41"/>
      <c r="CJ26" s="41"/>
      <c r="CK26" s="41"/>
      <c r="CL26" s="41"/>
      <c r="CM26" s="41"/>
      <c r="CN26" s="41"/>
      <c r="CO26" s="41"/>
      <c r="CP26" s="41"/>
      <c r="CQ26" s="41"/>
      <c r="CR26" s="41"/>
      <c r="CS26" s="41"/>
      <c r="CT26" s="41"/>
      <c r="CU26" s="41"/>
      <c r="CV26" s="41"/>
      <c r="CW26" s="41"/>
      <c r="CX26" s="41"/>
      <c r="CY26" s="41"/>
      <c r="CZ26" s="41"/>
      <c r="DA26" s="41"/>
      <c r="DB26" s="41"/>
    </row>
    <row r="27" spans="1:106" s="3" customFormat="1" ht="30" customHeight="1" thickBot="1">
      <c r="A27" s="55"/>
      <c r="B27" s="83" t="s">
        <v>59</v>
      </c>
      <c r="C27" s="87" t="s">
        <v>69</v>
      </c>
      <c r="D27" s="22">
        <v>0.95</v>
      </c>
      <c r="E27" s="65">
        <f>F26+1</f>
        <v>43566</v>
      </c>
      <c r="F27" s="65">
        <f>E27+4</f>
        <v>43570</v>
      </c>
      <c r="G27" s="17"/>
      <c r="H27" s="17">
        <f t="shared" si="54"/>
        <v>5</v>
      </c>
      <c r="I27" s="41"/>
      <c r="J27" s="41"/>
      <c r="K27" s="41"/>
      <c r="L27" s="41"/>
      <c r="M27" s="41"/>
      <c r="N27" s="41"/>
      <c r="O27" s="41"/>
      <c r="P27" s="41"/>
      <c r="Q27" s="41"/>
      <c r="R27" s="41"/>
      <c r="S27" s="41"/>
      <c r="T27" s="41"/>
      <c r="U27" s="41"/>
      <c r="V27" s="41"/>
      <c r="W27" s="41"/>
      <c r="X27" s="41"/>
      <c r="Y27" s="41"/>
      <c r="Z27" s="41"/>
      <c r="AA27" s="41"/>
      <c r="AB27" s="41"/>
      <c r="AC27" s="41"/>
      <c r="AD27" s="41"/>
      <c r="AE27" s="41"/>
      <c r="AF27" s="41"/>
      <c r="AG27" s="41"/>
      <c r="AH27" s="41"/>
      <c r="AI27" s="41"/>
      <c r="AJ27" s="41"/>
      <c r="AK27" s="41"/>
      <c r="AL27" s="41"/>
      <c r="AM27" s="41"/>
      <c r="AN27" s="41"/>
      <c r="AO27" s="41"/>
      <c r="AP27" s="41"/>
      <c r="AQ27" s="41"/>
      <c r="AR27" s="41"/>
      <c r="AS27" s="41"/>
      <c r="AT27" s="41"/>
      <c r="AU27" s="41"/>
      <c r="AV27" s="41"/>
      <c r="AW27" s="41"/>
      <c r="AX27" s="41"/>
      <c r="AY27" s="41"/>
      <c r="AZ27" s="41"/>
      <c r="BA27" s="41"/>
      <c r="BB27" s="41"/>
      <c r="BC27" s="41"/>
      <c r="BD27" s="41"/>
      <c r="BE27" s="41"/>
      <c r="BF27" s="41"/>
      <c r="BG27" s="41"/>
      <c r="BH27" s="41"/>
      <c r="BI27" s="41"/>
      <c r="BJ27" s="41"/>
      <c r="BK27" s="41"/>
      <c r="BL27" s="41"/>
      <c r="BM27" s="41"/>
      <c r="BN27" s="41"/>
      <c r="BO27" s="41"/>
      <c r="BP27" s="41"/>
      <c r="BQ27" s="41"/>
      <c r="BR27" s="41"/>
      <c r="BS27" s="41"/>
      <c r="BT27" s="41"/>
      <c r="BU27" s="41"/>
      <c r="BV27" s="41"/>
      <c r="BW27" s="41"/>
      <c r="BX27" s="41"/>
      <c r="BY27" s="41"/>
      <c r="BZ27" s="41"/>
      <c r="CA27" s="41"/>
      <c r="CB27" s="41"/>
      <c r="CC27" s="41"/>
      <c r="CD27" s="41"/>
      <c r="CE27" s="41"/>
      <c r="CF27" s="41"/>
      <c r="CG27" s="41"/>
      <c r="CH27" s="41"/>
      <c r="CI27" s="41"/>
      <c r="CJ27" s="41"/>
      <c r="CK27" s="41"/>
      <c r="CL27" s="41"/>
      <c r="CM27" s="41"/>
      <c r="CN27" s="41"/>
      <c r="CO27" s="41"/>
      <c r="CP27" s="41"/>
      <c r="CQ27" s="41"/>
      <c r="CR27" s="41"/>
      <c r="CS27" s="41"/>
      <c r="CT27" s="41"/>
      <c r="CU27" s="41"/>
      <c r="CV27" s="41"/>
      <c r="CW27" s="41"/>
      <c r="CX27" s="41"/>
      <c r="CY27" s="41"/>
      <c r="CZ27" s="41"/>
      <c r="DA27" s="41"/>
      <c r="DB27" s="41"/>
    </row>
    <row r="28" spans="1:106" s="3" customFormat="1" ht="30" customHeight="1" thickBot="1">
      <c r="A28" s="55"/>
      <c r="B28" s="83" t="s">
        <v>60</v>
      </c>
      <c r="C28" s="87" t="s">
        <v>68</v>
      </c>
      <c r="D28" s="22">
        <v>1</v>
      </c>
      <c r="E28" s="65">
        <f>E26</f>
        <v>43560</v>
      </c>
      <c r="F28" s="65">
        <f>E28+4</f>
        <v>43564</v>
      </c>
      <c r="G28" s="17"/>
      <c r="H28" s="17">
        <f t="shared" si="54"/>
        <v>5</v>
      </c>
      <c r="I28" s="41"/>
      <c r="J28" s="41"/>
      <c r="K28" s="41"/>
      <c r="L28" s="41"/>
      <c r="M28" s="41"/>
      <c r="N28" s="41"/>
      <c r="O28" s="41"/>
      <c r="P28" s="41"/>
      <c r="Q28" s="41"/>
      <c r="R28" s="41"/>
      <c r="S28" s="41"/>
      <c r="T28" s="41"/>
      <c r="U28" s="41"/>
      <c r="V28" s="41"/>
      <c r="W28" s="41"/>
      <c r="X28" s="41"/>
      <c r="Y28" s="41"/>
      <c r="Z28" s="41"/>
      <c r="AA28" s="41"/>
      <c r="AB28" s="41"/>
      <c r="AC28" s="41"/>
      <c r="AD28" s="41"/>
      <c r="AE28" s="41"/>
      <c r="AF28" s="41"/>
      <c r="AG28" s="41"/>
      <c r="AH28" s="41"/>
      <c r="AI28" s="41"/>
      <c r="AJ28" s="41"/>
      <c r="AK28" s="41"/>
      <c r="AL28" s="41"/>
      <c r="AM28" s="41"/>
      <c r="AN28" s="41"/>
      <c r="AO28" s="41"/>
      <c r="AP28" s="41"/>
      <c r="AQ28" s="41"/>
      <c r="AR28" s="41"/>
      <c r="AS28" s="41"/>
      <c r="AT28" s="41"/>
      <c r="AU28" s="41"/>
      <c r="AV28" s="41"/>
      <c r="AW28" s="41"/>
      <c r="AX28" s="41"/>
      <c r="AY28" s="41"/>
      <c r="AZ28" s="41"/>
      <c r="BA28" s="41"/>
      <c r="BB28" s="41"/>
      <c r="BC28" s="41"/>
      <c r="BD28" s="41"/>
      <c r="BE28" s="41"/>
      <c r="BF28" s="41"/>
      <c r="BG28" s="41"/>
      <c r="BH28" s="41"/>
      <c r="BI28" s="41"/>
      <c r="BJ28" s="41"/>
      <c r="BK28" s="41"/>
      <c r="BL28" s="41"/>
      <c r="BM28" s="41"/>
      <c r="BN28" s="41"/>
      <c r="BO28" s="41"/>
      <c r="BP28" s="41"/>
      <c r="BQ28" s="41"/>
      <c r="BR28" s="41"/>
      <c r="BS28" s="41"/>
      <c r="BT28" s="41"/>
      <c r="BU28" s="41"/>
      <c r="BV28" s="41"/>
      <c r="BW28" s="41"/>
      <c r="BX28" s="41"/>
      <c r="BY28" s="41"/>
      <c r="BZ28" s="41"/>
      <c r="CA28" s="41"/>
      <c r="CB28" s="41"/>
      <c r="CC28" s="41"/>
      <c r="CD28" s="41"/>
      <c r="CE28" s="41"/>
      <c r="CF28" s="41"/>
      <c r="CG28" s="41"/>
      <c r="CH28" s="41"/>
      <c r="CI28" s="41"/>
      <c r="CJ28" s="41"/>
      <c r="CK28" s="41"/>
      <c r="CL28" s="41"/>
      <c r="CM28" s="41"/>
      <c r="CN28" s="41"/>
      <c r="CO28" s="41"/>
      <c r="CP28" s="41"/>
      <c r="CQ28" s="41"/>
      <c r="CR28" s="41"/>
      <c r="CS28" s="41"/>
      <c r="CT28" s="41"/>
      <c r="CU28" s="41"/>
      <c r="CV28" s="41"/>
      <c r="CW28" s="41"/>
      <c r="CX28" s="41"/>
      <c r="CY28" s="41"/>
      <c r="CZ28" s="41"/>
      <c r="DA28" s="41"/>
      <c r="DB28" s="41"/>
    </row>
    <row r="29" spans="1:106" s="3" customFormat="1" ht="30" customHeight="1" thickBot="1">
      <c r="A29" s="55" t="s">
        <v>25</v>
      </c>
      <c r="B29" s="31" t="s">
        <v>38</v>
      </c>
      <c r="C29" s="71"/>
      <c r="D29" s="32"/>
      <c r="E29" s="33"/>
      <c r="F29" s="34"/>
      <c r="G29" s="17"/>
      <c r="H29" s="17" t="str">
        <f t="shared" si="54"/>
        <v/>
      </c>
      <c r="I29" s="41"/>
      <c r="J29" s="41"/>
      <c r="K29" s="41"/>
      <c r="L29" s="41"/>
      <c r="M29" s="41"/>
      <c r="N29" s="41"/>
      <c r="O29" s="41"/>
      <c r="P29" s="41"/>
      <c r="Q29" s="41"/>
      <c r="R29" s="41"/>
      <c r="S29" s="41"/>
      <c r="T29" s="41"/>
      <c r="U29" s="41"/>
      <c r="V29" s="41"/>
      <c r="W29" s="41"/>
      <c r="X29" s="41"/>
      <c r="Y29" s="41"/>
      <c r="Z29" s="41"/>
      <c r="AA29" s="41"/>
      <c r="AB29" s="41"/>
      <c r="AC29" s="41"/>
      <c r="AD29" s="41"/>
      <c r="AE29" s="41"/>
      <c r="AF29" s="41"/>
      <c r="AG29" s="41"/>
      <c r="AH29" s="41"/>
      <c r="AI29" s="41"/>
      <c r="AJ29" s="41"/>
      <c r="AK29" s="41"/>
      <c r="AL29" s="41"/>
      <c r="AM29" s="41"/>
      <c r="AN29" s="41"/>
      <c r="AO29" s="41"/>
      <c r="AP29" s="41"/>
      <c r="AQ29" s="41"/>
      <c r="AR29" s="41"/>
      <c r="AS29" s="41"/>
      <c r="AT29" s="41"/>
      <c r="AU29" s="41"/>
      <c r="AV29" s="41"/>
      <c r="AW29" s="41"/>
      <c r="AX29" s="41"/>
      <c r="AY29" s="41"/>
      <c r="AZ29" s="41"/>
      <c r="BA29" s="41"/>
      <c r="BB29" s="41"/>
      <c r="BC29" s="41"/>
      <c r="BD29" s="41"/>
      <c r="BE29" s="41"/>
      <c r="BF29" s="41"/>
      <c r="BG29" s="41"/>
      <c r="BH29" s="41"/>
      <c r="BI29" s="41"/>
      <c r="BJ29" s="41"/>
      <c r="BK29" s="41"/>
      <c r="BL29" s="41"/>
      <c r="BM29" s="41"/>
      <c r="BN29" s="41"/>
      <c r="BO29" s="41"/>
      <c r="BP29" s="41"/>
      <c r="BQ29" s="41"/>
      <c r="BR29" s="41"/>
      <c r="BS29" s="41"/>
      <c r="BT29" s="41"/>
      <c r="BU29" s="41"/>
      <c r="BV29" s="41"/>
      <c r="BW29" s="41"/>
      <c r="BX29" s="41"/>
      <c r="BY29" s="41"/>
      <c r="BZ29" s="41"/>
      <c r="CA29" s="41"/>
      <c r="CB29" s="41"/>
      <c r="CC29" s="41"/>
      <c r="CD29" s="41"/>
      <c r="CE29" s="41"/>
      <c r="CF29" s="41"/>
      <c r="CG29" s="41"/>
      <c r="CH29" s="41"/>
      <c r="CI29" s="41"/>
      <c r="CJ29" s="41"/>
      <c r="CK29" s="41"/>
      <c r="CL29" s="41"/>
      <c r="CM29" s="41"/>
      <c r="CN29" s="41"/>
      <c r="CO29" s="41"/>
      <c r="CP29" s="41"/>
      <c r="CQ29" s="41"/>
      <c r="CR29" s="41"/>
      <c r="CS29" s="41"/>
      <c r="CT29" s="41"/>
      <c r="CU29" s="41"/>
      <c r="CV29" s="41"/>
      <c r="CW29" s="41"/>
      <c r="CX29" s="41"/>
      <c r="CY29" s="41"/>
      <c r="CZ29" s="41"/>
      <c r="DA29" s="41"/>
      <c r="DB29" s="41"/>
    </row>
    <row r="30" spans="1:106" s="3" customFormat="1" ht="30" customHeight="1" thickBot="1">
      <c r="A30" s="55"/>
      <c r="B30" s="84" t="s">
        <v>61</v>
      </c>
      <c r="C30" s="88" t="s">
        <v>68</v>
      </c>
      <c r="D30" s="22">
        <v>1</v>
      </c>
      <c r="E30" s="66">
        <f>E31</f>
        <v>43564</v>
      </c>
      <c r="F30" s="66">
        <f>E30+2</f>
        <v>43566</v>
      </c>
      <c r="G30" s="17"/>
      <c r="H30" s="17">
        <f t="shared" si="54"/>
        <v>3</v>
      </c>
      <c r="I30" s="41"/>
      <c r="J30" s="41"/>
      <c r="K30" s="41"/>
      <c r="L30" s="41"/>
      <c r="M30" s="41"/>
      <c r="N30" s="41"/>
      <c r="O30" s="41"/>
      <c r="P30" s="41"/>
      <c r="Q30" s="41"/>
      <c r="R30" s="41"/>
      <c r="S30" s="41"/>
      <c r="T30" s="41"/>
      <c r="U30" s="41"/>
      <c r="V30" s="41"/>
      <c r="W30" s="41"/>
      <c r="X30" s="41"/>
      <c r="Y30" s="41"/>
      <c r="Z30" s="41"/>
      <c r="AA30" s="41"/>
      <c r="AB30" s="41"/>
      <c r="AC30" s="41"/>
      <c r="AD30" s="41"/>
      <c r="AE30" s="41"/>
      <c r="AF30" s="41"/>
      <c r="AG30" s="41"/>
      <c r="AH30" s="41"/>
      <c r="AI30" s="41"/>
      <c r="AJ30" s="41"/>
      <c r="AK30" s="41"/>
      <c r="AL30" s="41"/>
      <c r="AM30" s="41"/>
      <c r="AN30" s="41"/>
      <c r="AO30" s="41"/>
      <c r="AP30" s="41"/>
      <c r="AQ30" s="41"/>
      <c r="AR30" s="41"/>
      <c r="AS30" s="41"/>
      <c r="AT30" s="41"/>
      <c r="AU30" s="41"/>
      <c r="AV30" s="41"/>
      <c r="AW30" s="41"/>
      <c r="AX30" s="41"/>
      <c r="AY30" s="41"/>
      <c r="AZ30" s="41"/>
      <c r="BA30" s="41"/>
      <c r="BB30" s="41"/>
      <c r="BC30" s="41"/>
      <c r="BD30" s="41"/>
      <c r="BE30" s="41"/>
      <c r="BF30" s="41"/>
      <c r="BG30" s="41"/>
      <c r="BH30" s="41"/>
      <c r="BI30" s="41"/>
      <c r="BJ30" s="41"/>
      <c r="BK30" s="41"/>
      <c r="BL30" s="41"/>
      <c r="BM30" s="41"/>
      <c r="BN30" s="41"/>
      <c r="BO30" s="41"/>
      <c r="BP30" s="41"/>
      <c r="BQ30" s="41"/>
      <c r="BR30" s="41"/>
      <c r="BS30" s="41"/>
      <c r="BT30" s="41"/>
      <c r="BU30" s="41"/>
      <c r="BV30" s="41"/>
      <c r="BW30" s="41"/>
      <c r="BX30" s="41"/>
      <c r="BY30" s="41"/>
      <c r="BZ30" s="41"/>
      <c r="CA30" s="41"/>
      <c r="CB30" s="41"/>
      <c r="CC30" s="41"/>
      <c r="CD30" s="41"/>
      <c r="CE30" s="41"/>
      <c r="CF30" s="41"/>
      <c r="CG30" s="41"/>
      <c r="CH30" s="41"/>
      <c r="CI30" s="41"/>
      <c r="CJ30" s="41"/>
      <c r="CK30" s="41"/>
      <c r="CL30" s="41"/>
      <c r="CM30" s="41"/>
      <c r="CN30" s="41"/>
      <c r="CO30" s="41"/>
      <c r="CP30" s="41"/>
      <c r="CQ30" s="41"/>
      <c r="CR30" s="41"/>
      <c r="CS30" s="41"/>
      <c r="CT30" s="41"/>
      <c r="CU30" s="41"/>
      <c r="CV30" s="41"/>
      <c r="CW30" s="41"/>
      <c r="CX30" s="41"/>
      <c r="CY30" s="41"/>
      <c r="CZ30" s="41"/>
      <c r="DA30" s="41"/>
      <c r="DB30" s="41"/>
    </row>
    <row r="31" spans="1:106" s="3" customFormat="1" ht="30" customHeight="1" thickBot="1">
      <c r="A31" s="55"/>
      <c r="B31" s="84" t="s">
        <v>74</v>
      </c>
      <c r="C31" s="88" t="s">
        <v>68</v>
      </c>
      <c r="D31" s="22">
        <v>1</v>
      </c>
      <c r="E31" s="66">
        <f>F25</f>
        <v>43564</v>
      </c>
      <c r="F31" s="66">
        <f>E31+5</f>
        <v>43569</v>
      </c>
      <c r="G31" s="17"/>
      <c r="H31" s="17"/>
      <c r="I31" s="41"/>
      <c r="J31" s="41"/>
      <c r="K31" s="41"/>
      <c r="L31" s="41"/>
      <c r="M31" s="41"/>
      <c r="N31" s="41"/>
      <c r="O31" s="41"/>
      <c r="P31" s="41"/>
      <c r="Q31" s="41"/>
      <c r="R31" s="41"/>
      <c r="S31" s="41"/>
      <c r="T31" s="41"/>
      <c r="U31" s="41"/>
      <c r="V31" s="41"/>
      <c r="W31" s="41"/>
      <c r="X31" s="41"/>
      <c r="Y31" s="41"/>
      <c r="Z31" s="41"/>
      <c r="AA31" s="41"/>
      <c r="AB31" s="41"/>
      <c r="AC31" s="41"/>
      <c r="AD31" s="41"/>
      <c r="AE31" s="41"/>
      <c r="AF31" s="41"/>
      <c r="AG31" s="41"/>
      <c r="AH31" s="41"/>
      <c r="AI31" s="41"/>
      <c r="AJ31" s="41"/>
      <c r="AK31" s="41"/>
      <c r="AL31" s="41"/>
      <c r="AM31" s="41"/>
      <c r="AN31" s="41"/>
      <c r="AO31" s="41"/>
      <c r="AP31" s="41"/>
      <c r="AQ31" s="41"/>
      <c r="AR31" s="41"/>
      <c r="AS31" s="41"/>
      <c r="AT31" s="41"/>
      <c r="AU31" s="41"/>
      <c r="AV31" s="41"/>
      <c r="AW31" s="41"/>
      <c r="AX31" s="41"/>
      <c r="AY31" s="41"/>
      <c r="AZ31" s="41"/>
      <c r="BA31" s="41"/>
      <c r="BB31" s="41"/>
      <c r="BC31" s="41"/>
      <c r="BD31" s="41"/>
      <c r="BE31" s="41"/>
      <c r="BF31" s="41"/>
      <c r="BG31" s="41"/>
      <c r="BH31" s="41"/>
      <c r="BI31" s="41"/>
      <c r="BJ31" s="41"/>
      <c r="BK31" s="41"/>
      <c r="BL31" s="41"/>
      <c r="BM31" s="41"/>
      <c r="BN31" s="41"/>
      <c r="BO31" s="41"/>
      <c r="BP31" s="41"/>
      <c r="BQ31" s="41"/>
      <c r="BR31" s="41"/>
      <c r="BS31" s="41"/>
      <c r="BT31" s="41"/>
      <c r="BU31" s="41"/>
      <c r="BV31" s="41"/>
      <c r="BW31" s="41"/>
      <c r="BX31" s="41"/>
      <c r="BY31" s="41"/>
      <c r="BZ31" s="41"/>
      <c r="CA31" s="41"/>
      <c r="CB31" s="41"/>
      <c r="CC31" s="41"/>
      <c r="CD31" s="41"/>
      <c r="CE31" s="41"/>
      <c r="CF31" s="41"/>
      <c r="CG31" s="41"/>
      <c r="CH31" s="41"/>
      <c r="CI31" s="41"/>
      <c r="CJ31" s="41"/>
      <c r="CK31" s="41"/>
      <c r="CL31" s="41"/>
      <c r="CM31" s="41"/>
      <c r="CN31" s="41"/>
      <c r="CO31" s="41"/>
      <c r="CP31" s="41"/>
      <c r="CQ31" s="41"/>
      <c r="CR31" s="41"/>
      <c r="CS31" s="41"/>
      <c r="CT31" s="41"/>
      <c r="CU31" s="41"/>
      <c r="CV31" s="41"/>
      <c r="CW31" s="41"/>
      <c r="CX31" s="41"/>
      <c r="CY31" s="41"/>
      <c r="CZ31" s="41"/>
      <c r="DA31" s="41"/>
      <c r="DB31" s="41"/>
    </row>
    <row r="32" spans="1:106" s="3" customFormat="1" ht="30" customHeight="1" thickBot="1">
      <c r="A32" s="55"/>
      <c r="B32" s="84" t="s">
        <v>62</v>
      </c>
      <c r="C32" s="88" t="s">
        <v>68</v>
      </c>
      <c r="D32" s="22">
        <v>1</v>
      </c>
      <c r="E32" s="66">
        <f>E30</f>
        <v>43564</v>
      </c>
      <c r="F32" s="66">
        <f>F30</f>
        <v>43566</v>
      </c>
      <c r="G32" s="17"/>
      <c r="H32" s="17">
        <f t="shared" si="54"/>
        <v>3</v>
      </c>
      <c r="I32" s="41"/>
      <c r="J32" s="41"/>
      <c r="K32" s="41"/>
      <c r="L32" s="41"/>
      <c r="M32" s="41"/>
      <c r="N32" s="41"/>
      <c r="O32" s="41"/>
      <c r="P32" s="41"/>
      <c r="Q32" s="41"/>
      <c r="R32" s="41"/>
      <c r="S32" s="41"/>
      <c r="T32" s="41"/>
      <c r="U32" s="41"/>
      <c r="V32" s="41"/>
      <c r="W32" s="41"/>
      <c r="X32" s="41"/>
      <c r="Y32" s="41"/>
      <c r="Z32" s="41"/>
      <c r="AA32" s="41"/>
      <c r="AB32" s="41"/>
      <c r="AC32" s="41"/>
      <c r="AD32" s="41"/>
      <c r="AE32" s="41"/>
      <c r="AF32" s="41"/>
      <c r="AG32" s="41"/>
      <c r="AH32" s="41"/>
      <c r="AI32" s="41"/>
      <c r="AJ32" s="41"/>
      <c r="AK32" s="41"/>
      <c r="AL32" s="41"/>
      <c r="AM32" s="41"/>
      <c r="AN32" s="41"/>
      <c r="AO32" s="41"/>
      <c r="AP32" s="41"/>
      <c r="AQ32" s="41"/>
      <c r="AR32" s="41"/>
      <c r="AS32" s="41"/>
      <c r="AT32" s="41"/>
      <c r="AU32" s="41"/>
      <c r="AV32" s="41"/>
      <c r="AW32" s="41"/>
      <c r="AX32" s="41"/>
      <c r="AY32" s="41"/>
      <c r="AZ32" s="41"/>
      <c r="BA32" s="41"/>
      <c r="BB32" s="41"/>
      <c r="BC32" s="41"/>
      <c r="BD32" s="41"/>
      <c r="BE32" s="41"/>
      <c r="BF32" s="41"/>
      <c r="BG32" s="41"/>
      <c r="BH32" s="41"/>
      <c r="BI32" s="41"/>
      <c r="BJ32" s="41"/>
      <c r="BK32" s="41"/>
      <c r="BL32" s="41"/>
      <c r="BM32" s="41"/>
      <c r="BN32" s="41"/>
      <c r="BO32" s="41"/>
      <c r="BP32" s="41"/>
      <c r="BQ32" s="41"/>
      <c r="BR32" s="41"/>
      <c r="BS32" s="41"/>
      <c r="BT32" s="41"/>
      <c r="BU32" s="41"/>
      <c r="BV32" s="41"/>
      <c r="BW32" s="41"/>
      <c r="BX32" s="41"/>
      <c r="BY32" s="41"/>
      <c r="BZ32" s="41"/>
      <c r="CA32" s="41"/>
      <c r="CB32" s="41"/>
      <c r="CC32" s="41"/>
      <c r="CD32" s="41"/>
      <c r="CE32" s="41"/>
      <c r="CF32" s="41"/>
      <c r="CG32" s="41"/>
      <c r="CH32" s="41"/>
      <c r="CI32" s="41"/>
      <c r="CJ32" s="41"/>
      <c r="CK32" s="41"/>
      <c r="CL32" s="41"/>
      <c r="CM32" s="41"/>
      <c r="CN32" s="41"/>
      <c r="CO32" s="41"/>
      <c r="CP32" s="41"/>
      <c r="CQ32" s="41"/>
      <c r="CR32" s="41"/>
      <c r="CS32" s="41"/>
      <c r="CT32" s="41"/>
      <c r="CU32" s="41"/>
      <c r="CV32" s="41"/>
      <c r="CW32" s="41"/>
      <c r="CX32" s="41"/>
      <c r="CY32" s="41"/>
      <c r="CZ32" s="41"/>
      <c r="DA32" s="41"/>
      <c r="DB32" s="41"/>
    </row>
    <row r="33" spans="1:106" s="3" customFormat="1" ht="30" customHeight="1" thickBot="1">
      <c r="A33" s="55"/>
      <c r="B33" s="84" t="s">
        <v>63</v>
      </c>
      <c r="C33" s="88" t="s">
        <v>68</v>
      </c>
      <c r="D33" s="22">
        <v>1</v>
      </c>
      <c r="E33" s="66">
        <f>F32</f>
        <v>43566</v>
      </c>
      <c r="F33" s="66">
        <f>E33+1</f>
        <v>43567</v>
      </c>
      <c r="G33" s="17"/>
      <c r="H33" s="17">
        <f t="shared" si="54"/>
        <v>2</v>
      </c>
      <c r="I33" s="41"/>
      <c r="J33" s="41"/>
      <c r="K33" s="41"/>
      <c r="L33" s="41"/>
      <c r="M33" s="41"/>
      <c r="N33" s="41"/>
      <c r="O33" s="41"/>
      <c r="P33" s="41"/>
      <c r="Q33" s="41"/>
      <c r="R33" s="41"/>
      <c r="S33" s="41"/>
      <c r="T33" s="41"/>
      <c r="U33" s="41"/>
      <c r="V33" s="41"/>
      <c r="W33" s="41"/>
      <c r="X33" s="41"/>
      <c r="Y33" s="41"/>
      <c r="Z33" s="41"/>
      <c r="AA33" s="41"/>
      <c r="AB33" s="41"/>
      <c r="AC33" s="41"/>
      <c r="AD33" s="41"/>
      <c r="AE33" s="41"/>
      <c r="AF33" s="41"/>
      <c r="AG33" s="41"/>
      <c r="AH33" s="41"/>
      <c r="AI33" s="41"/>
      <c r="AJ33" s="41"/>
      <c r="AK33" s="41"/>
      <c r="AL33" s="41"/>
      <c r="AM33" s="41"/>
      <c r="AN33" s="41"/>
      <c r="AO33" s="41"/>
      <c r="AP33" s="41"/>
      <c r="AQ33" s="41"/>
      <c r="AR33" s="41"/>
      <c r="AS33" s="41"/>
      <c r="AT33" s="41"/>
      <c r="AU33" s="41"/>
      <c r="AV33" s="41"/>
      <c r="AW33" s="41"/>
      <c r="AX33" s="41"/>
      <c r="AY33" s="41"/>
      <c r="AZ33" s="41"/>
      <c r="BA33" s="41"/>
      <c r="BB33" s="41"/>
      <c r="BC33" s="41"/>
      <c r="BD33" s="41"/>
      <c r="BE33" s="41"/>
      <c r="BF33" s="41"/>
      <c r="BG33" s="41"/>
      <c r="BH33" s="41"/>
      <c r="BI33" s="41"/>
      <c r="BJ33" s="41"/>
      <c r="BK33" s="41"/>
      <c r="BL33" s="41"/>
      <c r="BM33" s="41"/>
      <c r="BN33" s="41"/>
      <c r="BO33" s="41"/>
      <c r="BP33" s="41"/>
      <c r="BQ33" s="41"/>
      <c r="BR33" s="41"/>
      <c r="BS33" s="41"/>
      <c r="BT33" s="41"/>
      <c r="BU33" s="41"/>
      <c r="BV33" s="41"/>
      <c r="BW33" s="41"/>
      <c r="BX33" s="41"/>
      <c r="BY33" s="41"/>
      <c r="BZ33" s="41"/>
      <c r="CA33" s="41"/>
      <c r="CB33" s="41"/>
      <c r="CC33" s="41"/>
      <c r="CD33" s="41"/>
      <c r="CE33" s="41"/>
      <c r="CF33" s="41"/>
      <c r="CG33" s="41"/>
      <c r="CH33" s="41"/>
      <c r="CI33" s="41"/>
      <c r="CJ33" s="41"/>
      <c r="CK33" s="41"/>
      <c r="CL33" s="41"/>
      <c r="CM33" s="41"/>
      <c r="CN33" s="41"/>
      <c r="CO33" s="41"/>
      <c r="CP33" s="41"/>
      <c r="CQ33" s="41"/>
      <c r="CR33" s="41"/>
      <c r="CS33" s="41"/>
      <c r="CT33" s="41"/>
      <c r="CU33" s="41"/>
      <c r="CV33" s="41"/>
      <c r="CW33" s="41"/>
      <c r="CX33" s="41"/>
      <c r="CY33" s="41"/>
      <c r="CZ33" s="41"/>
      <c r="DA33" s="41"/>
      <c r="DB33" s="41"/>
    </row>
    <row r="34" spans="1:106" s="3" customFormat="1" ht="30" customHeight="1" thickBot="1">
      <c r="A34" s="55"/>
      <c r="B34" s="84" t="s">
        <v>64</v>
      </c>
      <c r="C34" s="88" t="s">
        <v>68</v>
      </c>
      <c r="D34" s="22">
        <v>1</v>
      </c>
      <c r="E34" s="66">
        <f>E33</f>
        <v>43566</v>
      </c>
      <c r="F34" s="66">
        <f>F33</f>
        <v>43567</v>
      </c>
      <c r="G34" s="17"/>
      <c r="H34" s="17">
        <f t="shared" si="54"/>
        <v>2</v>
      </c>
      <c r="I34" s="41"/>
      <c r="J34" s="41"/>
      <c r="K34" s="41"/>
      <c r="L34" s="41"/>
      <c r="M34" s="41"/>
      <c r="N34" s="41"/>
      <c r="O34" s="41"/>
      <c r="P34" s="41"/>
      <c r="Q34" s="41"/>
      <c r="R34" s="41"/>
      <c r="S34" s="41"/>
      <c r="T34" s="41"/>
      <c r="U34" s="41"/>
      <c r="V34" s="41"/>
      <c r="W34" s="41"/>
      <c r="X34" s="41"/>
      <c r="Y34" s="41"/>
      <c r="Z34" s="41"/>
      <c r="AA34" s="41"/>
      <c r="AB34" s="41"/>
      <c r="AC34" s="41"/>
      <c r="AD34" s="41"/>
      <c r="AE34" s="41"/>
      <c r="AF34" s="41"/>
      <c r="AG34" s="41"/>
      <c r="AH34" s="41"/>
      <c r="AI34" s="41"/>
      <c r="AJ34" s="41"/>
      <c r="AK34" s="41"/>
      <c r="AL34" s="41"/>
      <c r="AM34" s="41"/>
      <c r="AN34" s="41"/>
      <c r="AO34" s="41"/>
      <c r="AP34" s="41"/>
      <c r="AQ34" s="41"/>
      <c r="AR34" s="41"/>
      <c r="AS34" s="41"/>
      <c r="AT34" s="41"/>
      <c r="AU34" s="41"/>
      <c r="AV34" s="41"/>
      <c r="AW34" s="41"/>
      <c r="AX34" s="41"/>
      <c r="AY34" s="41"/>
      <c r="AZ34" s="41"/>
      <c r="BA34" s="41"/>
      <c r="BB34" s="41"/>
      <c r="BC34" s="41"/>
      <c r="BD34" s="41"/>
      <c r="BE34" s="41"/>
      <c r="BF34" s="41"/>
      <c r="BG34" s="41"/>
      <c r="BH34" s="41"/>
      <c r="BI34" s="41"/>
      <c r="BJ34" s="41"/>
      <c r="BK34" s="41"/>
      <c r="BL34" s="41"/>
      <c r="BM34" s="41"/>
      <c r="BN34" s="41"/>
      <c r="BO34" s="41"/>
      <c r="BP34" s="41"/>
      <c r="BQ34" s="41"/>
      <c r="BR34" s="41"/>
      <c r="BS34" s="41"/>
      <c r="BT34" s="41"/>
      <c r="BU34" s="41"/>
      <c r="BV34" s="41"/>
      <c r="BW34" s="41"/>
      <c r="BX34" s="41"/>
      <c r="BY34" s="41"/>
      <c r="BZ34" s="41"/>
      <c r="CA34" s="41"/>
      <c r="CB34" s="41"/>
      <c r="CC34" s="41"/>
      <c r="CD34" s="41"/>
      <c r="CE34" s="41"/>
      <c r="CF34" s="41"/>
      <c r="CG34" s="41"/>
      <c r="CH34" s="41"/>
      <c r="CI34" s="41"/>
      <c r="CJ34" s="41"/>
      <c r="CK34" s="41"/>
      <c r="CL34" s="41"/>
      <c r="CM34" s="41"/>
      <c r="CN34" s="41"/>
      <c r="CO34" s="41"/>
      <c r="CP34" s="41"/>
      <c r="CQ34" s="41"/>
      <c r="CR34" s="41"/>
      <c r="CS34" s="41"/>
      <c r="CT34" s="41"/>
      <c r="CU34" s="41"/>
      <c r="CV34" s="41"/>
      <c r="CW34" s="41"/>
      <c r="CX34" s="41"/>
      <c r="CY34" s="41"/>
      <c r="CZ34" s="41"/>
      <c r="DA34" s="41"/>
      <c r="DB34" s="41"/>
    </row>
    <row r="35" spans="1:106" s="3" customFormat="1" ht="30" customHeight="1" thickBot="1">
      <c r="A35" s="55"/>
      <c r="B35" s="84" t="s">
        <v>65</v>
      </c>
      <c r="C35" s="88" t="s">
        <v>68</v>
      </c>
      <c r="D35" s="22">
        <v>1</v>
      </c>
      <c r="E35" s="66">
        <f>E30</f>
        <v>43564</v>
      </c>
      <c r="F35" s="66">
        <f>F34</f>
        <v>43567</v>
      </c>
      <c r="G35" s="17"/>
      <c r="H35" s="17"/>
      <c r="I35" s="41"/>
      <c r="J35" s="41"/>
      <c r="K35" s="41"/>
      <c r="L35" s="41"/>
      <c r="M35" s="41"/>
      <c r="N35" s="41"/>
      <c r="O35" s="41"/>
      <c r="P35" s="41"/>
      <c r="Q35" s="41"/>
      <c r="R35" s="41"/>
      <c r="S35" s="41"/>
      <c r="T35" s="41"/>
      <c r="U35" s="41"/>
      <c r="V35" s="41"/>
      <c r="W35" s="41"/>
      <c r="X35" s="41"/>
      <c r="Y35" s="41"/>
      <c r="Z35" s="41"/>
      <c r="AA35" s="41"/>
      <c r="AB35" s="41"/>
      <c r="AC35" s="41"/>
      <c r="AD35" s="41"/>
      <c r="AE35" s="41"/>
      <c r="AF35" s="41"/>
      <c r="AG35" s="41"/>
      <c r="AH35" s="41"/>
      <c r="AI35" s="41"/>
      <c r="AJ35" s="41"/>
      <c r="AK35" s="41"/>
      <c r="AL35" s="41"/>
      <c r="AM35" s="41"/>
      <c r="AN35" s="41"/>
      <c r="AO35" s="41"/>
      <c r="AP35" s="41"/>
      <c r="AQ35" s="41"/>
      <c r="AR35" s="41"/>
      <c r="AS35" s="41"/>
      <c r="AT35" s="41"/>
      <c r="AU35" s="41"/>
      <c r="AV35" s="41"/>
      <c r="AW35" s="41"/>
      <c r="AX35" s="41"/>
      <c r="AY35" s="41"/>
      <c r="AZ35" s="41"/>
      <c r="BA35" s="41"/>
      <c r="BB35" s="41"/>
      <c r="BC35" s="41"/>
      <c r="BD35" s="41"/>
      <c r="BE35" s="41"/>
      <c r="BF35" s="41"/>
      <c r="BG35" s="41"/>
      <c r="BH35" s="41"/>
      <c r="BI35" s="41"/>
      <c r="BJ35" s="41"/>
      <c r="BK35" s="41"/>
      <c r="BL35" s="41"/>
      <c r="BM35" s="41"/>
      <c r="BN35" s="41"/>
      <c r="BO35" s="41"/>
      <c r="BP35" s="41"/>
      <c r="BQ35" s="41"/>
      <c r="BR35" s="41"/>
      <c r="BS35" s="41"/>
      <c r="BT35" s="41"/>
      <c r="BU35" s="41"/>
      <c r="BV35" s="41"/>
      <c r="BW35" s="41"/>
      <c r="BX35" s="41"/>
      <c r="BY35" s="41"/>
      <c r="BZ35" s="41"/>
      <c r="CA35" s="41"/>
      <c r="CB35" s="41"/>
      <c r="CC35" s="41"/>
      <c r="CD35" s="41"/>
      <c r="CE35" s="41"/>
      <c r="CF35" s="41"/>
      <c r="CG35" s="41"/>
      <c r="CH35" s="41"/>
      <c r="CI35" s="41"/>
      <c r="CJ35" s="41"/>
      <c r="CK35" s="41"/>
      <c r="CL35" s="41"/>
      <c r="CM35" s="41"/>
      <c r="CN35" s="41"/>
      <c r="CO35" s="41"/>
      <c r="CP35" s="41"/>
      <c r="CQ35" s="41"/>
      <c r="CR35" s="41"/>
      <c r="CS35" s="41"/>
      <c r="CT35" s="41"/>
      <c r="CU35" s="41"/>
      <c r="CV35" s="41"/>
      <c r="CW35" s="41"/>
      <c r="CX35" s="41"/>
      <c r="CY35" s="41"/>
      <c r="CZ35" s="41"/>
      <c r="DA35" s="41"/>
      <c r="DB35" s="41"/>
    </row>
    <row r="36" spans="1:106" s="3" customFormat="1" ht="30" customHeight="1" thickBot="1">
      <c r="A36" s="55"/>
      <c r="B36" s="84" t="s">
        <v>66</v>
      </c>
      <c r="C36" s="88" t="s">
        <v>68</v>
      </c>
      <c r="D36" s="22">
        <v>1</v>
      </c>
      <c r="E36" s="66">
        <f>F35+1</f>
        <v>43568</v>
      </c>
      <c r="F36" s="66">
        <f>E36+1</f>
        <v>43569</v>
      </c>
      <c r="G36" s="17"/>
      <c r="H36" s="17">
        <f t="shared" si="54"/>
        <v>2</v>
      </c>
      <c r="I36" s="41"/>
      <c r="J36" s="41"/>
      <c r="K36" s="41"/>
      <c r="L36" s="41"/>
      <c r="M36" s="41"/>
      <c r="N36" s="41"/>
      <c r="O36" s="41"/>
      <c r="P36" s="41"/>
      <c r="Q36" s="41"/>
      <c r="R36" s="41"/>
      <c r="S36" s="41"/>
      <c r="T36" s="41"/>
      <c r="U36" s="41"/>
      <c r="V36" s="41"/>
      <c r="W36" s="41"/>
      <c r="X36" s="41"/>
      <c r="Y36" s="41"/>
      <c r="Z36" s="41"/>
      <c r="AA36" s="41"/>
      <c r="AB36" s="41"/>
      <c r="AC36" s="41"/>
      <c r="AD36" s="41"/>
      <c r="AE36" s="41"/>
      <c r="AF36" s="41"/>
      <c r="AG36" s="41"/>
      <c r="AH36" s="41"/>
      <c r="AI36" s="41"/>
      <c r="AJ36" s="41"/>
      <c r="AK36" s="41"/>
      <c r="AL36" s="41"/>
      <c r="AM36" s="41"/>
      <c r="AN36" s="41"/>
      <c r="AO36" s="41"/>
      <c r="AP36" s="41"/>
      <c r="AQ36" s="41"/>
      <c r="AR36" s="41"/>
      <c r="AS36" s="41"/>
      <c r="AT36" s="41"/>
      <c r="AU36" s="41"/>
      <c r="AV36" s="41"/>
      <c r="AW36" s="41"/>
      <c r="AX36" s="41"/>
      <c r="AY36" s="41"/>
      <c r="AZ36" s="41"/>
      <c r="BA36" s="41"/>
      <c r="BB36" s="41"/>
      <c r="BC36" s="41"/>
      <c r="BD36" s="41"/>
      <c r="BE36" s="41"/>
      <c r="BF36" s="41"/>
      <c r="BG36" s="41"/>
      <c r="BH36" s="41"/>
      <c r="BI36" s="41"/>
      <c r="BJ36" s="41"/>
      <c r="BK36" s="41"/>
      <c r="BL36" s="41"/>
      <c r="BM36" s="41"/>
      <c r="BN36" s="41"/>
      <c r="BO36" s="41"/>
      <c r="BP36" s="41"/>
      <c r="BQ36" s="41"/>
      <c r="BR36" s="41"/>
      <c r="BS36" s="41"/>
      <c r="BT36" s="41"/>
      <c r="BU36" s="41"/>
      <c r="BV36" s="41"/>
      <c r="BW36" s="41"/>
      <c r="BX36" s="41"/>
      <c r="BY36" s="41"/>
      <c r="BZ36" s="41"/>
      <c r="CA36" s="41"/>
      <c r="CB36" s="41"/>
      <c r="CC36" s="41"/>
      <c r="CD36" s="41"/>
      <c r="CE36" s="41"/>
      <c r="CF36" s="41"/>
      <c r="CG36" s="41"/>
      <c r="CH36" s="41"/>
      <c r="CI36" s="41"/>
      <c r="CJ36" s="41"/>
      <c r="CK36" s="41"/>
      <c r="CL36" s="41"/>
      <c r="CM36" s="41"/>
      <c r="CN36" s="41"/>
      <c r="CO36" s="41"/>
      <c r="CP36" s="41"/>
      <c r="CQ36" s="41"/>
      <c r="CR36" s="41"/>
      <c r="CS36" s="41"/>
      <c r="CT36" s="41"/>
      <c r="CU36" s="41"/>
      <c r="CV36" s="41"/>
      <c r="CW36" s="41"/>
      <c r="CX36" s="41"/>
      <c r="CY36" s="41"/>
      <c r="CZ36" s="41"/>
      <c r="DA36" s="41"/>
      <c r="DB36" s="41"/>
    </row>
    <row r="37" spans="1:106" s="3" customFormat="1" ht="30" customHeight="1" thickBot="1">
      <c r="A37" s="55" t="s">
        <v>27</v>
      </c>
      <c r="B37" s="73"/>
      <c r="C37" s="72"/>
      <c r="D37" s="16"/>
      <c r="E37" s="67"/>
      <c r="F37" s="67"/>
      <c r="G37" s="17"/>
      <c r="H37" s="17" t="str">
        <f t="shared" si="54"/>
        <v/>
      </c>
      <c r="I37" s="41"/>
      <c r="J37" s="41"/>
      <c r="K37" s="41"/>
      <c r="L37" s="41"/>
      <c r="M37" s="41"/>
      <c r="N37" s="41"/>
      <c r="O37" s="41"/>
      <c r="P37" s="41"/>
      <c r="Q37" s="41"/>
      <c r="R37" s="41"/>
      <c r="S37" s="41"/>
      <c r="T37" s="41"/>
      <c r="U37" s="41"/>
      <c r="V37" s="41"/>
      <c r="W37" s="41"/>
      <c r="X37" s="41"/>
      <c r="Y37" s="41"/>
      <c r="Z37" s="41"/>
      <c r="AA37" s="41"/>
      <c r="AB37" s="41"/>
      <c r="AC37" s="41"/>
      <c r="AD37" s="41"/>
      <c r="AE37" s="41"/>
      <c r="AF37" s="41"/>
      <c r="AG37" s="41"/>
      <c r="AH37" s="41"/>
      <c r="AI37" s="41"/>
      <c r="AJ37" s="41"/>
      <c r="AK37" s="41"/>
      <c r="AL37" s="41"/>
      <c r="AM37" s="41"/>
      <c r="AN37" s="41"/>
      <c r="AO37" s="41"/>
      <c r="AP37" s="41"/>
      <c r="AQ37" s="41"/>
      <c r="AR37" s="41"/>
      <c r="AS37" s="41"/>
      <c r="AT37" s="41"/>
      <c r="AU37" s="41"/>
      <c r="AV37" s="41"/>
      <c r="AW37" s="41"/>
      <c r="AX37" s="41"/>
      <c r="AY37" s="41"/>
      <c r="AZ37" s="41"/>
      <c r="BA37" s="41"/>
      <c r="BB37" s="41"/>
      <c r="BC37" s="41"/>
      <c r="BD37" s="41"/>
      <c r="BE37" s="41"/>
      <c r="BF37" s="41"/>
      <c r="BG37" s="41"/>
      <c r="BH37" s="41"/>
      <c r="BI37" s="41"/>
      <c r="BJ37" s="41"/>
      <c r="BK37" s="41"/>
      <c r="BL37" s="41"/>
      <c r="BM37" s="41"/>
      <c r="BN37" s="41"/>
      <c r="BO37" s="41"/>
      <c r="BP37" s="41"/>
      <c r="BQ37" s="41"/>
      <c r="BR37" s="41"/>
      <c r="BS37" s="41"/>
      <c r="BT37" s="41"/>
      <c r="BU37" s="41"/>
      <c r="BV37" s="41"/>
      <c r="BW37" s="41"/>
      <c r="BX37" s="41"/>
      <c r="BY37" s="41"/>
      <c r="BZ37" s="41"/>
      <c r="CA37" s="41"/>
      <c r="CB37" s="41"/>
      <c r="CC37" s="41"/>
      <c r="CD37" s="41"/>
      <c r="CE37" s="41"/>
      <c r="CF37" s="41"/>
      <c r="CG37" s="41"/>
      <c r="CH37" s="41"/>
      <c r="CI37" s="41"/>
      <c r="CJ37" s="41"/>
      <c r="CK37" s="41"/>
      <c r="CL37" s="41"/>
      <c r="CM37" s="41"/>
      <c r="CN37" s="41"/>
      <c r="CO37" s="41"/>
      <c r="CP37" s="41"/>
      <c r="CQ37" s="41"/>
      <c r="CR37" s="41"/>
      <c r="CS37" s="41"/>
      <c r="CT37" s="41"/>
      <c r="CU37" s="41"/>
      <c r="CV37" s="41"/>
      <c r="CW37" s="41"/>
      <c r="CX37" s="41"/>
      <c r="CY37" s="41"/>
      <c r="CZ37" s="41"/>
      <c r="DA37" s="41"/>
      <c r="DB37" s="41"/>
    </row>
    <row r="38" spans="1:106" s="3" customFormat="1" ht="30" customHeight="1" thickBot="1">
      <c r="A38" s="56" t="s">
        <v>26</v>
      </c>
      <c r="B38" s="35" t="s">
        <v>0</v>
      </c>
      <c r="C38" s="36"/>
      <c r="D38" s="37"/>
      <c r="E38" s="38"/>
      <c r="F38" s="39"/>
      <c r="G38" s="40"/>
      <c r="H38" s="40" t="str">
        <f t="shared" si="54"/>
        <v/>
      </c>
      <c r="I38" s="43"/>
      <c r="J38" s="43"/>
      <c r="K38" s="43"/>
      <c r="L38" s="43"/>
      <c r="M38" s="43"/>
      <c r="N38" s="43"/>
      <c r="O38" s="43"/>
      <c r="P38" s="43"/>
      <c r="Q38" s="43"/>
      <c r="R38" s="43"/>
      <c r="S38" s="43"/>
      <c r="T38" s="43"/>
      <c r="U38" s="43"/>
      <c r="V38" s="43"/>
      <c r="W38" s="43"/>
      <c r="X38" s="43"/>
      <c r="Y38" s="43"/>
      <c r="Z38" s="43"/>
      <c r="AA38" s="43"/>
      <c r="AB38" s="43"/>
      <c r="AC38" s="43"/>
      <c r="AD38" s="43"/>
      <c r="AE38" s="43"/>
      <c r="AF38" s="43"/>
      <c r="AG38" s="43"/>
      <c r="AH38" s="43"/>
      <c r="AI38" s="43"/>
      <c r="AJ38" s="43"/>
      <c r="AK38" s="43"/>
      <c r="AL38" s="43"/>
      <c r="AM38" s="43"/>
      <c r="AN38" s="43"/>
      <c r="AO38" s="43"/>
      <c r="AP38" s="43"/>
      <c r="AQ38" s="43"/>
      <c r="AR38" s="43"/>
      <c r="AS38" s="43"/>
      <c r="AT38" s="43"/>
      <c r="AU38" s="43"/>
      <c r="AV38" s="43"/>
      <c r="AW38" s="43"/>
      <c r="AX38" s="43"/>
      <c r="AY38" s="43"/>
      <c r="AZ38" s="43"/>
      <c r="BA38" s="43"/>
      <c r="BB38" s="43"/>
      <c r="BC38" s="43"/>
      <c r="BD38" s="43"/>
      <c r="BE38" s="43"/>
      <c r="BF38" s="43"/>
      <c r="BG38" s="43"/>
      <c r="BH38" s="43"/>
      <c r="BI38" s="43"/>
      <c r="BJ38" s="43"/>
      <c r="BK38" s="43"/>
      <c r="BL38" s="43"/>
      <c r="BM38" s="43"/>
      <c r="BN38" s="43"/>
      <c r="BO38" s="43"/>
      <c r="BP38" s="43"/>
      <c r="BQ38" s="43"/>
      <c r="BR38" s="43"/>
      <c r="BS38" s="43"/>
      <c r="BT38" s="43"/>
      <c r="BU38" s="43"/>
      <c r="BV38" s="43"/>
      <c r="BW38" s="43"/>
      <c r="BX38" s="43"/>
      <c r="BY38" s="43"/>
      <c r="BZ38" s="43"/>
      <c r="CA38" s="43"/>
      <c r="CB38" s="43"/>
      <c r="CC38" s="43"/>
      <c r="CD38" s="43"/>
      <c r="CE38" s="43"/>
      <c r="CF38" s="43"/>
      <c r="CG38" s="43"/>
      <c r="CH38" s="43"/>
      <c r="CI38" s="43"/>
      <c r="CJ38" s="43"/>
      <c r="CK38" s="43"/>
      <c r="CL38" s="43"/>
      <c r="CM38" s="43"/>
      <c r="CN38" s="43"/>
      <c r="CO38" s="43"/>
      <c r="CP38" s="43"/>
      <c r="CQ38" s="43"/>
      <c r="CR38" s="43"/>
      <c r="CS38" s="43"/>
      <c r="CT38" s="43"/>
      <c r="CU38" s="43"/>
      <c r="CV38" s="43"/>
      <c r="CW38" s="43"/>
      <c r="CX38" s="43"/>
      <c r="CY38" s="43"/>
      <c r="CZ38" s="43"/>
      <c r="DA38" s="43"/>
      <c r="DB38" s="43"/>
    </row>
    <row r="39" spans="1:106" ht="30" customHeight="1">
      <c r="G39" s="6"/>
    </row>
    <row r="40" spans="1:106" ht="30" customHeight="1">
      <c r="B40" t="s">
        <v>17</v>
      </c>
      <c r="C40" s="14"/>
      <c r="F40" s="57"/>
    </row>
    <row r="41" spans="1:106" ht="30" customHeight="1">
      <c r="C41" s="15"/>
    </row>
  </sheetData>
  <mergeCells count="18">
    <mergeCell ref="CV4:DB4"/>
    <mergeCell ref="BM4:BS4"/>
    <mergeCell ref="BT4:BZ4"/>
    <mergeCell ref="CA4:CG4"/>
    <mergeCell ref="CH4:CN4"/>
    <mergeCell ref="CO4:CU4"/>
    <mergeCell ref="C3:D3"/>
    <mergeCell ref="C4:D4"/>
    <mergeCell ref="B5:G5"/>
    <mergeCell ref="AK4:AQ4"/>
    <mergeCell ref="AR4:AX4"/>
    <mergeCell ref="AY4:BE4"/>
    <mergeCell ref="BF4:BL4"/>
    <mergeCell ref="E3:F3"/>
    <mergeCell ref="I4:O4"/>
    <mergeCell ref="P4:V4"/>
    <mergeCell ref="W4:AC4"/>
    <mergeCell ref="AD4:AJ4"/>
  </mergeCells>
  <conditionalFormatting sqref="D23:D25 D27 D29 D37:D38 D7:D19 D21">
    <cfRule type="dataBar" priority="2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8 BM5:DA6 BM8:DA38">
    <cfRule type="expression" dxfId="5" priority="45">
      <formula>AND(TODAY()&gt;=I$5,TODAY()&lt;J$5)</formula>
    </cfRule>
  </conditionalFormatting>
  <conditionalFormatting sqref="I7:BL38 BM8:DA38">
    <cfRule type="expression" dxfId="4" priority="39">
      <formula>AND(task_start&lt;=I$5,ROUNDDOWN((task_end-task_start+1)*task_progress,0)+task_start-1&gt;=I$5)</formula>
    </cfRule>
    <cfRule type="expression" dxfId="3" priority="40" stopIfTrue="1">
      <formula>AND(task_end&gt;=I$5,task_start&lt;J$5)</formula>
    </cfRule>
  </conditionalFormatting>
  <conditionalFormatting sqref="D20">
    <cfRule type="dataBar" priority="12">
      <dataBar>
        <cfvo type="num" val="0"/>
        <cfvo type="num" val="1"/>
        <color theme="0" tint="-0.249977111117893"/>
      </dataBar>
      <extLst>
        <ext xmlns:x14="http://schemas.microsoft.com/office/spreadsheetml/2009/9/main" uri="{B025F937-C7B1-47D3-B67F-A62EFF666E3E}">
          <x14:id>{43A29E27-B724-574C-9A3A-68B80EB75F51}</x14:id>
        </ext>
      </extLst>
    </cfRule>
  </conditionalFormatting>
  <conditionalFormatting sqref="D22">
    <cfRule type="dataBar" priority="11">
      <dataBar>
        <cfvo type="num" val="0"/>
        <cfvo type="num" val="1"/>
        <color theme="0" tint="-0.249977111117893"/>
      </dataBar>
      <extLst>
        <ext xmlns:x14="http://schemas.microsoft.com/office/spreadsheetml/2009/9/main" uri="{B025F937-C7B1-47D3-B67F-A62EFF666E3E}">
          <x14:id>{509FBA12-B596-AB40-BA7D-77E61473E5E3}</x14:id>
        </ext>
      </extLst>
    </cfRule>
  </conditionalFormatting>
  <conditionalFormatting sqref="D26">
    <cfRule type="dataBar" priority="10">
      <dataBar>
        <cfvo type="num" val="0"/>
        <cfvo type="num" val="1"/>
        <color theme="0" tint="-0.249977111117893"/>
      </dataBar>
      <extLst>
        <ext xmlns:x14="http://schemas.microsoft.com/office/spreadsheetml/2009/9/main" uri="{B025F937-C7B1-47D3-B67F-A62EFF666E3E}">
          <x14:id>{4463D8EC-D446-2543-8DD2-D888948C6CEB}</x14:id>
        </ext>
      </extLst>
    </cfRule>
  </conditionalFormatting>
  <conditionalFormatting sqref="D28">
    <cfRule type="dataBar" priority="9">
      <dataBar>
        <cfvo type="num" val="0"/>
        <cfvo type="num" val="1"/>
        <color theme="0" tint="-0.249977111117893"/>
      </dataBar>
      <extLst>
        <ext xmlns:x14="http://schemas.microsoft.com/office/spreadsheetml/2009/9/main" uri="{B025F937-C7B1-47D3-B67F-A62EFF666E3E}">
          <x14:id>{D240960A-702F-0743-9253-D548CDDCB8A4}</x14:id>
        </ext>
      </extLst>
    </cfRule>
  </conditionalFormatting>
  <conditionalFormatting sqref="D30">
    <cfRule type="dataBar" priority="8">
      <dataBar>
        <cfvo type="num" val="0"/>
        <cfvo type="num" val="1"/>
        <color theme="0" tint="-0.249977111117893"/>
      </dataBar>
      <extLst>
        <ext xmlns:x14="http://schemas.microsoft.com/office/spreadsheetml/2009/9/main" uri="{B025F937-C7B1-47D3-B67F-A62EFF666E3E}">
          <x14:id>{E3970CE3-B9AB-2542-A6AD-6C772892D874}</x14:id>
        </ext>
      </extLst>
    </cfRule>
  </conditionalFormatting>
  <conditionalFormatting sqref="D32">
    <cfRule type="dataBar" priority="7">
      <dataBar>
        <cfvo type="num" val="0"/>
        <cfvo type="num" val="1"/>
        <color theme="0" tint="-0.249977111117893"/>
      </dataBar>
      <extLst>
        <ext xmlns:x14="http://schemas.microsoft.com/office/spreadsheetml/2009/9/main" uri="{B025F937-C7B1-47D3-B67F-A62EFF666E3E}">
          <x14:id>{8CB02407-28FA-6342-997A-46E99B005CCE}</x14:id>
        </ext>
      </extLst>
    </cfRule>
  </conditionalFormatting>
  <conditionalFormatting sqref="D33">
    <cfRule type="dataBar" priority="6">
      <dataBar>
        <cfvo type="num" val="0"/>
        <cfvo type="num" val="1"/>
        <color theme="0" tint="-0.249977111117893"/>
      </dataBar>
      <extLst>
        <ext xmlns:x14="http://schemas.microsoft.com/office/spreadsheetml/2009/9/main" uri="{B025F937-C7B1-47D3-B67F-A62EFF666E3E}">
          <x14:id>{9784E3BB-62FE-E54C-A3F8-BA8F9642CF10}</x14:id>
        </ext>
      </extLst>
    </cfRule>
  </conditionalFormatting>
  <conditionalFormatting sqref="D34">
    <cfRule type="dataBar" priority="5">
      <dataBar>
        <cfvo type="num" val="0"/>
        <cfvo type="num" val="1"/>
        <color theme="0" tint="-0.249977111117893"/>
      </dataBar>
      <extLst>
        <ext xmlns:x14="http://schemas.microsoft.com/office/spreadsheetml/2009/9/main" uri="{B025F937-C7B1-47D3-B67F-A62EFF666E3E}">
          <x14:id>{7FBA1D9A-E9B3-844A-A3B6-47E3AADF30C6}</x14:id>
        </ext>
      </extLst>
    </cfRule>
  </conditionalFormatting>
  <conditionalFormatting sqref="D35">
    <cfRule type="dataBar" priority="4">
      <dataBar>
        <cfvo type="num" val="0"/>
        <cfvo type="num" val="1"/>
        <color theme="0" tint="-0.249977111117893"/>
      </dataBar>
      <extLst>
        <ext xmlns:x14="http://schemas.microsoft.com/office/spreadsheetml/2009/9/main" uri="{B025F937-C7B1-47D3-B67F-A62EFF666E3E}">
          <x14:id>{6FE7BDEC-AEAD-E247-9CFA-45D78C039FC8}</x14:id>
        </ext>
      </extLst>
    </cfRule>
  </conditionalFormatting>
  <conditionalFormatting sqref="D31">
    <cfRule type="dataBar" priority="2">
      <dataBar>
        <cfvo type="num" val="0"/>
        <cfvo type="num" val="1"/>
        <color theme="0" tint="-0.249977111117893"/>
      </dataBar>
      <extLst>
        <ext xmlns:x14="http://schemas.microsoft.com/office/spreadsheetml/2009/9/main" uri="{B025F937-C7B1-47D3-B67F-A62EFF666E3E}">
          <x14:id>{9DA53367-15BD-934B-90A7-777AD578CBC7}</x14:id>
        </ext>
      </extLst>
    </cfRule>
  </conditionalFormatting>
  <conditionalFormatting sqref="DB5:DB6 DB8:DB38">
    <cfRule type="expression" dxfId="2" priority="47">
      <formula>AND(TODAY()&gt;=DB$5,TODAY()&lt;#REF!)</formula>
    </cfRule>
  </conditionalFormatting>
  <conditionalFormatting sqref="DB8:DB38">
    <cfRule type="expression" dxfId="1" priority="52">
      <formula>AND(task_start&lt;=DB$5,ROUNDDOWN((task_end-task_start+1)*task_progress,0)+task_start-1&gt;=DB$5)</formula>
    </cfRule>
    <cfRule type="expression" dxfId="0" priority="53" stopIfTrue="1">
      <formula>AND(task_end&gt;=DB$5,task_start&lt;#REF!)</formula>
    </cfRule>
  </conditionalFormatting>
  <conditionalFormatting sqref="D36">
    <cfRule type="dataBar" priority="1">
      <dataBar>
        <cfvo type="num" val="0"/>
        <cfvo type="num" val="1"/>
        <color theme="0" tint="-0.249977111117893"/>
      </dataBar>
      <extLst>
        <ext xmlns:x14="http://schemas.microsoft.com/office/spreadsheetml/2009/9/main" uri="{B025F937-C7B1-47D3-B67F-A62EFF666E3E}">
          <x14:id>{1B03492F-EBCB-D84A-ADB9-EB5C747D3A25}</x14:id>
        </ext>
      </extLst>
    </cfRule>
  </conditionalFormatting>
  <dataValidations disablePrompts="1" count="1">
    <dataValidation type="whole" operator="greaterThanOrEqual" allowBlank="1" showInputMessage="1" promptTitle="Display Week" prompt="Changing this number will scroll the Gantt Chart view." sqref="E4">
      <formula1>1</formula1>
    </dataValidation>
  </dataValidations>
  <printOptions horizontalCentered="1"/>
  <pageMargins left="0.35" right="0.35" top="0.35" bottom="0.5" header="0.3" footer="0.3"/>
  <pageSetup scale="57" fitToHeight="0" orientation="landscape"/>
  <headerFooter differentFirst="1" scaleWithDoc="0">
    <oddFooter>Page &amp;P of &amp;N</oddFooter>
  </headerFooter>
  <ignoredErrors>
    <ignoredError sqref="F21 F26 E26"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D23:D25 D27 D29 D37:D38 D7:D19 D21</xm:sqref>
        </x14:conditionalFormatting>
        <x14:conditionalFormatting xmlns:xm="http://schemas.microsoft.com/office/excel/2006/main">
          <x14:cfRule type="dataBar" id="{43A29E27-B724-574C-9A3A-68B80EB75F51}">
            <x14:dataBar minLength="0" maxLength="100" gradient="0">
              <x14:cfvo type="num">
                <xm:f>0</xm:f>
              </x14:cfvo>
              <x14:cfvo type="num">
                <xm:f>1</xm:f>
              </x14:cfvo>
              <x14:negativeFillColor rgb="FFFF0000"/>
              <x14:axisColor rgb="FF000000"/>
            </x14:dataBar>
          </x14:cfRule>
          <xm:sqref>D20</xm:sqref>
        </x14:conditionalFormatting>
        <x14:conditionalFormatting xmlns:xm="http://schemas.microsoft.com/office/excel/2006/main">
          <x14:cfRule type="dataBar" id="{509FBA12-B596-AB40-BA7D-77E61473E5E3}">
            <x14:dataBar minLength="0" maxLength="100" gradient="0">
              <x14:cfvo type="num">
                <xm:f>0</xm:f>
              </x14:cfvo>
              <x14:cfvo type="num">
                <xm:f>1</xm:f>
              </x14:cfvo>
              <x14:negativeFillColor rgb="FFFF0000"/>
              <x14:axisColor rgb="FF000000"/>
            </x14:dataBar>
          </x14:cfRule>
          <xm:sqref>D22</xm:sqref>
        </x14:conditionalFormatting>
        <x14:conditionalFormatting xmlns:xm="http://schemas.microsoft.com/office/excel/2006/main">
          <x14:cfRule type="dataBar" id="{4463D8EC-D446-2543-8DD2-D888948C6CEB}">
            <x14:dataBar minLength="0" maxLength="100" gradient="0">
              <x14:cfvo type="num">
                <xm:f>0</xm:f>
              </x14:cfvo>
              <x14:cfvo type="num">
                <xm:f>1</xm:f>
              </x14:cfvo>
              <x14:negativeFillColor rgb="FFFF0000"/>
              <x14:axisColor rgb="FF000000"/>
            </x14:dataBar>
          </x14:cfRule>
          <xm:sqref>D26</xm:sqref>
        </x14:conditionalFormatting>
        <x14:conditionalFormatting xmlns:xm="http://schemas.microsoft.com/office/excel/2006/main">
          <x14:cfRule type="dataBar" id="{D240960A-702F-0743-9253-D548CDDCB8A4}">
            <x14:dataBar minLength="0" maxLength="100" gradient="0">
              <x14:cfvo type="num">
                <xm:f>0</xm:f>
              </x14:cfvo>
              <x14:cfvo type="num">
                <xm:f>1</xm:f>
              </x14:cfvo>
              <x14:negativeFillColor rgb="FFFF0000"/>
              <x14:axisColor rgb="FF000000"/>
            </x14:dataBar>
          </x14:cfRule>
          <xm:sqref>D28</xm:sqref>
        </x14:conditionalFormatting>
        <x14:conditionalFormatting xmlns:xm="http://schemas.microsoft.com/office/excel/2006/main">
          <x14:cfRule type="dataBar" id="{E3970CE3-B9AB-2542-A6AD-6C772892D874}">
            <x14:dataBar minLength="0" maxLength="100" gradient="0">
              <x14:cfvo type="num">
                <xm:f>0</xm:f>
              </x14:cfvo>
              <x14:cfvo type="num">
                <xm:f>1</xm:f>
              </x14:cfvo>
              <x14:negativeFillColor rgb="FFFF0000"/>
              <x14:axisColor rgb="FF000000"/>
            </x14:dataBar>
          </x14:cfRule>
          <xm:sqref>D30</xm:sqref>
        </x14:conditionalFormatting>
        <x14:conditionalFormatting xmlns:xm="http://schemas.microsoft.com/office/excel/2006/main">
          <x14:cfRule type="dataBar" id="{8CB02407-28FA-6342-997A-46E99B005CCE}">
            <x14:dataBar minLength="0" maxLength="100" gradient="0">
              <x14:cfvo type="num">
                <xm:f>0</xm:f>
              </x14:cfvo>
              <x14:cfvo type="num">
                <xm:f>1</xm:f>
              </x14:cfvo>
              <x14:negativeFillColor rgb="FFFF0000"/>
              <x14:axisColor rgb="FF000000"/>
            </x14:dataBar>
          </x14:cfRule>
          <xm:sqref>D32</xm:sqref>
        </x14:conditionalFormatting>
        <x14:conditionalFormatting xmlns:xm="http://schemas.microsoft.com/office/excel/2006/main">
          <x14:cfRule type="dataBar" id="{9784E3BB-62FE-E54C-A3F8-BA8F9642CF10}">
            <x14:dataBar minLength="0" maxLength="100" gradient="0">
              <x14:cfvo type="num">
                <xm:f>0</xm:f>
              </x14:cfvo>
              <x14:cfvo type="num">
                <xm:f>1</xm:f>
              </x14:cfvo>
              <x14:negativeFillColor rgb="FFFF0000"/>
              <x14:axisColor rgb="FF000000"/>
            </x14:dataBar>
          </x14:cfRule>
          <xm:sqref>D33</xm:sqref>
        </x14:conditionalFormatting>
        <x14:conditionalFormatting xmlns:xm="http://schemas.microsoft.com/office/excel/2006/main">
          <x14:cfRule type="dataBar" id="{7FBA1D9A-E9B3-844A-A3B6-47E3AADF30C6}">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6FE7BDEC-AEAD-E247-9CFA-45D78C039FC8}">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9DA53367-15BD-934B-90A7-777AD578CBC7}">
            <x14:dataBar minLength="0" maxLength="100" gradient="0">
              <x14:cfvo type="num">
                <xm:f>0</xm:f>
              </x14:cfvo>
              <x14:cfvo type="num">
                <xm:f>1</xm:f>
              </x14:cfvo>
              <x14:negativeFillColor rgb="FFFF0000"/>
              <x14:axisColor rgb="FF000000"/>
            </x14:dataBar>
          </x14:cfRule>
          <xm:sqref>D31</xm:sqref>
        </x14:conditionalFormatting>
        <x14:conditionalFormatting xmlns:xm="http://schemas.microsoft.com/office/excel/2006/main">
          <x14:cfRule type="dataBar" id="{1B03492F-EBCB-D84A-ADB9-EB5C747D3A25}">
            <x14:dataBar minLength="0" maxLength="100" gradient="0">
              <x14:cfvo type="num">
                <xm:f>0</xm:f>
              </x14:cfvo>
              <x14:cfvo type="num">
                <xm:f>1</xm:f>
              </x14:cfvo>
              <x14:negativeFillColor rgb="FFFF0000"/>
              <x14:axisColor rgb="FF000000"/>
            </x14:dataBar>
          </x14:cfRule>
          <xm:sqref>D36</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baseColWidth="10" defaultColWidth="8.83203125" defaultRowHeight="14" x14ac:dyDescent="0"/>
  <cols>
    <col min="1" max="1" width="87.1640625" style="45" customWidth="1"/>
    <col min="2" max="16384" width="8.83203125" style="2"/>
  </cols>
  <sheetData>
    <row r="1" spans="1:2" ht="46.5" customHeight="1"/>
    <row r="2" spans="1:2" s="47" customFormat="1" ht="15">
      <c r="A2" s="46" t="s">
        <v>12</v>
      </c>
      <c r="B2" s="46"/>
    </row>
    <row r="3" spans="1:2" s="51" customFormat="1" ht="27" customHeight="1">
      <c r="A3" s="52" t="s">
        <v>17</v>
      </c>
      <c r="B3" s="52"/>
    </row>
    <row r="4" spans="1:2" s="48" customFormat="1" ht="25">
      <c r="A4" s="49" t="s">
        <v>11</v>
      </c>
    </row>
    <row r="5" spans="1:2" ht="74" customHeight="1">
      <c r="A5" s="50" t="s">
        <v>20</v>
      </c>
    </row>
    <row r="6" spans="1:2" ht="26.25" customHeight="1">
      <c r="A6" s="49" t="s">
        <v>23</v>
      </c>
    </row>
    <row r="7" spans="1:2" s="45" customFormat="1" ht="205" customHeight="1">
      <c r="A7" s="54" t="s">
        <v>22</v>
      </c>
    </row>
    <row r="8" spans="1:2" s="48" customFormat="1" ht="25">
      <c r="A8" s="49" t="s">
        <v>13</v>
      </c>
    </row>
    <row r="9" spans="1:2" ht="42">
      <c r="A9" s="50" t="s">
        <v>21</v>
      </c>
    </row>
    <row r="10" spans="1:2" s="45" customFormat="1" ht="28" customHeight="1">
      <c r="A10" s="53" t="s">
        <v>19</v>
      </c>
    </row>
    <row r="11" spans="1:2" s="48" customFormat="1" ht="25">
      <c r="A11" s="49" t="s">
        <v>10</v>
      </c>
    </row>
    <row r="12" spans="1:2" ht="28">
      <c r="A12" s="50" t="s">
        <v>18</v>
      </c>
    </row>
    <row r="13" spans="1:2" s="45" customFormat="1" ht="28" customHeight="1">
      <c r="A13" s="53" t="s">
        <v>4</v>
      </c>
    </row>
    <row r="14" spans="1:2" s="48" customFormat="1" ht="25">
      <c r="A14" s="49" t="s">
        <v>14</v>
      </c>
    </row>
    <row r="15" spans="1:2" ht="75" customHeight="1">
      <c r="A15" s="50" t="s">
        <v>15</v>
      </c>
    </row>
    <row r="16" spans="1:2" ht="56">
      <c r="A16" s="50" t="s">
        <v>16</v>
      </c>
    </row>
  </sheetData>
  <hyperlinks>
    <hyperlink ref="A13" r:id="rId1"/>
    <hyperlink ref="A10" r:id="rId2"/>
    <hyperlink ref="A3" r:id="rId3"/>
    <hyperlink ref="A2" r:id="rId4"/>
  </hyperlinks>
  <pageMargins left="0.5" right="0.5" top="0.5" bottom="0.5" header="0.3" footer="0.3"/>
  <drawing r:id="rId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ProjectSchedule</vt:lpstr>
      <vt:lpstr>About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2019-04-13T23:32:01Z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