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trat\OneDrive\Escritorio\"/>
    </mc:Choice>
  </mc:AlternateContent>
  <xr:revisionPtr revIDLastSave="0" documentId="13_ncr:1_{39644BF6-5023-4E95-A559-216384F114C0}" xr6:coauthVersionLast="47" xr6:coauthVersionMax="47" xr10:uidLastSave="{00000000-0000-0000-0000-000000000000}"/>
  <bookViews>
    <workbookView xWindow="22944" yWindow="528" windowWidth="23232" windowHeight="12432" xr2:uid="{2FE6EAE9-6C5E-4E2E-8F2C-183EFDDF28F5}"/>
  </bookViews>
  <sheets>
    <sheet name="ESQUEMA" sheetId="1" r:id="rId1"/>
    <sheet name="NIVEL 1" sheetId="3" r:id="rId2"/>
    <sheet name="CORREDURIA" sheetId="5" r:id="rId3"/>
    <sheet name="OFICINA" sheetId="4" r:id="rId4"/>
    <sheet name="COMERCIAL" sheetId="2" r:id="rId5"/>
    <sheet name="COMPAÑÍAS - POLIZAS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5" i="3" l="1"/>
  <c r="E19" i="3"/>
  <c r="E6" i="3"/>
  <c r="E9" i="4"/>
  <c r="E8" i="4"/>
  <c r="F10" i="5"/>
  <c r="F8" i="5"/>
  <c r="F7" i="5"/>
  <c r="F6" i="5"/>
  <c r="E10" i="5"/>
  <c r="E9" i="5"/>
  <c r="D13" i="5"/>
  <c r="F9" i="4"/>
  <c r="F12" i="4" s="1"/>
  <c r="F7" i="4"/>
  <c r="F6" i="4"/>
  <c r="F5" i="4"/>
  <c r="D12" i="4"/>
  <c r="D7" i="3"/>
  <c r="E7" i="3" s="1"/>
  <c r="C15" i="3"/>
  <c r="C19" i="3" s="1"/>
  <c r="E13" i="3"/>
  <c r="E12" i="3"/>
  <c r="D11" i="3"/>
  <c r="E11" i="3" s="1"/>
  <c r="D10" i="3"/>
  <c r="E10" i="3" s="1"/>
  <c r="D9" i="3"/>
  <c r="E9" i="3" s="1"/>
  <c r="D8" i="3"/>
  <c r="E8" i="3" s="1"/>
  <c r="A11" i="3" s="1"/>
  <c r="D5" i="2"/>
  <c r="C5" i="2"/>
  <c r="J13" i="1"/>
  <c r="J12" i="1"/>
  <c r="L16" i="1"/>
  <c r="N8" i="1"/>
  <c r="M8" i="1"/>
  <c r="G7" i="1"/>
  <c r="F7" i="1"/>
  <c r="H2" i="1" s="1"/>
  <c r="F4" i="1"/>
  <c r="G8" i="1" s="1"/>
  <c r="I24" i="1" s="1"/>
  <c r="E4" i="1"/>
  <c r="F8" i="1" s="1"/>
  <c r="F15" i="1" s="1"/>
  <c r="F19" i="1" s="1"/>
  <c r="F24" i="1" s="1"/>
  <c r="F13" i="5" l="1"/>
  <c r="K26" i="1"/>
  <c r="M16" i="1" s="1"/>
  <c r="F26" i="1"/>
  <c r="G16" i="3" l="1"/>
</calcChain>
</file>

<file path=xl/sharedStrings.xml><?xml version="1.0" encoding="utf-8"?>
<sst xmlns="http://schemas.openxmlformats.org/spreadsheetml/2006/main" count="144" uniqueCount="90">
  <si>
    <t>PRODUCTO - SUBPRODUCTO - ANEXO</t>
  </si>
  <si>
    <t>COMISIÓN</t>
  </si>
  <si>
    <t>A</t>
  </si>
  <si>
    <t>B</t>
  </si>
  <si>
    <t>NIVEL 1 (AUNA)</t>
  </si>
  <si>
    <t>NIVEL 2 (CORREDURÍA)</t>
  </si>
  <si>
    <t>NIVEL1 (KYREMA)</t>
  </si>
  <si>
    <t>OFICINA</t>
  </si>
  <si>
    <t>COMERCIAL 1</t>
  </si>
  <si>
    <t>COMERCIAL 2</t>
  </si>
  <si>
    <t>LINEAL</t>
  </si>
  <si>
    <t>PORCENTUAL</t>
  </si>
  <si>
    <t>CANAMA VS</t>
  </si>
  <si>
    <t>AUNA</t>
  </si>
  <si>
    <t>OFICINA NIVEL 3</t>
  </si>
  <si>
    <t>OFICINA 2 NIVEL 3 = COMERCIAL</t>
  </si>
  <si>
    <t>INFORME COMERCIAL</t>
  </si>
  <si>
    <t>N PRODUCTO</t>
  </si>
  <si>
    <t>FILTRO PRODUCTO X</t>
  </si>
  <si>
    <t>COMISIÓN UNITARIA</t>
  </si>
  <si>
    <t>TOTAL COMISIÓN</t>
  </si>
  <si>
    <t>PRODUCTO 1</t>
  </si>
  <si>
    <t>PRODUCTO 2</t>
  </si>
  <si>
    <t>PRODUCTO 3</t>
  </si>
  <si>
    <t>PRODUCTO 4</t>
  </si>
  <si>
    <t>PRODUCTO 5</t>
  </si>
  <si>
    <t>PRODUCTO 6</t>
  </si>
  <si>
    <t>PRODUCTO 7</t>
  </si>
  <si>
    <t>PRODUCTO 8</t>
  </si>
  <si>
    <t>TOTAL</t>
  </si>
  <si>
    <t>TOTAL PRODUCCIÓN</t>
  </si>
  <si>
    <t>SUBNIVELES</t>
  </si>
  <si>
    <t>CORREDURÍA 1</t>
  </si>
  <si>
    <t>OFICINA 1 .- C1</t>
  </si>
  <si>
    <t>OFICINA 2 - C 1</t>
  </si>
  <si>
    <t>COMERCIAL 2 - O 1</t>
  </si>
  <si>
    <t>COMERCIAL 1 . O 1</t>
  </si>
  <si>
    <t xml:space="preserve">COMISIÓN TOTAL </t>
  </si>
  <si>
    <t>TOTALES NIVELES</t>
  </si>
  <si>
    <t>COMISION UNITARIA * TOTAL DE ESTRUCTURA</t>
  </si>
  <si>
    <t>COMISION UNITARIA * TOTAL DE SU ESTRUCTURA (COMERCIAL 1 + COMERIAL 2)</t>
  </si>
  <si>
    <t>LA OFICINA ES UN COMERCIAL: N PRODUCTO * COMISIÓN UNITARIA</t>
  </si>
  <si>
    <t>DESFASE DE OFICINA 2</t>
  </si>
  <si>
    <t>COMISIÓN 20-18= 2 * N PRODUCTOS DE OFICINA 2</t>
  </si>
  <si>
    <t>DESFASE DE COMERCIAL 2</t>
  </si>
  <si>
    <t>COMISION 15- 7 = 8 EUROS * N PRODUCTOS COMERCIAL 2 -OF 1</t>
  </si>
  <si>
    <t>PRDUCTO 1</t>
  </si>
  <si>
    <t>RESTOS COM 1</t>
  </si>
  <si>
    <t>RESTOS COM 2</t>
  </si>
  <si>
    <t>COMISION UNITARIA = 20 - COMISIÓN COMERCIAL + COMISIÓN OFICINA</t>
  </si>
  <si>
    <t>DATOS COMPAÑÍA</t>
  </si>
  <si>
    <t>Nombre</t>
  </si>
  <si>
    <t>CIF</t>
  </si>
  <si>
    <t>NOMBRE CONTACTO</t>
  </si>
  <si>
    <t>EMAIL</t>
  </si>
  <si>
    <t>TELÉFONO</t>
  </si>
  <si>
    <t>CARGO</t>
  </si>
  <si>
    <t>COMENTARIOS ( TEXTO LIBRE)</t>
  </si>
  <si>
    <t>OBLIGATORIO</t>
  </si>
  <si>
    <t>IBAN</t>
  </si>
  <si>
    <t>PÓLIZAS</t>
  </si>
  <si>
    <t>COMPAÑÍA</t>
  </si>
  <si>
    <t>RELACIÓN</t>
  </si>
  <si>
    <t>NÚMERO</t>
  </si>
  <si>
    <t>RAMO</t>
  </si>
  <si>
    <t>DESCRIPCIÓN</t>
  </si>
  <si>
    <t>PRIMA NETA</t>
  </si>
  <si>
    <t>IMPUESTOS</t>
  </si>
  <si>
    <t>FECHA INICIO</t>
  </si>
  <si>
    <t>DOC. ADJUNTOS 1</t>
  </si>
  <si>
    <t>DOC. ADJUNTOS 2</t>
  </si>
  <si>
    <t>DOC. ADJUNTOS 3</t>
  </si>
  <si>
    <t>DOC. ADJUNTOS 4</t>
  </si>
  <si>
    <t>DOC. ADJUNTOS 5</t>
  </si>
  <si>
    <t>DOC. ADJUNTOS 6</t>
  </si>
  <si>
    <t>INFORMATIVO</t>
  </si>
  <si>
    <t>ESTADO</t>
  </si>
  <si>
    <t>ACTIVO / ANULADO /  EN EXTINCIÓN</t>
  </si>
  <si>
    <t>FECHA FIN VENTA</t>
  </si>
  <si>
    <t>FECHA FIN SERVICIO</t>
  </si>
  <si>
    <t>DEPENDE DE FECHA</t>
  </si>
  <si>
    <t>( si fecha actual &gt; fecha inicio &lt; fecha fin de venta = ACTIVO; fecha actual &gt; fecha fin de venta &lt; fecha fin servicio = EN EXTINCIÓN; fecha actual &gt; fecha fin servicio = ANULADO )</t>
  </si>
  <si>
    <t>CONDICIONADO A REUNIÓN CON ELEVIA</t>
  </si>
  <si>
    <t>CORREDURÍA</t>
  </si>
  <si>
    <t>OFICINA 1</t>
  </si>
  <si>
    <t>OFICINA 2</t>
  </si>
  <si>
    <t>RESTO OFICINA 1</t>
  </si>
  <si>
    <t>SE ASIGNARÍA A OFCORREDURÍA , INDICAR DESGLOSE PARA SABER DE DÓNDE PROCEDEN</t>
  </si>
  <si>
    <t>SE ASIGNARÍA A OFICINA QUE APAREZCA DESGLOSE PARA SABER DE DONDE VIENE</t>
  </si>
  <si>
    <t>ADMIN (AUNA)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</si>
</sst>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£&quot;* #,##0.00_-;\-&quot;£&quot;* #,##0.00_-;_-&quot;£&quot;* &quot;-&quot;??_-;_-@_-"/>
    <numFmt numFmtId="164" formatCode="_-* #,##0.00\ [$€-C0A]_-;\-* #,##0.00\ [$€-C0A]_-;_-* &quot;-&quot;??\ [$€-C0A]_-;_-@_-"/>
  </numFmts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1"/>
      <name val="Aptos Narrow"/>
      <family val="2"/>
      <scheme val="minor"/>
    </font>
    <font>
      <b/>
      <sz val="14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9">
    <xf numFmtId="0" fontId="0" fillId="0" borderId="0" xfId="0"/>
    <xf numFmtId="9" fontId="0" fillId="0" borderId="0" xfId="0" applyNumberFormat="1"/>
    <xf numFmtId="164" fontId="0" fillId="0" borderId="0" xfId="0" applyNumberFormat="1"/>
    <xf numFmtId="0" fontId="4" fillId="0" borderId="0" xfId="0" applyFont="1"/>
    <xf numFmtId="0" fontId="5" fillId="0" borderId="0" xfId="0" applyFont="1"/>
    <xf numFmtId="164" fontId="4" fillId="0" borderId="0" xfId="0" applyNumberFormat="1" applyFont="1"/>
    <xf numFmtId="0" fontId="2" fillId="0" borderId="0" xfId="0" applyFont="1"/>
    <xf numFmtId="9" fontId="2" fillId="0" borderId="0" xfId="0" applyNumberFormat="1" applyFont="1"/>
    <xf numFmtId="164" fontId="2" fillId="0" borderId="0" xfId="0" applyNumberFormat="1" applyFont="1"/>
    <xf numFmtId="9" fontId="0" fillId="0" borderId="0" xfId="2" applyFont="1"/>
    <xf numFmtId="164" fontId="5" fillId="0" borderId="0" xfId="1" applyNumberFormat="1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9" fontId="0" fillId="0" borderId="5" xfId="0" applyNumberFormat="1" applyBorder="1"/>
    <xf numFmtId="0" fontId="0" fillId="0" borderId="6" xfId="0" applyBorder="1"/>
    <xf numFmtId="164" fontId="0" fillId="0" borderId="7" xfId="0" applyNumberFormat="1" applyBorder="1"/>
    <xf numFmtId="164" fontId="0" fillId="0" borderId="8" xfId="0" applyNumberFormat="1" applyBorder="1"/>
    <xf numFmtId="164" fontId="3" fillId="0" borderId="0" xfId="0" applyNumberFormat="1" applyFont="1"/>
    <xf numFmtId="44" fontId="0" fillId="0" borderId="0" xfId="1" applyFont="1"/>
    <xf numFmtId="0" fontId="0" fillId="0" borderId="0" xfId="1" applyNumberFormat="1" applyFont="1"/>
    <xf numFmtId="0" fontId="3" fillId="0" borderId="0" xfId="0" applyFont="1"/>
    <xf numFmtId="0" fontId="7" fillId="0" borderId="0" xfId="0" applyFont="1"/>
    <xf numFmtId="0" fontId="0" fillId="2" borderId="0" xfId="0" applyFill="1"/>
    <xf numFmtId="0" fontId="4" fillId="2" borderId="0" xfId="0" applyFont="1" applyFill="1"/>
    <xf numFmtId="0" fontId="0" fillId="0" borderId="0" xfId="0" applyFont="1"/>
    <xf numFmtId="0" fontId="8" fillId="0" borderId="0" xfId="0" applyFont="1"/>
  </cellXfs>
  <cellStyles count="3"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BEAA1-80C4-4E4E-A411-6EBAB20EB355}">
  <dimension ref="A1:N26"/>
  <sheetViews>
    <sheetView tabSelected="1" topLeftCell="A3" zoomScale="110" zoomScaleNormal="110" workbookViewId="0">
      <selection activeCell="J5" sqref="J5"/>
    </sheetView>
  </sheetViews>
  <sheetFormatPr baseColWidth="10" defaultRowHeight="15" x14ac:dyDescent="0.25"/>
  <cols>
    <col min="1" max="2" width="3" bestFit="1" customWidth="1"/>
    <col min="5" max="5" width="14.28515625" bestFit="1" customWidth="1"/>
    <col min="6" max="6" width="28.28515625" customWidth="1"/>
    <col min="7" max="7" width="17.140625" customWidth="1"/>
    <col min="12" max="12" width="20.140625" customWidth="1"/>
  </cols>
  <sheetData>
    <row r="1" spans="1:14" ht="21" x14ac:dyDescent="0.35">
      <c r="D1" s="4" t="s">
        <v>0</v>
      </c>
      <c r="E1" s="4"/>
      <c r="F1" s="4"/>
      <c r="G1" s="10">
        <v>100</v>
      </c>
    </row>
    <row r="2" spans="1:14" x14ac:dyDescent="0.25">
      <c r="D2" s="6"/>
      <c r="E2" s="6" t="s">
        <v>2</v>
      </c>
      <c r="F2" s="6" t="s">
        <v>3</v>
      </c>
      <c r="H2" s="5">
        <f>+G1-F7</f>
        <v>70</v>
      </c>
    </row>
    <row r="3" spans="1:14" x14ac:dyDescent="0.25">
      <c r="D3" s="6" t="s">
        <v>1</v>
      </c>
      <c r="E3" s="6">
        <v>30</v>
      </c>
      <c r="F3" s="7">
        <v>0.3</v>
      </c>
    </row>
    <row r="4" spans="1:14" x14ac:dyDescent="0.25">
      <c r="D4" s="6"/>
      <c r="E4" s="8">
        <f>+E3</f>
        <v>30</v>
      </c>
      <c r="F4" s="8">
        <f>+F3*G1</f>
        <v>30</v>
      </c>
    </row>
    <row r="5" spans="1:14" ht="15.75" thickBot="1" x14ac:dyDescent="0.3"/>
    <row r="6" spans="1:14" x14ac:dyDescent="0.25">
      <c r="D6" t="s">
        <v>12</v>
      </c>
      <c r="E6" s="11" t="s">
        <v>4</v>
      </c>
      <c r="F6" s="12" t="s">
        <v>10</v>
      </c>
      <c r="G6" s="13" t="s">
        <v>11</v>
      </c>
      <c r="L6" t="s">
        <v>6</v>
      </c>
      <c r="M6" t="s">
        <v>10</v>
      </c>
      <c r="N6" t="s">
        <v>11</v>
      </c>
    </row>
    <row r="7" spans="1:14" x14ac:dyDescent="0.25">
      <c r="E7" s="14"/>
      <c r="F7" s="15">
        <f>+E3</f>
        <v>30</v>
      </c>
      <c r="G7" s="16">
        <f>+F3</f>
        <v>0.3</v>
      </c>
      <c r="M7">
        <v>40</v>
      </c>
      <c r="N7" s="1">
        <v>0.4</v>
      </c>
    </row>
    <row r="8" spans="1:14" ht="15.75" thickBot="1" x14ac:dyDescent="0.3">
      <c r="E8" s="17"/>
      <c r="F8" s="18">
        <f>+E4</f>
        <v>30</v>
      </c>
      <c r="G8" s="19">
        <f>+F4</f>
        <v>30</v>
      </c>
      <c r="M8">
        <f>+M7</f>
        <v>40</v>
      </c>
      <c r="N8">
        <f>+N7*G1</f>
        <v>40</v>
      </c>
    </row>
    <row r="10" spans="1:14" x14ac:dyDescent="0.25">
      <c r="E10" t="s">
        <v>13</v>
      </c>
      <c r="F10" t="s">
        <v>10</v>
      </c>
      <c r="G10" t="s">
        <v>11</v>
      </c>
    </row>
    <row r="11" spans="1:14" x14ac:dyDescent="0.25">
      <c r="A11">
        <v>50</v>
      </c>
      <c r="F11">
        <v>5</v>
      </c>
      <c r="J11">
        <v>50</v>
      </c>
    </row>
    <row r="12" spans="1:14" x14ac:dyDescent="0.25">
      <c r="J12">
        <f>+J11*G15</f>
        <v>250</v>
      </c>
    </row>
    <row r="13" spans="1:14" x14ac:dyDescent="0.25">
      <c r="J13" s="2">
        <f>+J11*F19</f>
        <v>1000</v>
      </c>
    </row>
    <row r="14" spans="1:14" x14ac:dyDescent="0.25">
      <c r="F14" t="s">
        <v>5</v>
      </c>
      <c r="G14" t="s">
        <v>10</v>
      </c>
      <c r="H14" t="s">
        <v>11</v>
      </c>
    </row>
    <row r="15" spans="1:14" x14ac:dyDescent="0.25">
      <c r="F15" s="20">
        <f>+F8-F11</f>
        <v>25</v>
      </c>
      <c r="G15">
        <v>5</v>
      </c>
      <c r="H15">
        <v>0</v>
      </c>
      <c r="L15" s="22">
        <v>50</v>
      </c>
    </row>
    <row r="16" spans="1:14" x14ac:dyDescent="0.25">
      <c r="L16" s="21">
        <f>+L15*L24</f>
        <v>350</v>
      </c>
      <c r="M16" s="5">
        <f>+L15*K26</f>
        <v>400</v>
      </c>
    </row>
    <row r="18" spans="2:13" x14ac:dyDescent="0.25">
      <c r="C18" t="s">
        <v>15</v>
      </c>
      <c r="F18" t="s">
        <v>14</v>
      </c>
      <c r="G18" t="s">
        <v>10</v>
      </c>
      <c r="H18" t="s">
        <v>11</v>
      </c>
    </row>
    <row r="19" spans="2:13" x14ac:dyDescent="0.25">
      <c r="B19" s="23">
        <v>20</v>
      </c>
      <c r="C19">
        <v>18</v>
      </c>
      <c r="F19" s="20">
        <f>+F15-G15</f>
        <v>20</v>
      </c>
      <c r="G19" s="2">
        <v>5</v>
      </c>
      <c r="H19">
        <v>0</v>
      </c>
    </row>
    <row r="22" spans="2:13" x14ac:dyDescent="0.25">
      <c r="H22" t="s">
        <v>10</v>
      </c>
      <c r="I22" t="s">
        <v>11</v>
      </c>
      <c r="L22" t="s">
        <v>10</v>
      </c>
      <c r="M22" t="s">
        <v>11</v>
      </c>
    </row>
    <row r="23" spans="2:13" x14ac:dyDescent="0.25">
      <c r="G23" t="s">
        <v>8</v>
      </c>
      <c r="I23" s="9">
        <v>1</v>
      </c>
      <c r="K23" t="s">
        <v>9</v>
      </c>
    </row>
    <row r="24" spans="2:13" x14ac:dyDescent="0.25">
      <c r="F24" s="20">
        <f>+F19-G19</f>
        <v>15</v>
      </c>
      <c r="H24">
        <v>15</v>
      </c>
      <c r="I24" s="2">
        <f>+I23*G8</f>
        <v>30</v>
      </c>
      <c r="L24">
        <v>7</v>
      </c>
    </row>
    <row r="26" spans="2:13" x14ac:dyDescent="0.25">
      <c r="F26" s="2">
        <f>+F24-H24</f>
        <v>0</v>
      </c>
      <c r="K26" s="2">
        <f>+F24-L24</f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339E9-1712-429E-95F6-1A894BF742A9}">
  <dimension ref="A5:G19"/>
  <sheetViews>
    <sheetView zoomScale="130" zoomScaleNormal="130" workbookViewId="0">
      <selection activeCell="D20" sqref="D20"/>
    </sheetView>
  </sheetViews>
  <sheetFormatPr baseColWidth="10" defaultRowHeight="15" x14ac:dyDescent="0.25"/>
  <cols>
    <col min="1" max="1" width="19.85546875" bestFit="1" customWidth="1"/>
    <col min="2" max="2" width="23.5703125" bestFit="1" customWidth="1"/>
    <col min="3" max="3" width="13.28515625" bestFit="1" customWidth="1"/>
    <col min="4" max="4" width="19.5703125" bestFit="1" customWidth="1"/>
    <col min="5" max="5" width="16.7109375" bestFit="1" customWidth="1"/>
  </cols>
  <sheetData>
    <row r="5" spans="1:7" x14ac:dyDescent="0.25">
      <c r="A5" s="24" t="s">
        <v>18</v>
      </c>
      <c r="B5" s="24" t="s">
        <v>31</v>
      </c>
      <c r="C5" s="24" t="s">
        <v>17</v>
      </c>
      <c r="D5" s="24" t="s">
        <v>19</v>
      </c>
      <c r="E5" s="24" t="s">
        <v>20</v>
      </c>
    </row>
    <row r="6" spans="1:7" x14ac:dyDescent="0.25">
      <c r="A6" s="24"/>
      <c r="B6" s="24" t="s">
        <v>89</v>
      </c>
      <c r="C6" s="24"/>
      <c r="D6" s="24">
        <v>5</v>
      </c>
      <c r="E6" s="24">
        <f>+D6*C19</f>
        <v>750</v>
      </c>
    </row>
    <row r="7" spans="1:7" x14ac:dyDescent="0.25">
      <c r="A7" t="s">
        <v>21</v>
      </c>
      <c r="B7" t="s">
        <v>32</v>
      </c>
      <c r="C7">
        <v>0</v>
      </c>
      <c r="D7" s="26">
        <f>+ESQUEMA!G15</f>
        <v>5</v>
      </c>
      <c r="E7">
        <f>+D7*C15</f>
        <v>750</v>
      </c>
      <c r="F7" t="s">
        <v>39</v>
      </c>
    </row>
    <row r="8" spans="1:7" x14ac:dyDescent="0.25">
      <c r="B8" t="s">
        <v>33</v>
      </c>
      <c r="C8">
        <v>0</v>
      </c>
      <c r="D8" s="25">
        <f>+ESQUEMA!G19</f>
        <v>5</v>
      </c>
      <c r="E8">
        <f>(C10+C11)*D8</f>
        <v>500</v>
      </c>
      <c r="F8" t="s">
        <v>40</v>
      </c>
    </row>
    <row r="9" spans="1:7" x14ac:dyDescent="0.25">
      <c r="B9" t="s">
        <v>34</v>
      </c>
      <c r="C9">
        <v>50</v>
      </c>
      <c r="D9">
        <f>+ESQUEMA!C19</f>
        <v>18</v>
      </c>
      <c r="E9">
        <f>+C9*D9</f>
        <v>900</v>
      </c>
      <c r="F9" t="s">
        <v>41</v>
      </c>
    </row>
    <row r="10" spans="1:7" x14ac:dyDescent="0.25">
      <c r="B10" t="s">
        <v>36</v>
      </c>
      <c r="C10" s="25">
        <v>50</v>
      </c>
      <c r="D10">
        <f>+ESQUEMA!H24</f>
        <v>15</v>
      </c>
      <c r="E10">
        <f t="shared" ref="E10:E11" si="0">+C10*D10</f>
        <v>750</v>
      </c>
    </row>
    <row r="11" spans="1:7" x14ac:dyDescent="0.25">
      <c r="A11">
        <f>+E8+E10+E11+E13</f>
        <v>2000</v>
      </c>
      <c r="B11" t="s">
        <v>35</v>
      </c>
      <c r="C11" s="25">
        <v>50</v>
      </c>
      <c r="D11">
        <f>+ESQUEMA!L24</f>
        <v>7</v>
      </c>
      <c r="E11">
        <f t="shared" si="0"/>
        <v>350</v>
      </c>
    </row>
    <row r="12" spans="1:7" x14ac:dyDescent="0.25">
      <c r="B12" t="s">
        <v>42</v>
      </c>
      <c r="D12">
        <v>2</v>
      </c>
      <c r="E12">
        <f>+D12*C9</f>
        <v>100</v>
      </c>
      <c r="F12" t="s">
        <v>43</v>
      </c>
    </row>
    <row r="13" spans="1:7" x14ac:dyDescent="0.25">
      <c r="B13" t="s">
        <v>44</v>
      </c>
      <c r="D13">
        <v>8</v>
      </c>
      <c r="E13">
        <f>+D13*C11</f>
        <v>400</v>
      </c>
      <c r="F13" t="s">
        <v>45</v>
      </c>
    </row>
    <row r="15" spans="1:7" x14ac:dyDescent="0.25">
      <c r="B15" t="s">
        <v>38</v>
      </c>
      <c r="C15" s="25">
        <f>SUM(C7:C12)</f>
        <v>150</v>
      </c>
      <c r="E15">
        <f>SUM(E6:E13)</f>
        <v>4500</v>
      </c>
    </row>
    <row r="16" spans="1:7" x14ac:dyDescent="0.25">
      <c r="G16">
        <f>+E19-E15</f>
        <v>0</v>
      </c>
    </row>
    <row r="19" spans="2:5" x14ac:dyDescent="0.25">
      <c r="B19" t="s">
        <v>37</v>
      </c>
      <c r="C19">
        <f>+C15</f>
        <v>150</v>
      </c>
      <c r="D19">
        <v>30</v>
      </c>
      <c r="E19">
        <f>+C19*D19</f>
        <v>4500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F14E8B-2B1E-46C2-BF51-DF49686B39E6}">
  <dimension ref="A5:G13"/>
  <sheetViews>
    <sheetView workbookViewId="0">
      <selection activeCell="G10" sqref="G10"/>
    </sheetView>
  </sheetViews>
  <sheetFormatPr baseColWidth="10" defaultRowHeight="15" x14ac:dyDescent="0.25"/>
  <cols>
    <col min="2" max="2" width="19.85546875" bestFit="1" customWidth="1"/>
    <col min="3" max="3" width="13.5703125" bestFit="1" customWidth="1"/>
    <col min="4" max="4" width="13.28515625" bestFit="1" customWidth="1"/>
    <col min="5" max="5" width="19.5703125" bestFit="1" customWidth="1"/>
    <col min="6" max="6" width="16.7109375" bestFit="1" customWidth="1"/>
  </cols>
  <sheetData>
    <row r="5" spans="1:7" x14ac:dyDescent="0.25">
      <c r="B5" s="24" t="s">
        <v>18</v>
      </c>
      <c r="C5" s="24" t="s">
        <v>31</v>
      </c>
      <c r="D5" s="24" t="s">
        <v>17</v>
      </c>
      <c r="E5" s="24" t="s">
        <v>19</v>
      </c>
      <c r="F5" s="24" t="s">
        <v>20</v>
      </c>
    </row>
    <row r="6" spans="1:7" x14ac:dyDescent="0.25">
      <c r="A6">
        <v>20</v>
      </c>
      <c r="B6" t="s">
        <v>46</v>
      </c>
      <c r="C6" t="s">
        <v>83</v>
      </c>
      <c r="E6">
        <v>5</v>
      </c>
      <c r="F6">
        <f>+E6*D13</f>
        <v>750</v>
      </c>
    </row>
    <row r="7" spans="1:7" x14ac:dyDescent="0.25">
      <c r="B7">
        <v>20</v>
      </c>
      <c r="C7" t="s">
        <v>84</v>
      </c>
      <c r="D7">
        <v>100</v>
      </c>
      <c r="E7">
        <v>20</v>
      </c>
      <c r="F7">
        <f>+E7*D7</f>
        <v>2000</v>
      </c>
    </row>
    <row r="8" spans="1:7" x14ac:dyDescent="0.25">
      <c r="B8">
        <v>20</v>
      </c>
      <c r="C8" s="25" t="s">
        <v>85</v>
      </c>
      <c r="D8" s="25">
        <v>50</v>
      </c>
      <c r="E8" s="25">
        <v>18</v>
      </c>
      <c r="F8">
        <f>+E8*D8</f>
        <v>900</v>
      </c>
    </row>
    <row r="9" spans="1:7" x14ac:dyDescent="0.25">
      <c r="C9" t="s">
        <v>86</v>
      </c>
      <c r="E9">
        <f>+B7-E7</f>
        <v>0</v>
      </c>
      <c r="G9" t="s">
        <v>87</v>
      </c>
    </row>
    <row r="10" spans="1:7" x14ac:dyDescent="0.25">
      <c r="C10" t="s">
        <v>48</v>
      </c>
      <c r="E10">
        <f>+B8-E8</f>
        <v>2</v>
      </c>
      <c r="F10">
        <f>+E10*D8</f>
        <v>100</v>
      </c>
      <c r="G10" t="s">
        <v>87</v>
      </c>
    </row>
    <row r="13" spans="1:7" x14ac:dyDescent="0.25">
      <c r="D13">
        <f>SUM(D7:D12)</f>
        <v>150</v>
      </c>
      <c r="F13">
        <f>SUM(F6:F12)</f>
        <v>3750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ECED4-3A03-4AE0-B53B-3728A9622F77}">
  <dimension ref="A3:H12"/>
  <sheetViews>
    <sheetView zoomScale="120" zoomScaleNormal="120" workbookViewId="0">
      <selection activeCell="E10" sqref="E10"/>
    </sheetView>
  </sheetViews>
  <sheetFormatPr baseColWidth="10" defaultRowHeight="15" x14ac:dyDescent="0.25"/>
  <cols>
    <col min="2" max="2" width="19.85546875" bestFit="1" customWidth="1"/>
    <col min="3" max="3" width="13.5703125" bestFit="1" customWidth="1"/>
    <col min="4" max="4" width="13.28515625" bestFit="1" customWidth="1"/>
    <col min="5" max="5" width="19.5703125" bestFit="1" customWidth="1"/>
    <col min="6" max="6" width="16.7109375" bestFit="1" customWidth="1"/>
    <col min="7" max="7" width="16.7109375" customWidth="1"/>
  </cols>
  <sheetData>
    <row r="3" spans="1:8" x14ac:dyDescent="0.25">
      <c r="H3" t="s">
        <v>49</v>
      </c>
    </row>
    <row r="4" spans="1:8" x14ac:dyDescent="0.25">
      <c r="B4" s="24" t="s">
        <v>18</v>
      </c>
      <c r="C4" s="24" t="s">
        <v>31</v>
      </c>
      <c r="D4" s="24" t="s">
        <v>17</v>
      </c>
      <c r="E4" s="24" t="s">
        <v>19</v>
      </c>
      <c r="F4" s="24" t="s">
        <v>20</v>
      </c>
      <c r="G4" s="24"/>
    </row>
    <row r="5" spans="1:8" x14ac:dyDescent="0.25">
      <c r="A5">
        <v>20</v>
      </c>
      <c r="B5" t="s">
        <v>46</v>
      </c>
      <c r="C5" t="s">
        <v>7</v>
      </c>
      <c r="E5">
        <v>5</v>
      </c>
      <c r="F5">
        <f>+E5*D12</f>
        <v>500</v>
      </c>
    </row>
    <row r="6" spans="1:8" x14ac:dyDescent="0.25">
      <c r="B6">
        <v>15</v>
      </c>
      <c r="C6" t="s">
        <v>8</v>
      </c>
      <c r="D6">
        <v>50</v>
      </c>
      <c r="E6">
        <v>15</v>
      </c>
      <c r="F6">
        <f>+E6*D6</f>
        <v>750</v>
      </c>
    </row>
    <row r="7" spans="1:8" x14ac:dyDescent="0.25">
      <c r="B7">
        <v>15</v>
      </c>
      <c r="C7" s="25" t="s">
        <v>9</v>
      </c>
      <c r="D7" s="25">
        <v>50</v>
      </c>
      <c r="E7" s="25">
        <v>7</v>
      </c>
      <c r="F7">
        <f>+E7*D7</f>
        <v>350</v>
      </c>
    </row>
    <row r="8" spans="1:8" x14ac:dyDescent="0.25">
      <c r="C8" t="s">
        <v>47</v>
      </c>
      <c r="E8">
        <f>+B6-E6</f>
        <v>0</v>
      </c>
      <c r="G8" t="s">
        <v>88</v>
      </c>
    </row>
    <row r="9" spans="1:8" x14ac:dyDescent="0.25">
      <c r="C9" t="s">
        <v>48</v>
      </c>
      <c r="E9">
        <f>+B7-E7</f>
        <v>8</v>
      </c>
      <c r="F9">
        <f>+E9*D7</f>
        <v>400</v>
      </c>
      <c r="G9" t="s">
        <v>88</v>
      </c>
    </row>
    <row r="12" spans="1:8" x14ac:dyDescent="0.25">
      <c r="D12">
        <f>SUM(D6:D11)</f>
        <v>100</v>
      </c>
      <c r="F12">
        <f>SUM(F5:F11)</f>
        <v>2000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87A41-3CBE-4A07-9A07-4E6019C1FDFD}">
  <dimension ref="A2:D14"/>
  <sheetViews>
    <sheetView zoomScale="120" zoomScaleNormal="120" workbookViewId="0">
      <selection activeCell="B5" sqref="B5"/>
    </sheetView>
  </sheetViews>
  <sheetFormatPr baseColWidth="10" defaultRowHeight="15" x14ac:dyDescent="0.25"/>
  <cols>
    <col min="1" max="1" width="19" bestFit="1" customWidth="1"/>
    <col min="2" max="2" width="19.85546875" bestFit="1" customWidth="1"/>
    <col min="3" max="3" width="19" bestFit="1" customWidth="1"/>
    <col min="4" max="4" width="16.140625" bestFit="1" customWidth="1"/>
  </cols>
  <sheetData>
    <row r="2" spans="1:4" x14ac:dyDescent="0.25">
      <c r="B2" s="3" t="s">
        <v>16</v>
      </c>
    </row>
    <row r="4" spans="1:4" x14ac:dyDescent="0.25">
      <c r="A4" t="s">
        <v>18</v>
      </c>
      <c r="B4" t="s">
        <v>17</v>
      </c>
      <c r="C4" t="s">
        <v>19</v>
      </c>
      <c r="D4" t="s">
        <v>20</v>
      </c>
    </row>
    <row r="5" spans="1:4" x14ac:dyDescent="0.25">
      <c r="A5" t="s">
        <v>21</v>
      </c>
      <c r="B5">
        <v>50</v>
      </c>
      <c r="C5">
        <f>+ESQUEMA!H24</f>
        <v>15</v>
      </c>
      <c r="D5">
        <f>+B5*C5</f>
        <v>750</v>
      </c>
    </row>
    <row r="6" spans="1:4" x14ac:dyDescent="0.25">
      <c r="A6" t="s">
        <v>22</v>
      </c>
    </row>
    <row r="7" spans="1:4" x14ac:dyDescent="0.25">
      <c r="A7" t="s">
        <v>23</v>
      </c>
    </row>
    <row r="8" spans="1:4" x14ac:dyDescent="0.25">
      <c r="A8" t="s">
        <v>24</v>
      </c>
    </row>
    <row r="9" spans="1:4" x14ac:dyDescent="0.25">
      <c r="A9" t="s">
        <v>25</v>
      </c>
    </row>
    <row r="10" spans="1:4" x14ac:dyDescent="0.25">
      <c r="A10" t="s">
        <v>26</v>
      </c>
    </row>
    <row r="11" spans="1:4" x14ac:dyDescent="0.25">
      <c r="A11" t="s">
        <v>27</v>
      </c>
    </row>
    <row r="12" spans="1:4" x14ac:dyDescent="0.25">
      <c r="A12" t="s">
        <v>28</v>
      </c>
    </row>
    <row r="14" spans="1:4" x14ac:dyDescent="0.25">
      <c r="A14" t="s">
        <v>29</v>
      </c>
      <c r="B14" t="s">
        <v>30</v>
      </c>
      <c r="D14" t="s">
        <v>20</v>
      </c>
    </row>
  </sheetData>
  <phoneticPr fontId="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12590-72E3-4523-BBBD-3509DCCE7FE5}">
  <dimension ref="B3:J26"/>
  <sheetViews>
    <sheetView workbookViewId="0">
      <selection activeCell="F8" sqref="F8"/>
    </sheetView>
  </sheetViews>
  <sheetFormatPr baseColWidth="10" defaultRowHeight="15" x14ac:dyDescent="0.25"/>
  <cols>
    <col min="8" max="8" width="19.28515625" customWidth="1"/>
    <col min="9" max="9" width="19" customWidth="1"/>
  </cols>
  <sheetData>
    <row r="3" spans="2:10" ht="18.75" x14ac:dyDescent="0.3">
      <c r="E3" s="28" t="s">
        <v>82</v>
      </c>
    </row>
    <row r="5" spans="2:10" x14ac:dyDescent="0.25">
      <c r="C5" s="3" t="s">
        <v>50</v>
      </c>
      <c r="I5" s="3" t="s">
        <v>60</v>
      </c>
    </row>
    <row r="6" spans="2:10" x14ac:dyDescent="0.25">
      <c r="B6" t="s">
        <v>58</v>
      </c>
      <c r="C6" s="3" t="s">
        <v>51</v>
      </c>
      <c r="H6" t="s">
        <v>62</v>
      </c>
      <c r="I6" t="s">
        <v>61</v>
      </c>
    </row>
    <row r="7" spans="2:10" x14ac:dyDescent="0.25">
      <c r="B7" t="s">
        <v>58</v>
      </c>
      <c r="C7" s="3" t="s">
        <v>52</v>
      </c>
      <c r="I7" t="s">
        <v>63</v>
      </c>
    </row>
    <row r="8" spans="2:10" x14ac:dyDescent="0.25">
      <c r="C8" s="27" t="s">
        <v>59</v>
      </c>
      <c r="I8" t="s">
        <v>64</v>
      </c>
    </row>
    <row r="9" spans="2:10" x14ac:dyDescent="0.25">
      <c r="C9" s="3"/>
      <c r="I9" t="s">
        <v>65</v>
      </c>
    </row>
    <row r="10" spans="2:10" x14ac:dyDescent="0.25">
      <c r="C10" t="s">
        <v>53</v>
      </c>
      <c r="E10" t="s">
        <v>56</v>
      </c>
      <c r="I10" t="s">
        <v>66</v>
      </c>
    </row>
    <row r="11" spans="2:10" x14ac:dyDescent="0.25">
      <c r="C11" t="s">
        <v>54</v>
      </c>
      <c r="D11" t="s">
        <v>55</v>
      </c>
      <c r="I11" t="s">
        <v>67</v>
      </c>
    </row>
    <row r="12" spans="2:10" x14ac:dyDescent="0.25">
      <c r="H12" t="s">
        <v>75</v>
      </c>
      <c r="I12" t="s">
        <v>68</v>
      </c>
    </row>
    <row r="13" spans="2:10" x14ac:dyDescent="0.25">
      <c r="C13" t="s">
        <v>53</v>
      </c>
      <c r="E13" t="s">
        <v>56</v>
      </c>
      <c r="H13" t="s">
        <v>75</v>
      </c>
      <c r="I13" t="s">
        <v>78</v>
      </c>
    </row>
    <row r="14" spans="2:10" x14ac:dyDescent="0.25">
      <c r="C14" t="s">
        <v>54</v>
      </c>
      <c r="D14" t="s">
        <v>55</v>
      </c>
      <c r="H14" t="s">
        <v>75</v>
      </c>
      <c r="I14" t="s">
        <v>79</v>
      </c>
    </row>
    <row r="15" spans="2:10" x14ac:dyDescent="0.25">
      <c r="H15" t="s">
        <v>80</v>
      </c>
      <c r="I15" t="s">
        <v>76</v>
      </c>
      <c r="J15" t="s">
        <v>77</v>
      </c>
    </row>
    <row r="16" spans="2:10" x14ac:dyDescent="0.25">
      <c r="C16" t="s">
        <v>53</v>
      </c>
      <c r="E16" t="s">
        <v>56</v>
      </c>
      <c r="I16" t="s">
        <v>81</v>
      </c>
    </row>
    <row r="17" spans="3:9" x14ac:dyDescent="0.25">
      <c r="C17" t="s">
        <v>54</v>
      </c>
      <c r="D17" t="s">
        <v>55</v>
      </c>
    </row>
    <row r="18" spans="3:9" x14ac:dyDescent="0.25">
      <c r="I18" t="s">
        <v>69</v>
      </c>
    </row>
    <row r="19" spans="3:9" x14ac:dyDescent="0.25">
      <c r="C19" t="s">
        <v>53</v>
      </c>
      <c r="E19" t="s">
        <v>56</v>
      </c>
      <c r="I19" t="s">
        <v>70</v>
      </c>
    </row>
    <row r="20" spans="3:9" x14ac:dyDescent="0.25">
      <c r="C20" t="s">
        <v>54</v>
      </c>
      <c r="D20" t="s">
        <v>55</v>
      </c>
      <c r="I20" t="s">
        <v>71</v>
      </c>
    </row>
    <row r="21" spans="3:9" x14ac:dyDescent="0.25">
      <c r="I21" t="s">
        <v>72</v>
      </c>
    </row>
    <row r="22" spans="3:9" x14ac:dyDescent="0.25">
      <c r="C22" t="s">
        <v>53</v>
      </c>
      <c r="E22" t="s">
        <v>56</v>
      </c>
      <c r="I22" t="s">
        <v>73</v>
      </c>
    </row>
    <row r="23" spans="3:9" x14ac:dyDescent="0.25">
      <c r="C23" t="s">
        <v>54</v>
      </c>
      <c r="D23" t="s">
        <v>55</v>
      </c>
      <c r="I23" t="s">
        <v>74</v>
      </c>
    </row>
    <row r="26" spans="3:9" x14ac:dyDescent="0.25">
      <c r="C26" t="s">
        <v>57</v>
      </c>
      <c r="I26" t="s">
        <v>57</v>
      </c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ESQUEMA</vt:lpstr>
      <vt:lpstr>NIVEL 1</vt:lpstr>
      <vt:lpstr>CORREDURIA</vt:lpstr>
      <vt:lpstr>OFICINA</vt:lpstr>
      <vt:lpstr>COMERCIAL</vt:lpstr>
      <vt:lpstr>COMPAÑÍAS - POLIZAS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Sebastián Navarro Rodríguez</dc:creator>
  <cp:lastModifiedBy>Sebastián Navarro Rodríguez</cp:lastModifiedBy>
  <dcterms:created xsi:type="dcterms:W3CDTF">2024-09-25T08:56:03Z</dcterms:created>
  <dcterms:modified xsi:type="dcterms:W3CDTF">2024-09-25T11:37:38Z</dcterms:modified>
</cp:coreProperties>
</file>