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-digitale-besturing\Documentatie\Urenverantwoording\Jesse\"/>
    </mc:Choice>
  </mc:AlternateContent>
  <xr:revisionPtr revIDLastSave="0" documentId="13_ncr:1_{2183FA3D-48B5-4AD2-B78C-F44E7B15EF23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8" l="1"/>
  <c r="L2" i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B11" i="11"/>
  <c r="AA4" i="13" s="1"/>
  <c r="B19" i="10"/>
  <c r="W8" i="13" s="1"/>
  <c r="B17" i="10"/>
  <c r="W7" i="13" s="1"/>
  <c r="B15" i="10"/>
  <c r="W6" i="13" s="1"/>
  <c r="B13" i="10"/>
  <c r="W5" i="13" s="1"/>
  <c r="B11" i="10"/>
  <c r="W4" i="13" s="1"/>
  <c r="B19" i="9"/>
  <c r="S8" i="13" s="1"/>
  <c r="B17" i="9"/>
  <c r="S7" i="13" s="1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5" i="5"/>
  <c r="C6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7"/>
  <c r="J6" i="1"/>
  <c r="J4" i="12"/>
  <c r="J4" i="11"/>
  <c r="J4" i="10"/>
  <c r="J4" i="8"/>
  <c r="J4" i="7"/>
  <c r="J4" i="1"/>
  <c r="C6" i="12"/>
  <c r="C6" i="11"/>
  <c r="C6" i="10"/>
  <c r="C6" i="8"/>
  <c r="C6" i="7"/>
  <c r="C6" i="1"/>
  <c r="C4" i="12"/>
  <c r="C4" i="11"/>
  <c r="C4" i="10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F2" i="5"/>
  <c r="I2" i="5" s="1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A12" i="8" s="1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A14" i="8"/>
  <c r="N4" i="13"/>
  <c r="A14" i="9" l="1"/>
  <c r="R4" i="13"/>
  <c r="I2" i="9"/>
  <c r="D2" i="11"/>
  <c r="AA3" i="13" s="1"/>
  <c r="A20" i="1"/>
  <c r="F8" i="13" s="1"/>
  <c r="F7" i="13"/>
  <c r="A16" i="8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A18" i="8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A20" i="8"/>
  <c r="N8" i="13" s="1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<sst xmlns="http://schemas.openxmlformats.org/spreadsheetml/2006/main" count="320" uniqueCount="56">
  <si>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</si>
  <si>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</si>
  <si>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</si>
  <si>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</si>
  <si>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</si>
  <si>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</si>
  <si>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</si>
  <si>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</si>
  <si>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</si>
  <si>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</si>
  <si>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</si>
  <si>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</si>
  <si>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</si>
  <si>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</si>
  <si>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</si>
  <si>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</si>
  <si>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</si>
  <si>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</si>
  <si>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</si>
  <si>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</si>
  <si>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</si>
  <si>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</si>
  <si>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</si>
  <si>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</si>
  <si>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</si>
  <si>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</si>
  <si>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</si>
  <si>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</si>
  <si>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</si>
  <si>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</si>
  <si>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</si>
  <si>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</si>
  <si>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</si>
  <si>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</si>
  <si>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</si>
  <si>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</si>
  <si>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</si>
  <si>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</si>
  <si>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</si>
  <si>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Jesse</t>
  </si>
  <si>
    <t>Hendrik Bijlsma</t>
  </si>
  <si>
    <t>NHL Stenden</t>
  </si>
  <si>
    <t>Cees Naatvlees</t>
  </si>
  <si>
    <t>opstart project en verduidelijken en planning maken</t>
  </si>
  <si>
    <t>Start persoonlijk leerplan</t>
  </si>
  <si>
    <t>Vergadering , plannen en taken verdelen.</t>
  </si>
  <si>
    <t>documentatiewerkzaamheden, inventerisatie programmeren</t>
  </si>
  <si>
    <t>Cees Draaier</t>
  </si>
  <si>
    <t>Plan van aanpak formuleren</t>
  </si>
  <si>
    <t>uitleg project</t>
  </si>
  <si>
    <t>Documenteren , PVA afronden inleveren</t>
  </si>
  <si>
    <t>ziek</t>
  </si>
  <si>
    <t>hele dag les</t>
  </si>
  <si>
    <t>projectplanning opfrissen en start VHDL state diagrammen</t>
  </si>
  <si>
    <t>x</t>
  </si>
  <si>
    <t>Vergadering Cees en bespreken afgelopen weken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</si>
</sst>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">
    <cellStyle name="20% - Accent1" xfId="1" builtinId="30"/>
    <cellStyle name="Komma" xfId="3" builtinId="3"/>
    <cellStyle name="Procent" xfId="2" builtinId="5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10-2-2025</c:v>
                </c:pt>
                <c:pt idx="1">
                  <c:v>11-2-2025</c:v>
                </c:pt>
                <c:pt idx="2">
                  <c:v>12-2-2025</c:v>
                </c:pt>
                <c:pt idx="3">
                  <c:v>13-2-2025</c:v>
                </c:pt>
                <c:pt idx="4">
                  <c:v>14-2-2025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10-2-2025</c:v>
                </c:pt>
                <c:pt idx="1">
                  <c:v>11-2-2025</c:v>
                </c:pt>
                <c:pt idx="2">
                  <c:v>12-2-2025</c:v>
                </c:pt>
                <c:pt idx="3">
                  <c:v>13-2-2025</c:v>
                </c:pt>
                <c:pt idx="4">
                  <c:v>14-2-2025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10-2-2025</c:v>
                </c:pt>
                <c:pt idx="1">
                  <c:v>11-2-2025</c:v>
                </c:pt>
                <c:pt idx="2">
                  <c:v>12-2-2025</c:v>
                </c:pt>
                <c:pt idx="3">
                  <c:v>13-2-2025</c:v>
                </c:pt>
                <c:pt idx="4">
                  <c:v>14-2-2025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10-2-2025</c:v>
                      </c:pt>
                      <c:pt idx="1">
                        <c:v>11-2-2025</c:v>
                      </c:pt>
                      <c:pt idx="2">
                        <c:v>12-2-2025</c:v>
                      </c:pt>
                      <c:pt idx="3">
                        <c:v>13-2-2025</c:v>
                      </c:pt>
                      <c:pt idx="4">
                        <c:v>14-2-2025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45698</c:v>
                      </c:pt>
                      <c:pt idx="1">
                        <c:v>45699</c:v>
                      </c:pt>
                      <c:pt idx="2">
                        <c:v>45700</c:v>
                      </c:pt>
                      <c:pt idx="3">
                        <c:v>45701</c:v>
                      </c:pt>
                      <c:pt idx="4">
                        <c:v>45702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0.375</c:v>
                </c:pt>
                <c:pt idx="1">
                  <c:v>0.29166666666666663</c:v>
                </c:pt>
                <c:pt idx="2">
                  <c:v>0.1875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0.10416666666666663</c:v>
                </c:pt>
                <c:pt idx="1">
                  <c:v>0.125</c:v>
                </c:pt>
                <c:pt idx="2">
                  <c:v>0.25</c:v>
                </c:pt>
                <c:pt idx="3">
                  <c:v>0.10416666666666663</c:v>
                </c:pt>
                <c:pt idx="4">
                  <c:v>0.27083333333333337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0.10416666666666663</c:v>
                </c:pt>
                <c:pt idx="1">
                  <c:v>6.25E-2</c:v>
                </c:pt>
                <c:pt idx="2">
                  <c:v>0</c:v>
                </c:pt>
                <c:pt idx="3">
                  <c:v>0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0.10416666666666663</c:v>
                </c:pt>
                <c:pt idx="3">
                  <c:v>0</c:v>
                </c:pt>
                <c:pt idx="4">
                  <c:v>8.333333333333337E-2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45726</c:v>
                </c:pt>
                <c:pt idx="1">
                  <c:v>45727</c:v>
                </c:pt>
                <c:pt idx="2">
                  <c:v>45728</c:v>
                </c:pt>
                <c:pt idx="3">
                  <c:v>45729</c:v>
                </c:pt>
                <c:pt idx="4">
                  <c:v>45730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45736</c:v>
                </c:pt>
                <c:pt idx="4">
                  <c:v>45737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45747</c:v>
                </c:pt>
                <c:pt idx="1">
                  <c:v>45748</c:v>
                </c:pt>
                <c:pt idx="2">
                  <c:v>45749</c:v>
                </c:pt>
                <c:pt idx="3">
                  <c:v>45750</c:v>
                </c:pt>
                <c:pt idx="4">
                  <c:v>45751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45747</c:v>
                </c:pt>
                <c:pt idx="1">
                  <c:v>45748</c:v>
                </c:pt>
                <c:pt idx="2">
                  <c:v>45749</c:v>
                </c:pt>
                <c:pt idx="3">
                  <c:v>45750</c:v>
                </c:pt>
                <c:pt idx="4">
                  <c:v>45751</c:v>
                </c:pt>
                <c:pt idx="5">
                  <c:v>45740</c:v>
                </c:pt>
                <c:pt idx="6">
                  <c:v>45741</c:v>
                </c:pt>
                <c:pt idx="7">
                  <c:v>45742</c:v>
                </c:pt>
                <c:pt idx="8">
                  <c:v>45743</c:v>
                </c:pt>
                <c:pt idx="9">
                  <c:v>45744</c:v>
                </c:pt>
                <c:pt idx="10">
                  <c:v>45733</c:v>
                </c:pt>
                <c:pt idx="11">
                  <c:v>45734</c:v>
                </c:pt>
                <c:pt idx="12">
                  <c:v>45735</c:v>
                </c:pt>
                <c:pt idx="13">
                  <c:v>45736</c:v>
                </c:pt>
                <c:pt idx="14">
                  <c:v>45737</c:v>
                </c:pt>
                <c:pt idx="15">
                  <c:v>45726</c:v>
                </c:pt>
                <c:pt idx="16">
                  <c:v>45727</c:v>
                </c:pt>
                <c:pt idx="17">
                  <c:v>45728</c:v>
                </c:pt>
                <c:pt idx="18">
                  <c:v>45729</c:v>
                </c:pt>
                <c:pt idx="19">
                  <c:v>45730</c:v>
                </c:pt>
                <c:pt idx="20">
                  <c:v>45719</c:v>
                </c:pt>
                <c:pt idx="21">
                  <c:v>45720</c:v>
                </c:pt>
                <c:pt idx="22">
                  <c:v>45721</c:v>
                </c:pt>
                <c:pt idx="23">
                  <c:v>45722</c:v>
                </c:pt>
                <c:pt idx="24">
                  <c:v>45723</c:v>
                </c:pt>
                <c:pt idx="25">
                  <c:v>45712</c:v>
                </c:pt>
                <c:pt idx="26">
                  <c:v>45713</c:v>
                </c:pt>
                <c:pt idx="27">
                  <c:v>45714</c:v>
                </c:pt>
                <c:pt idx="28">
                  <c:v>45715</c:v>
                </c:pt>
                <c:pt idx="29">
                  <c:v>45716</c:v>
                </c:pt>
                <c:pt idx="30">
                  <c:v>45705</c:v>
                </c:pt>
                <c:pt idx="31">
                  <c:v>45706</c:v>
                </c:pt>
                <c:pt idx="32">
                  <c:v>45707</c:v>
                </c:pt>
                <c:pt idx="33">
                  <c:v>45708</c:v>
                </c:pt>
                <c:pt idx="34">
                  <c:v>45709</c:v>
                </c:pt>
                <c:pt idx="35">
                  <c:v>45698</c:v>
                </c:pt>
                <c:pt idx="36">
                  <c:v>45699</c:v>
                </c:pt>
                <c:pt idx="37">
                  <c:v>45700</c:v>
                </c:pt>
                <c:pt idx="38">
                  <c:v>45701</c:v>
                </c:pt>
                <c:pt idx="39">
                  <c:v>45702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  <c:pt idx="5">
                  <c:v>0.10416666666666663</c:v>
                </c:pt>
                <c:pt idx="6">
                  <c:v>6.25E-2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</c:v>
                </c:pt>
                <c:pt idx="11">
                  <c:v>0</c:v>
                </c:pt>
                <c:pt idx="12">
                  <c:v>0.10416666666666663</c:v>
                </c:pt>
                <c:pt idx="13">
                  <c:v>0</c:v>
                </c:pt>
                <c:pt idx="14">
                  <c:v>8.333333333333337E-2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opLeftCell="A7" zoomScaleNormal="100" workbookViewId="0">
      <selection activeCell="D11" sqref="D11:N12"/>
    </sheetView>
  </sheetViews>
  <sheetFormatPr defaultRowHeight="14.4" x14ac:dyDescent="0.3"/>
  <cols>
    <col min="1" max="1" width="11.6640625" customWidth="1"/>
    <col min="6" max="6" width="10" bestFit="1" customWidth="1"/>
    <col min="9" max="9" width="10.88671875" customWidth="1"/>
    <col min="17" max="17" width="9.44140625" bestFit="1" customWidth="1"/>
  </cols>
  <sheetData>
    <row r="1" spans="1:17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5" thickBot="1" x14ac:dyDescent="0.3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45698</v>
      </c>
      <c r="G2" s="8"/>
      <c r="H2" s="9" t="s">
        <v>3</v>
      </c>
      <c r="I2" s="7">
        <f>F2+4</f>
        <v>45702</v>
      </c>
      <c r="J2" s="8"/>
      <c r="K2" s="10" t="s">
        <v>4</v>
      </c>
      <c r="L2" s="10">
        <v>2025</v>
      </c>
      <c r="M2" s="10"/>
      <c r="N2" s="10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3">
      <c r="A4" s="2" t="s">
        <v>5</v>
      </c>
      <c r="B4" s="2"/>
      <c r="C4" s="72" t="s">
        <v>39</v>
      </c>
      <c r="D4" s="72"/>
      <c r="E4" s="2"/>
      <c r="F4" s="2"/>
      <c r="G4" s="2"/>
      <c r="H4" s="2" t="s">
        <v>6</v>
      </c>
      <c r="I4" s="2"/>
      <c r="J4" s="72" t="s">
        <v>41</v>
      </c>
      <c r="K4" s="72"/>
      <c r="L4" s="2"/>
      <c r="M4" s="2"/>
      <c r="N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3">
      <c r="A6" s="2" t="s">
        <v>7</v>
      </c>
      <c r="B6" s="2"/>
      <c r="C6" s="72" t="s">
        <v>40</v>
      </c>
      <c r="D6" s="72"/>
      <c r="E6" s="2"/>
      <c r="F6" s="2"/>
      <c r="G6" s="2"/>
      <c r="H6" s="2" t="s">
        <v>8</v>
      </c>
      <c r="I6" s="2"/>
      <c r="J6" s="72" t="s">
        <v>47</v>
      </c>
      <c r="K6" s="72"/>
      <c r="L6" s="2"/>
      <c r="M6" s="2"/>
      <c r="N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43" t="s">
        <v>38</v>
      </c>
    </row>
    <row r="11" spans="1:17" x14ac:dyDescent="0.3">
      <c r="A11" s="29" t="s">
        <v>15</v>
      </c>
      <c r="B11" s="50">
        <f>C12-C11-O11</f>
        <v>0</v>
      </c>
      <c r="C11" s="27">
        <v>0</v>
      </c>
      <c r="D11" s="52" t="s">
        <v>52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  <c r="P11" s="35"/>
      <c r="Q11" s="18"/>
    </row>
    <row r="12" spans="1:17" ht="15" thickBot="1" x14ac:dyDescent="0.35">
      <c r="A12" s="33">
        <f>F2</f>
        <v>45698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  <c r="P12" s="35"/>
      <c r="Q12" s="18"/>
    </row>
    <row r="13" spans="1:17" x14ac:dyDescent="0.3">
      <c r="A13" s="12" t="s">
        <v>16</v>
      </c>
      <c r="B13" s="71">
        <f>C14-C13-O13</f>
        <v>6.25E-2</v>
      </c>
      <c r="C13" s="27">
        <v>0.60416666666666663</v>
      </c>
      <c r="D13" s="58" t="s">
        <v>49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  <c r="P13" s="35"/>
      <c r="Q13" s="18"/>
    </row>
    <row r="14" spans="1:17" ht="15" thickBot="1" x14ac:dyDescent="0.35">
      <c r="A14" s="13">
        <f>A12+1</f>
        <v>45699</v>
      </c>
      <c r="B14" s="51"/>
      <c r="C14" s="26">
        <v>0.66666666666666663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  <c r="P14" s="35"/>
      <c r="Q14" s="18"/>
    </row>
    <row r="15" spans="1:17" x14ac:dyDescent="0.3">
      <c r="A15" s="12" t="s">
        <v>17</v>
      </c>
      <c r="B15" s="71">
        <f>C16-C15-O15</f>
        <v>0.14583333333333337</v>
      </c>
      <c r="C15" s="27">
        <v>0.4375</v>
      </c>
      <c r="D15" s="58" t="s">
        <v>43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  <c r="P15" s="35"/>
      <c r="Q15" s="18"/>
    </row>
    <row r="16" spans="1:17" ht="15" thickBot="1" x14ac:dyDescent="0.35">
      <c r="A16" s="13">
        <f>A14+1</f>
        <v>45700</v>
      </c>
      <c r="B16" s="51"/>
      <c r="C16" s="26">
        <v>0.58333333333333337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0.10416666666666663</v>
      </c>
      <c r="C17" s="27">
        <v>0.4375</v>
      </c>
      <c r="D17" s="58" t="s">
        <v>44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45701</v>
      </c>
      <c r="B18" s="51"/>
      <c r="C18" s="26">
        <v>0.54166666666666663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6.25E-2</v>
      </c>
      <c r="C19" s="27">
        <v>0.39583333333333331</v>
      </c>
      <c r="D19" s="58" t="s">
        <v>45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45702</v>
      </c>
      <c r="B20" s="51"/>
      <c r="C20" s="26">
        <v>0.45833333333333331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B11+B13+B15+B17+B19</f>
        <v>0.375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0.375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E2" sqref="E2"/>
    </sheetView>
  </sheetViews>
  <sheetFormatPr defaultRowHeight="14.4" x14ac:dyDescent="0.3"/>
  <cols>
    <col min="2" max="2" width="9.44140625" bestFit="1" customWidth="1"/>
    <col min="4" max="4" width="9.44140625" bestFit="1" customWidth="1"/>
    <col min="6" max="6" width="9.44140625" bestFit="1" customWidth="1"/>
  </cols>
  <sheetData>
    <row r="1" spans="1:9" ht="15" thickBot="1" x14ac:dyDescent="0.35"/>
    <row r="2" spans="1:9" ht="15" thickBot="1" x14ac:dyDescent="0.35">
      <c r="A2" s="22" t="s">
        <v>27</v>
      </c>
      <c r="B2" s="23">
        <v>1</v>
      </c>
      <c r="C2" s="23"/>
      <c r="D2" s="24">
        <v>45698</v>
      </c>
      <c r="F2" s="18"/>
      <c r="G2" s="19">
        <v>1</v>
      </c>
      <c r="I2" t="e">
        <f>WEEKNUM(B2,D4)</f>
        <v>#NUM!</v>
      </c>
    </row>
    <row r="3" spans="1:9" ht="15" thickBot="1" x14ac:dyDescent="0.35">
      <c r="G3" s="20">
        <v>2</v>
      </c>
    </row>
    <row r="4" spans="1:9" ht="15" thickBot="1" x14ac:dyDescent="0.35">
      <c r="A4" s="22" t="s">
        <v>27</v>
      </c>
      <c r="B4" s="23">
        <v>2</v>
      </c>
      <c r="C4" s="23"/>
      <c r="D4" s="24">
        <f>D2+7</f>
        <v>45705</v>
      </c>
      <c r="G4" s="20">
        <v>3</v>
      </c>
    </row>
    <row r="5" spans="1:9" ht="15" thickBot="1" x14ac:dyDescent="0.35">
      <c r="G5" s="20">
        <v>4</v>
      </c>
    </row>
    <row r="6" spans="1:9" ht="15" thickBot="1" x14ac:dyDescent="0.35">
      <c r="A6" s="22" t="s">
        <v>27</v>
      </c>
      <c r="B6" s="23">
        <v>3</v>
      </c>
      <c r="C6" s="23"/>
      <c r="D6" s="24">
        <f>D4+7</f>
        <v>45712</v>
      </c>
      <c r="G6" s="20">
        <v>5</v>
      </c>
    </row>
    <row r="7" spans="1:9" ht="15" thickBot="1" x14ac:dyDescent="0.35">
      <c r="G7" s="20">
        <v>6</v>
      </c>
    </row>
    <row r="8" spans="1:9" ht="15" thickBot="1" x14ac:dyDescent="0.35">
      <c r="A8" s="22" t="s">
        <v>27</v>
      </c>
      <c r="B8" s="23">
        <v>4</v>
      </c>
      <c r="C8" s="23"/>
      <c r="D8" s="24">
        <f>D6+7</f>
        <v>45719</v>
      </c>
      <c r="G8" s="20">
        <v>7</v>
      </c>
    </row>
    <row r="9" spans="1:9" ht="15" thickBot="1" x14ac:dyDescent="0.35">
      <c r="G9" s="20">
        <v>8</v>
      </c>
    </row>
    <row r="10" spans="1:9" ht="15" thickBot="1" x14ac:dyDescent="0.35">
      <c r="A10" s="22" t="s">
        <v>27</v>
      </c>
      <c r="B10" s="23">
        <v>5</v>
      </c>
      <c r="C10" s="23"/>
      <c r="D10" s="24">
        <f>D8+7</f>
        <v>45726</v>
      </c>
      <c r="G10" s="21">
        <v>9</v>
      </c>
    </row>
    <row r="11" spans="1:9" ht="15" thickBot="1" x14ac:dyDescent="0.35"/>
    <row r="12" spans="1:9" ht="15" thickBot="1" x14ac:dyDescent="0.35">
      <c r="A12" s="22" t="s">
        <v>27</v>
      </c>
      <c r="B12" s="23">
        <v>6</v>
      </c>
      <c r="C12" s="23"/>
      <c r="D12" s="24">
        <f>D10+7</f>
        <v>45733</v>
      </c>
    </row>
    <row r="13" spans="1:9" ht="15" thickBot="1" x14ac:dyDescent="0.35"/>
    <row r="14" spans="1:9" ht="15" thickBot="1" x14ac:dyDescent="0.35">
      <c r="A14" s="22" t="s">
        <v>27</v>
      </c>
      <c r="B14" s="23">
        <v>7</v>
      </c>
      <c r="C14" s="23"/>
      <c r="D14" s="24">
        <f>D12+7</f>
        <v>45740</v>
      </c>
    </row>
    <row r="15" spans="1:9" ht="15" thickBot="1" x14ac:dyDescent="0.35"/>
    <row r="16" spans="1:9" ht="15" thickBot="1" x14ac:dyDescent="0.35">
      <c r="A16" s="22" t="s">
        <v>27</v>
      </c>
      <c r="B16" s="23">
        <v>8</v>
      </c>
      <c r="C16" s="23"/>
      <c r="D16" s="24">
        <f>D14+7</f>
        <v>45747</v>
      </c>
    </row>
    <row r="17" spans="1:4" ht="15" thickBot="1" x14ac:dyDescent="0.35"/>
    <row r="18" spans="1:4" ht="15" thickBot="1" x14ac:dyDescent="0.35">
      <c r="A18" s="22" t="s">
        <v>27</v>
      </c>
      <c r="B18" s="23">
        <v>9</v>
      </c>
      <c r="C18" s="23"/>
      <c r="D18" s="24">
        <f>D16+7</f>
        <v>45754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topLeftCell="A3" zoomScaleNormal="100" workbookViewId="0">
      <selection activeCell="O17" sqref="O17:O18"/>
    </sheetView>
  </sheetViews>
  <sheetFormatPr defaultRowHeight="14.4" x14ac:dyDescent="0.3"/>
  <cols>
    <col min="1" max="1" width="10.44140625" customWidth="1"/>
    <col min="6" max="6" width="10" bestFit="1" customWidth="1"/>
    <col min="9" max="9" width="10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45705</v>
      </c>
      <c r="G2" s="8"/>
      <c r="H2" s="9" t="s">
        <v>3</v>
      </c>
      <c r="I2" s="7">
        <f>F2+4</f>
        <v>45709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0.10416666666666663</v>
      </c>
      <c r="C11" s="27">
        <v>0.4375</v>
      </c>
      <c r="D11" s="52" t="s">
        <v>46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45705</v>
      </c>
      <c r="B12" s="51"/>
      <c r="C12" s="26">
        <v>0.54166666666666663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6.25E-2</v>
      </c>
      <c r="C13" s="27">
        <v>0.38541666666666669</v>
      </c>
      <c r="D13" s="58" t="s">
        <v>48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45706</v>
      </c>
      <c r="B14" s="51"/>
      <c r="C14" s="26">
        <v>0.44791666666666669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7">
        <v>0</v>
      </c>
      <c r="D15" s="58" t="s">
        <v>52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5" thickBot="1" x14ac:dyDescent="0.35">
      <c r="A16" s="13">
        <f>A14+1</f>
        <v>45707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7">
        <v>0</v>
      </c>
      <c r="D17" s="58" t="s">
        <v>52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45708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0.125</v>
      </c>
      <c r="C19" s="27">
        <v>0.54166666666666663</v>
      </c>
      <c r="D19" s="58" t="s">
        <v>50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45709</v>
      </c>
      <c r="B20" s="51"/>
      <c r="C20" s="26">
        <v>0.66666666666666663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1'!D27)</f>
        <v>0.66666666666666663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0.29166666666666663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3">
      <c r="D33" s="34"/>
    </row>
  </sheetData>
  <mergeCells count="23">
    <mergeCell ref="O11:O12"/>
    <mergeCell ref="O13:O14"/>
    <mergeCell ref="O15:O16"/>
    <mergeCell ref="O17:O18"/>
    <mergeCell ref="O19:O20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J4:K4"/>
    <mergeCell ref="J6:K6"/>
    <mergeCell ref="C4:D4"/>
    <mergeCell ref="B11:B12"/>
    <mergeCell ref="B13:B14"/>
    <mergeCell ref="C6:D6"/>
    <mergeCell ref="D10:N10"/>
    <mergeCell ref="D11:N12"/>
    <mergeCell ref="D13:N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O28"/>
  <sheetViews>
    <sheetView tabSelected="1" topLeftCell="A6" zoomScale="115" zoomScaleNormal="115" workbookViewId="0">
      <selection activeCell="A22" sqref="A22:A25"/>
    </sheetView>
  </sheetViews>
  <sheetFormatPr defaultRowHeight="14.4" x14ac:dyDescent="0.3"/>
  <cols>
    <col min="1" max="1" width="11.66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45712</v>
      </c>
      <c r="G2" s="8"/>
      <c r="H2" s="9" t="s">
        <v>3</v>
      </c>
      <c r="I2" s="7">
        <f>F2+4</f>
        <v>45716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7">
        <v>0</v>
      </c>
      <c r="D11" s="52" t="s">
        <v>51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45712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7">
        <v>0</v>
      </c>
      <c r="D13" s="58" t="s">
        <v>51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45713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0.10416666666666663</v>
      </c>
      <c r="C15" s="27">
        <v>0.4375</v>
      </c>
      <c r="D15" s="58" t="s">
        <v>53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5" thickBot="1" x14ac:dyDescent="0.35">
      <c r="A16" s="13">
        <f>A14+1</f>
        <v>45714</v>
      </c>
      <c r="B16" s="51"/>
      <c r="C16" s="26">
        <v>0.54166666666666663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7">
        <v>0</v>
      </c>
      <c r="D17" s="58" t="s">
        <v>54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" thickBot="1" x14ac:dyDescent="0.35">
      <c r="A18" s="13">
        <f>A16+1</f>
        <v>45715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8.333333333333337E-2</v>
      </c>
      <c r="C19" s="27">
        <v>0.39583333333333331</v>
      </c>
      <c r="D19" s="58" t="s">
        <v>55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3">
      <c r="A20" s="13">
        <f>A18+1</f>
        <v>45716</v>
      </c>
      <c r="B20" s="51"/>
      <c r="C20" s="26">
        <v>0.47916666666666669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2'!D27)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0.1875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topLeftCell="A6" zoomScale="130" zoomScaleNormal="130" workbookViewId="0">
      <selection activeCell="R8" sqref="R8"/>
    </sheetView>
  </sheetViews>
  <sheetFormatPr defaultRowHeight="14.4" x14ac:dyDescent="0.3"/>
  <cols>
    <col min="1" max="1" width="10.441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45719</v>
      </c>
      <c r="G2" s="8"/>
      <c r="H2" s="9" t="s">
        <v>3</v>
      </c>
      <c r="I2" s="7">
        <f>F2+4</f>
        <v>45723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" thickBot="1" x14ac:dyDescent="0.35">
      <c r="A12" s="33">
        <f>F2</f>
        <v>45719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" thickBot="1" x14ac:dyDescent="0.35">
      <c r="A14" s="13">
        <f>A12+1</f>
        <v>45720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x14ac:dyDescent="0.3">
      <c r="A16" s="13">
        <f>A14+1</f>
        <v>45721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45722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45723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3'!D27)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zoomScale="85" zoomScaleNormal="85" workbookViewId="0">
      <selection activeCell="K7" sqref="K7"/>
    </sheetView>
  </sheetViews>
  <sheetFormatPr defaultRowHeight="14.4" x14ac:dyDescent="0.3"/>
  <cols>
    <col min="1" max="1" width="11.6640625" customWidth="1"/>
    <col min="6" max="6" width="10.664062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45726</v>
      </c>
      <c r="G2" s="8"/>
      <c r="H2" s="9" t="s">
        <v>3</v>
      </c>
      <c r="I2" s="7">
        <f>F2+4</f>
        <v>45730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">
        <v>39</v>
      </c>
      <c r="D4" s="72"/>
      <c r="E4" s="2"/>
      <c r="F4" s="2"/>
      <c r="G4" s="2"/>
      <c r="H4" s="2" t="s">
        <v>6</v>
      </c>
      <c r="I4" s="2"/>
      <c r="J4" s="72" t="s">
        <v>41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">
        <v>40</v>
      </c>
      <c r="D6" s="72"/>
      <c r="E6" s="2"/>
      <c r="F6" s="2"/>
      <c r="G6" s="2"/>
      <c r="H6" s="2" t="s">
        <v>8</v>
      </c>
      <c r="I6" s="2"/>
      <c r="J6" s="72" t="s">
        <v>42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45726</v>
      </c>
      <c r="B12" s="51"/>
      <c r="C12" s="26"/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45727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/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45728</v>
      </c>
      <c r="B16" s="51"/>
      <c r="C16" s="26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45729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45730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4'!D27)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C15" sqref="C15"/>
    </sheetView>
  </sheetViews>
  <sheetFormatPr defaultRowHeight="14.4" x14ac:dyDescent="0.3"/>
  <cols>
    <col min="1" max="1" width="10.77734375" customWidth="1"/>
    <col min="6" max="6" width="10.6640625" customWidth="1"/>
    <col min="9" max="9" width="10.1093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45733</v>
      </c>
      <c r="G2" s="8"/>
      <c r="H2" s="9" t="s">
        <v>3</v>
      </c>
      <c r="I2" s="7">
        <f>F2+4</f>
        <v>45737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45733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45734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45735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45736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45737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5'!D27)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zoomScale="115" zoomScaleNormal="115" workbookViewId="0">
      <selection activeCell="C20" sqref="C20"/>
    </sheetView>
  </sheetViews>
  <sheetFormatPr defaultRowHeight="14.4" x14ac:dyDescent="0.3"/>
  <cols>
    <col min="1" max="1" width="11.6640625" customWidth="1"/>
    <col min="6" max="6" width="10.554687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45740</v>
      </c>
      <c r="G2" s="8"/>
      <c r="H2" s="9" t="s">
        <v>3</v>
      </c>
      <c r="I2" s="7">
        <f>F2+4</f>
        <v>45744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45740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45741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45742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45743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45744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6'!D27)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4.4" x14ac:dyDescent="0.3"/>
  <cols>
    <col min="1" max="1" width="10.33203125" customWidth="1"/>
    <col min="6" max="6" width="10.6640625" customWidth="1"/>
    <col min="9" max="9" width="11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45747</v>
      </c>
      <c r="G2" s="8"/>
      <c r="H2" s="9" t="s">
        <v>3</v>
      </c>
      <c r="I2" s="7">
        <f>F2+4</f>
        <v>45751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72" t="str">
        <f>'week 1'!C4</f>
        <v>Jesse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3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3">
      <c r="A12" s="33">
        <f>F2</f>
        <v>45747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3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3">
      <c r="A14" s="13">
        <f>A12+1</f>
        <v>45748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3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3">
      <c r="A16" s="13">
        <f>A14+1</f>
        <v>45749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3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3">
      <c r="A18" s="13">
        <f>A16+1</f>
        <v>45750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3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3">
      <c r="A20" s="13">
        <f>A18+1</f>
        <v>45751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3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3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7'!D27)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4.4" x14ac:dyDescent="0.3"/>
  <cols>
    <col min="2" max="2" width="9.44140625" bestFit="1" customWidth="1"/>
    <col min="3" max="3" width="9.109375" customWidth="1"/>
    <col min="6" max="6" width="9.44140625" bestFit="1" customWidth="1"/>
    <col min="10" max="10" width="9.44140625" bestFit="1" customWidth="1"/>
    <col min="14" max="14" width="9.44140625" bestFit="1" customWidth="1"/>
    <col min="18" max="18" width="9.44140625" bestFit="1" customWidth="1"/>
    <col min="22" max="22" width="9.44140625" bestFit="1" customWidth="1"/>
    <col min="26" max="26" width="9.44140625" bestFit="1" customWidth="1"/>
    <col min="30" max="30" width="9.44140625" bestFit="1" customWidth="1"/>
  </cols>
  <sheetData>
    <row r="2" spans="1:31" ht="15" thickBot="1" x14ac:dyDescent="0.35"/>
    <row r="3" spans="1:31" ht="15" thickBot="1" x14ac:dyDescent="0.35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3">
      <c r="A4" s="19" t="s">
        <v>15</v>
      </c>
      <c r="B4" s="40">
        <f>'week 1'!A12</f>
        <v>45698</v>
      </c>
      <c r="C4" s="37">
        <f>'week 1'!B11</f>
        <v>0</v>
      </c>
      <c r="D4" s="36"/>
      <c r="E4" s="44" t="s">
        <v>15</v>
      </c>
      <c r="F4" s="40">
        <f>'week 2'!A12</f>
        <v>45705</v>
      </c>
      <c r="G4" s="45">
        <f>'week 2'!B11</f>
        <v>0.10416666666666663</v>
      </c>
      <c r="H4" s="36"/>
      <c r="I4" s="44" t="s">
        <v>15</v>
      </c>
      <c r="J4" s="40">
        <f>'week 3'!A12</f>
        <v>45712</v>
      </c>
      <c r="K4" s="45">
        <f>'week 3'!B11</f>
        <v>0</v>
      </c>
      <c r="M4" s="44" t="s">
        <v>15</v>
      </c>
      <c r="N4" s="40">
        <f>'week 4'!A12</f>
        <v>45719</v>
      </c>
      <c r="O4" s="45">
        <f>'week 4'!B11</f>
        <v>0</v>
      </c>
      <c r="Q4" s="44" t="s">
        <v>15</v>
      </c>
      <c r="R4" s="40">
        <f>'week 5'!A12</f>
        <v>45726</v>
      </c>
      <c r="S4" s="45">
        <f>'week 5'!B11</f>
        <v>0</v>
      </c>
      <c r="U4" s="44" t="s">
        <v>15</v>
      </c>
      <c r="V4" s="40">
        <f>'week 6'!A12</f>
        <v>45733</v>
      </c>
      <c r="W4" s="45">
        <f>'week 6'!B11</f>
        <v>0</v>
      </c>
      <c r="Y4" s="44" t="s">
        <v>15</v>
      </c>
      <c r="Z4" s="40">
        <f>'week 7'!A12</f>
        <v>45740</v>
      </c>
      <c r="AA4" s="45">
        <f>'week 7'!B11</f>
        <v>0</v>
      </c>
      <c r="AC4" s="37" t="s">
        <v>15</v>
      </c>
      <c r="AD4" s="40">
        <f>'week 8'!A12</f>
        <v>45747</v>
      </c>
      <c r="AE4" s="37">
        <f>'week 8'!B11</f>
        <v>0</v>
      </c>
    </row>
    <row r="5" spans="1:31" x14ac:dyDescent="0.3">
      <c r="A5" s="20" t="s">
        <v>16</v>
      </c>
      <c r="B5" s="41">
        <f>'week 1'!A14</f>
        <v>45699</v>
      </c>
      <c r="C5" s="38">
        <f>'week 1'!B13</f>
        <v>6.25E-2</v>
      </c>
      <c r="D5" s="36"/>
      <c r="E5" s="44" t="s">
        <v>16</v>
      </c>
      <c r="F5" s="41">
        <f>'week 2'!A14</f>
        <v>45706</v>
      </c>
      <c r="G5" s="45">
        <f>'week 2'!B13</f>
        <v>6.25E-2</v>
      </c>
      <c r="H5" s="36"/>
      <c r="I5" s="44" t="s">
        <v>16</v>
      </c>
      <c r="J5" s="41">
        <f>'week 3'!A14</f>
        <v>45713</v>
      </c>
      <c r="K5" s="45">
        <f>'week 3'!B13</f>
        <v>0</v>
      </c>
      <c r="M5" s="44" t="s">
        <v>16</v>
      </c>
      <c r="N5" s="41">
        <f>'week 4'!A14</f>
        <v>45720</v>
      </c>
      <c r="O5" s="45">
        <f>'week 4'!B13</f>
        <v>0</v>
      </c>
      <c r="Q5" s="44" t="s">
        <v>16</v>
      </c>
      <c r="R5" s="41">
        <f>'week 5'!A14</f>
        <v>45727</v>
      </c>
      <c r="S5" s="45">
        <f>'week 5'!B13</f>
        <v>0</v>
      </c>
      <c r="U5" s="44" t="s">
        <v>16</v>
      </c>
      <c r="V5" s="41">
        <f>'week 6'!A14</f>
        <v>45734</v>
      </c>
      <c r="W5" s="45">
        <f>'week 6'!B13</f>
        <v>0</v>
      </c>
      <c r="Y5" s="44" t="s">
        <v>16</v>
      </c>
      <c r="Z5" s="41">
        <f>'week 7'!A14</f>
        <v>45741</v>
      </c>
      <c r="AA5" s="45">
        <f>'week 7'!B13</f>
        <v>0</v>
      </c>
      <c r="AC5" s="38" t="s">
        <v>16</v>
      </c>
      <c r="AD5" s="41">
        <f>'week 8'!A14</f>
        <v>45748</v>
      </c>
      <c r="AE5" s="38">
        <f>'week 8'!B13</f>
        <v>0</v>
      </c>
    </row>
    <row r="6" spans="1:31" x14ac:dyDescent="0.3">
      <c r="A6" s="20" t="s">
        <v>17</v>
      </c>
      <c r="B6" s="41">
        <f>'week 1'!A16</f>
        <v>45700</v>
      </c>
      <c r="C6" s="38">
        <f>'week 1'!B15</f>
        <v>0.14583333333333337</v>
      </c>
      <c r="D6" s="36"/>
      <c r="E6" s="44" t="s">
        <v>17</v>
      </c>
      <c r="F6" s="41">
        <f>'week 2'!A16</f>
        <v>45707</v>
      </c>
      <c r="G6" s="45">
        <f>'week 2'!B15</f>
        <v>0</v>
      </c>
      <c r="H6" s="36"/>
      <c r="I6" s="44" t="s">
        <v>17</v>
      </c>
      <c r="J6" s="41">
        <f>'week 3'!A16</f>
        <v>45714</v>
      </c>
      <c r="K6" s="45">
        <f>'week 3'!B15</f>
        <v>0.10416666666666663</v>
      </c>
      <c r="M6" s="44" t="s">
        <v>17</v>
      </c>
      <c r="N6" s="41">
        <f>'week 4'!A16</f>
        <v>45721</v>
      </c>
      <c r="O6" s="45">
        <f>'week 4'!B15</f>
        <v>0</v>
      </c>
      <c r="Q6" s="44" t="s">
        <v>17</v>
      </c>
      <c r="R6" s="41">
        <f>'week 5'!A16</f>
        <v>45728</v>
      </c>
      <c r="S6" s="45">
        <f>'week 5'!B15</f>
        <v>0</v>
      </c>
      <c r="U6" s="44" t="s">
        <v>17</v>
      </c>
      <c r="V6" s="41">
        <f>'week 6'!A16</f>
        <v>45735</v>
      </c>
      <c r="W6" s="45">
        <f>'week 6'!B15</f>
        <v>0</v>
      </c>
      <c r="Y6" s="44" t="s">
        <v>17</v>
      </c>
      <c r="Z6" s="41">
        <f>'week 7'!A16</f>
        <v>45742</v>
      </c>
      <c r="AA6" s="45">
        <f>'week 7'!B15</f>
        <v>0</v>
      </c>
      <c r="AC6" s="38" t="s">
        <v>17</v>
      </c>
      <c r="AD6" s="41">
        <f>'week 8'!A16</f>
        <v>45749</v>
      </c>
      <c r="AE6" s="38">
        <f>'week 8'!B15</f>
        <v>0</v>
      </c>
    </row>
    <row r="7" spans="1:31" x14ac:dyDescent="0.3">
      <c r="A7" s="20" t="s">
        <v>18</v>
      </c>
      <c r="B7" s="41">
        <f>'week 1'!A18</f>
        <v>45701</v>
      </c>
      <c r="C7" s="38">
        <f>'week 1'!B17</f>
        <v>0.10416666666666663</v>
      </c>
      <c r="D7" s="36"/>
      <c r="E7" s="44" t="s">
        <v>18</v>
      </c>
      <c r="F7" s="41">
        <f>'week 2'!A18</f>
        <v>45708</v>
      </c>
      <c r="G7" s="45">
        <f>'week 2'!B17</f>
        <v>0</v>
      </c>
      <c r="H7" s="36"/>
      <c r="I7" s="44" t="s">
        <v>18</v>
      </c>
      <c r="J7" s="41">
        <f>'week 3'!A18</f>
        <v>45715</v>
      </c>
      <c r="K7" s="45">
        <f>'week 3'!B17</f>
        <v>0</v>
      </c>
      <c r="M7" s="44" t="s">
        <v>18</v>
      </c>
      <c r="N7" s="41">
        <f>'week 4'!A18</f>
        <v>45722</v>
      </c>
      <c r="O7" s="45">
        <f>'week 4'!B17</f>
        <v>0</v>
      </c>
      <c r="Q7" s="44" t="s">
        <v>18</v>
      </c>
      <c r="R7" s="41">
        <f>'week 5'!A18</f>
        <v>45729</v>
      </c>
      <c r="S7" s="45">
        <f>'week 5'!B17</f>
        <v>0</v>
      </c>
      <c r="U7" s="44" t="s">
        <v>18</v>
      </c>
      <c r="V7" s="41">
        <f>'week 6'!A18</f>
        <v>45736</v>
      </c>
      <c r="W7" s="45">
        <f>'week 6'!B17</f>
        <v>0</v>
      </c>
      <c r="Y7" s="44" t="s">
        <v>18</v>
      </c>
      <c r="Z7" s="41">
        <f>'week 7'!A18</f>
        <v>45743</v>
      </c>
      <c r="AA7" s="45">
        <f>'week 7'!B17</f>
        <v>0</v>
      </c>
      <c r="AC7" s="38" t="s">
        <v>18</v>
      </c>
      <c r="AD7" s="41">
        <f>'week 8'!A18</f>
        <v>45750</v>
      </c>
      <c r="AE7" s="38">
        <f>'week 8'!B17</f>
        <v>0</v>
      </c>
    </row>
    <row r="8" spans="1:31" ht="15" thickBot="1" x14ac:dyDescent="0.35">
      <c r="A8" s="21" t="s">
        <v>19</v>
      </c>
      <c r="B8" s="42">
        <f>'week 1'!A20</f>
        <v>45702</v>
      </c>
      <c r="C8" s="39">
        <f>'week 1'!B19</f>
        <v>6.25E-2</v>
      </c>
      <c r="D8" s="36"/>
      <c r="E8" s="46" t="s">
        <v>19</v>
      </c>
      <c r="F8" s="42">
        <f>'week 2'!A20</f>
        <v>45709</v>
      </c>
      <c r="G8" s="47">
        <f>'week 2'!B19</f>
        <v>0.125</v>
      </c>
      <c r="H8" s="36"/>
      <c r="I8" s="46" t="s">
        <v>19</v>
      </c>
      <c r="J8" s="42">
        <f>'week 3'!A20</f>
        <v>45716</v>
      </c>
      <c r="K8" s="47">
        <f>'week 3'!B19</f>
        <v>8.333333333333337E-2</v>
      </c>
      <c r="M8" s="46" t="s">
        <v>19</v>
      </c>
      <c r="N8" s="42">
        <f>'week 4'!A20</f>
        <v>45723</v>
      </c>
      <c r="O8" s="47">
        <f>'week 4'!B19</f>
        <v>0</v>
      </c>
      <c r="Q8" s="46" t="s">
        <v>19</v>
      </c>
      <c r="R8" s="42">
        <f>'week 5'!A20</f>
        <v>45730</v>
      </c>
      <c r="S8" s="47">
        <f>'week 5'!B19</f>
        <v>0</v>
      </c>
      <c r="U8" s="46" t="s">
        <v>19</v>
      </c>
      <c r="V8" s="42">
        <f>'week 6'!A20</f>
        <v>45737</v>
      </c>
      <c r="W8" s="47">
        <f>'week 6'!B19</f>
        <v>0</v>
      </c>
      <c r="Y8" s="46" t="s">
        <v>19</v>
      </c>
      <c r="Z8" s="42">
        <f>'week 7'!A20</f>
        <v>45744</v>
      </c>
      <c r="AA8" s="47">
        <f>'week 7'!B19</f>
        <v>0</v>
      </c>
      <c r="AC8" s="39" t="s">
        <v>19</v>
      </c>
      <c r="AD8" s="42">
        <f>'week 8'!A20</f>
        <v>45751</v>
      </c>
      <c r="AE8" s="39">
        <f>'week 8'!B19</f>
        <v>0</v>
      </c>
    </row>
    <row r="9" spans="1:31" x14ac:dyDescent="0.3">
      <c r="AC9" s="36"/>
      <c r="AD9" s="18"/>
      <c r="AE9" s="36"/>
    </row>
    <row r="24" spans="1:29" x14ac:dyDescent="0.3">
      <c r="A24" s="48">
        <f>'week 1'!D28</f>
        <v>0.375</v>
      </c>
      <c r="B24" s="48">
        <f>'week 2'!D28</f>
        <v>0.29166666666666663</v>
      </c>
      <c r="C24" s="48">
        <f>'week 3'!D28</f>
        <v>0.1875</v>
      </c>
      <c r="D24" s="48">
        <f>'week 4'!D28</f>
        <v>0</v>
      </c>
      <c r="E24" s="48">
        <f>'week 5'!D28</f>
        <v>0</v>
      </c>
      <c r="F24" s="48">
        <f>'week 6'!D28</f>
        <v>0</v>
      </c>
      <c r="G24" s="48">
        <f>'week 7'!D28</f>
        <v>0</v>
      </c>
      <c r="H24" s="48">
        <f>'week 8'!D28</f>
        <v>0</v>
      </c>
      <c r="I24" s="36"/>
      <c r="M24" s="36"/>
      <c r="O24" s="36">
        <f>SUM(C4,G4,K4,O4,S4,W4,AA4,AE4)</f>
        <v>0.10416666666666663</v>
      </c>
      <c r="P24" s="36">
        <f>SUM(C5,G5,K5,O5,S5,W5,AA5,AE5)</f>
        <v>0.125</v>
      </c>
      <c r="Q24" s="36">
        <f>SUM(C6,G6,K6,O6,S6,W6,AA6,AE6)</f>
        <v>0.25</v>
      </c>
      <c r="R24" s="36">
        <f>SUM(C7,G7,K7,O7,S7,W7,AA7,AE7)</f>
        <v>0.10416666666666663</v>
      </c>
      <c r="S24" s="36">
        <f>SUM(C8,G8,K8,O8,S8,W8,AA8,AE8)</f>
        <v>0.27083333333333337</v>
      </c>
      <c r="U24" s="36"/>
      <c r="Y24" s="36"/>
      <c r="AC24" s="36"/>
    </row>
    <row r="25" spans="1:29" x14ac:dyDescent="0.3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5" thickBot="1" x14ac:dyDescent="0.35"/>
    <row r="27" spans="1:29" x14ac:dyDescent="0.3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5" thickBot="1" x14ac:dyDescent="0.3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Props1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Jesse Ernste</cp:lastModifiedBy>
  <cp:revision/>
  <dcterms:created xsi:type="dcterms:W3CDTF">2022-05-11T13:12:02Z</dcterms:created>
  <dcterms:modified xsi:type="dcterms:W3CDTF">2025-02-28T08:49:21Z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