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uma\OneDrive\Documenten\School\Project wasmachine\"/>
    </mc:Choice>
  </mc:AlternateContent>
  <xr:revisionPtr revIDLastSave="0" documentId="13_ncr:1_{16C5DD5E-5946-40B1-8161-D46070D58C70}" xr6:coauthVersionLast="47" xr6:coauthVersionMax="47" xr10:uidLastSave="{00000000-0000-0000-0000-000000000000}"/>
  <bookViews>
    <workbookView xWindow="34290" yWindow="0" windowWidth="17415" windowHeight="20985" firstSheet="2" activeTab="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1" l="1"/>
  <c r="B13" i="10"/>
  <c r="B15" i="10"/>
  <c r="B17" i="9"/>
  <c r="A12" i="8"/>
  <c r="A14" i="8" s="1"/>
  <c r="A16" i="8" s="1"/>
  <c r="A18" i="8" s="1"/>
  <c r="A20" i="8" s="1"/>
  <c r="F2" i="5" l="1"/>
  <c r="C6" i="13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AA4" i="13"/>
  <c r="B19" i="10"/>
  <c r="W8" i="13" s="1"/>
  <c r="B17" i="10"/>
  <c r="W7" i="13" s="1"/>
  <c r="W6" i="13"/>
  <c r="W5" i="13"/>
  <c r="B11" i="10"/>
  <c r="W4" i="13" s="1"/>
  <c r="B19" i="9"/>
  <c r="S8" i="13" s="1"/>
  <c r="S7" i="13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N4" i="13"/>
  <c r="A14" i="9" l="1"/>
  <c r="R4" i="13"/>
  <c r="I2" i="9"/>
  <c r="D2" i="11"/>
  <c r="AA3" i="13" s="1"/>
  <c r="A20" i="1"/>
  <c r="F8" i="13" s="1"/>
  <c r="F7" i="13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N8" i="13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<sst xmlns="http://schemas.openxmlformats.org/spreadsheetml/2006/main" count="328" uniqueCount="65">
  <si>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</si>
  <si>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</si>
  <si>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</si>
  <si>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</si>
  <si>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</si>
  <si>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</si>
  <si>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</si>
  <si>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</si>
  <si>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</si>
  <si>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</si>
  <si>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</si>
  <si>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</si>
  <si>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</si>
  <si>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</si>
  <si>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</si>
  <si>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</si>
  <si>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</si>
  <si>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</si>
  <si>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</si>
  <si>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</si>
  <si>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</si>
  <si>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</si>
  <si>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</si>
  <si>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</si>
  <si>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</si>
  <si>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</si>
  <si>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</si>
  <si>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</si>
  <si>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</si>
  <si>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</si>
  <si>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</si>
  <si>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</si>
  <si>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</si>
  <si>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</si>
  <si>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</si>
  <si>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</si>
  <si>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</si>
  <si>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</si>
  <si>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</si>
  <si>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</si>
  <si>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Week reflactie</t>
  </si>
  <si>
    <t>Naam Tutor</t>
  </si>
  <si>
    <t>Cees Draaier</t>
  </si>
  <si>
    <t>Hendrik Bijlsma</t>
  </si>
  <si>
    <t>Dirk Bouma</t>
  </si>
  <si>
    <t>We hebben een uitgebreid pakket van eisen gemaakt en we hebben een takenverdeling gemaakt.</t>
  </si>
  <si>
    <t>We zijn bezig geweest met het beoordelen van een handleiding van een robotgrasmaaier</t>
  </si>
  <si>
    <t>We hebben een project vergadering gehad en we zijn bezig geweest met het beoorelen van een handleiding</t>
  </si>
  <si>
    <t>Uitleg over het project</t>
  </si>
  <si>
    <t>We zijn verder gegaan met de review van de handleiding en hebben een takenverdeling gemaakt voor het programeren</t>
  </si>
  <si>
    <t>Tutor gesprek met Cees en documentatie</t>
  </si>
  <si>
    <t>Bezig met review en PVA</t>
  </si>
  <si>
    <t>Ammaar geholpen met top down</t>
  </si>
  <si>
    <t>Vakantie</t>
  </si>
  <si>
    <t>overleg en top-down in hdl gezet</t>
  </si>
  <si>
    <t>Perijn en ik zijn bezig geweest met het verbeteren van het top-down architectuur.</t>
  </si>
  <si>
    <t>Tutor gesprek</t>
  </si>
  <si>
    <t>Bezig geweest met de VHDL state diagrammen</t>
  </si>
  <si>
    <t>Perijn, Ammaar en ik hebben samen gezeten om de state diagrams te verbeteren zodat wij beter met elkaar konden overleggen</t>
  </si>
  <si>
    <t>Bezig geweest met het maken van de VHDL state diagrams</t>
  </si>
  <si>
    <t>Testen van de vhdl code met de testopstelling</t>
  </si>
  <si>
    <t>Uitleg over testopstelling en bezig geweest met journaal en andere documentatie</t>
  </si>
  <si>
    <t>Testplan gemaakt samen met perijn</t>
  </si>
  <si>
    <t>Ziek</t>
  </si>
  <si>
    <t>Laatste check of alles volledig werkt mbv testopstelling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</si>
</sst>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2" borderId="5" xfId="0" applyNumberFormat="1" applyFill="1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0.34375</c:v>
                </c:pt>
                <c:pt idx="1">
                  <c:v>0.29166666666666663</c:v>
                </c:pt>
                <c:pt idx="2">
                  <c:v>8.333333333333337E-2</c:v>
                </c:pt>
                <c:pt idx="3">
                  <c:v>0.40624999999999994</c:v>
                </c:pt>
                <c:pt idx="4">
                  <c:v>0.29166666666666663</c:v>
                </c:pt>
                <c:pt idx="5">
                  <c:v>0.36458333333333337</c:v>
                </c:pt>
                <c:pt idx="6">
                  <c:v>8.333333333333337E-2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0.49999999999999989</c:v>
                </c:pt>
                <c:pt idx="1">
                  <c:v>0.34375000000000006</c:v>
                </c:pt>
                <c:pt idx="2">
                  <c:v>0.48958333333333337</c:v>
                </c:pt>
                <c:pt idx="3">
                  <c:v>0.22916666666666663</c:v>
                </c:pt>
                <c:pt idx="4">
                  <c:v>0.30208333333333337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0.19791666666666669</c:v>
                </c:pt>
                <c:pt idx="2">
                  <c:v>6.25E-2</c:v>
                </c:pt>
                <c:pt idx="3">
                  <c:v>4.166666666666663E-2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0.13541666666666663</c:v>
                </c:pt>
                <c:pt idx="1">
                  <c:v>0</c:v>
                </c:pt>
                <c:pt idx="2">
                  <c:v>0.15625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7.291666666666663E-2</c:v>
                </c:pt>
                <c:pt idx="1">
                  <c:v>8.333333333333337E-2</c:v>
                </c:pt>
                <c:pt idx="2">
                  <c:v>0</c:v>
                </c:pt>
                <c:pt idx="3">
                  <c:v>8.333333333333337E-2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8.333333333333337E-2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8.333333333333337E-2</c:v>
                </c:pt>
                <c:pt idx="13">
                  <c:v>0</c:v>
                </c:pt>
                <c:pt idx="14">
                  <c:v>0</c:v>
                </c:pt>
                <c:pt idx="15">
                  <c:v>0.10416666666666663</c:v>
                </c:pt>
                <c:pt idx="16">
                  <c:v>0.19791666666666669</c:v>
                </c:pt>
                <c:pt idx="17">
                  <c:v>6.25E-2</c:v>
                </c:pt>
                <c:pt idx="18">
                  <c:v>4.166666666666663E-2</c:v>
                </c:pt>
                <c:pt idx="19">
                  <c:v>0</c:v>
                </c:pt>
                <c:pt idx="20">
                  <c:v>0.13541666666666663</c:v>
                </c:pt>
                <c:pt idx="21">
                  <c:v>0</c:v>
                </c:pt>
                <c:pt idx="22">
                  <c:v>0.15625</c:v>
                </c:pt>
                <c:pt idx="23">
                  <c:v>0</c:v>
                </c:pt>
                <c:pt idx="24">
                  <c:v>0</c:v>
                </c:pt>
                <c:pt idx="25">
                  <c:v>7.291666666666663E-2</c:v>
                </c:pt>
                <c:pt idx="26">
                  <c:v>8.333333333333337E-2</c:v>
                </c:pt>
                <c:pt idx="27">
                  <c:v>0</c:v>
                </c:pt>
                <c:pt idx="28">
                  <c:v>8.333333333333337E-2</c:v>
                </c:pt>
                <c:pt idx="29">
                  <c:v>0.125</c:v>
                </c:pt>
                <c:pt idx="30">
                  <c:v>8.333333333333337E-2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zoomScaleNormal="100" workbookViewId="0">
      <selection activeCell="D13" sqref="D13:N14"/>
    </sheetView>
  </sheetViews>
  <sheetFormatPr defaultRowHeight="15" x14ac:dyDescent="0.25"/>
  <cols>
    <col min="1" max="1" width="11.7109375" customWidth="1"/>
    <col min="6" max="6" width="10.5703125" bestFit="1" customWidth="1"/>
    <col min="9" max="9" width="10.85546875" customWidth="1"/>
    <col min="17" max="17" width="9.42578125" bestFit="1" customWidth="1"/>
  </cols>
  <sheetData>
    <row r="1" spans="1:17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.75" thickBot="1" x14ac:dyDescent="0.3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25">
      <c r="A4" s="2" t="s">
        <v>5</v>
      </c>
      <c r="B4" s="2"/>
      <c r="C4" s="52" t="s">
        <v>44</v>
      </c>
      <c r="D4" s="52"/>
      <c r="E4" s="2"/>
      <c r="F4" s="2"/>
      <c r="G4" s="2"/>
      <c r="H4" s="2" t="s">
        <v>6</v>
      </c>
      <c r="I4" s="2"/>
      <c r="J4" s="52" t="s">
        <v>39</v>
      </c>
      <c r="K4" s="52"/>
      <c r="L4" s="2"/>
      <c r="M4" s="2"/>
      <c r="N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25">
      <c r="A6" s="2" t="s">
        <v>7</v>
      </c>
      <c r="B6" s="2"/>
      <c r="C6" s="52" t="s">
        <v>43</v>
      </c>
      <c r="D6" s="52"/>
      <c r="E6" s="2"/>
      <c r="F6" s="2"/>
      <c r="G6" s="2"/>
      <c r="H6" s="2" t="s">
        <v>41</v>
      </c>
      <c r="I6" s="2"/>
      <c r="J6" s="52" t="s">
        <v>42</v>
      </c>
      <c r="K6" s="52"/>
      <c r="L6" s="2"/>
      <c r="M6" s="2"/>
      <c r="N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25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.75" thickBot="1" x14ac:dyDescent="0.3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25">
      <c r="A13" s="12" t="s">
        <v>16</v>
      </c>
      <c r="B13" s="75">
        <f>C14-C13-O13</f>
        <v>0</v>
      </c>
      <c r="C13" s="27">
        <v>0</v>
      </c>
      <c r="D13" s="62" t="s">
        <v>48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.75" thickBot="1" x14ac:dyDescent="0.3">
      <c r="A14" s="13">
        <f>A12+1</f>
        <v>45692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25">
      <c r="A15" s="12" t="s">
        <v>17</v>
      </c>
      <c r="B15" s="75">
        <v>0.1875</v>
      </c>
      <c r="C15" s="27">
        <v>0.47916666666666669</v>
      </c>
      <c r="D15" s="62" t="s">
        <v>45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.75" thickBot="1" x14ac:dyDescent="0.3">
      <c r="A16" s="13">
        <f>A14+1</f>
        <v>45693</v>
      </c>
      <c r="B16" s="55"/>
      <c r="C16" s="26">
        <v>0.66666666666666663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0.10416666666666663</v>
      </c>
      <c r="C17" s="27">
        <v>0.4375</v>
      </c>
      <c r="D17" s="62" t="s">
        <v>46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.75" thickBot="1" x14ac:dyDescent="0.3">
      <c r="A18" s="13">
        <f>A16+1</f>
        <v>45694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5.208333333333337E-2</v>
      </c>
      <c r="C19" s="27">
        <v>0.39583333333333331</v>
      </c>
      <c r="D19" s="62" t="s">
        <v>47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25">
      <c r="A20" s="13">
        <f>A18+1</f>
        <v>45695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40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B11+B13+B15+B17+B19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0.34375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5" x14ac:dyDescent="0.25"/>
  <cols>
    <col min="2" max="2" width="9.42578125" bestFit="1" customWidth="1"/>
    <col min="4" max="4" width="10.5703125" bestFit="1" customWidth="1"/>
    <col min="6" max="6" width="9.42578125" bestFit="1" customWidth="1"/>
  </cols>
  <sheetData>
    <row r="1" spans="1:9" ht="15.75" thickBot="1" x14ac:dyDescent="0.3"/>
    <row r="2" spans="1:9" ht="15.75" thickBot="1" x14ac:dyDescent="0.3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.75" thickBot="1" x14ac:dyDescent="0.3">
      <c r="G3" s="20">
        <v>2</v>
      </c>
    </row>
    <row r="4" spans="1:9" ht="15.75" thickBot="1" x14ac:dyDescent="0.3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.75" thickBot="1" x14ac:dyDescent="0.3">
      <c r="G5" s="20">
        <v>4</v>
      </c>
    </row>
    <row r="6" spans="1:9" ht="15.75" thickBot="1" x14ac:dyDescent="0.3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.75" thickBot="1" x14ac:dyDescent="0.3">
      <c r="G7" s="20">
        <v>6</v>
      </c>
    </row>
    <row r="8" spans="1:9" ht="15.75" thickBot="1" x14ac:dyDescent="0.3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.75" thickBot="1" x14ac:dyDescent="0.3">
      <c r="G9" s="20">
        <v>8</v>
      </c>
    </row>
    <row r="10" spans="1:9" ht="15.75" thickBot="1" x14ac:dyDescent="0.3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.75" thickBot="1" x14ac:dyDescent="0.3"/>
    <row r="12" spans="1:9" ht="15.75" thickBot="1" x14ac:dyDescent="0.3">
      <c r="A12" s="22" t="s">
        <v>27</v>
      </c>
      <c r="B12" s="23">
        <v>6</v>
      </c>
      <c r="C12" s="23"/>
      <c r="D12" s="24">
        <f>D10+7</f>
        <v>45726</v>
      </c>
    </row>
    <row r="13" spans="1:9" ht="15.75" thickBot="1" x14ac:dyDescent="0.3"/>
    <row r="14" spans="1:9" ht="15.75" thickBot="1" x14ac:dyDescent="0.3">
      <c r="A14" s="22" t="s">
        <v>27</v>
      </c>
      <c r="B14" s="23">
        <v>7</v>
      </c>
      <c r="C14" s="23"/>
      <c r="D14" s="24">
        <f>D12+7</f>
        <v>45733</v>
      </c>
    </row>
    <row r="15" spans="1:9" ht="15.75" thickBot="1" x14ac:dyDescent="0.3"/>
    <row r="16" spans="1:9" ht="15.75" thickBot="1" x14ac:dyDescent="0.3">
      <c r="A16" s="22" t="s">
        <v>27</v>
      </c>
      <c r="B16" s="23">
        <v>8</v>
      </c>
      <c r="C16" s="23"/>
      <c r="D16" s="24">
        <f>D14+7</f>
        <v>45740</v>
      </c>
    </row>
    <row r="17" spans="1:4" ht="15.75" thickBot="1" x14ac:dyDescent="0.3"/>
    <row r="18" spans="1:4" ht="15.75" thickBot="1" x14ac:dyDescent="0.3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B54" sqref="B54"/>
    </sheetView>
  </sheetViews>
  <sheetFormatPr defaultRowHeight="15" x14ac:dyDescent="0.25"/>
  <cols>
    <col min="1" max="1" width="10.42578125" customWidth="1"/>
    <col min="6" max="6" width="10" bestFit="1" customWidth="1"/>
    <col min="9" max="9" width="10.28515625" customWidth="1"/>
    <col min="14" max="14" width="16.28515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25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0.10416666666666663</v>
      </c>
      <c r="C11" s="27">
        <v>0.4375</v>
      </c>
      <c r="D11" s="56" t="s">
        <v>49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.75" thickBot="1" x14ac:dyDescent="0.3">
      <c r="A12" s="33">
        <f>F2</f>
        <v>45698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6.25E-2</v>
      </c>
      <c r="C13" s="27">
        <v>0.38541666666666669</v>
      </c>
      <c r="D13" s="62" t="s">
        <v>51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.75" thickBot="1" x14ac:dyDescent="0.3">
      <c r="A14" s="13">
        <f>A12+1</f>
        <v>45699</v>
      </c>
      <c r="B14" s="55"/>
      <c r="C14" s="26">
        <v>0.44791666666666669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.75" thickBot="1" x14ac:dyDescent="0.3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.75" thickBot="1" x14ac:dyDescent="0.3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0.125</v>
      </c>
      <c r="C19" s="27">
        <v>0.54166666666666663</v>
      </c>
      <c r="D19" s="62" t="s">
        <v>50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25">
      <c r="A20" s="13">
        <f>A18+1</f>
        <v>45702</v>
      </c>
      <c r="B20" s="55"/>
      <c r="C20" s="26">
        <v>0.66666666666666663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1'!D27)</f>
        <v>0.63541666666666663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25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zoomScale="115" zoomScaleNormal="115" workbookViewId="0">
      <selection activeCell="C46" sqref="C46"/>
    </sheetView>
  </sheetViews>
  <sheetFormatPr defaultRowHeight="15" x14ac:dyDescent="0.25"/>
  <cols>
    <col min="1" max="1" width="11.7109375" customWidth="1"/>
    <col min="6" max="6" width="10" bestFit="1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0</v>
      </c>
      <c r="C11" s="27">
        <v>0</v>
      </c>
      <c r="D11" s="56" t="s">
        <v>53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.75" thickBot="1" x14ac:dyDescent="0.3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0</v>
      </c>
      <c r="C13" s="27">
        <v>0</v>
      </c>
      <c r="D13" s="62" t="s">
        <v>53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.75" thickBot="1" x14ac:dyDescent="0.3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8.333333333333337E-2</v>
      </c>
      <c r="C15" s="27">
        <v>0.5</v>
      </c>
      <c r="D15" s="62" t="s">
        <v>52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.75" thickBot="1" x14ac:dyDescent="0.3">
      <c r="A16" s="13">
        <f>A14+1</f>
        <v>45707</v>
      </c>
      <c r="B16" s="55"/>
      <c r="C16" s="26">
        <v>0.58333333333333337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</v>
      </c>
      <c r="C17" s="27">
        <v>0</v>
      </c>
      <c r="D17" s="62" t="s">
        <v>53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.75" thickBot="1" x14ac:dyDescent="0.3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</v>
      </c>
      <c r="C19" s="27">
        <v>0</v>
      </c>
      <c r="D19" s="62" t="s">
        <v>53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25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2'!D27)</f>
        <v>0.71875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8.333333333333337E-2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zoomScale="130" zoomScaleNormal="130" workbookViewId="0">
      <selection activeCell="F36" sqref="F36"/>
    </sheetView>
  </sheetViews>
  <sheetFormatPr defaultRowHeight="15" x14ac:dyDescent="0.25"/>
  <cols>
    <col min="1" max="1" width="10.42578125" customWidth="1"/>
    <col min="6" max="6" width="10" bestFit="1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0.10416666666666663</v>
      </c>
      <c r="C11" s="25">
        <v>0.4375</v>
      </c>
      <c r="D11" s="56" t="s">
        <v>54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.75" thickBot="1" x14ac:dyDescent="0.3">
      <c r="A12" s="33">
        <f>F2</f>
        <v>45712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0.19791666666666669</v>
      </c>
      <c r="C13" s="25">
        <v>0.38541666666666669</v>
      </c>
      <c r="D13" s="62" t="s">
        <v>55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.75" thickBot="1" x14ac:dyDescent="0.3">
      <c r="A14" s="13">
        <f>A12+1</f>
        <v>45713</v>
      </c>
      <c r="B14" s="55"/>
      <c r="C14" s="26">
        <v>0.58333333333333337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6.25E-2</v>
      </c>
      <c r="C15" s="25">
        <v>0.4375</v>
      </c>
      <c r="D15" s="62" t="s">
        <v>57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25">
      <c r="A16" s="13">
        <f>A14+1</f>
        <v>45714</v>
      </c>
      <c r="B16" s="55"/>
      <c r="C16" s="26">
        <v>0.5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4.166666666666663E-2</v>
      </c>
      <c r="C17" s="25">
        <v>0.41666666666666669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25">
      <c r="A18" s="13">
        <f>A16+1</f>
        <v>45715</v>
      </c>
      <c r="B18" s="55"/>
      <c r="C18" s="26">
        <v>0.45833333333333331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</v>
      </c>
      <c r="C19" s="25">
        <v>0</v>
      </c>
      <c r="D19" s="62" t="s">
        <v>56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25">
      <c r="A20" s="13">
        <f>A18+1</f>
        <v>45716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3'!D27)</f>
        <v>1.125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0.40624999999999994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17" sqref="D17:N18"/>
    </sheetView>
  </sheetViews>
  <sheetFormatPr defaultRowHeight="15" x14ac:dyDescent="0.25"/>
  <cols>
    <col min="1" max="1" width="11.7109375" customWidth="1"/>
    <col min="6" max="6" width="10.7109375" customWidth="1"/>
    <col min="9" max="9" width="10.5703125" customWidth="1"/>
    <col min="14" max="14" width="30.425781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0.13541666666666663</v>
      </c>
      <c r="C11" s="25">
        <v>0.46875</v>
      </c>
      <c r="D11" s="56" t="s">
        <v>59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25">
      <c r="A12" s="33">
        <f>F2</f>
        <v>45719</v>
      </c>
      <c r="B12" s="55"/>
      <c r="C12" s="26">
        <v>0.60416666666666663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25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0.15625</v>
      </c>
      <c r="C15" s="25">
        <v>0.52083333333333337</v>
      </c>
      <c r="D15" s="62" t="s">
        <v>58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25">
      <c r="A16" s="13">
        <f>A14+1</f>
        <v>45721</v>
      </c>
      <c r="B16" s="55"/>
      <c r="C16" s="26">
        <v>0.67708333333333337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25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25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4'!D27)</f>
        <v>1.4166666666666665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J33" sqref="J33"/>
    </sheetView>
  </sheetViews>
  <sheetFormatPr defaultRowHeight="15" x14ac:dyDescent="0.25"/>
  <cols>
    <col min="1" max="1" width="10.85546875" customWidth="1"/>
    <col min="6" max="6" width="10.7109375" customWidth="1"/>
    <col min="9" max="9" width="10.140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7.291666666666663E-2</v>
      </c>
      <c r="C11" s="25">
        <v>0.38541666666666669</v>
      </c>
      <c r="D11" s="62" t="s">
        <v>60</v>
      </c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50">
        <v>0</v>
      </c>
    </row>
    <row r="12" spans="1:15" x14ac:dyDescent="0.25">
      <c r="A12" s="33">
        <f>F2</f>
        <v>45726</v>
      </c>
      <c r="B12" s="55"/>
      <c r="C12" s="26">
        <v>0.45833333333333331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</f>
        <v>8.333333333333337E-2</v>
      </c>
      <c r="C13" s="25">
        <v>0.4375</v>
      </c>
      <c r="D13" s="62" t="s">
        <v>61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25">
      <c r="A14" s="13">
        <f>A12+1</f>
        <v>45727</v>
      </c>
      <c r="B14" s="55"/>
      <c r="C14" s="26">
        <v>0.52083333333333337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25">
      <c r="A16" s="13">
        <f>A14+1</f>
        <v>45728</v>
      </c>
      <c r="B16" s="84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8.333333333333337E-2</v>
      </c>
      <c r="C17" s="25">
        <v>0.4375</v>
      </c>
      <c r="D17" s="62" t="s">
        <v>60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25">
      <c r="A18" s="13">
        <f>A16+1</f>
        <v>45729</v>
      </c>
      <c r="B18" s="55"/>
      <c r="C18" s="26">
        <v>0.52083333333333337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0.125</v>
      </c>
      <c r="C19" s="25">
        <v>0.79166666666666663</v>
      </c>
      <c r="D19" s="62" t="s">
        <v>62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25">
      <c r="A20" s="13">
        <f>A18+1</f>
        <v>45730</v>
      </c>
      <c r="B20" s="55"/>
      <c r="C20" s="26">
        <v>0.91666666666666663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5'!D27)</f>
        <v>1.78125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0.36458333333333337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tabSelected="1" zoomScale="115" zoomScaleNormal="115" workbookViewId="0">
      <selection activeCell="E35" sqref="E35"/>
    </sheetView>
  </sheetViews>
  <sheetFormatPr defaultRowHeight="15" x14ac:dyDescent="0.25"/>
  <cols>
    <col min="1" max="1" width="11.7109375" customWidth="1"/>
    <col min="6" max="6" width="10.5703125" customWidth="1"/>
    <col min="9" max="9" width="10.57031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</f>
        <v>8.333333333333337E-2</v>
      </c>
      <c r="C11" s="25">
        <v>0.4375</v>
      </c>
      <c r="D11" s="56" t="s">
        <v>64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25">
      <c r="A12" s="33">
        <f>F2</f>
        <v>45733</v>
      </c>
      <c r="B12" s="55"/>
      <c r="C12" s="26">
        <v>0.52083333333333337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0</v>
      </c>
      <c r="C13" s="25">
        <v>0</v>
      </c>
      <c r="D13" s="62" t="s">
        <v>63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25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0</v>
      </c>
      <c r="C15" s="25">
        <v>0</v>
      </c>
      <c r="D15" s="62" t="s">
        <v>63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25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</v>
      </c>
      <c r="C17" s="25">
        <v>0</v>
      </c>
      <c r="D17" s="62" t="s">
        <v>63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25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</v>
      </c>
      <c r="C19" s="25">
        <v>0</v>
      </c>
      <c r="D19" s="62" t="s">
        <v>63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25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6'!D27)</f>
        <v>1.8645833333333335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8.333333333333337E-2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5" x14ac:dyDescent="0.25"/>
  <cols>
    <col min="1" max="1" width="10.28515625" customWidth="1"/>
    <col min="6" max="6" width="10.7109375" customWidth="1"/>
    <col min="9" max="9" width="11.140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2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25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2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25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2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25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2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25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2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25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2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2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7'!D27)</f>
        <v>1.8645833333333335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5" x14ac:dyDescent="0.25"/>
  <cols>
    <col min="2" max="2" width="9.42578125" bestFit="1" customWidth="1"/>
    <col min="3" max="3" width="9.140625" customWidth="1"/>
    <col min="6" max="6" width="9.42578125" bestFit="1" customWidth="1"/>
    <col min="10" max="10" width="9.42578125" bestFit="1" customWidth="1"/>
    <col min="14" max="14" width="9.42578125" bestFit="1" customWidth="1"/>
    <col min="18" max="18" width="9.42578125" bestFit="1" customWidth="1"/>
    <col min="22" max="22" width="9.42578125" bestFit="1" customWidth="1"/>
    <col min="26" max="26" width="9.42578125" bestFit="1" customWidth="1"/>
    <col min="30" max="30" width="9.42578125" bestFit="1" customWidth="1"/>
  </cols>
  <sheetData>
    <row r="2" spans="1:31" ht="15.75" thickBot="1" x14ac:dyDescent="0.3"/>
    <row r="3" spans="1:31" ht="15.75" thickBot="1" x14ac:dyDescent="0.3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25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0.10416666666666663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0.10416666666666663</v>
      </c>
      <c r="Q4" s="44" t="s">
        <v>15</v>
      </c>
      <c r="R4" s="40">
        <f>'week 5'!A12</f>
        <v>45719</v>
      </c>
      <c r="S4" s="45">
        <f>'week 5'!B11</f>
        <v>0.13541666666666663</v>
      </c>
      <c r="U4" s="44" t="s">
        <v>15</v>
      </c>
      <c r="V4" s="40">
        <f>'week 6'!A12</f>
        <v>45726</v>
      </c>
      <c r="W4" s="45">
        <f>'week 6'!B11</f>
        <v>7.291666666666663E-2</v>
      </c>
      <c r="Y4" s="44" t="s">
        <v>15</v>
      </c>
      <c r="Z4" s="40">
        <f>'week 7'!A12</f>
        <v>45733</v>
      </c>
      <c r="AA4" s="45">
        <f>'week 7'!B11</f>
        <v>8.333333333333337E-2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25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6.25E-2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0.19791666666666669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8.333333333333337E-2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25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8.333333333333337E-2</v>
      </c>
      <c r="M6" s="44" t="s">
        <v>17</v>
      </c>
      <c r="N6" s="41">
        <f>'week 4'!A16</f>
        <v>45714</v>
      </c>
      <c r="O6" s="45">
        <f>'week 4'!B15</f>
        <v>6.25E-2</v>
      </c>
      <c r="Q6" s="44" t="s">
        <v>17</v>
      </c>
      <c r="R6" s="41">
        <f>'week 5'!A16</f>
        <v>45721</v>
      </c>
      <c r="S6" s="45">
        <f>'week 5'!B15</f>
        <v>0.15625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25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4.166666666666663E-2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8.333333333333337E-2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.75" thickBot="1" x14ac:dyDescent="0.3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0.125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0.125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25">
      <c r="AC9" s="36"/>
      <c r="AD9" s="18"/>
      <c r="AE9" s="36"/>
    </row>
    <row r="24" spans="1:29" x14ac:dyDescent="0.25">
      <c r="A24" s="48">
        <f>'week 1'!D28</f>
        <v>0.34375</v>
      </c>
      <c r="B24" s="48">
        <f>'week 2'!D28</f>
        <v>0.29166666666666663</v>
      </c>
      <c r="C24" s="48">
        <f>'week 3'!D28</f>
        <v>8.333333333333337E-2</v>
      </c>
      <c r="D24" s="48">
        <f>'week 4'!D28</f>
        <v>0.40624999999999994</v>
      </c>
      <c r="E24" s="48">
        <f>'week 5'!D28</f>
        <v>0.29166666666666663</v>
      </c>
      <c r="F24" s="48">
        <f>'week 6'!D28</f>
        <v>0.36458333333333337</v>
      </c>
      <c r="G24" s="48">
        <f>'week 7'!D28</f>
        <v>8.333333333333337E-2</v>
      </c>
      <c r="H24" s="48">
        <f>'week 8'!D28</f>
        <v>0</v>
      </c>
      <c r="I24" s="36"/>
      <c r="M24" s="36"/>
      <c r="O24" s="36">
        <f>SUM(C4,G4,K4,O4,S4,W4,AA4,AE4)</f>
        <v>0.49999999999999989</v>
      </c>
      <c r="P24" s="36">
        <f>SUM(C5,G5,K5,O5,S5,W5,AA5,AE5)</f>
        <v>0.34375000000000006</v>
      </c>
      <c r="Q24" s="36">
        <f>SUM(C6,G6,K6,O6,S6,W6,AA6,AE6)</f>
        <v>0.48958333333333337</v>
      </c>
      <c r="R24" s="36">
        <f>SUM(C7,G7,K7,O7,S7,W7,AA7,AE7)</f>
        <v>0.22916666666666663</v>
      </c>
      <c r="S24" s="36">
        <f>SUM(C8,G8,K8,O8,S8,W8,AA8,AE8)</f>
        <v>0.30208333333333337</v>
      </c>
      <c r="U24" s="36"/>
      <c r="Y24" s="36"/>
      <c r="AC24" s="36"/>
    </row>
    <row r="25" spans="1:29" x14ac:dyDescent="0.25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.75" thickBot="1" x14ac:dyDescent="0.3"/>
    <row r="27" spans="1:29" x14ac:dyDescent="0.25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.75" thickBot="1" x14ac:dyDescent="0.3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dirk bouma</cp:lastModifiedBy>
  <cp:revision/>
  <dcterms:created xsi:type="dcterms:W3CDTF">2022-05-11T13:12:02Z</dcterms:created>
  <dcterms:modified xsi:type="dcterms:W3CDTF">2025-03-21T11:27:46Z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