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54" documentId="8_{6EEC280C-549B-4236-9B18-788A18C57CBC}" xr6:coauthVersionLast="45" xr6:coauthVersionMax="45" xr10:uidLastSave="{8E4F7FFF-FCBE-47A9-B596-3EA905C8FAE6}"/>
  <bookViews>
    <workbookView xWindow="2400" yWindow="300" windowWidth="19080" windowHeight="15300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3" i="1"/>
  <c r="G11" i="1"/>
  <c r="G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K3" i="1"/>
  <c r="K4" i="1"/>
  <c r="K5" i="1"/>
  <c r="K6" i="1"/>
  <c r="K7" i="1"/>
  <c r="K8" i="1"/>
  <c r="K9" i="1"/>
  <c r="K10" i="1"/>
  <c r="K11" i="1"/>
  <c r="K12" i="1"/>
  <c r="K13" i="1"/>
  <c r="K14" i="1"/>
  <c r="K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<sst xmlns="http://schemas.openxmlformats.org/spreadsheetml/2006/main" count="129" uniqueCount="111">
  <si>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</si>
  <si>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</si>
  <si>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</si>
  <si>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</si>
  <si>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</si>
  <si>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</si>
  <si>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</si>
  <si>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</si>
  <si>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</si>
  <si>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</si>
  <si>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</si>
  <si>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</si>
  <si>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</si>
  <si>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</si>
  <si>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</si>
  <si>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</si>
  <si>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</si>
  <si>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</si>
  <si>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</si>
  <si>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</si>
  <si>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</si>
  <si>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</si>
  <si>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</si>
  <si>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</si>
  <si>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</si>
  <si>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</si>
  <si>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</si>
  <si>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</si>
  <si>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</si>
  <si>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</si>
  <si>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</si>
  <si>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</si>
  <si>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</si>
  <si>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</si>
  <si>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</si>
  <si>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</si>
  <si>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</si>
  <si>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</si>
  <si>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</si>
  <si>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</si>
  <si>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</si>
  <si>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</si>
  <si>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</si>
  <si>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</si>
  <si>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</si>
  <si>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</si>
  <si>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</si>
  <si>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</si>
  <si>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</si>
  <si>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</si>
  <si>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</si>
  <si>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</si>
  <si>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</si>
  <si>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</si>
  <si>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</si>
  <si>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</si>
  <si>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</si>
  <si>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</si>
  <si>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</si>
  <si>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</si>
  <si>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</si>
  <si>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</si>
  <si>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</si>
  <si>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</si>
  <si>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</si>
  <si>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</si>
  <si>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</si>
  <si>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</si>
  <si>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</si>
  <si>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</si>
  <si>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</si>
  <si>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</si>
  <si>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</si>
  <si>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</si>
  <si>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</si>
  <si>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</si>
  <si>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</si>
  <si>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</si>
  <si>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</si>
  <si>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</si>
  <si>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</si>
  <si>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</si>
  <si>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</si>
  <si>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</si>
  <si>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</si>
  <si>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</si>
  <si>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</si>
  <si>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</si>
  <si>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</si>
  <si>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</si>
  <si>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</si>
  <si>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</si>
  <si>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</si>
  <si>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</si>
  <si>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</si>
  <si>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</si>
  <si>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</si>
  <si>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</si>
  <si>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</si>
  <si>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</si>
  <si>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</si>
  <si>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</si>
  <si>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</si>
  <si>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topics_output/rmarkdown.html</t>
  </si>
  <si>
    <t>topics_output/tidyverse.html</t>
  </si>
  <si>
    <t>category</t>
  </si>
  <si>
    <t>Lunch and Learn Series</t>
  </si>
  <si>
    <t>Shiny App Training</t>
  </si>
  <si>
    <t>recording_link</t>
  </si>
  <si>
    <t>https://web.microsoftstream.com/video/33fc95ba-c50e-4ac0-b9e4-118217352133</t>
  </si>
  <si>
    <t>https://web.microsoftstream.com/video/09c371d1-ecd8-4d08-b629-ba4a92839cf9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</si>
</sst>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M29"/>
  <sheetViews>
    <sheetView tabSelected="1" topLeftCell="F1" workbookViewId="0">
      <selection activeCell="J10" sqref="J10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12.7109375" customWidth="1"/>
    <col min="6" max="6" width="54.5703125" bestFit="1" customWidth="1"/>
    <col min="7" max="7" width="15.5703125" customWidth="1"/>
    <col min="8" max="8" width="13.140625" bestFit="1" customWidth="1"/>
    <col min="9" max="9" width="24.85546875" style="7" bestFit="1" customWidth="1"/>
    <col min="10" max="10" width="24.85546875" style="7" customWidth="1"/>
    <col min="11" max="11" width="17.7109375" bestFit="1" customWidth="1"/>
  </cols>
  <sheetData>
    <row r="1" spans="1:13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105</v>
      </c>
      <c r="F1" s="2" t="s">
        <v>6</v>
      </c>
      <c r="G1" s="3" t="s">
        <v>4</v>
      </c>
      <c r="H1" s="3" t="s">
        <v>5</v>
      </c>
      <c r="I1" s="6" t="s">
        <v>17</v>
      </c>
      <c r="J1" s="6" t="s">
        <v>108</v>
      </c>
      <c r="K1" s="3" t="s">
        <v>58</v>
      </c>
      <c r="L1" s="3" t="s">
        <v>59</v>
      </c>
      <c r="M1" s="3" t="s">
        <v>60</v>
      </c>
    </row>
    <row r="2" spans="1:13" x14ac:dyDescent="0.3">
      <c r="A2">
        <v>1</v>
      </c>
      <c r="B2" s="1">
        <v>44032</v>
      </c>
      <c r="C2" s="1">
        <f>B2+4</f>
        <v>44036</v>
      </c>
      <c r="D2">
        <v>4</v>
      </c>
      <c r="F2" t="s">
        <v>12</v>
      </c>
      <c r="K2">
        <f>SUMIFS(datacamp_courses!$E:$E,datacamp_courses!$A:$A,work_schedule!A2)</f>
        <v>0</v>
      </c>
    </row>
    <row r="3" spans="1:13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F3" t="s">
        <v>12</v>
      </c>
      <c r="K3">
        <f>SUMIFS(datacamp_courses!$E:$E,datacamp_courses!$A:$A,work_schedule!A3)</f>
        <v>0</v>
      </c>
    </row>
    <row r="4" spans="1:13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F4" s="4" t="s">
        <v>7</v>
      </c>
      <c r="G4" s="1">
        <v>44048</v>
      </c>
      <c r="H4" s="5">
        <v>0.5</v>
      </c>
      <c r="K4">
        <f>SUMIFS(datacamp_courses!$E:$E,datacamp_courses!$A:$A,work_schedule!A4)</f>
        <v>0</v>
      </c>
    </row>
    <row r="5" spans="1:13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F5" t="s">
        <v>12</v>
      </c>
      <c r="K5">
        <f>SUMIFS(datacamp_courses!$E:$E,datacamp_courses!$A:$A,work_schedule!A5)</f>
        <v>0</v>
      </c>
    </row>
    <row r="6" spans="1:13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106</v>
      </c>
      <c r="F6" t="s">
        <v>14</v>
      </c>
      <c r="G6" s="1">
        <v>44064</v>
      </c>
      <c r="H6" s="5">
        <v>0.5</v>
      </c>
      <c r="I6" s="7" t="s">
        <v>104</v>
      </c>
      <c r="J6" s="7" t="s">
        <v>109</v>
      </c>
      <c r="K6">
        <f>SUMIFS(datacamp_courses!$E:$E,datacamp_courses!$A:$A,work_schedule!A6)</f>
        <v>9</v>
      </c>
    </row>
    <row r="7" spans="1:13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107</v>
      </c>
      <c r="F7" t="s">
        <v>8</v>
      </c>
      <c r="G7" s="1">
        <v>44069</v>
      </c>
      <c r="H7" s="5">
        <v>0.58333333333333337</v>
      </c>
      <c r="I7" s="7" t="s">
        <v>96</v>
      </c>
      <c r="J7" s="7" t="s">
        <v>110</v>
      </c>
      <c r="K7">
        <f>SUMIFS(datacamp_courses!$E:$E,datacamp_courses!$A:$A,work_schedule!A7)</f>
        <v>1</v>
      </c>
    </row>
    <row r="8" spans="1:13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106</v>
      </c>
      <c r="F8" t="s">
        <v>13</v>
      </c>
      <c r="G8" s="1">
        <v>44078</v>
      </c>
      <c r="H8" s="5">
        <v>0.5</v>
      </c>
      <c r="I8" s="7" t="s">
        <v>97</v>
      </c>
      <c r="K8">
        <f>SUMIFS(datacamp_courses!$E:$E,datacamp_courses!$A:$A,work_schedule!A8)</f>
        <v>4</v>
      </c>
    </row>
    <row r="9" spans="1:13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107</v>
      </c>
      <c r="F9" t="s">
        <v>9</v>
      </c>
      <c r="G9" s="1">
        <f>G7+14</f>
        <v>44083</v>
      </c>
      <c r="H9" s="5">
        <v>0.58333333333333337</v>
      </c>
      <c r="I9" s="7" t="s">
        <v>98</v>
      </c>
      <c r="K9">
        <f>SUMIFS(datacamp_courses!$E:$E,datacamp_courses!$A:$A,work_schedule!A9)</f>
        <v>1</v>
      </c>
    </row>
    <row r="10" spans="1:13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106</v>
      </c>
      <c r="F10" t="s">
        <v>15</v>
      </c>
      <c r="G10" s="1">
        <f>G8+14</f>
        <v>44092</v>
      </c>
      <c r="H10" s="5">
        <v>0.5</v>
      </c>
      <c r="I10" s="7" t="s">
        <v>99</v>
      </c>
      <c r="K10">
        <f>SUMIFS(datacamp_courses!$E:$E,datacamp_courses!$A:$A,work_schedule!A10)</f>
        <v>1</v>
      </c>
    </row>
    <row r="11" spans="1:13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107</v>
      </c>
      <c r="F11" t="s">
        <v>10</v>
      </c>
      <c r="G11" s="1">
        <f>G9+14</f>
        <v>44097</v>
      </c>
      <c r="H11" s="5">
        <v>0.58333333333333337</v>
      </c>
      <c r="I11" s="7" t="s">
        <v>100</v>
      </c>
      <c r="K11">
        <f>SUMIFS(datacamp_courses!$E:$E,datacamp_courses!$A:$A,work_schedule!A11)</f>
        <v>1</v>
      </c>
    </row>
    <row r="12" spans="1:13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106</v>
      </c>
      <c r="F12" t="s">
        <v>18</v>
      </c>
      <c r="G12" s="1">
        <f>G10+14</f>
        <v>44106</v>
      </c>
      <c r="H12" s="5">
        <v>0.5</v>
      </c>
      <c r="I12" s="7" t="s">
        <v>101</v>
      </c>
      <c r="K12">
        <f>SUMIFS(datacamp_courses!$E:$E,datacamp_courses!$A:$A,work_schedule!A12)</f>
        <v>0</v>
      </c>
    </row>
    <row r="13" spans="1:13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107</v>
      </c>
      <c r="F13" t="s">
        <v>11</v>
      </c>
      <c r="G13" s="1">
        <f>G11+14</f>
        <v>44111</v>
      </c>
      <c r="H13" s="5">
        <v>0.58333333333333337</v>
      </c>
      <c r="I13" s="7" t="s">
        <v>102</v>
      </c>
      <c r="K13">
        <f>SUMIFS(datacamp_courses!$E:$E,datacamp_courses!$A:$A,work_schedule!A13)</f>
        <v>0</v>
      </c>
    </row>
    <row r="14" spans="1:13" x14ac:dyDescent="0.3">
      <c r="A14">
        <v>13</v>
      </c>
      <c r="B14" s="1">
        <v>44116</v>
      </c>
      <c r="C14" s="1">
        <v>44117</v>
      </c>
      <c r="D14">
        <v>2</v>
      </c>
      <c r="E14" t="s">
        <v>106</v>
      </c>
      <c r="F14" t="s">
        <v>16</v>
      </c>
      <c r="G14" s="1">
        <v>44117</v>
      </c>
      <c r="H14" s="5">
        <v>0.5</v>
      </c>
      <c r="I14" s="7" t="s">
        <v>103</v>
      </c>
      <c r="K14">
        <f>SUMIFS(datacamp_courses!$E:$E,datacamp_courses!$A:$A,work_schedule!A14)</f>
        <v>1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6.5" x14ac:dyDescent="0.3"/>
  <cols>
    <col min="2" max="2" width="10.140625" bestFit="1" customWidth="1"/>
    <col min="3" max="3" width="9.85546875" bestFit="1" customWidth="1"/>
    <col min="4" max="4" width="9.2851562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6.5" x14ac:dyDescent="0.3"/>
  <cols>
    <col min="1" max="2" width="10.140625" bestFit="1" customWidth="1"/>
    <col min="3" max="3" width="26.28515625" bestFit="1" customWidth="1"/>
    <col min="4" max="4" width="65.42578125" bestFit="1" customWidth="1"/>
    <col min="5" max="5" width="12.855468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workbookViewId="0">
      <selection activeCell="B1" sqref="B1:B1048576"/>
    </sheetView>
  </sheetViews>
  <sheetFormatPr defaultRowHeight="16.5" x14ac:dyDescent="0.3"/>
  <cols>
    <col min="1" max="1" width="10.28515625" bestFit="1" customWidth="1"/>
    <col min="2" max="2" width="45.42578125" bestFit="1" customWidth="1"/>
    <col min="3" max="4" width="31.42578125" customWidth="1"/>
    <col min="5" max="5" width="92.5703125" bestFit="1" customWidth="1"/>
    <col min="6" max="6" width="94.71093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6.5" x14ac:dyDescent="0.3"/>
  <cols>
    <col min="1" max="1" width="10.28515625" bestFit="1" customWidth="1"/>
    <col min="2" max="2" width="10.140625" bestFit="1" customWidth="1"/>
    <col min="3" max="3" width="43.28515625" bestFit="1" customWidth="1"/>
    <col min="4" max="4" width="24.140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x14ac:dyDescent="0.3">
      <c r="A2">
        <v>1</v>
      </c>
      <c r="B2">
        <v>4</v>
      </c>
      <c r="C2" t="str">
        <f>VLOOKUP($A2,books!$A:$B,2,FALSE)</f>
        <v>R for Data Science</v>
      </c>
      <c r="D2">
        <f>VLOOKUP($B2,work_schedule!$A:$F,5,FALSE)</f>
        <v>0</v>
      </c>
    </row>
    <row r="3" spans="1:4" x14ac:dyDescent="0.3">
      <c r="A3">
        <v>3</v>
      </c>
      <c r="B3">
        <v>4</v>
      </c>
      <c r="C3" t="str">
        <f>VLOOKUP($A3,books!$A:$B,2,FALSE)</f>
        <v>A Modern Dive into R and the Tidyverse</v>
      </c>
      <c r="D3">
        <f>VLOOKUP($B3,work_schedule!$A:$F,5,FALSE)</f>
        <v>0</v>
      </c>
    </row>
    <row r="4" spans="1:4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VLOOKUP($B4,work_schedule!$A:$F,5,FALSE)</f>
        <v>Shiny App Training</v>
      </c>
    </row>
    <row r="5" spans="1:4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VLOOKUP($B5,work_schedule!$A:$F,5,FALSE)</f>
        <v>Shiny App Training</v>
      </c>
    </row>
    <row r="6" spans="1:4" x14ac:dyDescent="0.3">
      <c r="C6" t="e">
        <f>VLOOKUP($A6,books!$A:$B,2,FALSE)</f>
        <v>#N/A</v>
      </c>
      <c r="D6" t="e">
        <f>VLOOKUP($B6,work_schedule!$A:$F,5,FALSE)</f>
        <v>#N/A</v>
      </c>
    </row>
    <row r="7" spans="1:4" x14ac:dyDescent="0.3">
      <c r="C7" t="e">
        <f>VLOOKUP($A7,books!$A:$B,2,FALSE)</f>
        <v>#N/A</v>
      </c>
      <c r="D7" t="e">
        <f>VLOOKUP($B7,work_schedule!$A:$F,5,FALSE)</f>
        <v>#N/A</v>
      </c>
    </row>
    <row r="8" spans="1:4" x14ac:dyDescent="0.3">
      <c r="C8" t="e">
        <f>VLOOKUP($A8,books!$A:$B,2,FALSE)</f>
        <v>#N/A</v>
      </c>
      <c r="D8" t="e">
        <f>VLOOKUP($B8,work_schedule!$A:$F,5,FALSE)</f>
        <v>#N/A</v>
      </c>
    </row>
    <row r="9" spans="1:4" x14ac:dyDescent="0.3">
      <c r="C9" t="e">
        <f>VLOOKUP($A9,books!$A:$B,2,FALSE)</f>
        <v>#N/A</v>
      </c>
      <c r="D9" t="e">
        <f>VLOOKUP($B9,work_schedule!$A:$F,5,FALSE)</f>
        <v>#N/A</v>
      </c>
    </row>
    <row r="10" spans="1:4" x14ac:dyDescent="0.3">
      <c r="C10" t="e">
        <f>VLOOKUP($A10,books!$A:$B,2,FALSE)</f>
        <v>#N/A</v>
      </c>
      <c r="D10" t="e">
        <f>VLOOKUP($B10,work_schedule!$A:$F,5,FALSE)</f>
        <v>#N/A</v>
      </c>
    </row>
    <row r="11" spans="1:4" x14ac:dyDescent="0.3">
      <c r="C11" t="e">
        <f>VLOOKUP($A11,books!$A:$B,2,FALSE)</f>
        <v>#N/A</v>
      </c>
      <c r="D11" t="e">
        <f>VLOOKUP($B11,work_schedule!$A:$F,5,FALSE)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2020-09-03T18:23:29Z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