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ча №1" sheetId="1" r:id="rId1"/>
    <sheet name="Задача №2" sheetId="2" r:id="rId2"/>
    <sheet name="Задача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D4" i="3"/>
  <c r="G3" i="3"/>
  <c r="G2" i="3"/>
  <c r="Q6" i="2" l="1"/>
  <c r="D6" i="2"/>
  <c r="B6" i="2" l="1"/>
  <c r="D5" i="2"/>
  <c r="B5" i="2"/>
  <c r="R6" i="2" l="1"/>
  <c r="R4" i="2"/>
  <c r="R3" i="2"/>
  <c r="Q4" i="2"/>
  <c r="Q3" i="2"/>
  <c r="P4" i="2"/>
  <c r="P3" i="2"/>
  <c r="O4" i="2"/>
  <c r="O3" i="2"/>
  <c r="F5" i="1"/>
  <c r="D6" i="1" l="1"/>
  <c r="B6" i="1"/>
  <c r="H5" i="1"/>
  <c r="D5" i="1"/>
  <c r="B5" i="1"/>
  <c r="C4" i="1"/>
  <c r="D4" i="1"/>
  <c r="E4" i="1"/>
  <c r="F4" i="1"/>
  <c r="G4" i="1"/>
  <c r="H4" i="1"/>
  <c r="I4" i="1"/>
  <c r="J4" i="1"/>
  <c r="K4" i="1"/>
  <c r="B4" i="1"/>
</calcChain>
</file>

<file path=xl/sharedStrings.xml><?xml version="1.0" encoding="utf-8"?>
<sst xmlns="http://schemas.openxmlformats.org/spreadsheetml/2006/main" count="83" uniqueCount="60">
  <si>
    <t>Мужчины</t>
  </si>
  <si>
    <t>Женщины</t>
  </si>
  <si>
    <t>Задача №1</t>
  </si>
  <si>
    <t>alpha=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</si>
  <si>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xi = x1i - x2i</t>
    </r>
  </si>
  <si>
    <t xml:space="preserve">n = </t>
  </si>
  <si>
    <t xml:space="preserve">x-mean = </t>
  </si>
  <si>
    <t xml:space="preserve">s2 = </t>
  </si>
  <si>
    <t xml:space="preserve">f = </t>
  </si>
  <si>
    <t xml:space="preserve">tрасч = </t>
  </si>
  <si>
    <t xml:space="preserve">tтабл = 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</si>
  <si>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</si>
  <si>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</si>
  <si>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</si>
  <si>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</si>
  <si>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</si>
  <si>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</si>
  <si>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</si>
  <si>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</si>
  <si>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</si>
  <si>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</si>
  <si>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</si>
  <si>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</si>
  <si>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№2</t>
  </si>
  <si>
    <t xml:space="preserve">alpha =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</si>
  <si>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</si>
  <si>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</si>
  <si>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</si>
  <si>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</si>
  <si>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</si>
  <si>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</si>
  <si>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</si>
  <si>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</si>
  <si>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</si>
  <si>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</si>
  <si>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</si>
  <si>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</si>
  <si>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Год I</t>
  </si>
  <si>
    <t>Год II</t>
  </si>
  <si>
    <t>n</t>
  </si>
  <si>
    <t>x-mean</t>
  </si>
  <si>
    <t>s2</t>
  </si>
  <si>
    <t>f</t>
  </si>
  <si>
    <t xml:space="preserve">F-rasch = </t>
  </si>
  <si>
    <t xml:space="preserve">t-rasch = </t>
  </si>
  <si>
    <t xml:space="preserve">t-tabl = </t>
  </si>
  <si>
    <t xml:space="preserve">F-tabl = </t>
  </si>
  <si>
    <t>Двухвыборочный F-тест для дисперсии</t>
  </si>
  <si>
    <t>F</t>
  </si>
  <si>
    <t>P(F&lt;=f) одностороннее</t>
  </si>
  <si>
    <t>F критическое одностороннее</t>
  </si>
  <si>
    <t>Двухвыборочный t-тест с одинаковыми дисперсиями</t>
  </si>
  <si>
    <t>Объединенная дисперсия</t>
  </si>
  <si>
    <t>Зона</t>
  </si>
  <si>
    <t>A</t>
  </si>
  <si>
    <t>B</t>
  </si>
  <si>
    <t>_
x</t>
  </si>
  <si>
    <t xml:space="preserve">   2
s</t>
  </si>
  <si>
    <t xml:space="preserve">f1 = </t>
  </si>
  <si>
    <t xml:space="preserve">f2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</si>
</sst>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right"/>
    </xf>
    <xf numFmtId="0" fontId="1" fillId="0" borderId="0" xfId="0" applyFont="1"/>
    <xf numFmtId="0" fontId="2" fillId="0" borderId="0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205740</xdr:colOff>
      <xdr:row>0</xdr:row>
      <xdr:rowOff>99060</xdr:rowOff>
    </xdr:from>
    <xdr:to>
      <xdr:col>16</xdr:col>
      <xdr:colOff>5359</xdr:colOff>
      <xdr:row>4</xdr:row>
      <xdr:rowOff>110397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99060"/>
          <a:ext cx="2847619" cy="7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6</xdr:row>
      <xdr:rowOff>114300</xdr:rowOff>
    </xdr:from>
    <xdr:to>
      <xdr:col>20</xdr:col>
      <xdr:colOff>20480</xdr:colOff>
      <xdr:row>10</xdr:row>
      <xdr:rowOff>137065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160" y="1211580"/>
          <a:ext cx="3800000" cy="761905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11</xdr:row>
      <xdr:rowOff>45720</xdr:rowOff>
    </xdr:from>
    <xdr:to>
      <xdr:col>19</xdr:col>
      <xdr:colOff>218643</xdr:colOff>
      <xdr:row>17</xdr:row>
      <xdr:rowOff>26534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0580" y="2065020"/>
          <a:ext cx="3457143" cy="10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472440</xdr:colOff>
      <xdr:row>18</xdr:row>
      <xdr:rowOff>110373</xdr:rowOff>
    </xdr:from>
    <xdr:to>
      <xdr:col>23</xdr:col>
      <xdr:colOff>29394</xdr:colOff>
      <xdr:row>28</xdr:row>
      <xdr:rowOff>127279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03920" y="3417453"/>
          <a:ext cx="5652954" cy="1853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13" sqref="J13"/>
    </sheetView>
  </sheetViews>
  <sheetFormatPr defaultRowHeight="14.4" x14ac:dyDescent="0.3"/>
  <cols>
    <col min="1" max="1" width="11.5546875" bestFit="1" customWidth="1"/>
  </cols>
  <sheetData>
    <row r="1" spans="1:11" x14ac:dyDescent="0.3">
      <c r="A1" s="3" t="s">
        <v>2</v>
      </c>
      <c r="B1" s="5" t="s">
        <v>3</v>
      </c>
      <c r="C1" s="4">
        <v>0.05</v>
      </c>
      <c r="D1" s="4"/>
      <c r="E1" s="4"/>
      <c r="F1" s="4"/>
      <c r="G1" s="4"/>
      <c r="H1" s="4"/>
      <c r="I1" s="4"/>
      <c r="J1" s="4"/>
      <c r="K1" s="4"/>
    </row>
    <row r="2" spans="1:11" x14ac:dyDescent="0.3">
      <c r="A2" s="1" t="s">
        <v>0</v>
      </c>
      <c r="B2" s="2">
        <v>23.3</v>
      </c>
      <c r="C2" s="2">
        <v>21.7</v>
      </c>
      <c r="D2" s="2">
        <v>25</v>
      </c>
      <c r="E2" s="2">
        <v>24.4</v>
      </c>
      <c r="F2" s="2">
        <v>24.4</v>
      </c>
      <c r="G2" s="2">
        <v>22.2</v>
      </c>
      <c r="H2" s="2">
        <v>23.9</v>
      </c>
      <c r="I2" s="2">
        <v>22.8</v>
      </c>
      <c r="J2" s="2">
        <v>23.3</v>
      </c>
      <c r="K2" s="2">
        <v>23.9</v>
      </c>
    </row>
    <row r="3" spans="1:11" x14ac:dyDescent="0.3">
      <c r="A3" s="1" t="s">
        <v>1</v>
      </c>
      <c r="B3" s="2">
        <v>23.9</v>
      </c>
      <c r="C3" s="2">
        <v>25</v>
      </c>
      <c r="D3" s="2">
        <v>25.5</v>
      </c>
      <c r="E3" s="2">
        <v>26.1</v>
      </c>
      <c r="F3" s="2">
        <v>25</v>
      </c>
      <c r="G3" s="2">
        <v>22.8</v>
      </c>
      <c r="H3" s="2">
        <v>25.5</v>
      </c>
      <c r="I3" s="2">
        <v>22.2</v>
      </c>
      <c r="J3" s="2">
        <v>25.5</v>
      </c>
      <c r="K3" s="2">
        <v>26.7</v>
      </c>
    </row>
    <row r="4" spans="1:11" x14ac:dyDescent="0.3">
      <c r="A4" s="6" t="s">
        <v>4</v>
      </c>
      <c r="B4">
        <f>B2-B3</f>
        <v>-0.59999999999999787</v>
      </c>
      <c r="C4">
        <f t="shared" ref="C4:K4" si="0">C2-C3</f>
        <v>-3.3000000000000007</v>
      </c>
      <c r="D4">
        <f t="shared" si="0"/>
        <v>-0.5</v>
      </c>
      <c r="E4">
        <f t="shared" si="0"/>
        <v>-1.7000000000000028</v>
      </c>
      <c r="F4">
        <f t="shared" si="0"/>
        <v>-0.60000000000000142</v>
      </c>
      <c r="G4">
        <f t="shared" si="0"/>
        <v>-0.60000000000000142</v>
      </c>
      <c r="H4">
        <f t="shared" si="0"/>
        <v>-1.6000000000000014</v>
      </c>
      <c r="I4">
        <f t="shared" si="0"/>
        <v>0.60000000000000142</v>
      </c>
      <c r="J4">
        <f t="shared" si="0"/>
        <v>-2.1999999999999993</v>
      </c>
      <c r="K4">
        <f t="shared" si="0"/>
        <v>-2.8000000000000007</v>
      </c>
    </row>
    <row r="5" spans="1:11" x14ac:dyDescent="0.3">
      <c r="A5" s="7" t="s">
        <v>5</v>
      </c>
      <c r="B5">
        <f>COUNT(B2:K2)</f>
        <v>10</v>
      </c>
      <c r="C5" t="s">
        <v>6</v>
      </c>
      <c r="D5">
        <f>AVERAGE(B4:K4)</f>
        <v>-1.3300000000000005</v>
      </c>
      <c r="E5" t="s">
        <v>7</v>
      </c>
      <c r="F5">
        <f>_xlfn.VAR.S(B4:K4)</f>
        <v>1.4467777777777791</v>
      </c>
      <c r="G5" t="s">
        <v>8</v>
      </c>
      <c r="H5">
        <f>B5-1</f>
        <v>9</v>
      </c>
    </row>
    <row r="6" spans="1:11" x14ac:dyDescent="0.3">
      <c r="A6" s="7" t="s">
        <v>9</v>
      </c>
      <c r="B6">
        <f>ABS(D5)/SQRT(F5/B5)</f>
        <v>3.4966384286986472</v>
      </c>
      <c r="C6" t="s">
        <v>10</v>
      </c>
      <c r="D6">
        <f>_xlfn.T.INV.2T(C1,H5)</f>
        <v>2.2621571627982053</v>
      </c>
    </row>
    <row r="8" spans="1:11" x14ac:dyDescent="0.3">
      <c r="A8" t="s">
        <v>11</v>
      </c>
    </row>
    <row r="9" spans="1:11" ht="15" thickBot="1" x14ac:dyDescent="0.35"/>
    <row r="10" spans="1:11" x14ac:dyDescent="0.3">
      <c r="A10" s="10"/>
      <c r="B10" s="10" t="s">
        <v>0</v>
      </c>
      <c r="C10" s="10" t="s">
        <v>1</v>
      </c>
    </row>
    <row r="11" spans="1:11" x14ac:dyDescent="0.3">
      <c r="A11" s="8" t="s">
        <v>12</v>
      </c>
      <c r="B11" s="8">
        <v>23.490000000000002</v>
      </c>
      <c r="C11" s="8">
        <v>24.82</v>
      </c>
    </row>
    <row r="12" spans="1:11" x14ac:dyDescent="0.3">
      <c r="A12" s="8" t="s">
        <v>13</v>
      </c>
      <c r="B12" s="8">
        <v>1.0765555555555553</v>
      </c>
      <c r="C12" s="8">
        <v>2.0462222222222226</v>
      </c>
    </row>
    <row r="13" spans="1:11" x14ac:dyDescent="0.3">
      <c r="A13" s="8" t="s">
        <v>14</v>
      </c>
      <c r="B13" s="8">
        <v>10</v>
      </c>
      <c r="C13" s="8">
        <v>10</v>
      </c>
    </row>
    <row r="14" spans="1:11" x14ac:dyDescent="0.3">
      <c r="A14" s="8" t="s">
        <v>15</v>
      </c>
      <c r="B14" s="8">
        <v>0.56461108055746567</v>
      </c>
      <c r="C14" s="8"/>
    </row>
    <row r="15" spans="1:11" x14ac:dyDescent="0.3">
      <c r="A15" s="8" t="s">
        <v>16</v>
      </c>
      <c r="B15" s="8">
        <v>0</v>
      </c>
      <c r="C15" s="8"/>
    </row>
    <row r="16" spans="1:11" x14ac:dyDescent="0.3">
      <c r="A16" s="8" t="s">
        <v>17</v>
      </c>
      <c r="B16" s="8">
        <v>9</v>
      </c>
      <c r="C16" s="8"/>
    </row>
    <row r="17" spans="1:3" x14ac:dyDescent="0.3">
      <c r="A17" s="8" t="s">
        <v>18</v>
      </c>
      <c r="B17" s="8">
        <v>-3.4966384286986476</v>
      </c>
      <c r="C17" s="8"/>
    </row>
    <row r="18" spans="1:3" x14ac:dyDescent="0.3">
      <c r="A18" s="8" t="s">
        <v>19</v>
      </c>
      <c r="B18" s="8">
        <v>3.3795830603150483E-3</v>
      </c>
      <c r="C18" s="8"/>
    </row>
    <row r="19" spans="1:3" x14ac:dyDescent="0.3">
      <c r="A19" s="8" t="s">
        <v>20</v>
      </c>
      <c r="B19" s="8">
        <v>1.8331129326562374</v>
      </c>
      <c r="C19" s="8"/>
    </row>
    <row r="20" spans="1:3" x14ac:dyDescent="0.3">
      <c r="A20" s="8" t="s">
        <v>21</v>
      </c>
      <c r="B20" s="8">
        <v>6.7591661206300967E-3</v>
      </c>
      <c r="C20" s="8"/>
    </row>
    <row r="21" spans="1:3" ht="15" thickBot="1" x14ac:dyDescent="0.35">
      <c r="A21" s="9" t="s">
        <v>22</v>
      </c>
      <c r="B21" s="9">
        <v>2.2621571627982053</v>
      </c>
      <c r="C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D5" sqref="D5"/>
    </sheetView>
  </sheetViews>
  <sheetFormatPr defaultRowHeight="14.4" x14ac:dyDescent="0.3"/>
  <cols>
    <col min="1" max="1" width="10.44140625" bestFit="1" customWidth="1"/>
  </cols>
  <sheetData>
    <row r="1" spans="1:18" x14ac:dyDescent="0.3">
      <c r="A1" t="s">
        <v>23</v>
      </c>
      <c r="B1" s="11" t="s">
        <v>24</v>
      </c>
      <c r="C1">
        <v>0.05</v>
      </c>
    </row>
    <row r="2" spans="1:18" x14ac:dyDescent="0.3">
      <c r="A2" s="12"/>
      <c r="B2" s="12" t="s">
        <v>25</v>
      </c>
      <c r="C2" s="12" t="s">
        <v>26</v>
      </c>
      <c r="D2" s="12" t="s">
        <v>27</v>
      </c>
      <c r="E2" s="12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12" t="s">
        <v>34</v>
      </c>
      <c r="L2" s="12" t="s">
        <v>35</v>
      </c>
      <c r="M2" s="12" t="s">
        <v>36</v>
      </c>
      <c r="O2" s="12" t="s">
        <v>39</v>
      </c>
      <c r="P2" s="12" t="s">
        <v>40</v>
      </c>
      <c r="Q2" s="12" t="s">
        <v>41</v>
      </c>
      <c r="R2" s="12" t="s">
        <v>42</v>
      </c>
    </row>
    <row r="3" spans="1:18" x14ac:dyDescent="0.3">
      <c r="A3" s="12" t="s">
        <v>37</v>
      </c>
      <c r="B3" s="12">
        <v>14.1</v>
      </c>
      <c r="C3" s="12">
        <v>12.2</v>
      </c>
      <c r="D3" s="12">
        <v>104</v>
      </c>
      <c r="E3" s="12">
        <v>220</v>
      </c>
      <c r="F3" s="12">
        <v>110</v>
      </c>
      <c r="G3" s="12">
        <v>86</v>
      </c>
      <c r="H3" s="12">
        <v>92.8</v>
      </c>
      <c r="I3" s="12">
        <v>74.400000000000006</v>
      </c>
      <c r="J3" s="12">
        <v>75.400000000000006</v>
      </c>
      <c r="K3" s="12">
        <v>51.7</v>
      </c>
      <c r="L3" s="12">
        <v>29.3</v>
      </c>
      <c r="M3" s="12">
        <v>16</v>
      </c>
      <c r="O3" s="12">
        <f>COUNT(B3:M3)</f>
        <v>12</v>
      </c>
      <c r="P3" s="12">
        <f>AVERAGE(B3:M3)</f>
        <v>73.824999999999989</v>
      </c>
      <c r="Q3" s="12">
        <f>_xlfn.VAR.S(B3:M3)</f>
        <v>3388.8929545454566</v>
      </c>
      <c r="R3" s="12">
        <f>O3-1</f>
        <v>11</v>
      </c>
    </row>
    <row r="4" spans="1:18" x14ac:dyDescent="0.3">
      <c r="A4" s="12" t="s">
        <v>38</v>
      </c>
      <c r="B4" s="12">
        <v>14.2</v>
      </c>
      <c r="C4" s="12">
        <v>10.5</v>
      </c>
      <c r="D4" s="12">
        <v>123</v>
      </c>
      <c r="E4" s="12">
        <v>190</v>
      </c>
      <c r="F4" s="12">
        <v>138</v>
      </c>
      <c r="G4" s="12">
        <v>98.1</v>
      </c>
      <c r="H4" s="12">
        <v>88.1</v>
      </c>
      <c r="I4" s="12">
        <v>80</v>
      </c>
      <c r="J4" s="12">
        <v>75.599999999999994</v>
      </c>
      <c r="K4" s="12">
        <v>48.8</v>
      </c>
      <c r="L4" s="12">
        <v>27.1</v>
      </c>
      <c r="M4" s="12">
        <v>15.7</v>
      </c>
      <c r="O4" s="12">
        <f>COUNT(B4:M4)</f>
        <v>12</v>
      </c>
      <c r="P4" s="12">
        <f>AVERAGE(B4:M4)</f>
        <v>75.75833333333334</v>
      </c>
      <c r="Q4" s="12">
        <f>_xlfn.VAR.S(B4:M4)</f>
        <v>3143.264469696971</v>
      </c>
      <c r="R4" s="12">
        <f>O4-1</f>
        <v>11</v>
      </c>
    </row>
    <row r="5" spans="1:18" x14ac:dyDescent="0.3">
      <c r="A5" s="13" t="s">
        <v>43</v>
      </c>
      <c r="B5">
        <f>Q3/Q4</f>
        <v>1.0781443900812349</v>
      </c>
      <c r="C5" t="s">
        <v>46</v>
      </c>
      <c r="D5">
        <f>_xlfn.F.INV.RT(C1/2,R3,R4)</f>
        <v>3.4736990510858088</v>
      </c>
      <c r="O5" s="12"/>
      <c r="P5" s="12"/>
      <c r="Q5" s="12"/>
      <c r="R5" s="12"/>
    </row>
    <row r="6" spans="1:18" x14ac:dyDescent="0.3">
      <c r="A6" s="13" t="s">
        <v>44</v>
      </c>
      <c r="B6">
        <f>(P3-P4)/SQRT(Q6*(1/O3+1/O4))</f>
        <v>-8.2864600430246044E-2</v>
      </c>
      <c r="C6" t="s">
        <v>45</v>
      </c>
      <c r="D6">
        <f>_xlfn.T.INV.2T(C1*2,R6)</f>
        <v>1.7171443743802424</v>
      </c>
      <c r="O6" s="12"/>
      <c r="P6" s="12"/>
      <c r="Q6" s="12">
        <f>((R3-1)*Q3+(R4-1)*Q4)/(R3+R4-2)</f>
        <v>3266.0787121212138</v>
      </c>
      <c r="R6" s="12">
        <f>SUM(R3:R4)</f>
        <v>22</v>
      </c>
    </row>
    <row r="8" spans="1:18" x14ac:dyDescent="0.3">
      <c r="A8" t="s">
        <v>47</v>
      </c>
      <c r="F8" t="s">
        <v>51</v>
      </c>
    </row>
    <row r="9" spans="1:18" ht="15" thickBot="1" x14ac:dyDescent="0.35"/>
    <row r="10" spans="1:18" x14ac:dyDescent="0.3">
      <c r="A10" s="10"/>
      <c r="B10" s="10" t="s">
        <v>37</v>
      </c>
      <c r="C10" s="10" t="s">
        <v>38</v>
      </c>
      <c r="F10" s="10"/>
      <c r="G10" s="10" t="s">
        <v>37</v>
      </c>
      <c r="H10" s="10" t="s">
        <v>38</v>
      </c>
    </row>
    <row r="11" spans="1:18" x14ac:dyDescent="0.3">
      <c r="A11" s="8" t="s">
        <v>12</v>
      </c>
      <c r="B11" s="8">
        <v>73.824999999999989</v>
      </c>
      <c r="C11" s="8">
        <v>75.75833333333334</v>
      </c>
      <c r="F11" s="8" t="s">
        <v>12</v>
      </c>
      <c r="G11" s="8">
        <v>73.824999999999989</v>
      </c>
      <c r="H11" s="8">
        <v>75.75833333333334</v>
      </c>
    </row>
    <row r="12" spans="1:18" x14ac:dyDescent="0.3">
      <c r="A12" s="8" t="s">
        <v>13</v>
      </c>
      <c r="B12" s="8">
        <v>3388.8929545454566</v>
      </c>
      <c r="C12" s="8">
        <v>3143.264469696971</v>
      </c>
      <c r="F12" s="8" t="s">
        <v>13</v>
      </c>
      <c r="G12" s="8">
        <v>3388.8929545454566</v>
      </c>
      <c r="H12" s="8">
        <v>3143.264469696971</v>
      </c>
    </row>
    <row r="13" spans="1:18" x14ac:dyDescent="0.3">
      <c r="A13" s="8" t="s">
        <v>14</v>
      </c>
      <c r="B13" s="8">
        <v>12</v>
      </c>
      <c r="C13" s="8">
        <v>12</v>
      </c>
      <c r="F13" s="8" t="s">
        <v>14</v>
      </c>
      <c r="G13" s="8">
        <v>12</v>
      </c>
      <c r="H13" s="8">
        <v>12</v>
      </c>
    </row>
    <row r="14" spans="1:18" x14ac:dyDescent="0.3">
      <c r="A14" s="8" t="s">
        <v>17</v>
      </c>
      <c r="B14" s="8">
        <v>11</v>
      </c>
      <c r="C14" s="8">
        <v>11</v>
      </c>
      <c r="F14" s="8" t="s">
        <v>52</v>
      </c>
      <c r="G14" s="8">
        <v>3266.0787121212138</v>
      </c>
      <c r="H14" s="8"/>
    </row>
    <row r="15" spans="1:18" x14ac:dyDescent="0.3">
      <c r="A15" s="8" t="s">
        <v>48</v>
      </c>
      <c r="B15" s="8">
        <v>1.0781443900812349</v>
      </c>
      <c r="C15" s="8"/>
      <c r="F15" s="8" t="s">
        <v>16</v>
      </c>
      <c r="G15" s="8">
        <v>0</v>
      </c>
      <c r="H15" s="8"/>
    </row>
    <row r="16" spans="1:18" x14ac:dyDescent="0.3">
      <c r="A16" s="8" t="s">
        <v>49</v>
      </c>
      <c r="B16" s="8">
        <v>0.45146546272474558</v>
      </c>
      <c r="C16" s="8"/>
      <c r="F16" s="8" t="s">
        <v>17</v>
      </c>
      <c r="G16" s="8">
        <v>22</v>
      </c>
      <c r="H16" s="8"/>
    </row>
    <row r="17" spans="1:8" ht="15" thickBot="1" x14ac:dyDescent="0.35">
      <c r="A17" s="9" t="s">
        <v>50</v>
      </c>
      <c r="B17" s="9">
        <v>3.4736990510858088</v>
      </c>
      <c r="C17" s="9"/>
      <c r="F17" s="8" t="s">
        <v>18</v>
      </c>
      <c r="G17" s="8">
        <v>-8.2864600430246044E-2</v>
      </c>
      <c r="H17" s="8"/>
    </row>
    <row r="18" spans="1:8" x14ac:dyDescent="0.3">
      <c r="F18" s="8" t="s">
        <v>19</v>
      </c>
      <c r="G18" s="8">
        <v>0.46735427441534105</v>
      </c>
      <c r="H18" s="8"/>
    </row>
    <row r="19" spans="1:8" x14ac:dyDescent="0.3">
      <c r="F19" s="8" t="s">
        <v>20</v>
      </c>
      <c r="G19" s="8">
        <v>1.7171443743802424</v>
      </c>
      <c r="H19" s="8"/>
    </row>
    <row r="20" spans="1:8" x14ac:dyDescent="0.3">
      <c r="F20" s="8" t="s">
        <v>21</v>
      </c>
      <c r="G20" s="8">
        <v>0.93470854883068211</v>
      </c>
      <c r="H20" s="8"/>
    </row>
    <row r="21" spans="1:8" ht="15" thickBot="1" x14ac:dyDescent="0.35">
      <c r="F21" s="9" t="s">
        <v>22</v>
      </c>
      <c r="G21" s="9">
        <v>2.0738730679040258</v>
      </c>
      <c r="H21" s="9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10" sqref="F10"/>
    </sheetView>
  </sheetViews>
  <sheetFormatPr defaultRowHeight="14.4" x14ac:dyDescent="0.3"/>
  <sheetData>
    <row r="1" spans="1:7" ht="28.8" x14ac:dyDescent="0.3">
      <c r="A1" s="12" t="s">
        <v>53</v>
      </c>
      <c r="B1" s="14" t="s">
        <v>56</v>
      </c>
      <c r="C1" s="15" t="s">
        <v>57</v>
      </c>
      <c r="D1" s="12" t="s">
        <v>39</v>
      </c>
    </row>
    <row r="2" spans="1:7" x14ac:dyDescent="0.3">
      <c r="A2" s="12" t="s">
        <v>54</v>
      </c>
      <c r="B2" s="12">
        <v>2.4300000000000002</v>
      </c>
      <c r="C2" s="12">
        <v>16.399999999999999</v>
      </c>
      <c r="D2" s="12">
        <v>14</v>
      </c>
      <c r="F2" t="s">
        <v>58</v>
      </c>
      <c r="G2">
        <f>D2-1</f>
        <v>13</v>
      </c>
    </row>
    <row r="3" spans="1:7" x14ac:dyDescent="0.3">
      <c r="A3" s="12" t="s">
        <v>55</v>
      </c>
      <c r="B3" s="12">
        <v>4.9000000000000004</v>
      </c>
      <c r="C3" s="12">
        <v>22.5</v>
      </c>
      <c r="D3" s="12">
        <v>10</v>
      </c>
      <c r="F3" t="s">
        <v>59</v>
      </c>
      <c r="G3">
        <f>D3-1</f>
        <v>9</v>
      </c>
    </row>
    <row r="4" spans="1:7" x14ac:dyDescent="0.3">
      <c r="A4" s="16" t="s">
        <v>43</v>
      </c>
      <c r="B4">
        <f>C3/C2</f>
        <v>1.3719512195121952</v>
      </c>
      <c r="C4" t="s">
        <v>46</v>
      </c>
      <c r="D4">
        <f>_xlfn.F.INV.RT(0.05,G3,G2)</f>
        <v>2.7143557890598928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№1</vt:lpstr>
      <vt:lpstr>Задача №2</vt:lpstr>
      <vt:lpstr>Задача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2022-12-12T22:36:48Z</dcterms:modified>
</cp:coreProperties>
</file>