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lock Heights" sheetId="1" state="visible" r:id="rId2"/>
    <sheet name="Addresses" sheetId="2" state="visible" r:id="rId3"/>
    <sheet name="Merit-Feb-2021" sheetId="3" state="visible" r:id="rId4"/>
    <sheet name="Flow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2" authorId="0">
      <text>
        <r>
          <rPr>
            <sz val="10"/>
            <rFont val="Arial"/>
            <family val="2"/>
            <charset val="1"/>
          </rPr>
          <t xml:space="preserve">Burns + Outflows – Inflows
A positive number means more tokens went out than came in (good), and the price of the token goes up.
A negative number means more tokens came in than went out (bad), and the price of the token went down.</t>
        </r>
      </text>
    </comment>
  </commentList>
</comments>
</file>

<file path=xl/sharedStrings.xml><?xml version="1.0" encoding="utf-8"?>
<sst xmlns="http://schemas.openxmlformats.org/spreadsheetml/2006/main" count="158" uniqueCount="157">
  <si>
    <t xml:space="preserve">Block Heights by Date</t>
  </si>
  <si>
    <t xml:space="preserve">Token Liquidity App</t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</si>
  <si>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of the Month</t>
    </r>
  </si>
  <si>
    <t xml:space="preserve">Year</t>
  </si>
  <si>
    <t xml:space="preserve">Month</t>
  </si>
  <si>
    <t xml:space="preserve">start</t>
  </si>
  <si>
    <t xml:space="preserve">stop</t>
  </si>
  <si>
    <t xml:space="preserve">Token Inflows</t>
  </si>
  <si>
    <t xml:space="preserve">Token Outflows</t>
  </si>
  <si>
    <t xml:space="preserve">Token Burns</t>
  </si>
  <si>
    <t xml:space="preserve">Net Tokens</t>
  </si>
  <si>
    <t xml:space="preserve">Tokens in circulation</t>
  </si>
  <si>
    <t xml:space="preserve">TL token balance</t>
  </si>
  <si>
    <t xml:space="preserve">TL BCH balance</t>
  </si>
  <si>
    <t xml:space="preserve">$/BCH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</si>
  <si>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</si>
  <si>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</si>
  <si>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</si>
  <si>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</si>
  <si>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</si>
  <si>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</si>
  <si>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</si>
  <si>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</si>
  <si>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</si>
  <si>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January</t>
  </si>
  <si>
    <t xml:space="preserve">February</t>
  </si>
  <si>
    <t xml:space="preserve">March</t>
  </si>
  <si>
    <t xml:space="preserve">Address</t>
  </si>
  <si>
    <t xml:space="preserve">Description</t>
  </si>
  <si>
    <t xml:space="preserve">bitcoincash:qrnn49rx0p4xh78tts79utf0zv26vyru6vqtl9trd3</t>
  </si>
  <si>
    <t xml:space="preserve">BCH token liquidity 145 address AFTER Nov 2020 fork</t>
  </si>
  <si>
    <t xml:space="preserve">bitcoincash:qzl6k0wvdd5ky99hewghqdgfj2jhcpqnfq8xtct0al</t>
  </si>
  <si>
    <t xml:space="preserve">BCH token liquidity 145 address BEFORE Nov 2020 fork</t>
  </si>
  <si>
    <t xml:space="preserve">bitcoincash:qzhrpmu7nruyfcemeanqh5leuqcnf6zkjq4qm9nqh0</t>
  </si>
  <si>
    <t xml:space="preserve">BCH token liquidity 245 address AFTER Nov 2020 fork</t>
  </si>
  <si>
    <t xml:space="preserve">bitcoincash:qz9l5w0fvp670a8r48apsv0xqek840320cf5czgcmk</t>
  </si>
  <si>
    <t xml:space="preserve">BCH token liquidity 245 address BEFORE Nov 2020 fork</t>
  </si>
  <si>
    <t xml:space="preserve">bitcoincash:qqsrke9lh257tqen99dkyy2emh4uty0vky9y0z0lsr</t>
  </si>
  <si>
    <t xml:space="preserve">BCH Burn address</t>
  </si>
  <si>
    <t xml:space="preserve">38e97c5d7d3585a2cbf3f9580c82ca33985f9cb0845d4dcce220cb709f9538b0</t>
  </si>
  <si>
    <t xml:space="preserve">PSF Token ID</t>
  </si>
  <si>
    <t xml:space="preserve">Merit</t>
  </si>
  <si>
    <t xml:space="preserve">Merit Percentage</t>
  </si>
  <si>
    <t xml:space="preserve">PSF Tokens</t>
  </si>
  <si>
    <t xml:space="preserve">Voting Tokens</t>
  </si>
  <si>
    <t xml:space="preserve">SLP Address</t>
  </si>
  <si>
    <t xml:space="preserve">BCH Address</t>
  </si>
  <si>
    <t xml:space="preserve">simpleledger:qprmqyzeez234fqfleeaafz27tntgn426gl5th2ya5</t>
  </si>
  <si>
    <t xml:space="preserve">bitcoincash:qprmqyzeez234fqfleeaafz27tntgn426gn0qvlyr2</t>
  </si>
  <si>
    <t xml:space="preserve">simpleledger:qzuf8nvt6nh7shu0x3cup4eshkg5gw5t3s2glkmauh</t>
  </si>
  <si>
    <t xml:space="preserve">bitcoincash:qzuf8nvt6nh7shu0x3cup4eshkg5gw5t3sxn5dwazf</t>
  </si>
  <si>
    <t xml:space="preserve">simpleledger:qr8fdr5kxzh2nv7c5z7zteqmw5xvnavm4ymq02ytts</t>
  </si>
  <si>
    <t xml:space="preserve">bitcoincash:qr8fdr5kxzh2nv7c5z7zteqmw5xvnavm4yhmy33t4w</t>
  </si>
  <si>
    <t xml:space="preserve">simpleledger:qp605m4pqcet32uyhegxg5q08y3laykz6umueswtcc</t>
  </si>
  <si>
    <t xml:space="preserve">bitcoincash:qp605m4pqcet32uyhegxg5q08y3laykz6uh8jtmtxx</t>
  </si>
  <si>
    <t xml:space="preserve">simpleledger:qz3ae58u5mh7zrep0df79x3gkf34r8fldsgxtayaka</t>
  </si>
  <si>
    <t xml:space="preserve">bitcoincash:qz3ae58u5mh7zrep0df79x3gkf34r8fldsyaqx3agr</t>
  </si>
  <si>
    <t xml:space="preserve">simpleledger:qrfavg0y0kz9sjdt4tj4ldwktqw823k4lcx8z2gkm6</t>
  </si>
  <si>
    <t xml:space="preserve">bitcoincash:qrfavg0y0kz9sjdt4tj4ldwktqw823k4lc2uf3ak9y</t>
  </si>
  <si>
    <t xml:space="preserve">simpleledger:qqj8kg0lg0q04e0pspmw6n0necrexl2z6cv538q0zz</t>
  </si>
  <si>
    <t xml:space="preserve">bitcoincash:qqj8kg0lg0q04e0pspmw6n0necrexl2z6cq06u40uu</t>
  </si>
  <si>
    <t xml:space="preserve">simpleledger:qqmk69gpcygqlnyx0aj4va675p303gdwggdv62hap4</t>
  </si>
  <si>
    <t xml:space="preserve">bitcoincash:qqmk69gpcygqlnyx0aj4va675p303gdwggph33zalt</t>
  </si>
  <si>
    <t xml:space="preserve">simpleledger:qp3hvpsgewnnfhaw3879cm785elmgfmemqfmz2vyr0</t>
  </si>
  <si>
    <t xml:space="preserve">bitcoincash:qp3hvpsgewnnfhaw3879cm785elmgfmemq9qf3eya3</t>
  </si>
  <si>
    <t xml:space="preserve">simpleledger:qqf4yw03fevffd0yzhp2c88n06yzadhp4ywk5c50nu</t>
  </si>
  <si>
    <t xml:space="preserve">bitcoincash:qqf4yw03fevffd0yzhp2c88n06yzadhp4yzdlrp0dz</t>
  </si>
  <si>
    <t xml:space="preserve">simpleledger:qrrkefuplrnckj27r4ve49g75l0mntllqcmmk0l00g</t>
  </si>
  <si>
    <t xml:space="preserve">bitcoincash:qrrkefuplrnckj27r4ve49g75l0mntllqchqa5203k</t>
  </si>
  <si>
    <t xml:space="preserve">simpleledger:qzvy94m7j420mjddad4upq2nlfctuvdw4yf29vk3hq</t>
  </si>
  <si>
    <t xml:space="preserve">bitcoincash:qzvy94m7j420mjddad4upq2nlfctuvdw4y93whr3f7</t>
  </si>
  <si>
    <t xml:space="preserve">simpleledger:qrh8gere7c2txc3kgm0avkghlzmtg9393s7dpr0upj</t>
  </si>
  <si>
    <t xml:space="preserve">bitcoincash:qrh8gere7c2txc3kgm0avkghlzmtg9393sjk2c6ulv</t>
  </si>
  <si>
    <t xml:space="preserve">simpleledger:qzjgc7cz99hyh98yp4y6z5j40uwnd78fw5napqqkm4</t>
  </si>
  <si>
    <t xml:space="preserve">bitcoincash:qzjgc7cz99hyh98yp4y6z5j40uwnd78fw5lx2m4k9t</t>
  </si>
  <si>
    <t xml:space="preserve">simpleledger:qzacxyz77an7mc4ws2427kndehakmmhuryzgqy4plz</t>
  </si>
  <si>
    <t xml:space="preserve">bitcoincash:qzacxyz77an7mc4ws2427kndehakmmhurywntlqppu</t>
  </si>
  <si>
    <t xml:space="preserve">simpleledger:qrqjl9zgj9ha7s8u5s6cak4vujgc28mluqst4439s7</t>
  </si>
  <si>
    <t xml:space="preserve">bitcoincash:qrqjl9zgj9ha7s8u5s6cak4vujgc28mluqus7wy9wq</t>
  </si>
  <si>
    <t xml:space="preserve">simpleledger:qqrdrwhpajm2mgrfztkn0kzhgnwhf3c3xcg2gy6ny5</t>
  </si>
  <si>
    <t xml:space="preserve">bitcoincash:qqrdrwhpajm2mgrfztkn0kzhgnwhf3c3xcy3rl0n62</t>
  </si>
  <si>
    <t xml:space="preserve">simpleledger:qr7599ydhv0emdjnts2hgad7qtwgyeptgy3zn3wjky</t>
  </si>
  <si>
    <t xml:space="preserve">bitcoincash:qr7599ydhv0emdjnts2hgad7qtwgyeptgyaec2mjg6</t>
  </si>
  <si>
    <t xml:space="preserve">simpleledger:qz8j7z82sp2jh6cr7qzm5qjgl4t8t0lm2uz7gpgtnu</t>
  </si>
  <si>
    <t xml:space="preserve">bitcoincash:qz8j7z82sp2jh6cr7qzm5qjgl4t8t0lm2uw9r6atdz</t>
  </si>
  <si>
    <t xml:space="preserve">simpleledger:qrrs687a74alrpz9efwyw0tps73th8rtn5kr2p940z</t>
  </si>
  <si>
    <t xml:space="preserve">bitcoincash:qrrs687a74alrpz9efwyw0tps73th8rtn56cp6s43u</t>
  </si>
  <si>
    <t xml:space="preserve">simpleledger:qq8mslegj7hgt0sgcqwhkff0y0vn43985caf83qqgr</t>
  </si>
  <si>
    <t xml:space="preserve">bitcoincash:qq8mslegj7hgt0sgcqwhkff0y0vn43985c3jv24qka</t>
  </si>
  <si>
    <t xml:space="preserve">simpleledger:qrq9y9wxp8v73ncx3kpq2jj5vlckpmc4f56znv6s9c</t>
  </si>
  <si>
    <t xml:space="preserve">bitcoincash:qrq9y9wxp8v73ncx3kpq2jj5vlckpmc4f5kech0smx</t>
  </si>
  <si>
    <t xml:space="preserve">simpleledger:qp36pw7y7fnnzqx7vuynch9rsjsymg06w50mw56qxz</t>
  </si>
  <si>
    <t xml:space="preserve">bitcoincash:qp36pw7y7fnnzqx7vuynch9rsjsymg06w5rq900qcu</t>
  </si>
  <si>
    <t xml:space="preserve">simpleledger:qrh2ngezys8y26549e9vctfsruycegadyvhmue2k30</t>
  </si>
  <si>
    <t xml:space="preserve">bitcoincash:qrh2ngezys8y26549e9vctfsruycegadyvmqhzlk03</t>
  </si>
  <si>
    <t xml:space="preserve">simpleledger:qpteu0cmqtgrz7sfpdyhtr08s88jma0r8cj0jgza2z</t>
  </si>
  <si>
    <t xml:space="preserve">bitcoincash:qpteu0cmqtgrz7sfpdyhtr08s88jma0r8c75enha5u</t>
  </si>
  <si>
    <t xml:space="preserve">simpleledger:qr8rjhlj803gwlw6lls36fmfvvt3vu82fg7uew75vy</t>
  </si>
  <si>
    <t xml:space="preserve">bitcoincash:qr8rjhlj803gwlw6lls36fmfvvt3vu82fgj8j4t5j6</t>
  </si>
  <si>
    <t xml:space="preserve">simpleledger:qqufcah40uxudqd6m203hvwxml4x2ynvq5arzxumah</t>
  </si>
  <si>
    <t xml:space="preserve">bitcoincash:qqufcah40uxudqd6m203hvwxml4x2ynvq53cfafmrf</t>
  </si>
  <si>
    <t xml:space="preserve">simpleledger:qpfwl990vxp9mq6d04teh873dceyj04ka53p3zylzr</t>
  </si>
  <si>
    <t xml:space="preserve">bitcoincash:qpfwl990vxp9mq6d04teh873dceyj04ka5a66e3lua</t>
  </si>
  <si>
    <t xml:space="preserve">simpleledger:qr969r5h33lgeggqpljep3edre4kaks7xscazgqc0d</t>
  </si>
  <si>
    <t xml:space="preserve">bitcoincash:qr969r5h33lgeggqpljep3edre4kaks7xs5xfn4c3n</t>
  </si>
  <si>
    <t xml:space="preserve">simpleledger:qr0mphv98glc54memnuvzfx5cm5008fum5zc6dg57e</t>
  </si>
  <si>
    <t xml:space="preserve">bitcoincash:qr0mphv98glc54memnuvzfx5cm5008fum5wr3ka5q8</t>
  </si>
  <si>
    <t xml:space="preserve">simpleledger:qpzqzslw2sv386p38s04qfvahxjun5t6aqhzmqc38s</t>
  </si>
  <si>
    <t xml:space="preserve">bitcoincash:qpzqzslw2sv386p38s04qfvahxjun5t6aqmesmd3ew</t>
  </si>
  <si>
    <t xml:space="preserve">simpleledger:qqf9rv5pjjkhnc6je2mzcf92w7kfqjecf50hc2l8tj</t>
  </si>
  <si>
    <t xml:space="preserve">bitcoincash:qqf9rv5pjjkhnc6je2mzcf92w7kfqjecf5rvn3284v</t>
  </si>
  <si>
    <t xml:space="preserve">simpleledger:qrlrze49qdhg9r65hgec7ed3lrv5gmkweun8k8jzvu</t>
  </si>
  <si>
    <t xml:space="preserve">bitcoincash:qrlrze49qdhg9r65hgec7ed3lrv5gmkweuluau8zjz</t>
  </si>
  <si>
    <t xml:space="preserve">simpleledger:qpzeypnvlvuy8j6evz5a49xv4a5cj2d60uqc3vz8sy</t>
  </si>
  <si>
    <t xml:space="preserve">bitcoincash:qpzeypnvlvuy8j6evz5a49xv4a5cj2d60uvr6hh8w6</t>
  </si>
  <si>
    <t xml:space="preserve">simpleledger:qz532m3var0xhxxfm6qa8fn2jhrqjyf5w5u93vgj9a</t>
  </si>
  <si>
    <t xml:space="preserve">bitcoincash:qz532m3var0xhxxfm6qa8fn2jhrqjyf5w5s76hajmr</t>
  </si>
  <si>
    <t xml:space="preserve">simpleledger:qq5r9r9fn8jz2d46ycwfccgugfxfap9gjgnr7wkacl</t>
  </si>
  <si>
    <t xml:space="preserve">bitcoincash:qq5r9r9fn8jz2d46ycwfccgugfxfap9gjglc44raxp</t>
  </si>
  <si>
    <t xml:space="preserve">simpleledger:qz28zul09uqncsjwpafltr4s39xds5xa2vctuuhmcv</t>
  </si>
  <si>
    <t xml:space="preserve">bitcoincash:qz28zul09uqncsjwpafltr4s39xds5xa2v5sh8zmxj</t>
  </si>
  <si>
    <t xml:space="preserve">simpleledger:qpwahhg27pxxcvfy2lynzy67rglkhyxgu55s800gyl</t>
  </si>
  <si>
    <t xml:space="preserve">bitcoincash:qpwahhg27pxxcvfy2lynzy67rglkhyxgu5ctv56g6p</t>
  </si>
  <si>
    <t xml:space="preserve">simpleledger:qrxtp2anszqfm88khauzky8jwqwz0skzqss69zeq30</t>
  </si>
  <si>
    <t xml:space="preserve">bitcoincash:qrxtp2anszqfm88khauzky8jwqwz0skzqsupwevq03</t>
  </si>
  <si>
    <t xml:space="preserve">simpleledger:qrqjv705zsz783fdf8xzhdzwm7e60axz6ck0hdmvj8</t>
  </si>
  <si>
    <t xml:space="preserve">bitcoincash:qrqjv705zsz783fdf8xzhdzwm7e60axz6c65ukwvve</t>
  </si>
  <si>
    <t xml:space="preserve">simpleledger:qqka9wm8qc2xklf0xnujqlr9hh83cd4r6ysvtnsqp2</t>
  </si>
  <si>
    <t xml:space="preserve">bitcoincash:qqka9wm8qc2xklf0xnujqlr9hh83cd4r6yuhqg9ql5</t>
  </si>
  <si>
    <t xml:space="preserve">simpleledger:qp7hmjnvw69gtxsmyuuu0hffc30hxu7gp5nnfpyx8n</t>
  </si>
  <si>
    <t xml:space="preserve">bitcoincash:qp7hmjnvw69gtxsmyuuu0hffc30hxu7gp5lgz63xed</t>
  </si>
  <si>
    <t xml:space="preserve">simpleledger:qryvhygdd99778jtcm0dx7gkztnxf7rlp5a72u6ptv</t>
  </si>
  <si>
    <t xml:space="preserve">bitcoincash:qryvhygdd99778jtcm0dx7gkztnxf7rlp539p80p4j</t>
  </si>
  <si>
    <t xml:space="preserve">simpleledger:prqeq7q60jdwk8u6ym6f5ychgwead5kqzud5nm40m7</t>
  </si>
  <si>
    <t xml:space="preserve">bitcoincash:prqeq7q60jdwk8u6ym6f5ychgwead5kqzup0cqq09q</t>
  </si>
  <si>
    <t xml:space="preserve">simpleledger:qz7vpy245k7tqghkaa0vap2vjhv5llhwzypp3xa98y</t>
  </si>
  <si>
    <t xml:space="preserve">bitcoincash:qz7vpy245k7tqghkaa0vap2vjhv5llhwzyd66ag9e6</t>
  </si>
  <si>
    <t xml:space="preserve">simpleledger:qp9wtz6q9v3qhmhl5qjrxz60ndt8p8qfzqvykr85es</t>
  </si>
  <si>
    <t xml:space="preserve">bitcoincash:qp9wtz6q9v3qhmhl5qjrxz60ndt8p8qfzqqlacj58w</t>
  </si>
  <si>
    <t xml:space="preserve">simpleledger:qqv4ezpywz9zap4fu06vy0nsg0me99fgugc4hm39w7</t>
  </si>
  <si>
    <t xml:space="preserve">bitcoincash:qqv4ezpywz9zap4fu06vy0nsg0me99fgug5wuqy9sq</t>
  </si>
  <si>
    <t xml:space="preserve">simpleledger:qrdce5pnwwsrjlr06at7epsu2y0lt7tc9v3hu4asrw</t>
  </si>
  <si>
    <t xml:space="preserve">bitcoincash:qrdce5pnwwsrjlr06at7epsu2y0lt7tc9vavhwgsas</t>
  </si>
  <si>
    <t xml:space="preserve">simpleledger:qznp0nekgmahkqwv54zvq433tmxertws5sznd3xcnf</t>
  </si>
  <si>
    <t xml:space="preserve">bitcoincash:qznp0nekgmahkqwv54zvq433tmxertws5swgx2ncdh</t>
  </si>
  <si>
    <t xml:space="preserve">Date</t>
  </si>
  <si>
    <t xml:space="preserve">4/20</t>
  </si>
  <si>
    <t xml:space="preserve">5/20</t>
  </si>
  <si>
    <t xml:space="preserve">6/20</t>
  </si>
  <si>
    <t xml:space="preserve">7/20</t>
  </si>
  <si>
    <t xml:space="preserve">8/20</t>
  </si>
  <si>
    <t xml:space="preserve">9/20</t>
  </si>
  <si>
    <t xml:space="preserve">10/20</t>
  </si>
  <si>
    <t xml:space="preserve">11/20</t>
  </si>
  <si>
    <t xml:space="preserve">12/20</t>
  </si>
  <si>
    <t xml:space="preserve">1/21</t>
  </si>
  <si>
    <t xml:space="preserve">2/21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</si>
</sst>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"/>
    <numFmt numFmtId="166" formatCode="0.00"/>
    <numFmt numFmtId="167" formatCode="#,##0"/>
    <numFmt numFmtId="168" formatCode="0.00%"/>
    <numFmt numFmtId="169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Net Tokens over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Flows!$B$1</c:f>
              <c:strCache>
                <c:ptCount val="1"/>
                <c:pt idx="0">
                  <c:v>Net Tokens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Flows!$A$2:$A$12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Flows!$B$2:$B$12</c:f>
              <c:numCache>
                <c:formatCode>General</c:formatCode>
                <c:ptCount val="11"/>
                <c:pt idx="0">
                  <c:v>-810.62</c:v>
                </c:pt>
                <c:pt idx="1">
                  <c:v>-442.98</c:v>
                </c:pt>
                <c:pt idx="2">
                  <c:v>1833.79</c:v>
                </c:pt>
                <c:pt idx="3">
                  <c:v>-30180.72</c:v>
                </c:pt>
                <c:pt idx="4">
                  <c:v>-51523.96</c:v>
                </c:pt>
                <c:pt idx="5">
                  <c:v>-17587.3</c:v>
                </c:pt>
                <c:pt idx="6">
                  <c:v>-57244.63</c:v>
                </c:pt>
                <c:pt idx="7">
                  <c:v>-25178.97</c:v>
                </c:pt>
                <c:pt idx="8">
                  <c:v>-9660.83</c:v>
                </c:pt>
                <c:pt idx="9">
                  <c:v>-8197.92</c:v>
                </c:pt>
                <c:pt idx="10">
                  <c:v>-3396.59</c:v>
                </c:pt>
              </c:numCache>
            </c:numRef>
          </c:yVal>
          <c:smooth val="0"/>
        </c:ser>
        <c:axId val="1225568"/>
        <c:axId val="70089942"/>
      </c:scatterChart>
      <c:valAx>
        <c:axId val="12255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089942"/>
        <c:crosses val="autoZero"/>
        <c:crossBetween val="midCat"/>
      </c:valAx>
      <c:valAx>
        <c:axId val="700899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Net Tokens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255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404640</xdr:colOff>
      <xdr:row>0</xdr:row>
      <xdr:rowOff>110160</xdr:rowOff>
    </xdr:from>
    <xdr:to>
      <xdr:col>9</xdr:col>
      <xdr:colOff>473400</xdr:colOff>
      <xdr:row>20</xdr:row>
      <xdr:rowOff>97560</xdr:rowOff>
    </xdr:to>
    <xdr:graphicFrame>
      <xdr:nvGraphicFramePr>
        <xdr:cNvPr id="0" name=""/>
        <xdr:cNvGraphicFramePr/>
      </xdr:nvGraphicFramePr>
      <xdr:xfrm>
        <a:off x="2231280" y="11016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I2" activeCellId="0" sqref="I2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3.24"/>
    <col collapsed="false" customWidth="true" hidden="false" outlineLevel="0" max="6" min="6" style="0" width="15.18"/>
    <col collapsed="false" customWidth="true" hidden="false" outlineLevel="0" max="8" min="7" style="0" width="14.16"/>
    <col collapsed="false" customWidth="true" hidden="false" outlineLevel="0" max="9" min="9" style="0" width="17.96"/>
    <col collapsed="false" customWidth="true" hidden="false" outlineLevel="0" max="10" min="10" style="0" width="3.61"/>
    <col collapsed="false" customWidth="true" hidden="false" outlineLevel="0" max="11" min="11" style="0" width="17.96"/>
    <col collapsed="false" customWidth="true" hidden="false" outlineLevel="0" max="12" min="12" style="0" width="15.46"/>
    <col collapsed="false" customWidth="true" hidden="false" outlineLevel="0" max="13" min="13" style="0" width="14.72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F1" s="2" t="s">
        <v>1</v>
      </c>
      <c r="G1" s="2"/>
      <c r="H1" s="2"/>
      <c r="I1" s="2"/>
      <c r="K1" s="2" t="s">
        <v>2</v>
      </c>
      <c r="L1" s="2"/>
      <c r="M1" s="2"/>
      <c r="N1" s="2"/>
    </row>
    <row r="2" customFormat="false" ht="12.8" hidden="false" customHeight="false" outlineLevel="0" collapsed="false">
      <c r="A2" s="3" t="s">
        <v>3</v>
      </c>
      <c r="B2" s="3" t="s">
        <v>4</v>
      </c>
      <c r="C2" s="3" t="s">
        <v>5</v>
      </c>
      <c r="D2" s="3" t="s">
        <v>6</v>
      </c>
      <c r="E2" s="4"/>
      <c r="F2" s="3" t="s">
        <v>7</v>
      </c>
      <c r="G2" s="3" t="s">
        <v>8</v>
      </c>
      <c r="H2" s="3" t="s">
        <v>9</v>
      </c>
      <c r="I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customFormat="false" ht="12.8" hidden="false" customHeight="false" outlineLevel="0" collapsed="false">
      <c r="A3" s="5" t="n">
        <v>2020</v>
      </c>
      <c r="B3" s="6" t="s">
        <v>15</v>
      </c>
      <c r="C3" s="3" t="n">
        <v>629000</v>
      </c>
      <c r="D3" s="3" t="n">
        <v>633000</v>
      </c>
      <c r="E3" s="4"/>
      <c r="F3" s="7" t="n">
        <v>903.34</v>
      </c>
      <c r="G3" s="7" t="n">
        <v>62.96</v>
      </c>
      <c r="H3" s="7" t="n">
        <v>29.76</v>
      </c>
      <c r="I3" s="8" t="n">
        <f aca="false">H3+G3-F3</f>
        <v>-810.62</v>
      </c>
      <c r="J3" s="9"/>
      <c r="K3" s="3"/>
      <c r="L3" s="3"/>
      <c r="M3" s="3"/>
      <c r="N3" s="3"/>
    </row>
    <row r="4" customFormat="false" ht="12.8" hidden="false" customHeight="false" outlineLevel="0" collapsed="false">
      <c r="A4" s="5" t="n">
        <v>2020</v>
      </c>
      <c r="B4" s="6" t="s">
        <v>16</v>
      </c>
      <c r="C4" s="3" t="n">
        <v>633000</v>
      </c>
      <c r="D4" s="3" t="n">
        <v>637650</v>
      </c>
      <c r="E4" s="4"/>
      <c r="F4" s="7" t="n">
        <v>877.13</v>
      </c>
      <c r="G4" s="7" t="n">
        <v>0</v>
      </c>
      <c r="H4" s="7" t="n">
        <v>434.15</v>
      </c>
      <c r="I4" s="8" t="n">
        <f aca="false">H4+G4-F4</f>
        <v>-442.98</v>
      </c>
      <c r="J4" s="9"/>
      <c r="K4" s="3"/>
      <c r="L4" s="3"/>
      <c r="M4" s="3"/>
      <c r="N4" s="3"/>
    </row>
    <row r="5" customFormat="false" ht="12.8" hidden="false" customHeight="false" outlineLevel="0" collapsed="false">
      <c r="A5" s="5" t="n">
        <v>2020</v>
      </c>
      <c r="B5" s="6" t="s">
        <v>17</v>
      </c>
      <c r="C5" s="3" t="n">
        <v>637650</v>
      </c>
      <c r="D5" s="3" t="n">
        <v>641950</v>
      </c>
      <c r="E5" s="4"/>
      <c r="F5" s="7" t="n">
        <v>5354.42</v>
      </c>
      <c r="G5" s="7" t="n">
        <v>6449.69</v>
      </c>
      <c r="H5" s="7" t="n">
        <v>738.52</v>
      </c>
      <c r="I5" s="8" t="n">
        <f aca="false">H5+G5-F5</f>
        <v>1833.79</v>
      </c>
      <c r="J5" s="9"/>
      <c r="K5" s="3"/>
      <c r="L5" s="3"/>
      <c r="M5" s="3"/>
      <c r="N5" s="3"/>
    </row>
    <row r="6" customFormat="false" ht="12.8" hidden="false" customHeight="false" outlineLevel="0" collapsed="false">
      <c r="A6" s="5" t="n">
        <v>2020</v>
      </c>
      <c r="B6" s="6" t="s">
        <v>18</v>
      </c>
      <c r="C6" s="3" t="n">
        <v>641950</v>
      </c>
      <c r="D6" s="3" t="n">
        <v>646425</v>
      </c>
      <c r="E6" s="4"/>
      <c r="F6" s="7" t="n">
        <v>62156.94</v>
      </c>
      <c r="G6" s="7" t="n">
        <v>4814</v>
      </c>
      <c r="H6" s="7" t="n">
        <v>27162.22</v>
      </c>
      <c r="I6" s="8" t="n">
        <f aca="false">H6+G6-F6</f>
        <v>-30180.72</v>
      </c>
      <c r="J6" s="9"/>
      <c r="K6" s="3"/>
      <c r="L6" s="3"/>
      <c r="M6" s="3"/>
      <c r="N6" s="3"/>
    </row>
    <row r="7" customFormat="false" ht="12.8" hidden="false" customHeight="false" outlineLevel="0" collapsed="false">
      <c r="A7" s="5" t="n">
        <v>2020</v>
      </c>
      <c r="B7" s="3" t="s">
        <v>19</v>
      </c>
      <c r="C7" s="3" t="n">
        <v>646425</v>
      </c>
      <c r="D7" s="3" t="n">
        <v>650875</v>
      </c>
      <c r="E7" s="4"/>
      <c r="F7" s="7" t="n">
        <v>55406.96</v>
      </c>
      <c r="G7" s="7" t="n">
        <v>1524.61</v>
      </c>
      <c r="H7" s="7" t="n">
        <v>2358.39</v>
      </c>
      <c r="I7" s="8" t="n">
        <f aca="false">H7+G7-F7</f>
        <v>-51523.96</v>
      </c>
      <c r="J7" s="9"/>
      <c r="K7" s="3"/>
      <c r="L7" s="3"/>
      <c r="M7" s="3"/>
      <c r="N7" s="3"/>
    </row>
    <row r="8" customFormat="false" ht="12.8" hidden="false" customHeight="false" outlineLevel="0" collapsed="false">
      <c r="A8" s="5" t="n">
        <v>2020</v>
      </c>
      <c r="B8" s="3" t="s">
        <v>20</v>
      </c>
      <c r="C8" s="3" t="n">
        <v>650875</v>
      </c>
      <c r="D8" s="3" t="n">
        <v>655200</v>
      </c>
      <c r="E8" s="4"/>
      <c r="F8" s="7" t="n">
        <v>17868.42</v>
      </c>
      <c r="G8" s="7" t="n">
        <v>3.54</v>
      </c>
      <c r="H8" s="7" t="n">
        <v>277.58</v>
      </c>
      <c r="I8" s="8" t="n">
        <f aca="false">H8+G8-F8</f>
        <v>-17587.3</v>
      </c>
      <c r="J8" s="9"/>
      <c r="K8" s="3"/>
      <c r="L8" s="3"/>
      <c r="M8" s="3"/>
      <c r="N8" s="3"/>
    </row>
    <row r="9" customFormat="false" ht="12.8" hidden="false" customHeight="false" outlineLevel="0" collapsed="false">
      <c r="A9" s="5" t="n">
        <v>2020</v>
      </c>
      <c r="B9" s="3" t="s">
        <v>21</v>
      </c>
      <c r="C9" s="3" t="n">
        <v>655200</v>
      </c>
      <c r="D9" s="3" t="n">
        <v>659650</v>
      </c>
      <c r="E9" s="4"/>
      <c r="F9" s="7" t="n">
        <v>59944.07</v>
      </c>
      <c r="G9" s="7" t="n">
        <v>2481.49</v>
      </c>
      <c r="H9" s="7" t="n">
        <v>217.95</v>
      </c>
      <c r="I9" s="8" t="n">
        <f aca="false">H9+G9-F9</f>
        <v>-57244.63</v>
      </c>
      <c r="J9" s="9"/>
      <c r="K9" s="3"/>
      <c r="L9" s="3"/>
      <c r="M9" s="3"/>
      <c r="N9" s="3"/>
    </row>
    <row r="10" customFormat="false" ht="12.8" hidden="false" customHeight="false" outlineLevel="0" collapsed="false">
      <c r="A10" s="5" t="n">
        <v>2020</v>
      </c>
      <c r="B10" s="3" t="s">
        <v>22</v>
      </c>
      <c r="C10" s="3" t="n">
        <v>659650</v>
      </c>
      <c r="D10" s="3" t="n">
        <v>664000</v>
      </c>
      <c r="E10" s="4"/>
      <c r="F10" s="7" t="n">
        <f aca="false">21374.73+15096.64</f>
        <v>36471.37</v>
      </c>
      <c r="G10" s="7" t="n">
        <f aca="false">1.78+0</f>
        <v>1.78</v>
      </c>
      <c r="H10" s="7" t="n">
        <f aca="false">67.19+11223.43</f>
        <v>11290.62</v>
      </c>
      <c r="I10" s="8" t="n">
        <f aca="false">H10+G10-F10</f>
        <v>-25178.97</v>
      </c>
      <c r="J10" s="9"/>
      <c r="K10" s="3"/>
      <c r="L10" s="3"/>
      <c r="M10" s="3"/>
      <c r="N10" s="3"/>
    </row>
    <row r="11" customFormat="false" ht="12.8" hidden="false" customHeight="false" outlineLevel="0" collapsed="false">
      <c r="A11" s="5" t="n">
        <v>2020</v>
      </c>
      <c r="B11" s="3" t="s">
        <v>23</v>
      </c>
      <c r="C11" s="3" t="n">
        <v>664000</v>
      </c>
      <c r="D11" s="3" t="n">
        <v>668375</v>
      </c>
      <c r="E11" s="4"/>
      <c r="F11" s="7" t="n">
        <v>21596.94930832</v>
      </c>
      <c r="G11" s="7" t="n">
        <v>8897.30992739</v>
      </c>
      <c r="H11" s="7" t="n">
        <v>3038.80851426</v>
      </c>
      <c r="I11" s="8" t="n">
        <f aca="false">H11+G11-F11</f>
        <v>-9660.83086667</v>
      </c>
      <c r="J11" s="9"/>
      <c r="K11" s="3"/>
      <c r="L11" s="3" t="n">
        <v>137364.84</v>
      </c>
      <c r="M11" s="3" t="n">
        <v>19.54</v>
      </c>
      <c r="N11" s="3" t="n">
        <v>296.26</v>
      </c>
    </row>
    <row r="12" customFormat="false" ht="12.8" hidden="false" customHeight="false" outlineLevel="0" collapsed="false">
      <c r="A12" s="3" t="n">
        <v>2021</v>
      </c>
      <c r="B12" s="3" t="s">
        <v>24</v>
      </c>
      <c r="C12" s="3" t="n">
        <v>668375</v>
      </c>
      <c r="D12" s="3" t="n">
        <v>672758</v>
      </c>
      <c r="E12" s="4"/>
      <c r="F12" s="7" t="n">
        <v>10950.1</v>
      </c>
      <c r="G12" s="7" t="n">
        <v>0</v>
      </c>
      <c r="H12" s="7" t="n">
        <v>2752.18</v>
      </c>
      <c r="I12" s="8" t="n">
        <f aca="false">H12+G12-F12</f>
        <v>-8197.92</v>
      </c>
      <c r="J12" s="9"/>
      <c r="K12" s="3" t="n">
        <v>490770</v>
      </c>
      <c r="L12" s="3" t="n">
        <v>123319.21</v>
      </c>
      <c r="M12" s="3" t="n">
        <v>25.97</v>
      </c>
      <c r="N12" s="3" t="n">
        <v>398</v>
      </c>
    </row>
    <row r="13" customFormat="false" ht="12.8" hidden="false" customHeight="false" outlineLevel="0" collapsed="false">
      <c r="A13" s="3" t="n">
        <v>2021</v>
      </c>
      <c r="B13" s="3" t="s">
        <v>25</v>
      </c>
      <c r="C13" s="3" t="n">
        <v>672758</v>
      </c>
      <c r="D13" s="3" t="n">
        <v>676830</v>
      </c>
      <c r="E13" s="4"/>
      <c r="F13" s="7" t="n">
        <v>5793.67</v>
      </c>
      <c r="G13" s="7" t="n">
        <v>0</v>
      </c>
      <c r="H13" s="7" t="n">
        <v>2397.08</v>
      </c>
      <c r="I13" s="8" t="n">
        <f aca="false">H13+G13-F13</f>
        <v>-3396.59</v>
      </c>
      <c r="J13" s="9"/>
    </row>
    <row r="14" customFormat="false" ht="12.8" hidden="false" customHeight="false" outlineLevel="0" collapsed="false">
      <c r="A14" s="3" t="n">
        <v>2021</v>
      </c>
      <c r="B14" s="3" t="s">
        <v>26</v>
      </c>
      <c r="C14" s="10" t="n">
        <v>676830</v>
      </c>
      <c r="D14" s="3"/>
      <c r="E14" s="4"/>
      <c r="F14" s="7"/>
      <c r="G14" s="7"/>
      <c r="H14" s="7"/>
      <c r="I14" s="8"/>
      <c r="J14" s="9"/>
    </row>
    <row r="15" customFormat="false" ht="12.8" hidden="false" customHeight="false" outlineLevel="0" collapsed="false">
      <c r="A15" s="3"/>
      <c r="B15" s="3"/>
      <c r="C15" s="3"/>
      <c r="D15" s="3"/>
      <c r="E15" s="4"/>
      <c r="F15" s="7"/>
      <c r="G15" s="7"/>
      <c r="H15" s="7"/>
      <c r="I15" s="8"/>
      <c r="J15" s="9"/>
    </row>
    <row r="16" customFormat="false" ht="12.8" hidden="false" customHeight="false" outlineLevel="0" collapsed="false">
      <c r="A16" s="3"/>
      <c r="B16" s="3"/>
      <c r="C16" s="3"/>
      <c r="D16" s="3"/>
      <c r="E16" s="4"/>
      <c r="F16" s="7"/>
      <c r="G16" s="7"/>
      <c r="H16" s="7"/>
      <c r="I16" s="8"/>
      <c r="J16" s="9"/>
    </row>
    <row r="17" customFormat="false" ht="12.8" hidden="false" customHeight="false" outlineLevel="0" collapsed="false">
      <c r="A17" s="3"/>
      <c r="B17" s="3"/>
      <c r="C17" s="3"/>
      <c r="D17" s="3"/>
      <c r="E17" s="4"/>
      <c r="F17" s="7"/>
      <c r="G17" s="7"/>
      <c r="H17" s="7"/>
      <c r="I17" s="8"/>
      <c r="J17" s="9"/>
    </row>
    <row r="18" customFormat="false" ht="12.8" hidden="false" customHeight="false" outlineLevel="0" collapsed="false">
      <c r="A18" s="3"/>
      <c r="B18" s="3"/>
      <c r="C18" s="3"/>
      <c r="D18" s="3"/>
      <c r="E18" s="4"/>
      <c r="F18" s="7"/>
      <c r="G18" s="7"/>
      <c r="H18" s="7"/>
      <c r="I18" s="8"/>
      <c r="J18" s="9"/>
    </row>
    <row r="19" customFormat="false" ht="12.8" hidden="false" customHeight="false" outlineLevel="0" collapsed="false">
      <c r="A19" s="3"/>
      <c r="B19" s="3"/>
      <c r="C19" s="3"/>
      <c r="D19" s="3"/>
      <c r="E19" s="4"/>
      <c r="F19" s="7"/>
      <c r="G19" s="7"/>
      <c r="H19" s="7"/>
      <c r="I19" s="8"/>
      <c r="J19" s="9"/>
    </row>
    <row r="20" customFormat="false" ht="12.8" hidden="false" customHeight="false" outlineLevel="0" collapsed="false">
      <c r="A20" s="3"/>
      <c r="B20" s="3"/>
      <c r="C20" s="3"/>
      <c r="D20" s="3"/>
      <c r="E20" s="4"/>
      <c r="F20" s="7"/>
      <c r="G20" s="7"/>
      <c r="H20" s="7"/>
      <c r="I20" s="8"/>
      <c r="J20" s="9"/>
    </row>
    <row r="21" customFormat="false" ht="12.8" hidden="false" customHeight="false" outlineLevel="0" collapsed="false">
      <c r="A21" s="3"/>
      <c r="B21" s="3"/>
      <c r="C21" s="3"/>
      <c r="D21" s="3"/>
      <c r="E21" s="4"/>
      <c r="F21" s="7"/>
      <c r="G21" s="7"/>
      <c r="H21" s="7"/>
      <c r="I21" s="8"/>
      <c r="J21" s="9"/>
    </row>
  </sheetData>
  <mergeCells count="3">
    <mergeCell ref="A1:D1"/>
    <mergeCell ref="F1:I1"/>
    <mergeCell ref="K1: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52.05"/>
    <col collapsed="false" customWidth="true" hidden="false" outlineLevel="0" max="2" min="2" style="0" width="44.0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27</v>
      </c>
      <c r="B1" s="0" t="s">
        <v>28</v>
      </c>
    </row>
    <row r="2" customFormat="false" ht="12.8" hidden="false" customHeight="false" outlineLevel="0" collapsed="false">
      <c r="A2" s="0" t="s">
        <v>29</v>
      </c>
      <c r="B2" s="0" t="s">
        <v>30</v>
      </c>
    </row>
    <row r="3" customFormat="false" ht="12.8" hidden="false" customHeight="false" outlineLevel="0" collapsed="false">
      <c r="A3" s="0" t="s">
        <v>31</v>
      </c>
      <c r="B3" s="0" t="s">
        <v>32</v>
      </c>
    </row>
    <row r="4" customFormat="false" ht="12.8" hidden="false" customHeight="false" outlineLevel="0" collapsed="false">
      <c r="A4" s="0" t="s">
        <v>33</v>
      </c>
      <c r="B4" s="0" t="s">
        <v>34</v>
      </c>
    </row>
    <row r="5" customFormat="false" ht="12.8" hidden="false" customHeight="false" outlineLevel="0" collapsed="false">
      <c r="A5" s="0" t="s">
        <v>35</v>
      </c>
      <c r="B5" s="0" t="s">
        <v>36</v>
      </c>
    </row>
    <row r="6" customFormat="false" ht="12.8" hidden="false" customHeight="false" outlineLevel="0" collapsed="false">
      <c r="A6" s="0" t="s">
        <v>37</v>
      </c>
      <c r="B6" s="0" t="s">
        <v>38</v>
      </c>
    </row>
    <row r="9" customFormat="false" ht="12.8" hidden="false" customHeight="false" outlineLevel="0" collapsed="false">
      <c r="A9" s="0" t="s">
        <v>39</v>
      </c>
      <c r="B9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55" activeCellId="0" sqref="B5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55"/>
    <col collapsed="false" customWidth="true" hidden="false" outlineLevel="0" max="4" min="3" style="11" width="12.78"/>
    <col collapsed="false" customWidth="true" hidden="false" outlineLevel="0" max="5" min="5" style="0" width="55.48"/>
    <col collapsed="false" customWidth="true" hidden="false" outlineLevel="0" max="6" min="6" style="0" width="54.3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41</v>
      </c>
      <c r="B1" s="0" t="s">
        <v>42</v>
      </c>
      <c r="C1" s="11" t="s">
        <v>43</v>
      </c>
      <c r="D1" s="11" t="s">
        <v>44</v>
      </c>
      <c r="E1" s="0" t="s">
        <v>45</v>
      </c>
      <c r="F1" s="0" t="s">
        <v>46</v>
      </c>
    </row>
    <row r="2" customFormat="false" ht="12.8" hidden="false" customHeight="false" outlineLevel="0" collapsed="false">
      <c r="A2" s="0" t="n">
        <v>13075464</v>
      </c>
      <c r="B2" s="12" t="n">
        <f aca="false">A2/$A$55</f>
        <v>0.344834621338342</v>
      </c>
      <c r="C2" s="11" t="n">
        <v>48442</v>
      </c>
      <c r="D2" s="11" t="n">
        <f aca="false">10000*B2</f>
        <v>3448.34621338342</v>
      </c>
      <c r="E2" s="0" t="s">
        <v>47</v>
      </c>
      <c r="F2" s="0" t="s">
        <v>48</v>
      </c>
    </row>
    <row r="3" customFormat="false" ht="12.8" hidden="false" customHeight="false" outlineLevel="0" collapsed="false">
      <c r="A3" s="0" t="n">
        <v>4795284</v>
      </c>
      <c r="B3" s="12" t="n">
        <f aca="false">A3/$A$55</f>
        <v>0.126464341330435</v>
      </c>
      <c r="C3" s="11" t="n">
        <v>15000.26323721</v>
      </c>
      <c r="D3" s="11" t="n">
        <f aca="false">10000*B3</f>
        <v>1264.64341330435</v>
      </c>
      <c r="E3" s="0" t="s">
        <v>49</v>
      </c>
      <c r="F3" s="0" t="s">
        <v>50</v>
      </c>
    </row>
    <row r="4" customFormat="false" ht="12.8" hidden="false" customHeight="false" outlineLevel="0" collapsed="false">
      <c r="A4" s="0" t="n">
        <v>3847198</v>
      </c>
      <c r="B4" s="12" t="n">
        <f aca="false">A4/$A$55</f>
        <v>0.101460802120952</v>
      </c>
      <c r="C4" s="11" t="n">
        <v>20000</v>
      </c>
      <c r="D4" s="11" t="n">
        <f aca="false">10000*B4</f>
        <v>1014.60802120952</v>
      </c>
      <c r="E4" s="0" t="s">
        <v>51</v>
      </c>
      <c r="F4" s="0" t="s">
        <v>52</v>
      </c>
    </row>
    <row r="5" customFormat="false" ht="12.8" hidden="false" customHeight="false" outlineLevel="0" collapsed="false">
      <c r="A5" s="0" t="n">
        <v>3313172</v>
      </c>
      <c r="B5" s="12" t="n">
        <f aca="false">A5/$A$55</f>
        <v>0.0873771219169582</v>
      </c>
      <c r="C5" s="11" t="n">
        <v>42454.79990497</v>
      </c>
      <c r="D5" s="11" t="n">
        <f aca="false">10000*B5</f>
        <v>873.771219169582</v>
      </c>
      <c r="E5" s="0" t="s">
        <v>53</v>
      </c>
      <c r="F5" s="0" t="s">
        <v>54</v>
      </c>
    </row>
    <row r="6" customFormat="false" ht="12.8" hidden="false" customHeight="false" outlineLevel="0" collapsed="false">
      <c r="A6" s="0" t="n">
        <v>1722466</v>
      </c>
      <c r="B6" s="12" t="n">
        <f aca="false">A6/$A$55</f>
        <v>0.0454259910683223</v>
      </c>
      <c r="C6" s="11" t="n">
        <v>10202.375528</v>
      </c>
      <c r="D6" s="11" t="n">
        <f aca="false">10000*B6</f>
        <v>454.259910683223</v>
      </c>
      <c r="E6" s="0" t="s">
        <v>55</v>
      </c>
      <c r="F6" s="0" t="s">
        <v>56</v>
      </c>
    </row>
    <row r="7" customFormat="false" ht="12.8" hidden="false" customHeight="false" outlineLevel="0" collapsed="false">
      <c r="A7" s="0" t="n">
        <v>1359043</v>
      </c>
      <c r="B7" s="12" t="n">
        <f aca="false">A7/$A$55</f>
        <v>0.0358415638854212</v>
      </c>
      <c r="C7" s="11" t="n">
        <v>6600.50400228</v>
      </c>
      <c r="D7" s="11" t="n">
        <f aca="false">10000*B7</f>
        <v>358.415638854212</v>
      </c>
      <c r="E7" s="0" t="s">
        <v>57</v>
      </c>
      <c r="F7" s="0" t="s">
        <v>58</v>
      </c>
    </row>
    <row r="8" customFormat="false" ht="12.8" hidden="false" customHeight="false" outlineLevel="0" collapsed="false">
      <c r="A8" s="0" t="n">
        <v>1195866</v>
      </c>
      <c r="B8" s="12" t="n">
        <f aca="false">A8/$A$55</f>
        <v>0.0315381541550952</v>
      </c>
      <c r="C8" s="11" t="n">
        <v>5123.04453844</v>
      </c>
      <c r="D8" s="11" t="n">
        <f aca="false">10000*B8</f>
        <v>315.381541550952</v>
      </c>
      <c r="E8" s="0" t="s">
        <v>59</v>
      </c>
      <c r="F8" s="0" t="s">
        <v>60</v>
      </c>
    </row>
    <row r="9" customFormat="false" ht="12.8" hidden="false" customHeight="false" outlineLevel="0" collapsed="false">
      <c r="A9" s="0" t="n">
        <v>750400</v>
      </c>
      <c r="B9" s="12" t="n">
        <f aca="false">A9/$A$55</f>
        <v>0.019790035738104</v>
      </c>
      <c r="C9" s="11" t="n">
        <v>5555.99999998</v>
      </c>
      <c r="D9" s="11" t="n">
        <f aca="false">10000*B9</f>
        <v>197.90035738104</v>
      </c>
      <c r="E9" s="0" t="s">
        <v>61</v>
      </c>
      <c r="F9" s="0" t="s">
        <v>62</v>
      </c>
    </row>
    <row r="10" customFormat="false" ht="12.8" hidden="false" customHeight="false" outlineLevel="0" collapsed="false">
      <c r="A10" s="0" t="n">
        <v>710399</v>
      </c>
      <c r="B10" s="12" t="n">
        <f aca="false">A10/$A$55</f>
        <v>0.0187351034092662</v>
      </c>
      <c r="C10" s="11" t="n">
        <v>16050.60828824</v>
      </c>
      <c r="D10" s="11" t="n">
        <f aca="false">10000*B10</f>
        <v>187.351034092662</v>
      </c>
      <c r="E10" s="0" t="s">
        <v>63</v>
      </c>
      <c r="F10" s="0" t="s">
        <v>64</v>
      </c>
    </row>
    <row r="11" customFormat="false" ht="12.8" hidden="false" customHeight="false" outlineLevel="0" collapsed="false">
      <c r="A11" s="0" t="n">
        <v>508955</v>
      </c>
      <c r="B11" s="12" t="n">
        <f aca="false">A11/$A$55</f>
        <v>0.0134224915233032</v>
      </c>
      <c r="C11" s="11" t="n">
        <v>21118.48826044</v>
      </c>
      <c r="D11" s="11" t="n">
        <f aca="false">10000*B11</f>
        <v>134.224915233032</v>
      </c>
      <c r="E11" s="0" t="s">
        <v>65</v>
      </c>
      <c r="F11" s="0" t="s">
        <v>66</v>
      </c>
    </row>
    <row r="12" customFormat="false" ht="12.8" hidden="false" customHeight="false" outlineLevel="0" collapsed="false">
      <c r="A12" s="0" t="n">
        <v>450255</v>
      </c>
      <c r="B12" s="12" t="n">
        <f aca="false">A12/$A$55</f>
        <v>0.011874417032596</v>
      </c>
      <c r="C12" s="11" t="n">
        <v>1548.56605153</v>
      </c>
      <c r="D12" s="11" t="n">
        <f aca="false">10000*B12</f>
        <v>118.74417032596</v>
      </c>
      <c r="E12" s="0" t="s">
        <v>67</v>
      </c>
      <c r="F12" s="0" t="s">
        <v>68</v>
      </c>
    </row>
    <row r="13" customFormat="false" ht="12.8" hidden="false" customHeight="false" outlineLevel="0" collapsed="false">
      <c r="A13" s="0" t="n">
        <v>447552</v>
      </c>
      <c r="B13" s="12" t="n">
        <f aca="false">A13/$A$55</f>
        <v>0.0118031317626065</v>
      </c>
      <c r="C13" s="11" t="n">
        <v>4033.07692304</v>
      </c>
      <c r="D13" s="11" t="n">
        <f aca="false">10000*B13</f>
        <v>118.031317626065</v>
      </c>
      <c r="E13" s="0" t="s">
        <v>69</v>
      </c>
      <c r="F13" s="0" t="s">
        <v>70</v>
      </c>
    </row>
    <row r="14" customFormat="false" ht="12.8" hidden="false" customHeight="false" outlineLevel="0" collapsed="false">
      <c r="A14" s="0" t="n">
        <v>421119</v>
      </c>
      <c r="B14" s="12" t="n">
        <f aca="false">A14/$A$55</f>
        <v>0.011106023534108</v>
      </c>
      <c r="C14" s="11" t="n">
        <v>2539.00879084</v>
      </c>
      <c r="D14" s="11" t="n">
        <f aca="false">10000*B14</f>
        <v>111.06023534108</v>
      </c>
      <c r="E14" s="0" t="s">
        <v>71</v>
      </c>
      <c r="F14" s="0" t="s">
        <v>72</v>
      </c>
    </row>
    <row r="15" customFormat="false" ht="12.8" hidden="false" customHeight="false" outlineLevel="0" collapsed="false">
      <c r="A15" s="0" t="n">
        <v>383320</v>
      </c>
      <c r="B15" s="12" t="n">
        <f aca="false">A15/$A$55</f>
        <v>0.0101091637781583</v>
      </c>
      <c r="C15" s="11" t="n">
        <v>6606</v>
      </c>
      <c r="D15" s="11" t="n">
        <f aca="false">10000*B15</f>
        <v>101.091637781583</v>
      </c>
      <c r="E15" s="0" t="s">
        <v>73</v>
      </c>
      <c r="F15" s="0" t="s">
        <v>74</v>
      </c>
    </row>
    <row r="16" customFormat="false" ht="12.8" hidden="false" customHeight="false" outlineLevel="0" collapsed="false">
      <c r="A16" s="0" t="n">
        <v>375537</v>
      </c>
      <c r="B16" s="12" t="n">
        <f aca="false">A16/$A$55</f>
        <v>0.00990390545173288</v>
      </c>
      <c r="C16" s="11" t="n">
        <v>896.4003922</v>
      </c>
      <c r="D16" s="11" t="n">
        <f aca="false">10000*B16</f>
        <v>99.0390545173288</v>
      </c>
      <c r="E16" s="0" t="s">
        <v>75</v>
      </c>
      <c r="F16" s="0" t="s">
        <v>76</v>
      </c>
    </row>
    <row r="17" customFormat="false" ht="12.8" hidden="false" customHeight="false" outlineLevel="0" collapsed="false">
      <c r="A17" s="0" t="n">
        <v>285187</v>
      </c>
      <c r="B17" s="12" t="n">
        <f aca="false">A17/$A$55</f>
        <v>0.00752113662319118</v>
      </c>
      <c r="C17" s="11" t="n">
        <v>1559.76299881</v>
      </c>
      <c r="D17" s="11" t="n">
        <f aca="false">10000*B17</f>
        <v>75.2113662319118</v>
      </c>
      <c r="E17" s="0" t="s">
        <v>77</v>
      </c>
      <c r="F17" s="0" t="s">
        <v>78</v>
      </c>
    </row>
    <row r="18" customFormat="false" ht="12.8" hidden="false" customHeight="false" outlineLevel="0" collapsed="false">
      <c r="A18" s="0" t="n">
        <v>257281</v>
      </c>
      <c r="B18" s="12" t="n">
        <f aca="false">A18/$A$55</f>
        <v>0.00678518148285598</v>
      </c>
      <c r="C18" s="11" t="n">
        <v>1515.28989037</v>
      </c>
      <c r="D18" s="11" t="n">
        <f aca="false">10000*B18</f>
        <v>67.8518148285599</v>
      </c>
      <c r="E18" s="0" t="s">
        <v>79</v>
      </c>
      <c r="F18" s="0" t="s">
        <v>80</v>
      </c>
    </row>
    <row r="19" customFormat="false" ht="12.8" hidden="false" customHeight="false" outlineLevel="0" collapsed="false">
      <c r="A19" s="0" t="n">
        <v>248580</v>
      </c>
      <c r="B19" s="12" t="n">
        <f aca="false">A19/$A$55</f>
        <v>0.00655571306473599</v>
      </c>
      <c r="C19" s="11" t="n">
        <v>1000</v>
      </c>
      <c r="D19" s="11" t="n">
        <f aca="false">10000*B19</f>
        <v>65.5571306473599</v>
      </c>
      <c r="E19" s="0" t="s">
        <v>81</v>
      </c>
      <c r="F19" s="0" t="s">
        <v>82</v>
      </c>
    </row>
    <row r="20" customFormat="false" ht="12.8" hidden="false" customHeight="false" outlineLevel="0" collapsed="false">
      <c r="A20" s="0" t="n">
        <v>244805</v>
      </c>
      <c r="B20" s="12" t="n">
        <f aca="false">A20/$A$55</f>
        <v>0.00645615631512066</v>
      </c>
      <c r="C20" s="11" t="n">
        <v>2781.55898645</v>
      </c>
      <c r="D20" s="11" t="n">
        <f aca="false">10000*B20</f>
        <v>64.5615631512066</v>
      </c>
      <c r="E20" s="0" t="s">
        <v>83</v>
      </c>
      <c r="F20" s="0" t="s">
        <v>84</v>
      </c>
    </row>
    <row r="21" customFormat="false" ht="12.8" hidden="false" customHeight="false" outlineLevel="0" collapsed="false">
      <c r="A21" s="0" t="n">
        <v>236027</v>
      </c>
      <c r="B21" s="12" t="n">
        <f aca="false">A21/$A$55</f>
        <v>0.00622465720303501</v>
      </c>
      <c r="C21" s="11" t="n">
        <v>1380.68023961</v>
      </c>
      <c r="D21" s="11" t="n">
        <f aca="false">10000*B21</f>
        <v>62.2465720303501</v>
      </c>
      <c r="E21" s="0" t="s">
        <v>85</v>
      </c>
      <c r="F21" s="0" t="s">
        <v>86</v>
      </c>
    </row>
    <row r="22" customFormat="false" ht="12.8" hidden="false" customHeight="false" outlineLevel="0" collapsed="false">
      <c r="A22" s="0" t="n">
        <v>216828</v>
      </c>
      <c r="B22" s="12" t="n">
        <f aca="false">A22/$A$55</f>
        <v>0.00571832871671323</v>
      </c>
      <c r="C22" s="11" t="n">
        <v>4777</v>
      </c>
      <c r="D22" s="11" t="n">
        <f aca="false">10000*B22</f>
        <v>57.1832871671323</v>
      </c>
      <c r="E22" s="0" t="s">
        <v>87</v>
      </c>
      <c r="F22" s="0" t="s">
        <v>88</v>
      </c>
    </row>
    <row r="23" customFormat="false" ht="12.8" hidden="false" customHeight="false" outlineLevel="0" collapsed="false">
      <c r="A23" s="0" t="n">
        <v>216756</v>
      </c>
      <c r="B23" s="12" t="n">
        <f aca="false">A23/$A$55</f>
        <v>0.00571642988599209</v>
      </c>
      <c r="C23" s="11" t="n">
        <v>1080.37798575</v>
      </c>
      <c r="D23" s="11" t="n">
        <f aca="false">10000*B23</f>
        <v>57.1642988599209</v>
      </c>
      <c r="E23" s="0" t="s">
        <v>89</v>
      </c>
      <c r="F23" s="0" t="s">
        <v>90</v>
      </c>
    </row>
    <row r="24" customFormat="false" ht="12.8" hidden="false" customHeight="false" outlineLevel="0" collapsed="false">
      <c r="A24" s="0" t="n">
        <v>190301</v>
      </c>
      <c r="B24" s="12" t="n">
        <f aca="false">A24/$A$55</f>
        <v>0.00501874145921765</v>
      </c>
      <c r="C24" s="11" t="n">
        <v>1851.36670414</v>
      </c>
      <c r="D24" s="11" t="n">
        <f aca="false">10000*B24</f>
        <v>50.1874145921765</v>
      </c>
      <c r="E24" s="0" t="s">
        <v>91</v>
      </c>
      <c r="F24" s="0" t="s">
        <v>92</v>
      </c>
    </row>
    <row r="25" customFormat="false" ht="12.8" hidden="false" customHeight="false" outlineLevel="0" collapsed="false">
      <c r="A25" s="0" t="n">
        <v>175434</v>
      </c>
      <c r="B25" s="12" t="n">
        <f aca="false">A25/$A$55</f>
        <v>0.00462665928795114</v>
      </c>
      <c r="C25" s="11" t="n">
        <v>699.5544727</v>
      </c>
      <c r="D25" s="11" t="n">
        <f aca="false">10000*B25</f>
        <v>46.2665928795114</v>
      </c>
      <c r="E25" s="0" t="s">
        <v>93</v>
      </c>
      <c r="F25" s="0" t="s">
        <v>94</v>
      </c>
    </row>
    <row r="26" customFormat="false" ht="12.8" hidden="false" customHeight="false" outlineLevel="0" collapsed="false">
      <c r="A26" s="0" t="n">
        <v>165169</v>
      </c>
      <c r="B26" s="12" t="n">
        <f aca="false">A26/$A$55</f>
        <v>0.00435594404694416</v>
      </c>
      <c r="C26" s="11" t="n">
        <v>966.18864932</v>
      </c>
      <c r="D26" s="11" t="n">
        <f aca="false">10000*B26</f>
        <v>43.5594404694416</v>
      </c>
      <c r="E26" s="0" t="s">
        <v>95</v>
      </c>
      <c r="F26" s="0" t="s">
        <v>96</v>
      </c>
    </row>
    <row r="27" customFormat="false" ht="12.8" hidden="false" customHeight="false" outlineLevel="0" collapsed="false">
      <c r="A27" s="0" t="n">
        <v>159428</v>
      </c>
      <c r="B27" s="12" t="n">
        <f aca="false">A27/$A$55</f>
        <v>0.00420453866958215</v>
      </c>
      <c r="C27" s="11" t="n">
        <v>4257</v>
      </c>
      <c r="D27" s="11" t="n">
        <f aca="false">10000*B27</f>
        <v>42.0453866958215</v>
      </c>
      <c r="E27" s="0" t="s">
        <v>97</v>
      </c>
      <c r="F27" s="0" t="s">
        <v>98</v>
      </c>
    </row>
    <row r="28" customFormat="false" ht="12.8" hidden="false" customHeight="false" outlineLevel="0" collapsed="false">
      <c r="A28" s="0" t="n">
        <v>155960</v>
      </c>
      <c r="B28" s="12" t="n">
        <f aca="false">A28/$A$55</f>
        <v>0.00411307832318057</v>
      </c>
      <c r="C28" s="11" t="n">
        <v>1838.14923076</v>
      </c>
      <c r="D28" s="11" t="n">
        <f aca="false">10000*B28</f>
        <v>41.1307832318057</v>
      </c>
      <c r="E28" s="0" t="s">
        <v>99</v>
      </c>
      <c r="F28" s="0" t="s">
        <v>100</v>
      </c>
    </row>
    <row r="29" customFormat="false" ht="12.8" hidden="false" customHeight="false" outlineLevel="0" collapsed="false">
      <c r="A29" s="0" t="n">
        <v>144303</v>
      </c>
      <c r="B29" s="12" t="n">
        <f aca="false">A29/$A$55</f>
        <v>0.00380565235489821</v>
      </c>
      <c r="C29" s="11" t="n">
        <v>667.60680404</v>
      </c>
      <c r="D29" s="11" t="n">
        <f aca="false">10000*B29</f>
        <v>38.0565235489821</v>
      </c>
      <c r="E29" s="0" t="s">
        <v>101</v>
      </c>
      <c r="F29" s="0" t="s">
        <v>102</v>
      </c>
    </row>
    <row r="30" customFormat="false" ht="12.8" hidden="false" customHeight="false" outlineLevel="0" collapsed="false">
      <c r="A30" s="0" t="n">
        <v>130870</v>
      </c>
      <c r="B30" s="12" t="n">
        <f aca="false">A30/$A$55</f>
        <v>0.00345138856216107</v>
      </c>
      <c r="C30" s="11" t="n">
        <v>972.64274755</v>
      </c>
      <c r="D30" s="11" t="n">
        <f aca="false">10000*B30</f>
        <v>34.5138856216107</v>
      </c>
      <c r="E30" s="0" t="s">
        <v>103</v>
      </c>
      <c r="F30" s="0" t="s">
        <v>104</v>
      </c>
    </row>
    <row r="31" customFormat="false" ht="12.8" hidden="false" customHeight="false" outlineLevel="0" collapsed="false">
      <c r="A31" s="0" t="n">
        <v>129919</v>
      </c>
      <c r="B31" s="12" t="n">
        <f aca="false">A31/$A$55</f>
        <v>0.00342630817305268</v>
      </c>
      <c r="C31" s="11" t="n">
        <v>2000</v>
      </c>
      <c r="D31" s="11" t="n">
        <f aca="false">10000*B31</f>
        <v>34.2630817305268</v>
      </c>
      <c r="E31" s="0" t="s">
        <v>105</v>
      </c>
      <c r="F31" s="0" t="s">
        <v>106</v>
      </c>
    </row>
    <row r="32" customFormat="false" ht="12.8" hidden="false" customHeight="false" outlineLevel="0" collapsed="false">
      <c r="A32" s="0" t="n">
        <v>129900</v>
      </c>
      <c r="B32" s="12" t="n">
        <f aca="false">A32/$A$55</f>
        <v>0.00342580709272349</v>
      </c>
      <c r="C32" s="11" t="n">
        <v>2000</v>
      </c>
      <c r="D32" s="11" t="n">
        <f aca="false">10000*B32</f>
        <v>34.2580709272349</v>
      </c>
      <c r="E32" s="0" t="s">
        <v>107</v>
      </c>
      <c r="F32" s="0" t="s">
        <v>108</v>
      </c>
    </row>
    <row r="33" customFormat="false" ht="12.8" hidden="false" customHeight="false" outlineLevel="0" collapsed="false">
      <c r="A33" s="0" t="n">
        <v>129900</v>
      </c>
      <c r="B33" s="12" t="n">
        <f aca="false">A33/$A$55</f>
        <v>0.00342580709272349</v>
      </c>
      <c r="C33" s="11" t="n">
        <v>2000</v>
      </c>
      <c r="D33" s="11" t="n">
        <f aca="false">10000*B33</f>
        <v>34.2580709272349</v>
      </c>
      <c r="E33" s="0" t="s">
        <v>109</v>
      </c>
      <c r="F33" s="0" t="s">
        <v>110</v>
      </c>
    </row>
    <row r="34" customFormat="false" ht="12.8" hidden="false" customHeight="false" outlineLevel="0" collapsed="false">
      <c r="A34" s="0" t="n">
        <v>120460</v>
      </c>
      <c r="B34" s="12" t="n">
        <f aca="false">A34/$A$55</f>
        <v>0.00317684928706291</v>
      </c>
      <c r="C34" s="11" t="n">
        <v>2000</v>
      </c>
      <c r="D34" s="11" t="n">
        <f aca="false">10000*B34</f>
        <v>31.7684928706291</v>
      </c>
      <c r="E34" s="0" t="s">
        <v>111</v>
      </c>
      <c r="F34" s="0" t="s">
        <v>112</v>
      </c>
    </row>
    <row r="35" customFormat="false" ht="12.8" hidden="false" customHeight="false" outlineLevel="0" collapsed="false">
      <c r="A35" s="0" t="n">
        <v>120440</v>
      </c>
      <c r="B35" s="12" t="n">
        <f aca="false">A35/$A$55</f>
        <v>0.00317632183408481</v>
      </c>
      <c r="C35" s="11" t="n">
        <v>2000</v>
      </c>
      <c r="D35" s="11" t="n">
        <f aca="false">10000*B35</f>
        <v>31.7632183408481</v>
      </c>
      <c r="E35" s="0" t="s">
        <v>113</v>
      </c>
      <c r="F35" s="0" t="s">
        <v>114</v>
      </c>
    </row>
    <row r="36" customFormat="false" ht="12.8" hidden="false" customHeight="false" outlineLevel="0" collapsed="false">
      <c r="A36" s="0" t="n">
        <v>120439</v>
      </c>
      <c r="B36" s="12" t="n">
        <f aca="false">A36/$A$55</f>
        <v>0.00317629546143591</v>
      </c>
      <c r="C36" s="11" t="n">
        <v>2000</v>
      </c>
      <c r="D36" s="11" t="n">
        <f aca="false">10000*B36</f>
        <v>31.7629546143591</v>
      </c>
      <c r="E36" s="0" t="s">
        <v>115</v>
      </c>
      <c r="F36" s="0" t="s">
        <v>116</v>
      </c>
    </row>
    <row r="37" customFormat="false" ht="12.8" hidden="false" customHeight="false" outlineLevel="0" collapsed="false">
      <c r="A37" s="0" t="n">
        <v>117262</v>
      </c>
      <c r="B37" s="12" t="n">
        <f aca="false">A37/$A$55</f>
        <v>0.0030925095558656</v>
      </c>
      <c r="C37" s="11" t="n">
        <v>655.42793171</v>
      </c>
      <c r="D37" s="11" t="n">
        <f aca="false">10000*B37</f>
        <v>30.925095558656</v>
      </c>
      <c r="E37" s="0" t="s">
        <v>117</v>
      </c>
      <c r="F37" s="0" t="s">
        <v>118</v>
      </c>
    </row>
    <row r="38" customFormat="false" ht="12.8" hidden="false" customHeight="false" outlineLevel="0" collapsed="false">
      <c r="A38" s="0" t="n">
        <v>114914</v>
      </c>
      <c r="B38" s="12" t="n">
        <f aca="false">A38/$A$55</f>
        <v>0.00303058657623731</v>
      </c>
      <c r="C38" s="11" t="n">
        <v>628.80848008</v>
      </c>
      <c r="D38" s="11" t="n">
        <f aca="false">10000*B38</f>
        <v>30.3058657623731</v>
      </c>
      <c r="E38" s="0" t="s">
        <v>119</v>
      </c>
      <c r="F38" s="0" t="s">
        <v>120</v>
      </c>
    </row>
    <row r="39" customFormat="false" ht="12.8" hidden="false" customHeight="false" outlineLevel="0" collapsed="false">
      <c r="A39" s="0" t="n">
        <v>110454</v>
      </c>
      <c r="B39" s="12" t="n">
        <f aca="false">A39/$A$55</f>
        <v>0.00291296456212225</v>
      </c>
      <c r="C39" s="11" t="n">
        <v>595.60499157</v>
      </c>
      <c r="D39" s="11" t="n">
        <f aca="false">10000*B39</f>
        <v>29.1296456212225</v>
      </c>
      <c r="E39" s="0" t="s">
        <v>121</v>
      </c>
      <c r="F39" s="0" t="s">
        <v>122</v>
      </c>
    </row>
    <row r="40" customFormat="false" ht="12.8" hidden="false" customHeight="false" outlineLevel="0" collapsed="false">
      <c r="A40" s="0" t="n">
        <v>93998</v>
      </c>
      <c r="B40" s="12" t="n">
        <f aca="false">A40/$A$55</f>
        <v>0.00247897625174613</v>
      </c>
      <c r="C40" s="11" t="n">
        <v>785.62</v>
      </c>
      <c r="D40" s="11" t="n">
        <f aca="false">10000*B40</f>
        <v>24.7897625174613</v>
      </c>
      <c r="E40" s="0" t="s">
        <v>123</v>
      </c>
      <c r="F40" s="0" t="s">
        <v>124</v>
      </c>
    </row>
    <row r="41" customFormat="false" ht="12.8" hidden="false" customHeight="false" outlineLevel="0" collapsed="false">
      <c r="A41" s="0" t="n">
        <v>93958</v>
      </c>
      <c r="B41" s="12" t="n">
        <f aca="false">A41/$A$55</f>
        <v>0.00247792134578994</v>
      </c>
      <c r="C41" s="11" t="n">
        <v>1186.19349436</v>
      </c>
      <c r="D41" s="11" t="n">
        <f aca="false">10000*B41</f>
        <v>24.7792134578994</v>
      </c>
      <c r="E41" s="0" t="s">
        <v>125</v>
      </c>
      <c r="F41" s="0" t="s">
        <v>126</v>
      </c>
    </row>
    <row r="42" customFormat="false" ht="12.8" hidden="false" customHeight="false" outlineLevel="0" collapsed="false">
      <c r="A42" s="0" t="n">
        <v>87007</v>
      </c>
      <c r="B42" s="12" t="n">
        <f aca="false">A42/$A$55</f>
        <v>0.00229460506325322</v>
      </c>
      <c r="C42" s="11" t="n">
        <v>516.21023518</v>
      </c>
      <c r="D42" s="11" t="n">
        <f aca="false">10000*B42</f>
        <v>22.9460506325322</v>
      </c>
      <c r="E42" s="0" t="s">
        <v>127</v>
      </c>
      <c r="F42" s="0" t="s">
        <v>128</v>
      </c>
    </row>
    <row r="43" customFormat="false" ht="12.8" hidden="false" customHeight="false" outlineLevel="0" collapsed="false">
      <c r="A43" s="0" t="n">
        <v>83681</v>
      </c>
      <c r="B43" s="12" t="n">
        <f aca="false">A43/$A$55</f>
        <v>0.00220688963299611</v>
      </c>
      <c r="C43" s="11" t="n">
        <v>607.61247316</v>
      </c>
      <c r="D43" s="11" t="n">
        <f aca="false">10000*B43</f>
        <v>22.0688963299611</v>
      </c>
      <c r="E43" s="0" t="s">
        <v>129</v>
      </c>
      <c r="F43" s="0" t="s">
        <v>130</v>
      </c>
    </row>
    <row r="44" customFormat="false" ht="12.8" hidden="false" customHeight="false" outlineLevel="0" collapsed="false">
      <c r="A44" s="0" t="n">
        <v>66694</v>
      </c>
      <c r="B44" s="12" t="n">
        <f aca="false">A44/$A$55</f>
        <v>0.00175889744605158</v>
      </c>
      <c r="C44" s="11" t="n">
        <v>1081</v>
      </c>
      <c r="D44" s="11" t="n">
        <f aca="false">10000*B44</f>
        <v>17.5889744605158</v>
      </c>
      <c r="E44" s="0" t="s">
        <v>131</v>
      </c>
      <c r="F44" s="0" t="s">
        <v>132</v>
      </c>
    </row>
    <row r="45" customFormat="false" ht="12.8" hidden="false" customHeight="false" outlineLevel="0" collapsed="false">
      <c r="A45" s="0" t="n">
        <v>62204</v>
      </c>
      <c r="B45" s="12" t="n">
        <f aca="false">A45/$A$55</f>
        <v>0.00164048425246938</v>
      </c>
      <c r="C45" s="11" t="n">
        <v>23833.17999994</v>
      </c>
      <c r="D45" s="11" t="n">
        <f aca="false">10000*B45</f>
        <v>16.4048425246938</v>
      </c>
      <c r="E45" s="0" t="s">
        <v>133</v>
      </c>
      <c r="F45" s="0" t="s">
        <v>134</v>
      </c>
    </row>
    <row r="46" customFormat="false" ht="12.8" hidden="false" customHeight="false" outlineLevel="0" collapsed="false">
      <c r="A46" s="0" t="n">
        <v>59109</v>
      </c>
      <c r="B46" s="12" t="n">
        <f aca="false">A46/$A$55</f>
        <v>0.00155886090410926</v>
      </c>
      <c r="C46" s="11" t="n">
        <v>981.39428644</v>
      </c>
      <c r="D46" s="11" t="n">
        <f aca="false">10000*B46</f>
        <v>15.5886090410926</v>
      </c>
      <c r="E46" s="0" t="s">
        <v>135</v>
      </c>
      <c r="F46" s="0" t="s">
        <v>136</v>
      </c>
    </row>
    <row r="47" customFormat="false" ht="12.8" hidden="false" customHeight="false" outlineLevel="0" collapsed="false">
      <c r="A47" s="0" t="n">
        <v>54898</v>
      </c>
      <c r="B47" s="12" t="n">
        <f aca="false">A47/$A$55</f>
        <v>0.00144780567957147</v>
      </c>
      <c r="C47" s="11" t="n">
        <v>722.01816968</v>
      </c>
      <c r="D47" s="11" t="n">
        <f aca="false">10000*B47</f>
        <v>14.4780567957147</v>
      </c>
      <c r="E47" s="0" t="s">
        <v>137</v>
      </c>
      <c r="F47" s="0" t="s">
        <v>138</v>
      </c>
    </row>
    <row r="48" customFormat="false" ht="12.8" hidden="false" customHeight="false" outlineLevel="0" collapsed="false">
      <c r="A48" s="0" t="n">
        <v>33557</v>
      </c>
      <c r="B48" s="12" t="n">
        <f aca="false">A48/$A$55</f>
        <v>0.000884986979295783</v>
      </c>
      <c r="C48" s="11" t="n">
        <v>819.68246751</v>
      </c>
      <c r="D48" s="11" t="n">
        <f aca="false">10000*B48</f>
        <v>8.84986979295783</v>
      </c>
      <c r="E48" s="0" t="s">
        <v>139</v>
      </c>
      <c r="F48" s="0" t="s">
        <v>140</v>
      </c>
    </row>
    <row r="49" customFormat="false" ht="12.8" hidden="false" customHeight="false" outlineLevel="0" collapsed="false">
      <c r="A49" s="0" t="n">
        <v>4113</v>
      </c>
      <c r="B49" s="12" t="n">
        <f aca="false">A49/$A$55</f>
        <v>0.000108470704945125</v>
      </c>
      <c r="C49" s="11" t="n">
        <v>984</v>
      </c>
      <c r="D49" s="11" t="n">
        <f aca="false">10000*B49</f>
        <v>1.08470704945125</v>
      </c>
      <c r="E49" s="0" t="s">
        <v>141</v>
      </c>
      <c r="F49" s="0" t="s">
        <v>142</v>
      </c>
    </row>
    <row r="50" customFormat="false" ht="12.8" hidden="false" customHeight="false" outlineLevel="0" collapsed="false">
      <c r="A50" s="0" t="n">
        <v>2206</v>
      </c>
      <c r="B50" s="12" t="n">
        <f aca="false">A50/$A$55</f>
        <v>5.81780634838185E-005</v>
      </c>
      <c r="C50" s="11" t="n">
        <v>939</v>
      </c>
      <c r="D50" s="11" t="n">
        <f aca="false">10000*B50</f>
        <v>0.581780634838185</v>
      </c>
      <c r="E50" s="0" t="s">
        <v>143</v>
      </c>
      <c r="F50" s="0" t="s">
        <v>144</v>
      </c>
    </row>
    <row r="55" customFormat="false" ht="12.8" hidden="false" customHeight="false" outlineLevel="0" collapsed="false">
      <c r="A55" s="0" t="n">
        <f aca="false">SUM(A2:A50)</f>
        <v>37918072</v>
      </c>
      <c r="B55" s="0" t="e">
        <f aca="false">SUM(B2:B50)B3</f>
        <v>#VALUE!</v>
      </c>
      <c r="C55" s="0" t="n">
        <f aca="false">SUM(C2:C50)</f>
        <v>277854.0671563</v>
      </c>
      <c r="D5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true" showOutlineSymbols="true" defaultGridColor="true" view="normal" topLeftCell="A2" colorId="64" zoomScale="200" zoomScaleNormal="200" zoomScalePageLayoutView="100" workbookViewId="0">
      <selection pane="topLeft" activeCell="B20" activeCellId="0" sqref="B2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3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3" t="s">
        <v>145</v>
      </c>
      <c r="B1" s="13" t="s">
        <v>10</v>
      </c>
    </row>
    <row r="2" customFormat="false" ht="12.8" hidden="false" customHeight="false" outlineLevel="0" collapsed="false">
      <c r="A2" s="14" t="s">
        <v>146</v>
      </c>
      <c r="B2" s="13" t="n">
        <v>-810.62</v>
      </c>
    </row>
    <row r="3" customFormat="false" ht="12.8" hidden="false" customHeight="false" outlineLevel="0" collapsed="false">
      <c r="A3" s="14" t="s">
        <v>147</v>
      </c>
      <c r="B3" s="13" t="n">
        <v>-442.98</v>
      </c>
    </row>
    <row r="4" customFormat="false" ht="12.8" hidden="false" customHeight="false" outlineLevel="0" collapsed="false">
      <c r="A4" s="14" t="s">
        <v>148</v>
      </c>
      <c r="B4" s="13" t="n">
        <v>1833.79</v>
      </c>
    </row>
    <row r="5" customFormat="false" ht="12.8" hidden="false" customHeight="false" outlineLevel="0" collapsed="false">
      <c r="A5" s="14" t="s">
        <v>149</v>
      </c>
      <c r="B5" s="13" t="n">
        <v>-30180.72</v>
      </c>
    </row>
    <row r="6" customFormat="false" ht="12.8" hidden="false" customHeight="false" outlineLevel="0" collapsed="false">
      <c r="A6" s="14" t="s">
        <v>150</v>
      </c>
      <c r="B6" s="13" t="n">
        <v>-51523.96</v>
      </c>
    </row>
    <row r="7" customFormat="false" ht="12.8" hidden="false" customHeight="false" outlineLevel="0" collapsed="false">
      <c r="A7" s="14" t="s">
        <v>151</v>
      </c>
      <c r="B7" s="13" t="n">
        <v>-17587.3</v>
      </c>
    </row>
    <row r="8" customFormat="false" ht="12.8" hidden="false" customHeight="false" outlineLevel="0" collapsed="false">
      <c r="A8" s="14" t="s">
        <v>152</v>
      </c>
      <c r="B8" s="13" t="n">
        <v>-57244.63</v>
      </c>
    </row>
    <row r="9" customFormat="false" ht="12.8" hidden="false" customHeight="false" outlineLevel="0" collapsed="false">
      <c r="A9" s="14" t="s">
        <v>153</v>
      </c>
      <c r="B9" s="13" t="n">
        <v>-25178.97</v>
      </c>
    </row>
    <row r="10" customFormat="false" ht="12.8" hidden="false" customHeight="false" outlineLevel="0" collapsed="false">
      <c r="A10" s="14" t="s">
        <v>154</v>
      </c>
      <c r="B10" s="13" t="n">
        <v>-9660.83</v>
      </c>
    </row>
    <row r="11" customFormat="false" ht="12.8" hidden="false" customHeight="false" outlineLevel="0" collapsed="false">
      <c r="A11" s="14" t="s">
        <v>155</v>
      </c>
      <c r="B11" s="13" t="n">
        <v>-8197.92</v>
      </c>
    </row>
    <row r="12" customFormat="false" ht="12.8" hidden="false" customHeight="false" outlineLevel="0" collapsed="false">
      <c r="A12" s="14" t="s">
        <v>156</v>
      </c>
      <c r="B12" s="13" t="n">
        <v>-3396.59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2021-01-30T15:36:19Z</dcterms:created>
  <dc:creator/>
  <dc:description/>
  <dc:language>en-US</dc:language>
  <cp:lastModifiedBy/>
  <dcterms:modified xsi:type="dcterms:W3CDTF">2021-03-06T16:42:11Z</dcterms:modified>
  <cp:revision>14</cp:revision>
  <dc:subject/>
  <dc:title/>
</cp:coreProperties>
</file>